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4_Precipitation_Streamflow_Comparison\"/>
    </mc:Choice>
  </mc:AlternateContent>
  <xr:revisionPtr revIDLastSave="0" documentId="13_ncr:1_{884BDF9C-CF92-4380-AE69-A0870EF70868}" xr6:coauthVersionLast="47" xr6:coauthVersionMax="47" xr10:uidLastSave="{00000000-0000-0000-0000-000000000000}"/>
  <bookViews>
    <workbookView xWindow="-120" yWindow="-120" windowWidth="29040" windowHeight="15720" tabRatio="819" firstSheet="2" activeTab="5" xr2:uid="{3B64B1F6-1FB9-4845-9C7F-D19D065FE436}"/>
  </bookViews>
  <sheets>
    <sheet name="61_90_Monthly_Precip" sheetId="13" r:id="rId1"/>
    <sheet name="61_90_Monthly_Streamflow" sheetId="14" r:id="rId2"/>
    <sheet name="91_20_Monthly_Precip" sheetId="1" r:id="rId3"/>
    <sheet name="91_20_Monthly_Streamflow" sheetId="2" r:id="rId4"/>
    <sheet name="Fig_4_P_vs_S_Monthly" sheetId="12" r:id="rId5"/>
    <sheet name="Fig_4_Revision" sheetId="16" r:id="rId6"/>
    <sheet name="Precip_v_Streamflow_Ratio" sheetId="8" r:id="rId7"/>
    <sheet name="61to90_v_91to20_Ratio_Table" sheetId="9" r:id="rId8"/>
    <sheet name="Precip_Streamflow_Ratio_FigS" sheetId="10" r:id="rId9"/>
    <sheet name="1997_2017" sheetId="1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5" l="1"/>
  <c r="D7" i="15"/>
  <c r="C7" i="15"/>
  <c r="B7" i="15"/>
  <c r="N7" i="15"/>
  <c r="M7" i="15"/>
  <c r="J7" i="15"/>
  <c r="I7" i="15"/>
  <c r="H7" i="15"/>
  <c r="G7" i="15"/>
  <c r="F7" i="15"/>
  <c r="E4" i="15"/>
  <c r="D4" i="15"/>
  <c r="C4" i="15"/>
  <c r="B4" i="15"/>
  <c r="N4" i="15"/>
  <c r="M4" i="15"/>
  <c r="L4" i="15"/>
  <c r="K4" i="15"/>
  <c r="J4" i="15"/>
  <c r="I4" i="15"/>
  <c r="H4" i="15"/>
  <c r="G4" i="15"/>
  <c r="F4" i="15"/>
  <c r="N5" i="15"/>
  <c r="N2" i="15"/>
  <c r="D32" i="12"/>
  <c r="M33" i="13"/>
  <c r="L33" i="13"/>
  <c r="K33" i="13"/>
  <c r="J33" i="13"/>
  <c r="I33" i="13"/>
  <c r="H33" i="13"/>
  <c r="G33" i="13"/>
  <c r="F33" i="13"/>
  <c r="E33" i="13"/>
  <c r="D33" i="13"/>
  <c r="C33" i="13"/>
  <c r="B33" i="13"/>
  <c r="N33" i="13" s="1"/>
  <c r="N32" i="13"/>
  <c r="N31" i="13"/>
  <c r="N30" i="13"/>
  <c r="N29" i="13"/>
  <c r="N28" i="13"/>
  <c r="N27" i="13"/>
  <c r="N26" i="13"/>
  <c r="N25" i="13"/>
  <c r="N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7" i="13"/>
  <c r="N6" i="13"/>
  <c r="N5" i="13"/>
  <c r="N4" i="13"/>
  <c r="N3" i="13"/>
  <c r="M33" i="14"/>
  <c r="L33" i="14"/>
  <c r="K33" i="14"/>
  <c r="J33" i="14"/>
  <c r="N33" i="14" s="1"/>
  <c r="I33" i="14"/>
  <c r="H33" i="14"/>
  <c r="G33" i="14"/>
  <c r="F33" i="14"/>
  <c r="E33" i="14"/>
  <c r="D33" i="14"/>
  <c r="C33" i="14"/>
  <c r="B33" i="14"/>
  <c r="N32" i="14"/>
  <c r="N31" i="14"/>
  <c r="N30" i="14"/>
  <c r="N29" i="14"/>
  <c r="N28" i="14"/>
  <c r="N27" i="14"/>
  <c r="N26" i="14"/>
  <c r="N25" i="14"/>
  <c r="N24" i="14"/>
  <c r="N23" i="14"/>
  <c r="N22" i="14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  <c r="N3" i="14"/>
  <c r="Q6" i="8" l="1"/>
  <c r="J13" i="9"/>
  <c r="M13" i="9"/>
  <c r="L13" i="9"/>
  <c r="K13" i="9"/>
  <c r="K5" i="9"/>
  <c r="E5" i="9"/>
  <c r="F5" i="9"/>
  <c r="G5" i="9"/>
  <c r="H5" i="9"/>
  <c r="I5" i="9"/>
  <c r="J5" i="9"/>
  <c r="L5" i="9"/>
  <c r="M5" i="9"/>
  <c r="N5" i="9"/>
  <c r="O5" i="9"/>
  <c r="P5" i="9"/>
  <c r="D5" i="9"/>
  <c r="Q14" i="8"/>
  <c r="R6" i="8"/>
  <c r="S6" i="8"/>
  <c r="T6" i="8"/>
  <c r="U6" i="8"/>
  <c r="R14" i="8" s="1"/>
  <c r="V6" i="8"/>
  <c r="W6" i="8"/>
  <c r="X6" i="8"/>
  <c r="S14" i="8" s="1"/>
  <c r="Y6" i="8"/>
  <c r="T14" i="8" s="1"/>
  <c r="Z6" i="8"/>
  <c r="AA6" i="8"/>
  <c r="AB6" i="8"/>
  <c r="AC6" i="8"/>
  <c r="O6" i="8"/>
  <c r="N6" i="8"/>
  <c r="M6" i="8"/>
  <c r="L6" i="8"/>
  <c r="K6" i="8"/>
  <c r="L14" i="8" s="1"/>
  <c r="J6" i="8"/>
  <c r="I6" i="8"/>
  <c r="H6" i="8"/>
  <c r="K14" i="8" s="1"/>
  <c r="G6" i="8"/>
  <c r="F6" i="8"/>
  <c r="E6" i="8"/>
  <c r="J14" i="8" s="1"/>
  <c r="D6" i="8"/>
  <c r="I14" i="8" s="1"/>
  <c r="C6" i="8"/>
  <c r="M33" i="1" l="1"/>
  <c r="L33" i="1"/>
  <c r="K33" i="1"/>
  <c r="J33" i="1"/>
  <c r="I33" i="1"/>
  <c r="H33" i="1"/>
  <c r="G33" i="1"/>
  <c r="F33" i="1"/>
  <c r="N33" i="1" s="1"/>
  <c r="E33" i="1"/>
  <c r="D33" i="1"/>
  <c r="C33" i="1"/>
  <c r="B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<sst xmlns="http://schemas.openxmlformats.org/spreadsheetml/2006/main" count="183" uniqueCount="35">
  <si>
    <t>1991 to 2020 Monthly Discharge (mm)</t>
  </si>
  <si>
    <t>Water Year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</si>
  <si>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</si>
  <si>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</si>
  <si>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</si>
  <si>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</si>
  <si>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</si>
  <si>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</si>
  <si>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</si>
  <si>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</si>
  <si>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</si>
  <si>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</si>
  <si>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</si>
  <si>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</si>
  <si>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Annual</t>
  </si>
  <si>
    <t>Average</t>
  </si>
  <si>
    <t>1991 to 2020 Monthly Precipitation (mm)</t>
  </si>
  <si>
    <t>Precipitation (mm)</t>
  </si>
  <si>
    <t>Streamflow (mm)</t>
  </si>
  <si>
    <t>Fall</t>
  </si>
  <si>
    <t>Spring</t>
  </si>
  <si>
    <t>Winter</t>
  </si>
  <si>
    <t>Summer</t>
  </si>
  <si>
    <t xml:space="preserve">Spring </t>
  </si>
  <si>
    <t>Precipitation Streamflow Convserion Ratio (%)</t>
  </si>
  <si>
    <t>1991-2020</t>
  </si>
  <si>
    <t>1961-1990</t>
  </si>
  <si>
    <t>1961 to 1990 Monthly Discharge (mm)</t>
  </si>
  <si>
    <t xml:space="preserve">Apr </t>
  </si>
  <si>
    <t>1961 to 1990 Monthly Precipitation (mm)</t>
  </si>
  <si>
    <t>total</t>
  </si>
  <si>
    <t>Precipitation (1961 to 1990)</t>
  </si>
  <si>
    <t>Streamflow (1961 to 1990)</t>
  </si>
  <si>
    <t>Precipitation</t>
  </si>
  <si>
    <t>Streamflow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</si>
</sst>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2" fontId="0" fillId="2" borderId="3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3" xfId="0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0" fontId="0" fillId="0" borderId="1" xfId="0" applyBorder="1"/>
    <xf numFmtId="2" fontId="0" fillId="0" borderId="2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2" borderId="0" xfId="0" applyNumberFormat="1" applyFill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17298441514039E-2"/>
          <c:y val="5.2986512524084775E-2"/>
          <c:w val="0.89072711976425412"/>
          <c:h val="0.85348970282827052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Fig_4_P_vs_S_Monthly!$B$19</c:f>
              <c:strCache>
                <c:ptCount val="1"/>
                <c:pt idx="0">
                  <c:v>Precipitation (1961 to 1990)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Fig_4_P_vs_S_Monthly!$B$20:$B$31</c:f>
              <c:numCache>
                <c:formatCode>General</c:formatCode>
                <c:ptCount val="12"/>
                <c:pt idx="0">
                  <c:v>50.342800000000004</c:v>
                </c:pt>
                <c:pt idx="1">
                  <c:v>37.913733333333333</c:v>
                </c:pt>
                <c:pt idx="2">
                  <c:v>37.812133333333328</c:v>
                </c:pt>
                <c:pt idx="3">
                  <c:v>30.014333333333337</c:v>
                </c:pt>
                <c:pt idx="4">
                  <c:v>35.7378</c:v>
                </c:pt>
                <c:pt idx="5">
                  <c:v>31.902399999999997</c:v>
                </c:pt>
                <c:pt idx="6">
                  <c:v>17.102666666666668</c:v>
                </c:pt>
                <c:pt idx="7">
                  <c:v>18.406533333333336</c:v>
                </c:pt>
                <c:pt idx="8">
                  <c:v>18.65206666666667</c:v>
                </c:pt>
                <c:pt idx="9" formatCode="0.00">
                  <c:v>23.393399999999993</c:v>
                </c:pt>
                <c:pt idx="10">
                  <c:v>57.742666666666665</c:v>
                </c:pt>
                <c:pt idx="11">
                  <c:v>61.188600000000015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3A-4CBC-BDB1-783C37891960}"/>
            </c:ext>
          </c:extLst>
        </c:ser>
        <c:ser>
          <c:idx val="3"/>
          <c:order val="1"/>
          <c:tx>
            <c:strRef>
              <c:f>Fig_4_P_vs_S_Monthly!$C$19</c:f>
              <c:strCache>
                <c:ptCount val="1"/>
                <c:pt idx="0">
                  <c:v>Streamflow (1961 to 1990)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Fig_4_P_vs_S_Monthly!$C$20:$C$31</c:f>
              <c:numCache>
                <c:formatCode>General</c:formatCode>
                <c:ptCount val="12"/>
                <c:pt idx="0">
                  <c:v>19.919014064290113</c:v>
                </c:pt>
                <c:pt idx="1">
                  <c:v>27.149562243053296</c:v>
                </c:pt>
                <c:pt idx="2">
                  <c:v>30.014525744384802</c:v>
                </c:pt>
                <c:pt idx="3">
                  <c:v>13.177506792015174</c:v>
                </c:pt>
                <c:pt idx="4">
                  <c:v>6.0608487957638362</c:v>
                </c:pt>
                <c:pt idx="5">
                  <c:v>3.1381838601241356</c:v>
                </c:pt>
                <c:pt idx="6">
                  <c:v>0.83846572347483794</c:v>
                </c:pt>
                <c:pt idx="7">
                  <c:v>0.50204663460662569</c:v>
                </c:pt>
                <c:pt idx="8">
                  <c:v>0.51441413179225681</c:v>
                </c:pt>
                <c:pt idx="9">
                  <c:v>0.69425389849376107</c:v>
                </c:pt>
                <c:pt idx="10">
                  <c:v>1.6018178120931215</c:v>
                </c:pt>
                <c:pt idx="11">
                  <c:v>7.7386644683341634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3A-4CBC-BDB1-783C37891960}"/>
            </c:ext>
          </c:extLst>
        </c:ser>
        <c:ser>
          <c:idx val="0"/>
          <c:order val="2"/>
          <c:tx>
            <c:strRef>
              <c:f>Fig_4_P_vs_S_Monthly!$B$1</c:f>
              <c:strCache>
                <c:ptCount val="1"/>
                <c:pt idx="0">
                  <c:v>Precipitation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Fig_4_P_vs_S_Monthly!$B$2:$B$13</c:f>
              <c:numCache>
                <c:formatCode>0</c:formatCode>
                <c:ptCount val="12"/>
                <c:pt idx="0">
                  <c:v>49.86866666666667</c:v>
                </c:pt>
                <c:pt idx="1">
                  <c:v>36.601399999999998</c:v>
                </c:pt>
                <c:pt idx="2">
                  <c:v>46.422733333333333</c:v>
                </c:pt>
                <c:pt idx="3">
                  <c:v>31.758466666666667</c:v>
                </c:pt>
                <c:pt idx="4">
                  <c:v>39.234533333333324</c:v>
                </c:pt>
                <c:pt idx="5">
                  <c:v>29.701066666666666</c:v>
                </c:pt>
                <c:pt idx="6">
                  <c:v>10.524066666666668</c:v>
                </c:pt>
                <c:pt idx="7">
                  <c:v>11.853333333333332</c:v>
                </c:pt>
                <c:pt idx="8">
                  <c:v>14.799733333333332</c:v>
                </c:pt>
                <c:pt idx="9">
                  <c:v>35.991799999999998</c:v>
                </c:pt>
                <c:pt idx="10">
                  <c:v>51.672066666666659</c:v>
                </c:pt>
                <c:pt idx="11">
                  <c:v>58.682466666666656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3A-4CBC-BDB1-783C37891960}"/>
            </c:ext>
          </c:extLst>
        </c:ser>
        <c:ser>
          <c:idx val="1"/>
          <c:order val="3"/>
          <c:tx>
            <c:strRef>
              <c:f>Fig_4_P_vs_S_Monthly!$C$1</c:f>
              <c:strCache>
                <c:ptCount val="1"/>
                <c:pt idx="0">
                  <c:v>Streamflow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Fig_4_P_vs_S_Monthly!$C$2:$C$13</c:f>
              <c:numCache>
                <c:formatCode>0</c:formatCode>
                <c:ptCount val="12"/>
                <c:pt idx="0">
                  <c:v>21.0358105640682</c:v>
                </c:pt>
                <c:pt idx="1">
                  <c:v>23.969768089932479</c:v>
                </c:pt>
                <c:pt idx="2">
                  <c:v>32.1857832802974</c:v>
                </c:pt>
                <c:pt idx="3">
                  <c:v>16.146850204609084</c:v>
                </c:pt>
                <c:pt idx="4">
                  <c:v>7.7250640035391971</c:v>
                </c:pt>
                <c:pt idx="5">
                  <c:v>2.8824347973365874</c:v>
                </c:pt>
                <c:pt idx="6">
                  <c:v>1.0263109074390964</c:v>
                </c:pt>
                <c:pt idx="7">
                  <c:v>0.56896694440679596</c:v>
                </c:pt>
                <c:pt idx="8">
                  <c:v>0.54133140318985284</c:v>
                </c:pt>
                <c:pt idx="9">
                  <c:v>0.80350412636577384</c:v>
                </c:pt>
                <c:pt idx="10">
                  <c:v>3.3048476562234398E-2</c:v>
                </c:pt>
                <c:pt idx="11">
                  <c:v>7.2616564999524762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3A-4CBC-BDB1-783C37891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0436431"/>
        <c:axId val="1443687407"/>
      </c:barChart>
      <c:catAx>
        <c:axId val="19004364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7701532585845924"/>
              <c:y val="0.920117536944800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687407"/>
        <c:crosses val="autoZero"/>
        <c:auto val="1"/>
        <c:lblAlgn val="ctr"/>
        <c:lblOffset val="100"/>
        <c:noMultiLvlLbl val="0"/>
      </c:catAx>
      <c:valAx>
        <c:axId val="1443687407"/>
        <c:scaling>
          <c:orientation val="minMax"/>
          <c:max val="6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Precipitation/streamflow (mm)</a:t>
                </a:r>
              </a:p>
            </c:rich>
          </c:tx>
          <c:layout>
            <c:manualLayout>
              <c:xMode val="edge"/>
              <c:yMode val="edge"/>
              <c:x val="6.4770087746534779E-3"/>
              <c:y val="0.274817128472747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0436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803019668742782"/>
          <c:y val="6.6233292529064791E-2"/>
          <c:w val="0.60447680650070101"/>
          <c:h val="0.103890576243190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17298441514039E-2"/>
          <c:y val="5.2986512524084775E-2"/>
          <c:w val="0.89072711976425412"/>
          <c:h val="0.85348970282827052"/>
        </c:manualLayout>
      </c:layout>
      <c:barChart>
        <c:barDir val="col"/>
        <c:grouping val="clustered"/>
        <c:varyColors val="0"/>
        <c:ser>
          <c:idx val="0"/>
          <c:order val="2"/>
          <c:tx>
            <c:strRef>
              <c:f>Fig_4_P_vs_S_Monthly!$B$1</c:f>
              <c:strCache>
                <c:ptCount val="1"/>
                <c:pt idx="0">
                  <c:v>Precipitation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Fig_4_P_vs_S_Monthly!$B$2:$B$13</c:f>
              <c:numCache>
                <c:formatCode>0</c:formatCode>
                <c:ptCount val="12"/>
                <c:pt idx="0">
                  <c:v>49.86866666666667</c:v>
                </c:pt>
                <c:pt idx="1">
                  <c:v>36.601399999999998</c:v>
                </c:pt>
                <c:pt idx="2">
                  <c:v>46.422733333333333</c:v>
                </c:pt>
                <c:pt idx="3">
                  <c:v>31.758466666666667</c:v>
                </c:pt>
                <c:pt idx="4">
                  <c:v>39.234533333333324</c:v>
                </c:pt>
                <c:pt idx="5">
                  <c:v>29.701066666666666</c:v>
                </c:pt>
                <c:pt idx="6">
                  <c:v>10.524066666666668</c:v>
                </c:pt>
                <c:pt idx="7">
                  <c:v>11.853333333333332</c:v>
                </c:pt>
                <c:pt idx="8">
                  <c:v>14.799733333333332</c:v>
                </c:pt>
                <c:pt idx="9">
                  <c:v>35.991799999999998</c:v>
                </c:pt>
                <c:pt idx="10">
                  <c:v>51.672066666666659</c:v>
                </c:pt>
                <c:pt idx="11">
                  <c:v>58.682466666666656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C0-4075-9BDD-7BD7D8E0EF69}"/>
            </c:ext>
          </c:extLst>
        </c:ser>
        <c:ser>
          <c:idx val="1"/>
          <c:order val="3"/>
          <c:tx>
            <c:strRef>
              <c:f>Fig_4_P_vs_S_Monthly!$C$1</c:f>
              <c:strCache>
                <c:ptCount val="1"/>
                <c:pt idx="0">
                  <c:v>Streamflow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Fig_4_P_vs_S_Monthly!$C$2:$C$13</c:f>
              <c:numCache>
                <c:formatCode>0</c:formatCode>
                <c:ptCount val="12"/>
                <c:pt idx="0">
                  <c:v>21.0358105640682</c:v>
                </c:pt>
                <c:pt idx="1">
                  <c:v>23.969768089932479</c:v>
                </c:pt>
                <c:pt idx="2">
                  <c:v>32.1857832802974</c:v>
                </c:pt>
                <c:pt idx="3">
                  <c:v>16.146850204609084</c:v>
                </c:pt>
                <c:pt idx="4">
                  <c:v>7.7250640035391971</c:v>
                </c:pt>
                <c:pt idx="5">
                  <c:v>2.8824347973365874</c:v>
                </c:pt>
                <c:pt idx="6">
                  <c:v>1.0263109074390964</c:v>
                </c:pt>
                <c:pt idx="7">
                  <c:v>0.56896694440679596</c:v>
                </c:pt>
                <c:pt idx="8">
                  <c:v>0.54133140318985284</c:v>
                </c:pt>
                <c:pt idx="9">
                  <c:v>0.80350412636577384</c:v>
                </c:pt>
                <c:pt idx="10">
                  <c:v>3.3048476562234398E-2</c:v>
                </c:pt>
                <c:pt idx="11">
                  <c:v>7.2616564999524762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C0-4075-9BDD-7BD7D8E0E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0436431"/>
        <c:axId val="1443687407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Fig_4_P_vs_S_Monthly!$B$19</c15:sqref>
                        </c15:formulaRef>
                      </c:ext>
                    </c:extLst>
                    <c:strCache>
                      <c:ptCount val="1"/>
                      <c:pt idx="0">
                        <c:v>Precipitation (1961 to 1990)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Fig_4_P_vs_S_Monthly!$B$20:$B$31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50.342800000000004</c:v>
                      </c:pt>
                      <c:pt idx="1">
                        <c:v>37.913733333333333</c:v>
                      </c:pt>
                      <c:pt idx="2">
                        <c:v>37.812133333333328</c:v>
                      </c:pt>
                      <c:pt idx="3">
                        <c:v>30.014333333333337</c:v>
                      </c:pt>
                      <c:pt idx="4">
                        <c:v>35.7378</c:v>
                      </c:pt>
                      <c:pt idx="5">
                        <c:v>31.902399999999997</c:v>
                      </c:pt>
                      <c:pt idx="6">
                        <c:v>17.102666666666668</c:v>
                      </c:pt>
                      <c:pt idx="7">
                        <c:v>18.406533333333336</c:v>
                      </c:pt>
                      <c:pt idx="8">
                        <c:v>18.65206666666667</c:v>
                      </c:pt>
                      <c:pt idx="9" formatCode="0.00">
                        <c:v>23.393399999999993</c:v>
                      </c:pt>
                      <c:pt idx="10">
                        <c:v>57.742666666666665</c:v>
                      </c:pt>
                      <c:pt idx="11">
                        <c:v>61.188600000000015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CC0-4075-9BDD-7BD7D8E0EF69}"/>
                  </c:ext>
                </c:extLst>
              </c15:ser>
            </c15:filteredBarSeries>
            <c15:filteredBar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Fig_4_P_vs_S_Monthly!$C$19</c15:sqref>
                        </c15:formulaRef>
                      </c:ext>
                    </c:extLst>
                    <c:strCache>
                      <c:ptCount val="1"/>
                      <c:pt idx="0">
                        <c:v>Streamflow (1961 to 1990)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Fig_4_P_vs_S_Monthly!$C$20:$C$31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19.919014064290113</c:v>
                      </c:pt>
                      <c:pt idx="1">
                        <c:v>27.149562243053296</c:v>
                      </c:pt>
                      <c:pt idx="2">
                        <c:v>30.014525744384802</c:v>
                      </c:pt>
                      <c:pt idx="3">
                        <c:v>13.177506792015174</c:v>
                      </c:pt>
                      <c:pt idx="4">
                        <c:v>6.0608487957638362</c:v>
                      </c:pt>
                      <c:pt idx="5">
                        <c:v>3.1381838601241356</c:v>
                      </c:pt>
                      <c:pt idx="6">
                        <c:v>0.83846572347483794</c:v>
                      </c:pt>
                      <c:pt idx="7">
                        <c:v>0.50204663460662569</c:v>
                      </c:pt>
                      <c:pt idx="8">
                        <c:v>0.51441413179225681</c:v>
                      </c:pt>
                      <c:pt idx="9">
                        <c:v>0.69425389849376107</c:v>
                      </c:pt>
                      <c:pt idx="10">
                        <c:v>1.6018178120931215</c:v>
                      </c:pt>
                      <c:pt idx="11">
                        <c:v>7.7386644683341634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CC0-4075-9BDD-7BD7D8E0EF69}"/>
                  </c:ext>
                </c:extLst>
              </c15:ser>
            </c15:filteredBarSeries>
          </c:ext>
        </c:extLst>
      </c:barChart>
      <c:catAx>
        <c:axId val="19004364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7701532585845924"/>
              <c:y val="0.920117536944800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3687407"/>
        <c:crosses val="autoZero"/>
        <c:auto val="1"/>
        <c:lblAlgn val="ctr"/>
        <c:lblOffset val="100"/>
        <c:noMultiLvlLbl val="0"/>
      </c:catAx>
      <c:valAx>
        <c:axId val="1443687407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Precipitation/streamflow (mm)</a:t>
                </a:r>
              </a:p>
            </c:rich>
          </c:tx>
          <c:layout>
            <c:manualLayout>
              <c:xMode val="edge"/>
              <c:yMode val="edge"/>
              <c:x val="6.4770087746534779E-3"/>
              <c:y val="0.274817128472747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0436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803019668742782"/>
          <c:y val="6.6233292529064791E-2"/>
          <c:w val="0.60447680650070101"/>
          <c:h val="0.103890576243190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493782027246591E-2"/>
          <c:y val="4.0579384813740391E-2"/>
          <c:w val="0.88468082114735658"/>
          <c:h val="0.814549949348436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Fig_4_P_vs_S_Monthly!$B$1</c:f>
              <c:strCache>
                <c:ptCount val="1"/>
                <c:pt idx="0">
                  <c:v>Precipitation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Fig_4_P_vs_S_Monthly!$A$2:$A$13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Fig_4_P_vs_S_Monthly!$B$2:$B$13</c:f>
              <c:numCache>
                <c:formatCode>0</c:formatCode>
                <c:ptCount val="12"/>
                <c:pt idx="0">
                  <c:v>49.86866666666667</c:v>
                </c:pt>
                <c:pt idx="1">
                  <c:v>36.601399999999998</c:v>
                </c:pt>
                <c:pt idx="2">
                  <c:v>46.422733333333333</c:v>
                </c:pt>
                <c:pt idx="3">
                  <c:v>31.758466666666667</c:v>
                </c:pt>
                <c:pt idx="4">
                  <c:v>39.234533333333324</c:v>
                </c:pt>
                <c:pt idx="5">
                  <c:v>29.701066666666666</c:v>
                </c:pt>
                <c:pt idx="6">
                  <c:v>10.524066666666668</c:v>
                </c:pt>
                <c:pt idx="7">
                  <c:v>11.853333333333332</c:v>
                </c:pt>
                <c:pt idx="8">
                  <c:v>14.799733333333332</c:v>
                </c:pt>
                <c:pt idx="9">
                  <c:v>35.991799999999998</c:v>
                </c:pt>
                <c:pt idx="10">
                  <c:v>51.672066666666659</c:v>
                </c:pt>
                <c:pt idx="11">
                  <c:v>58.682466666666656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73-420D-9841-DEA68AB52D16}"/>
            </c:ext>
          </c:extLst>
        </c:ser>
        <c:ser>
          <c:idx val="1"/>
          <c:order val="1"/>
          <c:tx>
            <c:strRef>
              <c:f>Fig_4_P_vs_S_Monthly!$C$1</c:f>
              <c:strCache>
                <c:ptCount val="1"/>
                <c:pt idx="0">
                  <c:v>Streamflow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Fig_4_P_vs_S_Monthly!$A$2:$A$13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Fig_4_P_vs_S_Monthly!$C$2:$C$13</c:f>
              <c:numCache>
                <c:formatCode>0</c:formatCode>
                <c:ptCount val="12"/>
                <c:pt idx="0">
                  <c:v>21.0358105640682</c:v>
                </c:pt>
                <c:pt idx="1">
                  <c:v>23.969768089932479</c:v>
                </c:pt>
                <c:pt idx="2">
                  <c:v>32.1857832802974</c:v>
                </c:pt>
                <c:pt idx="3">
                  <c:v>16.146850204609084</c:v>
                </c:pt>
                <c:pt idx="4">
                  <c:v>7.7250640035391971</c:v>
                </c:pt>
                <c:pt idx="5">
                  <c:v>2.8824347973365874</c:v>
                </c:pt>
                <c:pt idx="6">
                  <c:v>1.0263109074390964</c:v>
                </c:pt>
                <c:pt idx="7">
                  <c:v>0.56896694440679596</c:v>
                </c:pt>
                <c:pt idx="8">
                  <c:v>0.54133140318985284</c:v>
                </c:pt>
                <c:pt idx="9">
                  <c:v>0.80350412636577384</c:v>
                </c:pt>
                <c:pt idx="10">
                  <c:v>3.3048476562234398E-2</c:v>
                </c:pt>
                <c:pt idx="11">
                  <c:v>7.2616564999524762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73-420D-9841-DEA68AB52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1632079"/>
        <c:axId val="631652239"/>
      </c:barChart>
      <c:catAx>
        <c:axId val="6316320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652239"/>
        <c:crosses val="autoZero"/>
        <c:auto val="1"/>
        <c:lblAlgn val="ctr"/>
        <c:lblOffset val="100"/>
        <c:noMultiLvlLbl val="0"/>
      </c:catAx>
      <c:valAx>
        <c:axId val="631652239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Precipitation</a:t>
                </a:r>
                <a:r>
                  <a:rPr lang="en-US" baseline="0">
                    <a:solidFill>
                      <a:schemeClr val="tx1"/>
                    </a:solidFill>
                  </a:rPr>
                  <a:t>/Streamflow(mm)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632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1808070866141732"/>
          <c:y val="7.3099415204678359E-2"/>
          <c:w val="0.63923525184351959"/>
          <c:h val="7.493985126859142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Fig_4_P_vs_S_Monthly!$B$1</c:f>
              <c:strCache>
                <c:ptCount val="1"/>
                <c:pt idx="0">
                  <c:v>Precipitation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Fig_4_P_vs_S_Monthly!$A$2:$A$13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Fig_4_P_vs_S_Monthly!$B$2:$B$13</c:f>
              <c:numCache>
                <c:formatCode>0</c:formatCode>
                <c:ptCount val="12"/>
                <c:pt idx="0">
                  <c:v>49.86866666666667</c:v>
                </c:pt>
                <c:pt idx="1">
                  <c:v>36.601399999999998</c:v>
                </c:pt>
                <c:pt idx="2">
                  <c:v>46.422733333333333</c:v>
                </c:pt>
                <c:pt idx="3">
                  <c:v>31.758466666666667</c:v>
                </c:pt>
                <c:pt idx="4">
                  <c:v>39.234533333333324</c:v>
                </c:pt>
                <c:pt idx="5">
                  <c:v>29.701066666666666</c:v>
                </c:pt>
                <c:pt idx="6">
                  <c:v>10.524066666666668</c:v>
                </c:pt>
                <c:pt idx="7">
                  <c:v>11.853333333333332</c:v>
                </c:pt>
                <c:pt idx="8">
                  <c:v>14.799733333333332</c:v>
                </c:pt>
                <c:pt idx="9">
                  <c:v>35.991799999999998</c:v>
                </c:pt>
                <c:pt idx="10">
                  <c:v>51.672066666666659</c:v>
                </c:pt>
                <c:pt idx="11">
                  <c:v>58.682466666666656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C9-4734-9052-C0672FB04764}"/>
            </c:ext>
          </c:extLst>
        </c:ser>
        <c:ser>
          <c:idx val="1"/>
          <c:order val="1"/>
          <c:tx>
            <c:strRef>
              <c:f>Fig_4_P_vs_S_Monthly!$C$1</c:f>
              <c:strCache>
                <c:ptCount val="1"/>
                <c:pt idx="0">
                  <c:v>Streamflow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Fig_4_P_vs_S_Monthly!$A$2:$A$13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Fig_4_P_vs_S_Monthly!$C$2:$C$13</c:f>
              <c:numCache>
                <c:formatCode>0</c:formatCode>
                <c:ptCount val="12"/>
                <c:pt idx="0">
                  <c:v>21.0358105640682</c:v>
                </c:pt>
                <c:pt idx="1">
                  <c:v>23.969768089932479</c:v>
                </c:pt>
                <c:pt idx="2">
                  <c:v>32.1857832802974</c:v>
                </c:pt>
                <c:pt idx="3">
                  <c:v>16.146850204609084</c:v>
                </c:pt>
                <c:pt idx="4">
                  <c:v>7.7250640035391971</c:v>
                </c:pt>
                <c:pt idx="5">
                  <c:v>2.8824347973365874</c:v>
                </c:pt>
                <c:pt idx="6">
                  <c:v>1.0263109074390964</c:v>
                </c:pt>
                <c:pt idx="7">
                  <c:v>0.56896694440679596</c:v>
                </c:pt>
                <c:pt idx="8">
                  <c:v>0.54133140318985284</c:v>
                </c:pt>
                <c:pt idx="9">
                  <c:v>0.80350412636577384</c:v>
                </c:pt>
                <c:pt idx="10">
                  <c:v>3.3048476562234398E-2</c:v>
                </c:pt>
                <c:pt idx="11">
                  <c:v>7.2616564999524762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C9-4734-9052-C0672FB04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1632079"/>
        <c:axId val="631652239"/>
      </c:barChart>
      <c:catAx>
        <c:axId val="63163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652239"/>
        <c:crosses val="autoZero"/>
        <c:auto val="1"/>
        <c:lblAlgn val="ctr"/>
        <c:lblOffset val="100"/>
        <c:noMultiLvlLbl val="0"/>
      </c:catAx>
      <c:valAx>
        <c:axId val="631652239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Precipitation</a:t>
                </a:r>
                <a:r>
                  <a:rPr lang="en-US" baseline="0">
                    <a:solidFill>
                      <a:schemeClr val="tx1"/>
                    </a:solidFill>
                  </a:rPr>
                  <a:t>/Streamflow(mm)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632079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20617594675665543"/>
          <c:y val="4.3859649122807015E-2"/>
          <c:w val="0.65114001374828145"/>
          <c:h val="7.493985126859142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1961</a:t>
            </a:r>
            <a:r>
              <a:rPr lang="en-US" baseline="0"/>
              <a:t> to 1990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Precip_v_Streamflow_Ratio!$Q$3:$AB$3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Precip_v_Streamflow_Ratio!$Q$6:$AB$6</c:f>
              <c:numCache>
                <c:formatCode>0.00</c:formatCode>
                <c:ptCount val="12"/>
                <c:pt idx="0">
                  <c:v>2.967734055305177</c:v>
                </c:pt>
                <c:pt idx="1">
                  <c:v>2.774062759068606</c:v>
                </c:pt>
                <c:pt idx="2">
                  <c:v>12.647232439268363</c:v>
                </c:pt>
                <c:pt idx="3">
                  <c:v>39.566758432765184</c:v>
                </c:pt>
                <c:pt idx="4">
                  <c:v>71.60878092473078</c:v>
                </c:pt>
                <c:pt idx="5">
                  <c:v>79.378027893299162</c:v>
                </c:pt>
                <c:pt idx="6">
                  <c:v>43.90404626239188</c:v>
                </c:pt>
                <c:pt idx="7">
                  <c:v>16.959210683824509</c:v>
                </c:pt>
                <c:pt idx="8">
                  <c:v>9.8368268848868308</c:v>
                </c:pt>
                <c:pt idx="9">
                  <c:v>4.9025437951674462</c:v>
                </c:pt>
                <c:pt idx="10">
                  <c:v>2.7275458420920775</c:v>
                </c:pt>
                <c:pt idx="11">
                  <c:v>2.7579471003691642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7F-468C-AEAD-BBD0EFDDD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1997168"/>
        <c:axId val="191498895"/>
      </c:lineChart>
      <c:catAx>
        <c:axId val="1851997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98895"/>
        <c:crosses val="autoZero"/>
        <c:auto val="1"/>
        <c:lblAlgn val="ctr"/>
        <c:lblOffset val="100"/>
        <c:noMultiLvlLbl val="0"/>
      </c:catAx>
      <c:valAx>
        <c:axId val="191498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99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1991</a:t>
            </a:r>
            <a:r>
              <a:rPr lang="en-US" baseline="0"/>
              <a:t> to 2020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Precip_v_Streamflow_Ratio!$B$6</c:f>
              <c:strCache>
                <c:ptCount val="1"/>
                <c:pt idx="0">
                  <c:v>Precipitation Streamflow Convserion Ratio (%)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Precip_v_Streamflow_Ratio!$C$3:$N$3</c:f>
              <c:strCache>
                <c:ptCount val="12"/>
                <c:pt idx="0">
                  <c:v>Oct</c:v>
                </c:pt>
                <c:pt idx="1">
                  <c:v>Nov</c:v>
                </c:pt>
                <c:pt idx="2">
                  <c:v>Dec</c:v>
                </c:pt>
                <c:pt idx="3">
                  <c:v>Jan</c:v>
                </c:pt>
                <c:pt idx="4">
                  <c:v>Feb</c:v>
                </c:pt>
                <c:pt idx="5">
                  <c:v>Mar</c:v>
                </c:pt>
                <c:pt idx="6">
                  <c:v>Apr</c:v>
                </c:pt>
                <c:pt idx="7">
                  <c:v>May</c:v>
                </c:pt>
                <c:pt idx="8">
                  <c:v>Jun</c:v>
                </c:pt>
                <c:pt idx="9">
                  <c:v>Jul</c:v>
                </c:pt>
                <c:pt idx="10">
                  <c:v>Aug</c:v>
                </c:pt>
                <c:pt idx="11">
                  <c:v>Sep</c:v>
                </c:pt>
              </c:strCache>
            </c:strRef>
          </c:cat>
          <c:val>
            <c:numRef>
              <c:f>Precip_v_Streamflow_Ratio!$C$6:$N$6</c:f>
              <c:numCache>
                <c:formatCode>0.00</c:formatCode>
                <c:ptCount val="12"/>
                <c:pt idx="0">
                  <c:v>2.2324644123544082</c:v>
                </c:pt>
                <c:pt idx="1">
                  <c:v>6.3958108692319382E-2</c:v>
                </c:pt>
                <c:pt idx="2">
                  <c:v>12.374490904073241</c:v>
                </c:pt>
                <c:pt idx="3">
                  <c:v>42.182420285419433</c:v>
                </c:pt>
                <c:pt idx="4">
                  <c:v>65.488664613737399</c:v>
                </c:pt>
                <c:pt idx="5">
                  <c:v>69.331943574263335</c:v>
                </c:pt>
                <c:pt idx="6">
                  <c:v>50.842663073392771</c:v>
                </c:pt>
                <c:pt idx="7">
                  <c:v>19.689450459134296</c:v>
                </c:pt>
                <c:pt idx="8">
                  <c:v>9.7048191221075815</c:v>
                </c:pt>
                <c:pt idx="9">
                  <c:v>9.7520373059757919</c:v>
                </c:pt>
                <c:pt idx="10">
                  <c:v>4.8000585861090777</c:v>
                </c:pt>
                <c:pt idx="11">
                  <c:v>3.6577105208417242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12-4C34-BE59-580F4680D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5414063"/>
        <c:axId val="427095583"/>
      </c:lineChart>
      <c:catAx>
        <c:axId val="1535414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7095583"/>
        <c:crosses val="autoZero"/>
        <c:auto val="1"/>
        <c:lblAlgn val="ctr"/>
        <c:lblOffset val="100"/>
        <c:noMultiLvlLbl val="0"/>
      </c:catAx>
      <c:valAx>
        <c:axId val="427095583"/>
        <c:scaling>
          <c:orientation val="minMax"/>
          <c:max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414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Monthly</a:t>
            </a:r>
            <a:r>
              <a:rPr lang="en-US" baseline="0">
                <a:solidFill>
                  <a:schemeClr val="tx1"/>
                </a:solidFill>
              </a:rPr>
              <a:t> Precipitation to Streamflow Ratio (%)</a:t>
            </a:r>
            <a:endParaRPr lang="en-US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Precip_Streamflow_Ratio_FigS!$B$2</c:f>
              <c:strCache>
                <c:ptCount val="1"/>
                <c:pt idx="0">
                  <c:v>1961-1990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Precip_Streamflow_Ratio_FigS!$A$3:$A$14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Precip_Streamflow_Ratio_FigS!$B$3:$B$14</c:f>
              <c:numCache>
                <c:formatCode>0</c:formatCode>
                <c:ptCount val="12"/>
                <c:pt idx="0">
                  <c:v>39.566758432765198</c:v>
                </c:pt>
                <c:pt idx="1">
                  <c:v>71.60878092473078</c:v>
                </c:pt>
                <c:pt idx="2">
                  <c:v>79.378027893299162</c:v>
                </c:pt>
                <c:pt idx="3">
                  <c:v>43.90404626239188</c:v>
                </c:pt>
                <c:pt idx="4">
                  <c:v>16.959210683824509</c:v>
                </c:pt>
                <c:pt idx="5">
                  <c:v>9.8368268848868308</c:v>
                </c:pt>
                <c:pt idx="6">
                  <c:v>4.9025437951674462</c:v>
                </c:pt>
                <c:pt idx="7">
                  <c:v>2.7275458420920775</c:v>
                </c:pt>
                <c:pt idx="8">
                  <c:v>2.7579471003691642</c:v>
                </c:pt>
                <c:pt idx="9">
                  <c:v>2.967734055305177</c:v>
                </c:pt>
                <c:pt idx="10">
                  <c:v>2.774062759068606</c:v>
                </c:pt>
                <c:pt idx="11">
                  <c:v>12.647232439268363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60-47B5-A7B2-D6515C2341F8}"/>
            </c:ext>
          </c:extLst>
        </c:ser>
        <c:ser>
          <c:idx val="1"/>
          <c:order val="1"/>
          <c:tx>
            <c:strRef>
              <c:f>Precip_Streamflow_Ratio_FigS!$C$2</c:f>
              <c:strCache>
                <c:ptCount val="1"/>
                <c:pt idx="0">
                  <c:v>1991-2020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Precip_Streamflow_Ratio_FigS!$A$3:$A$14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Precip_Streamflow_Ratio_FigS!$C$3:$C$14</c:f>
              <c:numCache>
                <c:formatCode>0</c:formatCode>
                <c:ptCount val="12"/>
                <c:pt idx="0">
                  <c:v>42.182420285419433</c:v>
                </c:pt>
                <c:pt idx="1">
                  <c:v>65.488664613737399</c:v>
                </c:pt>
                <c:pt idx="2">
                  <c:v>69.331943574263335</c:v>
                </c:pt>
                <c:pt idx="3">
                  <c:v>50.842663073392771</c:v>
                </c:pt>
                <c:pt idx="4">
                  <c:v>19.689450459134296</c:v>
                </c:pt>
                <c:pt idx="5">
                  <c:v>9.7048191221075815</c:v>
                </c:pt>
                <c:pt idx="6">
                  <c:v>9.7520373059757919</c:v>
                </c:pt>
                <c:pt idx="7">
                  <c:v>4.8000585861090777</c:v>
                </c:pt>
                <c:pt idx="8">
                  <c:v>3.6577105208417242</c:v>
                </c:pt>
                <c:pt idx="9">
                  <c:v>2.2324644123544082</c:v>
                </c:pt>
                <c:pt idx="10">
                  <c:v>6.3958108692319382E-2</c:v>
                </c:pt>
                <c:pt idx="11">
                  <c:v>12.374490904073241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60-47B5-A7B2-D6515C234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6684864"/>
        <c:axId val="1738263136"/>
      </c:lineChart>
      <c:catAx>
        <c:axId val="1986684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Months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263136"/>
        <c:crosses val="autoZero"/>
        <c:auto val="1"/>
        <c:lblAlgn val="ctr"/>
        <c:lblOffset val="100"/>
        <c:noMultiLvlLbl val="0"/>
      </c:catAx>
      <c:valAx>
        <c:axId val="173826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Mean</a:t>
                </a:r>
                <a:r>
                  <a:rPr lang="en-US" baseline="0">
                    <a:solidFill>
                      <a:schemeClr val="tx1"/>
                    </a:solidFill>
                  </a:rPr>
                  <a:t> Monthly Precipitation and Streamflow (mm)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6684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500062</xdr:colOff>
      <xdr:row>4</xdr:row>
      <xdr:rowOff>134302</xdr:rowOff>
    </xdr:from>
    <xdr:to>
      <xdr:col>17</xdr:col>
      <xdr:colOff>358140</xdr:colOff>
      <xdr:row>22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E0C94D-B46A-3A7B-3F72-B3DD4E30C2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28</xdr:row>
      <xdr:rowOff>0</xdr:rowOff>
    </xdr:from>
    <xdr:to>
      <xdr:col>20</xdr:col>
      <xdr:colOff>304800</xdr:colOff>
      <xdr:row>46</xdr:row>
      <xdr:rowOff>45720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B7CE595-38DD-458C-91BD-81D46BE552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4762</xdr:colOff>
      <xdr:row>48</xdr:row>
      <xdr:rowOff>14287</xdr:rowOff>
    </xdr:from>
    <xdr:to>
      <xdr:col>20</xdr:col>
      <xdr:colOff>309562</xdr:colOff>
      <xdr:row>66</xdr:row>
      <xdr:rowOff>60007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BB8457-FD1A-F616-4B12-5D3A973755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12</xdr:col>
      <xdr:colOff>304800</xdr:colOff>
      <xdr:row>21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ADF0714-BA65-4483-BBAB-FC8E1C4CCB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15</xdr:row>
      <xdr:rowOff>0</xdr:rowOff>
    </xdr:from>
    <xdr:to>
      <xdr:col>27</xdr:col>
      <xdr:colOff>95250</xdr:colOff>
      <xdr:row>29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509FD27-D66C-4CD6-A018-71DF7F7F98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15</xdr:row>
      <xdr:rowOff>0</xdr:rowOff>
    </xdr:from>
    <xdr:to>
      <xdr:col>13</xdr:col>
      <xdr:colOff>95250</xdr:colOff>
      <xdr:row>29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B605954-D567-47AC-9E3C-D1F9E6EA6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14287</xdr:rowOff>
    </xdr:from>
    <xdr:to>
      <xdr:col>14</xdr:col>
      <xdr:colOff>9525</xdr:colOff>
      <xdr:row>20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59EDFD-B34A-C54C-60B9-0349BFF965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39CE6-DBD0-4C3F-8F3C-3521C2CBEF1C}">
  <dimension ref="A1:N33"/>
  <sheetViews>
    <sheetView workbookViewId="0">
      <selection sqref="A1:M1"/>
    </sheetView>
  </sheetViews>
  <sheetFormatPr defaultRowHeight="15" x14ac:dyDescent="0.25"/>
  <cols>
    <col min="1" max="1" width="10.7109375" bestFit="1" customWidth="1"/>
  </cols>
  <sheetData>
    <row r="1" spans="1:14" ht="15.75" thickBot="1" x14ac:dyDescent="0.3">
      <c r="A1" s="29" t="s">
        <v>29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4"/>
    </row>
    <row r="2" spans="1:14" ht="15.75" thickBo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4" t="s">
        <v>14</v>
      </c>
    </row>
    <row r="3" spans="1:14" x14ac:dyDescent="0.25">
      <c r="A3" s="2">
        <v>1961</v>
      </c>
      <c r="B3" s="3">
        <v>24.13</v>
      </c>
      <c r="C3" s="3">
        <v>117.85599999999998</v>
      </c>
      <c r="D3" s="3">
        <v>34.798000000000002</v>
      </c>
      <c r="E3" s="3">
        <v>40.893999999999998</v>
      </c>
      <c r="F3" s="3">
        <v>100.07599999999999</v>
      </c>
      <c r="G3" s="3">
        <v>44.449999999999996</v>
      </c>
      <c r="H3" s="3">
        <v>24.383999999999997</v>
      </c>
      <c r="I3" s="3">
        <v>44.957999999999998</v>
      </c>
      <c r="J3" s="3">
        <v>41.655999999999992</v>
      </c>
      <c r="K3" s="3">
        <v>9.3979999999999997</v>
      </c>
      <c r="L3" s="3">
        <v>7.6199999999999992</v>
      </c>
      <c r="M3" s="3">
        <v>4.3180000000000005</v>
      </c>
      <c r="N3" s="20">
        <f>SUM(B3:M3)</f>
        <v>494.53800000000007</v>
      </c>
    </row>
    <row r="4" spans="1:14" x14ac:dyDescent="0.25">
      <c r="A4" s="2">
        <v>1962</v>
      </c>
      <c r="B4" s="3">
        <v>26.669999999999998</v>
      </c>
      <c r="C4" s="3">
        <v>46.481999999999999</v>
      </c>
      <c r="D4" s="3">
        <v>99.313999999999993</v>
      </c>
      <c r="E4" s="3">
        <v>35.305999999999997</v>
      </c>
      <c r="F4" s="3">
        <v>43.687999999999995</v>
      </c>
      <c r="G4" s="3">
        <v>65.024000000000001</v>
      </c>
      <c r="H4" s="3">
        <v>25.907999999999998</v>
      </c>
      <c r="I4" s="3">
        <v>41.91</v>
      </c>
      <c r="J4" s="3">
        <v>19.812000000000001</v>
      </c>
      <c r="K4" s="3">
        <v>7.3659999999999988</v>
      </c>
      <c r="L4" s="3">
        <v>16.001999999999999</v>
      </c>
      <c r="M4" s="3">
        <v>22.86</v>
      </c>
      <c r="N4" s="20">
        <f t="shared" ref="N4:N33" si="0">SUM(B4:M4)</f>
        <v>450.34200000000004</v>
      </c>
    </row>
    <row r="5" spans="1:14" x14ac:dyDescent="0.25">
      <c r="A5" s="2">
        <v>1963</v>
      </c>
      <c r="B5" s="3">
        <v>41.148000000000003</v>
      </c>
      <c r="C5" s="3">
        <v>76.707999999999998</v>
      </c>
      <c r="D5" s="3">
        <v>36.575999999999993</v>
      </c>
      <c r="E5" s="3">
        <v>22.605999999999998</v>
      </c>
      <c r="F5" s="3">
        <v>56.133999999999993</v>
      </c>
      <c r="G5" s="3">
        <v>41.91</v>
      </c>
      <c r="H5" s="3">
        <v>33.527999999999999</v>
      </c>
      <c r="I5" s="3">
        <v>24.891999999999999</v>
      </c>
      <c r="J5" s="3">
        <v>24.383999999999997</v>
      </c>
      <c r="K5" s="3">
        <v>10.413999999999998</v>
      </c>
      <c r="L5" s="3">
        <v>12.7</v>
      </c>
      <c r="M5" s="3">
        <v>9.1439999999999984</v>
      </c>
      <c r="N5" s="20">
        <f t="shared" si="0"/>
        <v>390.14400000000001</v>
      </c>
    </row>
    <row r="6" spans="1:14" x14ac:dyDescent="0.25">
      <c r="A6" s="2">
        <v>1964</v>
      </c>
      <c r="B6" s="3">
        <v>28.194000000000003</v>
      </c>
      <c r="C6" s="3">
        <v>65.531999999999996</v>
      </c>
      <c r="D6" s="3">
        <v>58.165999999999997</v>
      </c>
      <c r="E6" s="3">
        <v>80.009999999999991</v>
      </c>
      <c r="F6" s="3">
        <v>24.891999999999999</v>
      </c>
      <c r="G6" s="3">
        <v>38.862000000000002</v>
      </c>
      <c r="H6" s="3">
        <v>24.891999999999999</v>
      </c>
      <c r="I6" s="3">
        <v>11.43</v>
      </c>
      <c r="J6" s="3">
        <v>77.724000000000004</v>
      </c>
      <c r="K6" s="3">
        <v>9.9060000000000006</v>
      </c>
      <c r="L6" s="3">
        <v>37.083999999999996</v>
      </c>
      <c r="M6" s="3">
        <v>26.161999999999999</v>
      </c>
      <c r="N6" s="20">
        <f t="shared" si="0"/>
        <v>482.85399999999998</v>
      </c>
    </row>
    <row r="7" spans="1:14" x14ac:dyDescent="0.25">
      <c r="A7" s="2">
        <v>1965</v>
      </c>
      <c r="B7" s="3">
        <v>11.683999999999999</v>
      </c>
      <c r="C7" s="3">
        <v>73.406000000000006</v>
      </c>
      <c r="D7" s="3">
        <v>130.30199999999999</v>
      </c>
      <c r="E7" s="3">
        <v>71.627999999999986</v>
      </c>
      <c r="F7" s="3">
        <v>28.701999999999995</v>
      </c>
      <c r="G7" s="3">
        <v>7.8739999999999997</v>
      </c>
      <c r="H7" s="3">
        <v>59.69</v>
      </c>
      <c r="I7" s="3">
        <v>25.907999999999998</v>
      </c>
      <c r="J7" s="3">
        <v>18.795999999999999</v>
      </c>
      <c r="K7" s="3">
        <v>17.525999999999996</v>
      </c>
      <c r="L7" s="3">
        <v>43.942</v>
      </c>
      <c r="M7" s="3">
        <v>7.1120000000000001</v>
      </c>
      <c r="N7" s="20">
        <f t="shared" si="0"/>
        <v>496.57000000000005</v>
      </c>
    </row>
    <row r="8" spans="1:14" x14ac:dyDescent="0.25">
      <c r="A8" s="2">
        <v>1966</v>
      </c>
      <c r="B8" s="3">
        <v>1.27</v>
      </c>
      <c r="C8" s="3">
        <v>43.433999999999997</v>
      </c>
      <c r="D8" s="3">
        <v>41.401999999999994</v>
      </c>
      <c r="E8" s="3">
        <v>49.275999999999996</v>
      </c>
      <c r="F8" s="3">
        <v>12.7</v>
      </c>
      <c r="G8" s="3">
        <v>61.722000000000001</v>
      </c>
      <c r="H8" s="3">
        <v>3.302</v>
      </c>
      <c r="I8" s="3">
        <v>12.446</v>
      </c>
      <c r="J8" s="3">
        <v>17.779999999999998</v>
      </c>
      <c r="K8" s="3">
        <v>24.13</v>
      </c>
      <c r="L8" s="3">
        <v>3.8099999999999996</v>
      </c>
      <c r="M8" s="3">
        <v>12.953999999999999</v>
      </c>
      <c r="N8" s="20">
        <f t="shared" si="0"/>
        <v>284.226</v>
      </c>
    </row>
    <row r="9" spans="1:14" x14ac:dyDescent="0.25">
      <c r="A9" s="2">
        <v>1967</v>
      </c>
      <c r="B9" s="3">
        <v>9.1439999999999984</v>
      </c>
      <c r="C9" s="3">
        <v>76.453999999999994</v>
      </c>
      <c r="D9" s="3">
        <v>75.183999999999997</v>
      </c>
      <c r="E9" s="3">
        <v>61.975999999999992</v>
      </c>
      <c r="F9" s="3">
        <v>10.16</v>
      </c>
      <c r="G9" s="3">
        <v>43.687999999999995</v>
      </c>
      <c r="H9" s="3">
        <v>43.433999999999997</v>
      </c>
      <c r="I9" s="3">
        <v>33.274000000000001</v>
      </c>
      <c r="J9" s="3">
        <v>50.545999999999999</v>
      </c>
      <c r="K9" s="3">
        <v>1.5239999999999998</v>
      </c>
      <c r="L9" s="3">
        <v>0</v>
      </c>
      <c r="M9" s="3">
        <v>6.0959999999999992</v>
      </c>
      <c r="N9" s="20">
        <f t="shared" si="0"/>
        <v>411.47999999999996</v>
      </c>
    </row>
    <row r="10" spans="1:14" x14ac:dyDescent="0.25">
      <c r="A10" s="2">
        <v>1968</v>
      </c>
      <c r="B10" s="3">
        <v>29.971999999999998</v>
      </c>
      <c r="C10" s="3">
        <v>20.827999999999996</v>
      </c>
      <c r="D10" s="3">
        <v>51.308</v>
      </c>
      <c r="E10" s="3">
        <v>39.878</v>
      </c>
      <c r="F10" s="3">
        <v>53.847999999999999</v>
      </c>
      <c r="G10" s="3">
        <v>18.033999999999999</v>
      </c>
      <c r="H10" s="3">
        <v>2.54</v>
      </c>
      <c r="I10" s="3">
        <v>29.463999999999995</v>
      </c>
      <c r="J10" s="3">
        <v>22.097999999999999</v>
      </c>
      <c r="K10" s="3">
        <v>5.8419999999999996</v>
      </c>
      <c r="L10" s="3">
        <v>34.29</v>
      </c>
      <c r="M10" s="3">
        <v>16.001999999999999</v>
      </c>
      <c r="N10" s="20">
        <f t="shared" si="0"/>
        <v>324.10399999999998</v>
      </c>
    </row>
    <row r="11" spans="1:14" x14ac:dyDescent="0.25">
      <c r="A11" s="2">
        <v>1969</v>
      </c>
      <c r="B11" s="3">
        <v>56.896000000000001</v>
      </c>
      <c r="C11" s="3">
        <v>59.69</v>
      </c>
      <c r="D11" s="3">
        <v>74.421999999999997</v>
      </c>
      <c r="E11" s="3">
        <v>103.63199999999999</v>
      </c>
      <c r="F11" s="3">
        <v>30.733999999999998</v>
      </c>
      <c r="G11" s="3">
        <v>13.462</v>
      </c>
      <c r="H11" s="3">
        <v>54.863999999999997</v>
      </c>
      <c r="I11" s="3">
        <v>13.715999999999999</v>
      </c>
      <c r="J11" s="3">
        <v>29.717999999999996</v>
      </c>
      <c r="K11" s="3">
        <v>0.7619999999999999</v>
      </c>
      <c r="L11" s="3">
        <v>0</v>
      </c>
      <c r="M11" s="3">
        <v>18.033999999999999</v>
      </c>
      <c r="N11" s="20">
        <f t="shared" si="0"/>
        <v>455.92999999999995</v>
      </c>
    </row>
    <row r="12" spans="1:14" x14ac:dyDescent="0.25">
      <c r="A12" s="2">
        <v>1970</v>
      </c>
      <c r="B12" s="3">
        <v>11.43</v>
      </c>
      <c r="C12" s="3">
        <v>9.3979999999999997</v>
      </c>
      <c r="D12" s="3">
        <v>62.230000000000004</v>
      </c>
      <c r="E12" s="3">
        <v>105.41</v>
      </c>
      <c r="F12" s="3">
        <v>46.481999999999999</v>
      </c>
      <c r="G12" s="3">
        <v>33.019999999999996</v>
      </c>
      <c r="H12" s="3">
        <v>23.622</v>
      </c>
      <c r="I12" s="3">
        <v>23.875999999999998</v>
      </c>
      <c r="J12" s="3">
        <v>40.64</v>
      </c>
      <c r="K12" s="3">
        <v>14.985999999999999</v>
      </c>
      <c r="L12" s="3">
        <v>2.54</v>
      </c>
      <c r="M12" s="3">
        <v>12.191999999999998</v>
      </c>
      <c r="N12" s="20">
        <f t="shared" si="0"/>
        <v>385.82600000000002</v>
      </c>
    </row>
    <row r="13" spans="1:14" x14ac:dyDescent="0.25">
      <c r="A13" s="2">
        <v>1971</v>
      </c>
      <c r="B13" s="3">
        <v>54.101999999999997</v>
      </c>
      <c r="C13" s="3">
        <v>51.815999999999995</v>
      </c>
      <c r="D13" s="3">
        <v>36.321999999999996</v>
      </c>
      <c r="E13" s="3">
        <v>53.593999999999994</v>
      </c>
      <c r="F13" s="3">
        <v>22.352</v>
      </c>
      <c r="G13" s="3">
        <v>53.593999999999994</v>
      </c>
      <c r="H13" s="3">
        <v>46.99</v>
      </c>
      <c r="I13" s="3">
        <v>35.305999999999997</v>
      </c>
      <c r="J13" s="3">
        <v>62.483999999999995</v>
      </c>
      <c r="K13" s="3">
        <v>12.7</v>
      </c>
      <c r="L13" s="3">
        <v>14.985999999999999</v>
      </c>
      <c r="M13" s="3">
        <v>34.798000000000002</v>
      </c>
      <c r="N13" s="20">
        <f t="shared" si="0"/>
        <v>479.04399999999993</v>
      </c>
    </row>
    <row r="14" spans="1:14" x14ac:dyDescent="0.25">
      <c r="A14" s="2">
        <v>1972</v>
      </c>
      <c r="B14" s="3">
        <v>20.827999999999996</v>
      </c>
      <c r="C14" s="3">
        <v>38.353999999999999</v>
      </c>
      <c r="D14" s="3">
        <v>73.406000000000006</v>
      </c>
      <c r="E14" s="3">
        <v>44.195999999999998</v>
      </c>
      <c r="F14" s="3">
        <v>28.701999999999995</v>
      </c>
      <c r="G14" s="3">
        <v>26.669999999999998</v>
      </c>
      <c r="H14" s="3">
        <v>27.686</v>
      </c>
      <c r="I14" s="3">
        <v>50.545999999999999</v>
      </c>
      <c r="J14" s="3">
        <v>39.624000000000002</v>
      </c>
      <c r="K14" s="3">
        <v>6.35</v>
      </c>
      <c r="L14" s="3">
        <v>22.097999999999999</v>
      </c>
      <c r="M14" s="3">
        <v>21.843999999999998</v>
      </c>
      <c r="N14" s="20">
        <f t="shared" si="0"/>
        <v>400.30400000000003</v>
      </c>
    </row>
    <row r="15" spans="1:14" x14ac:dyDescent="0.25">
      <c r="A15" s="2">
        <v>1973</v>
      </c>
      <c r="B15" s="3">
        <v>4.8259999999999996</v>
      </c>
      <c r="C15" s="3">
        <v>22.352</v>
      </c>
      <c r="D15" s="3">
        <v>48.767999999999994</v>
      </c>
      <c r="E15" s="3">
        <v>52.069999999999993</v>
      </c>
      <c r="F15" s="3">
        <v>12.191999999999998</v>
      </c>
      <c r="G15" s="3">
        <v>19.558</v>
      </c>
      <c r="H15" s="3">
        <v>10.667999999999999</v>
      </c>
      <c r="I15" s="3">
        <v>34.036000000000001</v>
      </c>
      <c r="J15" s="3">
        <v>14.477999999999998</v>
      </c>
      <c r="K15" s="3">
        <v>0</v>
      </c>
      <c r="L15" s="3">
        <v>4.8259999999999996</v>
      </c>
      <c r="M15" s="3">
        <v>36.575999999999993</v>
      </c>
      <c r="N15" s="20">
        <f t="shared" si="0"/>
        <v>260.35000000000002</v>
      </c>
    </row>
    <row r="16" spans="1:14" x14ac:dyDescent="0.25">
      <c r="A16" s="2">
        <v>1974</v>
      </c>
      <c r="B16" s="3">
        <v>24.637999999999998</v>
      </c>
      <c r="C16" s="3">
        <v>129.54</v>
      </c>
      <c r="D16" s="3">
        <v>96.011999999999986</v>
      </c>
      <c r="E16" s="3">
        <v>96.265999999999991</v>
      </c>
      <c r="F16" s="3">
        <v>45.466000000000001</v>
      </c>
      <c r="G16" s="3">
        <v>56.388000000000005</v>
      </c>
      <c r="H16" s="3">
        <v>20.32</v>
      </c>
      <c r="I16" s="3">
        <v>26.161999999999999</v>
      </c>
      <c r="J16" s="3">
        <v>5.8419999999999996</v>
      </c>
      <c r="K16" s="3">
        <v>18.033999999999999</v>
      </c>
      <c r="L16" s="3">
        <v>1.016</v>
      </c>
      <c r="M16" s="3">
        <v>4.5719999999999992</v>
      </c>
      <c r="N16" s="20">
        <f t="shared" si="0"/>
        <v>524.25599999999997</v>
      </c>
    </row>
    <row r="17" spans="1:14" x14ac:dyDescent="0.25">
      <c r="A17" s="2">
        <v>1975</v>
      </c>
      <c r="B17" s="3">
        <v>3.0479999999999996</v>
      </c>
      <c r="C17" s="3">
        <v>65.785999999999987</v>
      </c>
      <c r="D17" s="3">
        <v>64.515999999999991</v>
      </c>
      <c r="E17" s="3">
        <v>64.261999999999986</v>
      </c>
      <c r="F17" s="3">
        <v>79.248000000000005</v>
      </c>
      <c r="G17" s="3">
        <v>46.481999999999999</v>
      </c>
      <c r="H17" s="3">
        <v>45.211999999999996</v>
      </c>
      <c r="I17" s="3">
        <v>35.813999999999993</v>
      </c>
      <c r="J17" s="3">
        <v>36.83</v>
      </c>
      <c r="K17" s="3">
        <v>40.64</v>
      </c>
      <c r="L17" s="3">
        <v>23.622</v>
      </c>
      <c r="M17" s="3">
        <v>0.7619999999999999</v>
      </c>
      <c r="N17" s="20">
        <f t="shared" si="0"/>
        <v>506.22199999999992</v>
      </c>
    </row>
    <row r="18" spans="1:14" x14ac:dyDescent="0.25">
      <c r="A18" s="2">
        <v>1976</v>
      </c>
      <c r="B18" s="3">
        <v>56.641999999999996</v>
      </c>
      <c r="C18" s="3">
        <v>49.275999999999996</v>
      </c>
      <c r="D18" s="3">
        <v>61.467999999999996</v>
      </c>
      <c r="E18" s="3">
        <v>32.512</v>
      </c>
      <c r="F18" s="3">
        <v>51.815999999999995</v>
      </c>
      <c r="G18" s="3">
        <v>21.081999999999997</v>
      </c>
      <c r="H18" s="3">
        <v>24.637999999999998</v>
      </c>
      <c r="I18" s="3">
        <v>31.495999999999999</v>
      </c>
      <c r="J18" s="3">
        <v>19.812000000000001</v>
      </c>
      <c r="K18" s="3">
        <v>20.065999999999999</v>
      </c>
      <c r="L18" s="3">
        <v>46.481999999999999</v>
      </c>
      <c r="M18" s="3">
        <v>1.27</v>
      </c>
      <c r="N18" s="20">
        <f t="shared" si="0"/>
        <v>416.55999999999995</v>
      </c>
    </row>
    <row r="19" spans="1:14" x14ac:dyDescent="0.25">
      <c r="A19" s="2">
        <v>1977</v>
      </c>
      <c r="B19" s="3">
        <v>14.985999999999999</v>
      </c>
      <c r="C19" s="3">
        <v>5.5880000000000001</v>
      </c>
      <c r="D19" s="3">
        <v>15.239999999999998</v>
      </c>
      <c r="E19" s="3">
        <v>19.049999999999997</v>
      </c>
      <c r="F19" s="3">
        <v>13.208</v>
      </c>
      <c r="G19" s="3">
        <v>29.209999999999997</v>
      </c>
      <c r="H19" s="3">
        <v>3.302</v>
      </c>
      <c r="I19" s="3">
        <v>43.433999999999997</v>
      </c>
      <c r="J19" s="3">
        <v>36.83</v>
      </c>
      <c r="K19" s="3">
        <v>2.794</v>
      </c>
      <c r="L19" s="3">
        <v>31.75</v>
      </c>
      <c r="M19" s="3">
        <v>36.067999999999998</v>
      </c>
      <c r="N19" s="20">
        <f t="shared" si="0"/>
        <v>251.45999999999998</v>
      </c>
    </row>
    <row r="20" spans="1:14" x14ac:dyDescent="0.25">
      <c r="A20" s="2">
        <v>1978</v>
      </c>
      <c r="B20" s="3">
        <v>11.176</v>
      </c>
      <c r="C20" s="3">
        <v>53.847999999999999</v>
      </c>
      <c r="D20" s="3">
        <v>114.80799999999998</v>
      </c>
      <c r="E20" s="3">
        <v>64.261999999999986</v>
      </c>
      <c r="F20" s="3">
        <v>41.655999999999992</v>
      </c>
      <c r="G20" s="3">
        <v>19.558</v>
      </c>
      <c r="H20" s="3">
        <v>66.548000000000002</v>
      </c>
      <c r="I20" s="3">
        <v>71.373999999999995</v>
      </c>
      <c r="J20" s="3">
        <v>30.987999999999996</v>
      </c>
      <c r="K20" s="3">
        <v>44.704000000000001</v>
      </c>
      <c r="L20" s="3">
        <v>43.433999999999997</v>
      </c>
      <c r="M20" s="3">
        <v>23.622</v>
      </c>
      <c r="N20" s="20">
        <f t="shared" si="0"/>
        <v>585.97799999999995</v>
      </c>
    </row>
    <row r="21" spans="1:14" x14ac:dyDescent="0.25">
      <c r="A21" s="2">
        <v>1979</v>
      </c>
      <c r="B21" s="3">
        <v>3.302</v>
      </c>
      <c r="C21" s="3">
        <v>51.308</v>
      </c>
      <c r="D21" s="3">
        <v>26.669999999999998</v>
      </c>
      <c r="E21" s="3">
        <v>28.194000000000003</v>
      </c>
      <c r="F21" s="3">
        <v>55.625999999999998</v>
      </c>
      <c r="G21" s="3">
        <v>26.161999999999999</v>
      </c>
      <c r="H21" s="3">
        <v>17.525999999999996</v>
      </c>
      <c r="I21" s="3">
        <v>40.64</v>
      </c>
      <c r="J21" s="3">
        <v>19.812000000000001</v>
      </c>
      <c r="K21" s="3">
        <v>21.59</v>
      </c>
      <c r="L21" s="3">
        <v>25.654</v>
      </c>
      <c r="M21" s="3">
        <v>19.812000000000001</v>
      </c>
      <c r="N21" s="20">
        <f t="shared" si="0"/>
        <v>336.29599999999999</v>
      </c>
    </row>
    <row r="22" spans="1:14" x14ac:dyDescent="0.25">
      <c r="A22" s="2">
        <v>1980</v>
      </c>
      <c r="B22" s="3">
        <v>30.987999999999996</v>
      </c>
      <c r="C22" s="3">
        <v>29.209999999999997</v>
      </c>
      <c r="D22" s="3">
        <v>49.275999999999996</v>
      </c>
      <c r="E22" s="3">
        <v>49.783999999999999</v>
      </c>
      <c r="F22" s="3">
        <v>48.26</v>
      </c>
      <c r="G22" s="3">
        <v>23.114000000000001</v>
      </c>
      <c r="H22" s="3">
        <v>26.923999999999999</v>
      </c>
      <c r="I22" s="3">
        <v>59.435999999999993</v>
      </c>
      <c r="J22" s="3">
        <v>25.145999999999997</v>
      </c>
      <c r="K22" s="3">
        <v>5.3339999999999996</v>
      </c>
      <c r="L22" s="3">
        <v>20.065999999999999</v>
      </c>
      <c r="M22" s="3">
        <v>21.335999999999999</v>
      </c>
      <c r="N22" s="20">
        <f t="shared" si="0"/>
        <v>388.87399999999997</v>
      </c>
    </row>
    <row r="23" spans="1:14" x14ac:dyDescent="0.25">
      <c r="A23" s="2">
        <v>1981</v>
      </c>
      <c r="B23" s="3">
        <v>16.256</v>
      </c>
      <c r="C23" s="3">
        <v>42.417999999999999</v>
      </c>
      <c r="D23" s="3">
        <v>94.488</v>
      </c>
      <c r="E23" s="3">
        <v>25.4</v>
      </c>
      <c r="F23" s="3">
        <v>35.813999999999993</v>
      </c>
      <c r="G23" s="3">
        <v>39.878</v>
      </c>
      <c r="H23" s="3">
        <v>21.59</v>
      </c>
      <c r="I23" s="3">
        <v>51.308</v>
      </c>
      <c r="J23" s="3">
        <v>48.767999999999994</v>
      </c>
      <c r="K23" s="3">
        <v>12.953999999999999</v>
      </c>
      <c r="L23" s="3">
        <v>1.016</v>
      </c>
      <c r="M23" s="3">
        <v>14.985999999999999</v>
      </c>
      <c r="N23" s="20">
        <f t="shared" si="0"/>
        <v>404.87599999999998</v>
      </c>
    </row>
    <row r="24" spans="1:14" x14ac:dyDescent="0.25">
      <c r="A24" s="2">
        <v>1982</v>
      </c>
      <c r="B24" s="3">
        <v>38.862000000000002</v>
      </c>
      <c r="C24" s="3">
        <v>24.383999999999997</v>
      </c>
      <c r="D24" s="3">
        <v>63.753999999999991</v>
      </c>
      <c r="E24" s="3">
        <v>40.893999999999998</v>
      </c>
      <c r="F24" s="3">
        <v>42.417999999999999</v>
      </c>
      <c r="G24" s="3">
        <v>37.845999999999997</v>
      </c>
      <c r="H24" s="3">
        <v>56.641999999999996</v>
      </c>
      <c r="I24" s="3">
        <v>5.08</v>
      </c>
      <c r="J24" s="3">
        <v>21.59</v>
      </c>
      <c r="K24" s="3">
        <v>26.669999999999998</v>
      </c>
      <c r="L24" s="3">
        <v>6.35</v>
      </c>
      <c r="M24" s="3">
        <v>44.957999999999998</v>
      </c>
      <c r="N24" s="20">
        <f t="shared" si="0"/>
        <v>409.44799999999998</v>
      </c>
    </row>
    <row r="25" spans="1:14" x14ac:dyDescent="0.25">
      <c r="A25" s="2">
        <v>1983</v>
      </c>
      <c r="B25" s="3">
        <v>37.591999999999999</v>
      </c>
      <c r="C25" s="3">
        <v>47.244</v>
      </c>
      <c r="D25" s="3">
        <v>70.866</v>
      </c>
      <c r="E25" s="3">
        <v>48.005999999999993</v>
      </c>
      <c r="F25" s="3">
        <v>52.577999999999996</v>
      </c>
      <c r="G25" s="3">
        <v>55.88</v>
      </c>
      <c r="H25" s="3">
        <v>15.493999999999998</v>
      </c>
      <c r="I25" s="3">
        <v>23.367999999999999</v>
      </c>
      <c r="J25" s="3">
        <v>72.135999999999996</v>
      </c>
      <c r="K25" s="3">
        <v>46.99</v>
      </c>
      <c r="L25" s="3">
        <v>24.383999999999997</v>
      </c>
      <c r="M25" s="3">
        <v>20.065999999999999</v>
      </c>
      <c r="N25" s="20">
        <f t="shared" si="0"/>
        <v>514.60400000000004</v>
      </c>
    </row>
    <row r="26" spans="1:14" x14ac:dyDescent="0.25">
      <c r="A26" s="2">
        <v>1984</v>
      </c>
      <c r="B26" s="3">
        <v>33.781999999999996</v>
      </c>
      <c r="C26" s="3">
        <v>121.91999999999999</v>
      </c>
      <c r="D26" s="3">
        <v>60.451999999999991</v>
      </c>
      <c r="E26" s="3">
        <v>25.145999999999997</v>
      </c>
      <c r="F26" s="3">
        <v>34.798000000000002</v>
      </c>
      <c r="G26" s="3">
        <v>45.72</v>
      </c>
      <c r="H26" s="3">
        <v>44.449999999999996</v>
      </c>
      <c r="I26" s="3">
        <v>51.053999999999995</v>
      </c>
      <c r="J26" s="3">
        <v>48.005999999999993</v>
      </c>
      <c r="K26" s="3">
        <v>1.778</v>
      </c>
      <c r="L26" s="3">
        <v>6.8579999999999997</v>
      </c>
      <c r="M26" s="3">
        <v>14.224</v>
      </c>
      <c r="N26" s="20">
        <f t="shared" si="0"/>
        <v>488.18799999999993</v>
      </c>
    </row>
    <row r="27" spans="1:14" x14ac:dyDescent="0.25">
      <c r="A27" s="2">
        <v>1985</v>
      </c>
      <c r="B27" s="3">
        <v>19.303999999999998</v>
      </c>
      <c r="C27" s="3">
        <v>108.20399999999999</v>
      </c>
      <c r="D27" s="3">
        <v>57.911999999999992</v>
      </c>
      <c r="E27" s="3">
        <v>9.6519999999999992</v>
      </c>
      <c r="F27" s="3">
        <v>23.622</v>
      </c>
      <c r="G27" s="3">
        <v>35.305999999999997</v>
      </c>
      <c r="H27" s="3">
        <v>7.1120000000000001</v>
      </c>
      <c r="I27" s="3">
        <v>28.701999999999995</v>
      </c>
      <c r="J27" s="3">
        <v>17.018000000000001</v>
      </c>
      <c r="K27" s="3">
        <v>6.6040000000000001</v>
      </c>
      <c r="L27" s="3">
        <v>4.8259999999999996</v>
      </c>
      <c r="M27" s="3">
        <v>41.655999999999992</v>
      </c>
      <c r="N27" s="20">
        <f t="shared" si="0"/>
        <v>359.91800000000001</v>
      </c>
    </row>
    <row r="28" spans="1:14" x14ac:dyDescent="0.25">
      <c r="A28" s="2">
        <v>1986</v>
      </c>
      <c r="B28" s="3">
        <v>35.559999999999995</v>
      </c>
      <c r="C28" s="3">
        <v>56.641999999999996</v>
      </c>
      <c r="D28" s="3">
        <v>18.033999999999999</v>
      </c>
      <c r="E28" s="3">
        <v>78.231999999999999</v>
      </c>
      <c r="F28" s="3">
        <v>51.308</v>
      </c>
      <c r="G28" s="3">
        <v>40.131999999999998</v>
      </c>
      <c r="H28" s="3">
        <v>33.781999999999996</v>
      </c>
      <c r="I28" s="3">
        <v>27.431999999999999</v>
      </c>
      <c r="J28" s="3">
        <v>12.191999999999998</v>
      </c>
      <c r="K28" s="3">
        <v>11.176</v>
      </c>
      <c r="L28" s="3">
        <v>3.8099999999999996</v>
      </c>
      <c r="M28" s="3">
        <v>41.91</v>
      </c>
      <c r="N28" s="20">
        <f t="shared" si="0"/>
        <v>410.20999999999992</v>
      </c>
    </row>
    <row r="29" spans="1:14" x14ac:dyDescent="0.25">
      <c r="A29" s="2">
        <v>1987</v>
      </c>
      <c r="B29" s="3">
        <v>11.683999999999999</v>
      </c>
      <c r="C29" s="3">
        <v>57.15</v>
      </c>
      <c r="D29" s="3">
        <v>26.161999999999999</v>
      </c>
      <c r="E29" s="3">
        <v>40.386000000000003</v>
      </c>
      <c r="F29" s="3">
        <v>22.352</v>
      </c>
      <c r="G29" s="3">
        <v>55.372</v>
      </c>
      <c r="H29" s="3">
        <v>28.448</v>
      </c>
      <c r="I29" s="3">
        <v>22.86</v>
      </c>
      <c r="J29" s="3">
        <v>14.985999999999999</v>
      </c>
      <c r="K29" s="3">
        <v>57.657999999999994</v>
      </c>
      <c r="L29" s="3">
        <v>45.973999999999997</v>
      </c>
      <c r="M29" s="3">
        <v>0.254</v>
      </c>
      <c r="N29" s="20">
        <f t="shared" si="0"/>
        <v>383.286</v>
      </c>
    </row>
    <row r="30" spans="1:14" x14ac:dyDescent="0.25">
      <c r="A30" s="2">
        <v>1988</v>
      </c>
      <c r="B30" s="3">
        <v>0.7619999999999999</v>
      </c>
      <c r="C30" s="3">
        <v>34.798000000000002</v>
      </c>
      <c r="D30" s="3">
        <v>125.22199999999998</v>
      </c>
      <c r="E30" s="3">
        <v>44.704000000000001</v>
      </c>
      <c r="F30" s="3">
        <v>8.8899999999999988</v>
      </c>
      <c r="G30" s="3">
        <v>39.878</v>
      </c>
      <c r="H30" s="3">
        <v>54.609999999999992</v>
      </c>
      <c r="I30" s="3">
        <v>38.099999999999994</v>
      </c>
      <c r="J30" s="3">
        <v>28.448</v>
      </c>
      <c r="K30" s="3">
        <v>5.8419999999999996</v>
      </c>
      <c r="L30" s="3">
        <v>0</v>
      </c>
      <c r="M30" s="3">
        <v>41.401999999999994</v>
      </c>
      <c r="N30" s="20">
        <f t="shared" si="0"/>
        <v>422.65599999999989</v>
      </c>
    </row>
    <row r="31" spans="1:14" x14ac:dyDescent="0.25">
      <c r="A31" s="2">
        <v>1989</v>
      </c>
      <c r="B31" s="3">
        <v>2.794</v>
      </c>
      <c r="C31" s="3">
        <v>110.48999999999998</v>
      </c>
      <c r="D31" s="3">
        <v>44.449999999999996</v>
      </c>
      <c r="E31" s="3">
        <v>20.827999999999996</v>
      </c>
      <c r="F31" s="3">
        <v>34.036000000000001</v>
      </c>
      <c r="G31" s="3">
        <v>72.897999999999996</v>
      </c>
      <c r="H31" s="3">
        <v>18.287999999999997</v>
      </c>
      <c r="I31" s="3">
        <v>55.117999999999995</v>
      </c>
      <c r="J31" s="3">
        <v>10.413999999999998</v>
      </c>
      <c r="K31" s="3">
        <v>10.16</v>
      </c>
      <c r="L31" s="3">
        <v>40.893999999999998</v>
      </c>
      <c r="M31" s="3">
        <v>4.5719999999999992</v>
      </c>
      <c r="N31" s="20">
        <f t="shared" si="0"/>
        <v>424.94200000000001</v>
      </c>
    </row>
    <row r="32" spans="1:14" ht="15.75" thickBot="1" x14ac:dyDescent="0.3">
      <c r="A32" s="4">
        <v>1990</v>
      </c>
      <c r="B32" s="5">
        <v>40.131999999999998</v>
      </c>
      <c r="C32" s="5">
        <v>42.163999999999994</v>
      </c>
      <c r="D32" s="5">
        <v>24.13</v>
      </c>
      <c r="E32" s="5">
        <v>62.230000000000004</v>
      </c>
      <c r="F32" s="5">
        <v>25.654</v>
      </c>
      <c r="G32" s="5">
        <v>21.59</v>
      </c>
      <c r="H32" s="5">
        <v>34.036000000000001</v>
      </c>
      <c r="I32" s="5">
        <v>78.993999999999986</v>
      </c>
      <c r="J32" s="5">
        <v>48.513999999999996</v>
      </c>
      <c r="K32" s="5">
        <v>59.181999999999995</v>
      </c>
      <c r="L32" s="5">
        <v>26.161999999999999</v>
      </c>
      <c r="M32" s="5">
        <v>0</v>
      </c>
      <c r="N32" s="23">
        <f t="shared" si="0"/>
        <v>462.78800000000001</v>
      </c>
    </row>
    <row r="33" spans="1:14" ht="15.75" thickBot="1" x14ac:dyDescent="0.3">
      <c r="A33" s="1" t="s">
        <v>15</v>
      </c>
      <c r="B33" s="6">
        <f>AVERAGE(B3:B32)</f>
        <v>23.393399999999993</v>
      </c>
      <c r="C33" s="6">
        <f t="shared" ref="C33:M33" si="1">AVERAGE(C3:C32)</f>
        <v>57.742666666666665</v>
      </c>
      <c r="D33" s="6">
        <f t="shared" si="1"/>
        <v>61.188600000000015</v>
      </c>
      <c r="E33" s="6">
        <f t="shared" si="1"/>
        <v>50.342800000000004</v>
      </c>
      <c r="F33" s="6">
        <f t="shared" si="1"/>
        <v>37.913733333333333</v>
      </c>
      <c r="G33" s="6">
        <f t="shared" si="1"/>
        <v>37.812133333333328</v>
      </c>
      <c r="H33" s="6">
        <f t="shared" si="1"/>
        <v>30.014333333333337</v>
      </c>
      <c r="I33" s="6">
        <f t="shared" si="1"/>
        <v>35.7378</v>
      </c>
      <c r="J33" s="6">
        <f t="shared" si="1"/>
        <v>31.902399999999997</v>
      </c>
      <c r="K33" s="6">
        <f t="shared" si="1"/>
        <v>17.102666666666668</v>
      </c>
      <c r="L33" s="6">
        <f t="shared" si="1"/>
        <v>18.406533333333336</v>
      </c>
      <c r="M33" s="6">
        <f t="shared" si="1"/>
        <v>18.65206666666667</v>
      </c>
      <c r="N33" s="25">
        <f t="shared" si="0"/>
        <v>420.2091333333334</v>
      </c>
    </row>
  </sheetData>
  <mergeCells count="1">
    <mergeCell ref="A1:M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9BB83-EB88-4227-943F-F449EBB3AC93}">
  <dimension ref="A1:N7"/>
  <sheetViews>
    <sheetView workbookViewId="0">
      <selection activeCell="L13" sqref="L13"/>
    </sheetView>
  </sheetViews>
  <sheetFormatPr defaultRowHeight="15" x14ac:dyDescent="0.25"/>
  <sheetData>
    <row r="1" spans="1:14" ht="15.75" thickBot="1" x14ac:dyDescent="0.3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 x14ac:dyDescent="0.25">
      <c r="A2" s="2">
        <v>1997</v>
      </c>
      <c r="B2" s="28">
        <v>83.057999999999993</v>
      </c>
      <c r="C2" s="28">
        <v>102.616</v>
      </c>
      <c r="D2" s="28">
        <v>104.13999999999999</v>
      </c>
      <c r="E2" s="28">
        <v>42.417999999999999</v>
      </c>
      <c r="F2" s="28">
        <v>35.559999999999995</v>
      </c>
      <c r="G2" s="28">
        <v>60.959999999999994</v>
      </c>
      <c r="H2" s="28">
        <v>65.024000000000001</v>
      </c>
      <c r="I2" s="28">
        <v>57.657999999999994</v>
      </c>
      <c r="J2" s="28">
        <v>16.001999999999999</v>
      </c>
      <c r="K2" s="28">
        <v>20.32</v>
      </c>
      <c r="L2" s="28">
        <v>3.556</v>
      </c>
      <c r="M2" s="28">
        <v>23.367999999999999</v>
      </c>
      <c r="N2" s="28">
        <f t="shared" ref="N2" si="0">SUM(B2:M2)</f>
        <v>614.68000000000006</v>
      </c>
    </row>
    <row r="3" spans="1:14" x14ac:dyDescent="0.25">
      <c r="A3" s="2">
        <v>1997</v>
      </c>
      <c r="B3" s="28">
        <v>1.7765607138420911</v>
      </c>
      <c r="C3" s="28">
        <v>7.3070720094932567E-2</v>
      </c>
      <c r="D3" s="28">
        <v>37.775290968010779</v>
      </c>
      <c r="E3" s="28">
        <v>89.125545859494366</v>
      </c>
      <c r="F3" s="28">
        <v>52.822450364954534</v>
      </c>
      <c r="G3" s="28">
        <v>68.68234721456507</v>
      </c>
      <c r="H3" s="28">
        <v>27.310610757628073</v>
      </c>
      <c r="I3" s="28">
        <v>15.504529866258251</v>
      </c>
      <c r="J3" s="28">
        <v>5.9022178369271519</v>
      </c>
      <c r="K3" s="28">
        <v>3.136607193338429</v>
      </c>
      <c r="L3" s="28">
        <v>2.0103187025055238</v>
      </c>
      <c r="M3" s="28">
        <v>1.900226230425327</v>
      </c>
      <c r="N3" s="28">
        <v>306.01977642804451</v>
      </c>
    </row>
    <row r="4" spans="1:14" x14ac:dyDescent="0.25">
      <c r="B4" s="11">
        <f t="shared" ref="B4:E4" si="1">B3/B2</f>
        <v>2.138939914086652E-2</v>
      </c>
      <c r="C4" s="11">
        <f t="shared" si="1"/>
        <v>7.1207920884591648E-4</v>
      </c>
      <c r="D4" s="11">
        <f t="shared" si="1"/>
        <v>0.3627356536202303</v>
      </c>
      <c r="E4" s="11">
        <f t="shared" si="1"/>
        <v>2.1011256037412034</v>
      </c>
      <c r="F4" s="11">
        <f>F3/F2</f>
        <v>1.4854457357973718</v>
      </c>
      <c r="G4" s="11">
        <f t="shared" ref="G4:N4" si="2">G3/G2</f>
        <v>1.1266789241234429</v>
      </c>
      <c r="H4" s="11">
        <f t="shared" si="2"/>
        <v>0.42000816248812856</v>
      </c>
      <c r="I4" s="11">
        <f t="shared" si="2"/>
        <v>0.26890509324392542</v>
      </c>
      <c r="J4" s="11">
        <f t="shared" si="2"/>
        <v>0.36884250949426023</v>
      </c>
      <c r="K4" s="11">
        <f t="shared" si="2"/>
        <v>0.15436059022334789</v>
      </c>
      <c r="L4" s="11">
        <f t="shared" si="2"/>
        <v>0.56533146864609785</v>
      </c>
      <c r="M4" s="11">
        <f t="shared" si="2"/>
        <v>8.1317452517345387E-2</v>
      </c>
      <c r="N4" s="11">
        <f t="shared" si="2"/>
        <v>0.49785217743873961</v>
      </c>
    </row>
    <row r="5" spans="1:14" x14ac:dyDescent="0.25">
      <c r="A5" s="2">
        <v>2017</v>
      </c>
      <c r="B5" s="28">
        <v>158.24199999999999</v>
      </c>
      <c r="C5" s="28">
        <v>39.878</v>
      </c>
      <c r="D5" s="28">
        <v>37.845999999999997</v>
      </c>
      <c r="E5" s="28">
        <v>46.99</v>
      </c>
      <c r="F5" s="28">
        <v>111.50599999999999</v>
      </c>
      <c r="G5" s="28">
        <v>104.39400000000001</v>
      </c>
      <c r="H5" s="28">
        <v>40.64</v>
      </c>
      <c r="I5" s="28">
        <v>33.274000000000001</v>
      </c>
      <c r="J5" s="28">
        <v>18.033999999999999</v>
      </c>
      <c r="K5" s="28">
        <v>0</v>
      </c>
      <c r="L5" s="28">
        <v>0</v>
      </c>
      <c r="M5" s="28">
        <v>30.733999999999998</v>
      </c>
      <c r="N5" s="28">
        <f>SUM(B5:M5)</f>
        <v>621.53800000000001</v>
      </c>
    </row>
    <row r="6" spans="1:14" x14ac:dyDescent="0.25">
      <c r="A6" s="2">
        <v>2017</v>
      </c>
      <c r="B6" s="28">
        <v>1.3940476414837462</v>
      </c>
      <c r="C6" s="28">
        <v>5.7337789930951864E-2</v>
      </c>
      <c r="D6" s="28">
        <v>3.8803826118129883</v>
      </c>
      <c r="E6" s="28">
        <v>11.738901176152764</v>
      </c>
      <c r="F6" s="28">
        <v>90.251148843029156</v>
      </c>
      <c r="G6" s="28">
        <v>105.48860506593469</v>
      </c>
      <c r="H6" s="28">
        <v>27.520375990856841</v>
      </c>
      <c r="I6" s="28">
        <v>12.775936616768723</v>
      </c>
      <c r="J6" s="28">
        <v>3.6976263661306685</v>
      </c>
      <c r="K6" s="28">
        <v>1.3855473509868941</v>
      </c>
      <c r="L6" s="28">
        <v>1.0157847143738272</v>
      </c>
      <c r="M6" s="28">
        <v>0.98301746552305858</v>
      </c>
      <c r="N6" s="28">
        <v>260.18871163298428</v>
      </c>
    </row>
    <row r="7" spans="1:14" x14ac:dyDescent="0.25">
      <c r="B7" s="11">
        <f t="shared" ref="B7:E7" si="3">B6/B5</f>
        <v>8.8095931641646742E-3</v>
      </c>
      <c r="C7" s="11">
        <f t="shared" si="3"/>
        <v>1.4378301301708177E-3</v>
      </c>
      <c r="D7" s="11">
        <f t="shared" si="3"/>
        <v>0.10253085165705725</v>
      </c>
      <c r="E7" s="11">
        <f t="shared" si="3"/>
        <v>0.24981700736651977</v>
      </c>
      <c r="F7" s="11">
        <f>F6/F5</f>
        <v>0.80938378959902757</v>
      </c>
      <c r="G7" s="11">
        <f t="shared" ref="G7:N7" si="4">G6/G5</f>
        <v>1.0104853254586919</v>
      </c>
      <c r="H7" s="11">
        <f t="shared" si="4"/>
        <v>0.6771746060742333</v>
      </c>
      <c r="I7" s="11">
        <f t="shared" si="4"/>
        <v>0.38396155006217236</v>
      </c>
      <c r="J7" s="11">
        <f t="shared" si="4"/>
        <v>0.20503639603696733</v>
      </c>
      <c r="K7" s="11">
        <v>0</v>
      </c>
      <c r="L7" s="11">
        <v>0</v>
      </c>
      <c r="M7" s="11">
        <f t="shared" si="4"/>
        <v>3.1984690099663524E-2</v>
      </c>
      <c r="N7" s="11">
        <f t="shared" si="4"/>
        <v>0.41862076274175397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98B09-29A4-4C55-9E25-8C989E539B09}">
  <dimension ref="A1:N33"/>
  <sheetViews>
    <sheetView topLeftCell="A21" workbookViewId="0">
      <selection activeCell="A33" sqref="A33:N33"/>
    </sheetView>
  </sheetViews>
  <sheetFormatPr defaultRowHeight="15" x14ac:dyDescent="0.25"/>
  <cols>
    <col min="1" max="1" width="10.7109375" bestFit="1" customWidth="1"/>
  </cols>
  <sheetData>
    <row r="1" spans="1:14" ht="15.75" thickBot="1" x14ac:dyDescent="0.3">
      <c r="A1" s="30" t="s">
        <v>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75" thickBot="1" x14ac:dyDescent="0.3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28</v>
      </c>
      <c r="I2" s="18" t="s">
        <v>9</v>
      </c>
      <c r="J2" s="18" t="s">
        <v>10</v>
      </c>
      <c r="K2" s="18" t="s">
        <v>11</v>
      </c>
      <c r="L2" s="18" t="s">
        <v>12</v>
      </c>
      <c r="M2" s="18" t="s">
        <v>13</v>
      </c>
      <c r="N2" s="18" t="s">
        <v>14</v>
      </c>
    </row>
    <row r="3" spans="1:14" x14ac:dyDescent="0.25">
      <c r="A3" s="19">
        <v>1961</v>
      </c>
      <c r="B3" s="20">
        <v>0.54401859179853507</v>
      </c>
      <c r="C3" s="20">
        <v>2.731061075762808</v>
      </c>
      <c r="D3" s="20">
        <v>5.2276786555640484</v>
      </c>
      <c r="E3" s="20">
        <v>10.757117623766346</v>
      </c>
      <c r="F3" s="20">
        <v>64.530915017070186</v>
      </c>
      <c r="G3" s="20">
        <v>36.270739550067958</v>
      </c>
      <c r="H3" s="20">
        <v>8.9499832844275122</v>
      </c>
      <c r="I3" s="20">
        <v>6.8469839952143747</v>
      </c>
      <c r="J3" s="20">
        <v>1.5711827273213741</v>
      </c>
      <c r="K3" s="20">
        <v>0.47176612257529221</v>
      </c>
      <c r="L3" s="20">
        <v>0.36811741909754703</v>
      </c>
      <c r="M3" s="20">
        <v>0.40636872633338161</v>
      </c>
      <c r="N3" s="20">
        <f>SUM(B3:M3)</f>
        <v>138.67593278899938</v>
      </c>
    </row>
    <row r="4" spans="1:14" x14ac:dyDescent="0.25">
      <c r="A4" s="19">
        <v>1962</v>
      </c>
      <c r="B4" s="20">
        <v>0.54826873704696122</v>
      </c>
      <c r="C4" s="20">
        <v>0.81438267018228283</v>
      </c>
      <c r="D4" s="20">
        <v>4.3053971366555945</v>
      </c>
      <c r="E4" s="20">
        <v>7.1317437268589217</v>
      </c>
      <c r="F4" s="20">
        <v>12.268935419069384</v>
      </c>
      <c r="G4" s="20">
        <v>30.707299419878254</v>
      </c>
      <c r="H4" s="20">
        <v>9.0816006856690947</v>
      </c>
      <c r="I4" s="20">
        <v>5.3169317057809957</v>
      </c>
      <c r="J4" s="20">
        <v>1.7644957853949461</v>
      </c>
      <c r="K4" s="20">
        <v>0.33363640200144534</v>
      </c>
      <c r="L4" s="20">
        <v>0.36194785341434799</v>
      </c>
      <c r="M4" s="20">
        <v>0.37840002856954558</v>
      </c>
      <c r="N4" s="20">
        <f t="shared" ref="N4:N31" si="0">SUM(B4:M4)</f>
        <v>73.013039570521769</v>
      </c>
    </row>
    <row r="5" spans="1:14" x14ac:dyDescent="0.25">
      <c r="A5" s="19">
        <v>1963</v>
      </c>
      <c r="B5" s="20">
        <v>0.7267748374808557</v>
      </c>
      <c r="C5" s="20">
        <v>1.2873827058942147</v>
      </c>
      <c r="D5" s="20">
        <v>6.4219694703717716</v>
      </c>
      <c r="E5" s="20">
        <v>2.9666013834013865</v>
      </c>
      <c r="F5" s="20">
        <v>43.993116364998471</v>
      </c>
      <c r="G5" s="20">
        <v>10.816619657244312</v>
      </c>
      <c r="H5" s="20">
        <v>17.566810021962276</v>
      </c>
      <c r="I5" s="20">
        <v>5.0024209573974669</v>
      </c>
      <c r="J5" s="20">
        <v>1.2627044431614183</v>
      </c>
      <c r="K5" s="20">
        <v>0.76502614471668995</v>
      </c>
      <c r="L5" s="20">
        <v>0.49356525465592904</v>
      </c>
      <c r="M5" s="20">
        <v>0.29079219586811822</v>
      </c>
      <c r="N5" s="20">
        <f t="shared" si="0"/>
        <v>91.593783437152922</v>
      </c>
    </row>
    <row r="6" spans="1:14" x14ac:dyDescent="0.25">
      <c r="A6" s="19">
        <v>1964</v>
      </c>
      <c r="B6" s="20">
        <v>0.41693924887059608</v>
      </c>
      <c r="C6" s="20">
        <v>1.2051218301182267</v>
      </c>
      <c r="D6" s="20">
        <v>1.517301853688102</v>
      </c>
      <c r="E6" s="20">
        <v>8.7000473235281355</v>
      </c>
      <c r="F6" s="20">
        <v>13.880014671142112</v>
      </c>
      <c r="G6" s="20">
        <v>35.735221248766273</v>
      </c>
      <c r="H6" s="20">
        <v>18.02747092630781</v>
      </c>
      <c r="I6" s="20">
        <v>4.9344186334226503</v>
      </c>
      <c r="J6" s="20">
        <v>1.7850610043389434</v>
      </c>
      <c r="K6" s="20">
        <v>0.5567690275438133</v>
      </c>
      <c r="L6" s="20">
        <v>0.37346437602298632</v>
      </c>
      <c r="M6" s="20">
        <v>0.53469569254392313</v>
      </c>
      <c r="N6" s="20">
        <f t="shared" si="0"/>
        <v>87.666525836293559</v>
      </c>
    </row>
    <row r="7" spans="1:14" x14ac:dyDescent="0.25">
      <c r="A7" s="19">
        <v>1965</v>
      </c>
      <c r="B7" s="20">
        <v>0.57376960853751746</v>
      </c>
      <c r="C7" s="20">
        <v>0.92543485247986679</v>
      </c>
      <c r="D7" s="20">
        <v>40.924648597094482</v>
      </c>
      <c r="E7" s="20">
        <v>53.891841750042389</v>
      </c>
      <c r="F7" s="20">
        <v>47.870345643240057</v>
      </c>
      <c r="G7" s="20">
        <v>15.772289016909093</v>
      </c>
      <c r="H7" s="20">
        <v>24.575436638076461</v>
      </c>
      <c r="I7" s="20">
        <v>5.0789235718691357</v>
      </c>
      <c r="J7" s="20">
        <v>2.3444349596156626</v>
      </c>
      <c r="K7" s="20">
        <v>0.93928209990215838</v>
      </c>
      <c r="L7" s="20">
        <v>0.85551310807027692</v>
      </c>
      <c r="M7" s="20">
        <v>0.80615658260468415</v>
      </c>
      <c r="N7" s="20">
        <f t="shared" si="0"/>
        <v>194.55807642844178</v>
      </c>
    </row>
    <row r="8" spans="1:14" x14ac:dyDescent="0.25">
      <c r="A8" s="19">
        <v>1966</v>
      </c>
      <c r="B8" s="20">
        <v>0.78627687095882015</v>
      </c>
      <c r="C8" s="20">
        <v>1.0940696478206426</v>
      </c>
      <c r="D8" s="20">
        <v>1.232542122043556</v>
      </c>
      <c r="E8" s="20">
        <v>10.09409496501188</v>
      </c>
      <c r="F8" s="20">
        <v>8.6297142747396656</v>
      </c>
      <c r="G8" s="20">
        <v>35.310206723923663</v>
      </c>
      <c r="H8" s="20">
        <v>5.6760004285431842</v>
      </c>
      <c r="I8" s="20">
        <v>1.5215519989365276</v>
      </c>
      <c r="J8" s="20">
        <v>0.80615658260468415</v>
      </c>
      <c r="K8" s="20">
        <v>0.54826873704696122</v>
      </c>
      <c r="L8" s="20">
        <v>0.2406130616447654</v>
      </c>
      <c r="M8" s="20">
        <v>0.33685828630267145</v>
      </c>
      <c r="N8" s="20">
        <f t="shared" si="0"/>
        <v>66.276353699577029</v>
      </c>
    </row>
    <row r="9" spans="1:14" x14ac:dyDescent="0.25">
      <c r="A9" s="19">
        <v>1967</v>
      </c>
      <c r="B9" s="20">
        <v>0.35743721539263135</v>
      </c>
      <c r="C9" s="20">
        <v>0.85140006428147752</v>
      </c>
      <c r="D9" s="20">
        <v>7.0849921291262339</v>
      </c>
      <c r="E9" s="20">
        <v>37.180270633231132</v>
      </c>
      <c r="F9" s="20">
        <v>14.065512946016963</v>
      </c>
      <c r="G9" s="20">
        <v>16.299307027713922</v>
      </c>
      <c r="H9" s="20">
        <v>13.042461854282925</v>
      </c>
      <c r="I9" s="20">
        <v>18.989648969967618</v>
      </c>
      <c r="J9" s="20">
        <v>3.870374205260243</v>
      </c>
      <c r="K9" s="20">
        <v>0.49301684881742242</v>
      </c>
      <c r="L9" s="20">
        <v>0.29120350024699815</v>
      </c>
      <c r="M9" s="20">
        <v>0.22662871276284741</v>
      </c>
      <c r="N9" s="20">
        <f t="shared" si="0"/>
        <v>112.7522541071004</v>
      </c>
    </row>
    <row r="10" spans="1:14" x14ac:dyDescent="0.25">
      <c r="A10" s="19">
        <v>1968</v>
      </c>
      <c r="B10" s="20">
        <v>0.33533646010081575</v>
      </c>
      <c r="C10" s="20">
        <v>0.65397396241910599</v>
      </c>
      <c r="D10" s="20">
        <v>3.421366924982975</v>
      </c>
      <c r="E10" s="20">
        <v>7.6885127544027361</v>
      </c>
      <c r="F10" s="20">
        <v>32.992369447475568</v>
      </c>
      <c r="G10" s="20">
        <v>5.6016914374255409</v>
      </c>
      <c r="H10" s="20">
        <v>2.7475132509180051</v>
      </c>
      <c r="I10" s="20">
        <v>1.3982977867321722</v>
      </c>
      <c r="J10" s="20">
        <v>0.61284352453111191</v>
      </c>
      <c r="K10" s="20">
        <v>0.1466300110706989</v>
      </c>
      <c r="L10" s="20">
        <v>0.11557653046526337</v>
      </c>
      <c r="M10" s="20">
        <v>0.16698957782525597</v>
      </c>
      <c r="N10" s="20">
        <f t="shared" si="0"/>
        <v>55.881101668349253</v>
      </c>
    </row>
    <row r="11" spans="1:14" x14ac:dyDescent="0.25">
      <c r="A11" s="19">
        <v>1969</v>
      </c>
      <c r="B11" s="20">
        <v>0.45476554158158788</v>
      </c>
      <c r="C11" s="20">
        <v>2.5583132366332322</v>
      </c>
      <c r="D11" s="20">
        <v>9.6818308759145548</v>
      </c>
      <c r="E11" s="20">
        <v>27.978706170388719</v>
      </c>
      <c r="F11" s="20">
        <v>13.493525656454594</v>
      </c>
      <c r="G11" s="20">
        <v>81.34778005487469</v>
      </c>
      <c r="H11" s="20">
        <v>38.16493331626971</v>
      </c>
      <c r="I11" s="20">
        <v>11.029126919665615</v>
      </c>
      <c r="J11" s="20">
        <v>2.1141045074428959</v>
      </c>
      <c r="K11" s="20">
        <v>1.1857905243108695</v>
      </c>
      <c r="L11" s="20">
        <v>0.68687831272950128</v>
      </c>
      <c r="M11" s="20">
        <v>0.6663130937855043</v>
      </c>
      <c r="N11" s="20">
        <f t="shared" si="0"/>
        <v>189.36206821005149</v>
      </c>
    </row>
    <row r="12" spans="1:14" x14ac:dyDescent="0.25">
      <c r="A12" s="19">
        <v>1970</v>
      </c>
      <c r="B12" s="20">
        <v>0.89253050216947172</v>
      </c>
      <c r="C12" s="20">
        <v>0.86785223943667522</v>
      </c>
      <c r="D12" s="20">
        <v>1.6660569373830139</v>
      </c>
      <c r="E12" s="20">
        <v>34.349673897779383</v>
      </c>
      <c r="F12" s="20">
        <v>44.031504773693925</v>
      </c>
      <c r="G12" s="20">
        <v>25.390367714097252</v>
      </c>
      <c r="H12" s="20">
        <v>9.5381485462258304</v>
      </c>
      <c r="I12" s="20">
        <v>5.2701801080483079</v>
      </c>
      <c r="J12" s="20">
        <v>2.0441827630333065</v>
      </c>
      <c r="K12" s="20">
        <v>0.99878413338012295</v>
      </c>
      <c r="L12" s="20">
        <v>0.41130437887994081</v>
      </c>
      <c r="M12" s="20">
        <v>0.61284352453111191</v>
      </c>
      <c r="N12" s="20">
        <f t="shared" si="0"/>
        <v>126.07342951865834</v>
      </c>
    </row>
    <row r="13" spans="1:14" x14ac:dyDescent="0.25">
      <c r="A13" s="19">
        <v>1971</v>
      </c>
      <c r="B13" s="20">
        <v>0.93503195465373223</v>
      </c>
      <c r="C13" s="20">
        <v>1.3285131437822086</v>
      </c>
      <c r="D13" s="20">
        <v>2.5415868585587811</v>
      </c>
      <c r="E13" s="20">
        <v>39.700606765547775</v>
      </c>
      <c r="F13" s="20">
        <v>14.714277052970258</v>
      </c>
      <c r="G13" s="20">
        <v>27.634444405266215</v>
      </c>
      <c r="H13" s="20">
        <v>10.093409457713751</v>
      </c>
      <c r="I13" s="20">
        <v>4.8536658737025551</v>
      </c>
      <c r="J13" s="20">
        <v>12.935522715774141</v>
      </c>
      <c r="K13" s="20">
        <v>1.317545027012077</v>
      </c>
      <c r="L13" s="20">
        <v>0.45654786055673435</v>
      </c>
      <c r="M13" s="20">
        <v>0.70744353167349838</v>
      </c>
      <c r="N13" s="20">
        <f t="shared" si="0"/>
        <v>117.21859464721173</v>
      </c>
    </row>
    <row r="14" spans="1:14" x14ac:dyDescent="0.25">
      <c r="A14" s="19">
        <v>1972</v>
      </c>
      <c r="B14" s="20">
        <v>0.93078180940530608</v>
      </c>
      <c r="C14" s="20">
        <v>1.4272261947133948</v>
      </c>
      <c r="D14" s="20">
        <v>3.7741289806023377</v>
      </c>
      <c r="E14" s="20">
        <v>38.451064062510518</v>
      </c>
      <c r="F14" s="20">
        <v>50.69326469695271</v>
      </c>
      <c r="G14" s="20">
        <v>40.576136686723551</v>
      </c>
      <c r="H14" s="20">
        <v>10.78028777044325</v>
      </c>
      <c r="I14" s="20">
        <v>6.8937355929470616</v>
      </c>
      <c r="J14" s="20">
        <v>1.9619218872573181</v>
      </c>
      <c r="K14" s="20">
        <v>0.62477135151863006</v>
      </c>
      <c r="L14" s="20">
        <v>0.4483217729791355</v>
      </c>
      <c r="M14" s="20">
        <v>0.4976782984447285</v>
      </c>
      <c r="N14" s="20">
        <f t="shared" si="0"/>
        <v>157.05931910449792</v>
      </c>
    </row>
    <row r="15" spans="1:14" x14ac:dyDescent="0.25">
      <c r="A15" s="19">
        <v>1973</v>
      </c>
      <c r="B15" s="20">
        <v>0.64602207776076037</v>
      </c>
      <c r="C15" s="20">
        <v>0.76913918850548935</v>
      </c>
      <c r="D15" s="20">
        <v>5.7121952138846188</v>
      </c>
      <c r="E15" s="20">
        <v>14.854257643249065</v>
      </c>
      <c r="F15" s="20">
        <v>5.8887818938837411</v>
      </c>
      <c r="G15" s="20">
        <v>8.619294563808042</v>
      </c>
      <c r="H15" s="20">
        <v>2.4472610543356477</v>
      </c>
      <c r="I15" s="20">
        <v>0.98603369763484483</v>
      </c>
      <c r="J15" s="20">
        <v>0.2940826308991577</v>
      </c>
      <c r="K15" s="20">
        <v>0.10327852953675315</v>
      </c>
      <c r="L15" s="20">
        <v>7.2800875061749537E-2</v>
      </c>
      <c r="M15" s="20">
        <v>7.6502614471668992E-2</v>
      </c>
      <c r="N15" s="20">
        <f t="shared" si="0"/>
        <v>40.469649983031545</v>
      </c>
    </row>
    <row r="16" spans="1:14" x14ac:dyDescent="0.25">
      <c r="A16" s="19">
        <v>1974</v>
      </c>
      <c r="B16" s="20">
        <v>0.18148120210779253</v>
      </c>
      <c r="C16" s="20">
        <v>4.1541742266874024</v>
      </c>
      <c r="D16" s="20">
        <v>51.724267673345096</v>
      </c>
      <c r="E16" s="20">
        <v>85.767931113237793</v>
      </c>
      <c r="F16" s="20">
        <v>51.977905373654394</v>
      </c>
      <c r="G16" s="20">
        <v>45.731562873064355</v>
      </c>
      <c r="H16" s="20">
        <v>20.99297549803218</v>
      </c>
      <c r="I16" s="20">
        <v>7.3867524417644841</v>
      </c>
      <c r="J16" s="20">
        <v>2.9901828344571704</v>
      </c>
      <c r="K16" s="20">
        <v>1.5725537419176403</v>
      </c>
      <c r="L16" s="20">
        <v>0.99124355310065759</v>
      </c>
      <c r="M16" s="20">
        <v>0.92543485247986679</v>
      </c>
      <c r="N16" s="20">
        <f t="shared" si="0"/>
        <v>274.39646538384881</v>
      </c>
    </row>
    <row r="17" spans="1:14" x14ac:dyDescent="0.25">
      <c r="A17" s="19">
        <v>1975</v>
      </c>
      <c r="B17" s="20">
        <v>1.0922873288454962</v>
      </c>
      <c r="C17" s="20">
        <v>1.3573044503038048</v>
      </c>
      <c r="D17" s="20">
        <v>1.8955647807980207</v>
      </c>
      <c r="E17" s="20">
        <v>7.5185069444656927</v>
      </c>
      <c r="F17" s="20">
        <v>16.848672576437895</v>
      </c>
      <c r="G17" s="20">
        <v>69.192364644376184</v>
      </c>
      <c r="H17" s="20">
        <v>26.529132437756186</v>
      </c>
      <c r="I17" s="20">
        <v>14.777755028777394</v>
      </c>
      <c r="J17" s="20">
        <v>3.0230871847675651</v>
      </c>
      <c r="K17" s="20">
        <v>1.8955647807980207</v>
      </c>
      <c r="L17" s="20">
        <v>1.3943218444029994</v>
      </c>
      <c r="M17" s="20">
        <v>1.2298000928510231</v>
      </c>
      <c r="N17" s="20">
        <f t="shared" si="0"/>
        <v>146.75436209458033</v>
      </c>
    </row>
    <row r="18" spans="1:14" x14ac:dyDescent="0.25">
      <c r="A18" s="19">
        <v>1976</v>
      </c>
      <c r="B18" s="20">
        <v>1.4407992392164326</v>
      </c>
      <c r="C18" s="20">
        <v>1.8220783984381379</v>
      </c>
      <c r="D18" s="20">
        <v>17.438345954292107</v>
      </c>
      <c r="E18" s="20">
        <v>31.837838055959583</v>
      </c>
      <c r="F18" s="20">
        <v>21.084422171603155</v>
      </c>
      <c r="G18" s="20">
        <v>25.615625412263839</v>
      </c>
      <c r="H18" s="20">
        <v>24.069532252054142</v>
      </c>
      <c r="I18" s="20">
        <v>4.2883965556618904</v>
      </c>
      <c r="J18" s="20">
        <v>1.8303044860157369</v>
      </c>
      <c r="K18" s="20">
        <v>0.79477716145567223</v>
      </c>
      <c r="L18" s="20">
        <v>0.8801913708030733</v>
      </c>
      <c r="M18" s="20">
        <v>0.79793049502708513</v>
      </c>
      <c r="N18" s="20">
        <f t="shared" si="0"/>
        <v>131.90024155279085</v>
      </c>
    </row>
    <row r="19" spans="1:14" x14ac:dyDescent="0.25">
      <c r="A19" s="19">
        <v>1977</v>
      </c>
      <c r="B19" s="20">
        <v>0.90528093791474984</v>
      </c>
      <c r="C19" s="20">
        <v>1.1146348667646397</v>
      </c>
      <c r="D19" s="20">
        <v>1.2112913958014258</v>
      </c>
      <c r="E19" s="20">
        <v>3.2003593720648196</v>
      </c>
      <c r="F19" s="20">
        <v>1.8349659356430428</v>
      </c>
      <c r="G19" s="20">
        <v>1.8743140545558905</v>
      </c>
      <c r="H19" s="20">
        <v>1.1105218229758402</v>
      </c>
      <c r="I19" s="20">
        <v>0.79902730670409849</v>
      </c>
      <c r="J19" s="20">
        <v>0.97890442173425929</v>
      </c>
      <c r="K19" s="20">
        <v>0.22738277079079394</v>
      </c>
      <c r="L19" s="20">
        <v>0.17850610043389431</v>
      </c>
      <c r="M19" s="20">
        <v>0.21840262518524856</v>
      </c>
      <c r="N19" s="20">
        <f t="shared" si="0"/>
        <v>13.653591610568705</v>
      </c>
    </row>
    <row r="20" spans="1:14" x14ac:dyDescent="0.25">
      <c r="A20" s="19">
        <v>1978</v>
      </c>
      <c r="B20" s="21"/>
      <c r="C20" s="21"/>
      <c r="D20" s="20">
        <v>12.763186181023446</v>
      </c>
      <c r="E20" s="20">
        <v>16.048548458056786</v>
      </c>
      <c r="F20" s="20">
        <v>29.10609147289864</v>
      </c>
      <c r="G20" s="20">
        <v>18.041866579568605</v>
      </c>
      <c r="H20" s="20">
        <v>11.401357382551961</v>
      </c>
      <c r="I20" s="20">
        <v>10.944124014697092</v>
      </c>
      <c r="J20" s="20">
        <v>1.8097392670717396</v>
      </c>
      <c r="K20" s="21"/>
      <c r="L20" s="21"/>
      <c r="M20" s="21"/>
      <c r="N20" s="20">
        <f t="shared" si="0"/>
        <v>100.11491335586827</v>
      </c>
    </row>
    <row r="21" spans="1:14" x14ac:dyDescent="0.25">
      <c r="A21" s="19">
        <v>1979</v>
      </c>
      <c r="B21" s="20">
        <v>0.65452236825761267</v>
      </c>
      <c r="C21" s="20">
        <v>0.9213218086910675</v>
      </c>
      <c r="D21" s="20">
        <v>1.3345456080057814</v>
      </c>
      <c r="E21" s="20">
        <v>1.0200348596222533</v>
      </c>
      <c r="F21" s="20">
        <v>53.167946043213689</v>
      </c>
      <c r="G21" s="20">
        <v>38.655071034434968</v>
      </c>
      <c r="H21" s="20">
        <v>10.500600792804891</v>
      </c>
      <c r="I21" s="20">
        <v>7.4590049109877281</v>
      </c>
      <c r="J21" s="20">
        <v>1.0940696478206426</v>
      </c>
      <c r="K21" s="20">
        <v>0.4760162678237182</v>
      </c>
      <c r="L21" s="20">
        <v>0.30395393599227627</v>
      </c>
      <c r="M21" s="20">
        <v>0.29655045717243733</v>
      </c>
      <c r="N21" s="20">
        <f t="shared" si="0"/>
        <v>115.88363773482709</v>
      </c>
    </row>
    <row r="22" spans="1:14" x14ac:dyDescent="0.25">
      <c r="A22" s="19">
        <v>1980</v>
      </c>
      <c r="B22" s="20">
        <v>0.45901568683001409</v>
      </c>
      <c r="C22" s="20">
        <v>0.63752178726390829</v>
      </c>
      <c r="D22" s="20">
        <v>1.3642966247447641</v>
      </c>
      <c r="E22" s="20">
        <v>7.8032666761102387</v>
      </c>
      <c r="F22" s="20">
        <v>13.212056359841087</v>
      </c>
      <c r="G22" s="20">
        <v>12.078912796026849</v>
      </c>
      <c r="H22" s="20">
        <v>5.2317916993528479</v>
      </c>
      <c r="I22" s="20">
        <v>7.654511592415326</v>
      </c>
      <c r="J22" s="20">
        <v>8.1767310521332259</v>
      </c>
      <c r="K22" s="20">
        <v>0.91378122841160192</v>
      </c>
      <c r="L22" s="20">
        <v>0.31218002356987506</v>
      </c>
      <c r="M22" s="20">
        <v>0.31876089363195415</v>
      </c>
      <c r="N22" s="20">
        <f t="shared" si="0"/>
        <v>58.16282642033169</v>
      </c>
    </row>
    <row r="23" spans="1:14" x14ac:dyDescent="0.25">
      <c r="A23" s="19">
        <v>1981</v>
      </c>
      <c r="B23" s="20">
        <v>0.36126234611621477</v>
      </c>
      <c r="C23" s="20">
        <v>0.66220004999670479</v>
      </c>
      <c r="D23" s="20">
        <v>8.8530525524714747</v>
      </c>
      <c r="E23" s="20">
        <v>9.7158320379019649</v>
      </c>
      <c r="F23" s="20">
        <v>32.856639002445192</v>
      </c>
      <c r="G23" s="20">
        <v>9.3630699822826013</v>
      </c>
      <c r="H23" s="20">
        <v>13.206983605834903</v>
      </c>
      <c r="I23" s="20">
        <v>8.5980438375659105</v>
      </c>
      <c r="J23" s="20">
        <v>4.4420872919033609</v>
      </c>
      <c r="K23" s="20">
        <v>0.96053282614428859</v>
      </c>
      <c r="L23" s="20">
        <v>0.26282349810428218</v>
      </c>
      <c r="M23" s="20">
        <v>0.21881392956412857</v>
      </c>
      <c r="N23" s="20">
        <f t="shared" si="0"/>
        <v>89.501340960331035</v>
      </c>
    </row>
    <row r="24" spans="1:14" x14ac:dyDescent="0.25">
      <c r="A24" s="19">
        <v>1982</v>
      </c>
      <c r="B24" s="20">
        <v>0.48026641307214429</v>
      </c>
      <c r="C24" s="20">
        <v>0.83494788912627993</v>
      </c>
      <c r="D24" s="20">
        <v>4.6326583207844001</v>
      </c>
      <c r="E24" s="20">
        <v>13.944726560085888</v>
      </c>
      <c r="F24" s="20">
        <v>66.335170225756855</v>
      </c>
      <c r="G24" s="20">
        <v>31.659331955525687</v>
      </c>
      <c r="H24" s="20">
        <v>22.045914707964833</v>
      </c>
      <c r="I24" s="20">
        <v>4.1863930696996645</v>
      </c>
      <c r="J24" s="20">
        <v>1.6123131652093683</v>
      </c>
      <c r="K24" s="20">
        <v>1.2367922672919824</v>
      </c>
      <c r="L24" s="20">
        <v>0.39361829058810344</v>
      </c>
      <c r="M24" s="20">
        <v>0.5840522180095159</v>
      </c>
      <c r="N24" s="20">
        <f t="shared" si="0"/>
        <v>147.94618508311473</v>
      </c>
    </row>
    <row r="25" spans="1:14" x14ac:dyDescent="0.25">
      <c r="A25" s="19">
        <v>1983</v>
      </c>
      <c r="B25" s="20">
        <v>0.94353224515058443</v>
      </c>
      <c r="C25" s="20">
        <v>1.5382783770109787</v>
      </c>
      <c r="D25" s="20">
        <v>13.205201286859753</v>
      </c>
      <c r="E25" s="20">
        <v>26.945920875021194</v>
      </c>
      <c r="F25" s="20">
        <v>33.275072657225721</v>
      </c>
      <c r="G25" s="20">
        <v>40.401880731538085</v>
      </c>
      <c r="H25" s="20">
        <v>13.671757553969234</v>
      </c>
      <c r="I25" s="20">
        <v>5.452936353730629</v>
      </c>
      <c r="J25" s="20">
        <v>2.2087045145852824</v>
      </c>
      <c r="K25" s="20">
        <v>1.9635671047728378</v>
      </c>
      <c r="L25" s="20">
        <v>1.0282609471998523</v>
      </c>
      <c r="M25" s="20">
        <v>1.0118087720446547</v>
      </c>
      <c r="N25" s="20">
        <f t="shared" si="0"/>
        <v>141.64692141910879</v>
      </c>
    </row>
    <row r="26" spans="1:14" x14ac:dyDescent="0.25">
      <c r="A26" s="19">
        <v>1984</v>
      </c>
      <c r="B26" s="20">
        <v>1.1772902338140172</v>
      </c>
      <c r="C26" s="20">
        <v>8.2507658403316135</v>
      </c>
      <c r="D26" s="20">
        <v>12.006660326803605</v>
      </c>
      <c r="E26" s="20">
        <v>40.07036940216085</v>
      </c>
      <c r="F26" s="20">
        <v>20.651044457723319</v>
      </c>
      <c r="G26" s="20">
        <v>63.837181631359357</v>
      </c>
      <c r="H26" s="20">
        <v>15.444479426941777</v>
      </c>
      <c r="I26" s="20">
        <v>8.2537820724433999</v>
      </c>
      <c r="J26" s="20">
        <v>6.786522251519024</v>
      </c>
      <c r="K26" s="20">
        <v>2.1165723337161757</v>
      </c>
      <c r="L26" s="20">
        <v>1.1352000857086368</v>
      </c>
      <c r="M26" s="20">
        <v>1.1434261732862354</v>
      </c>
      <c r="N26" s="20">
        <f t="shared" si="0"/>
        <v>180.873294235808</v>
      </c>
    </row>
    <row r="27" spans="1:14" x14ac:dyDescent="0.25">
      <c r="A27" s="19">
        <v>1985</v>
      </c>
      <c r="B27" s="20">
        <v>1.4237986582227287</v>
      </c>
      <c r="C27" s="20">
        <v>2.9819567468795714</v>
      </c>
      <c r="D27" s="20">
        <v>3.6296240421558519</v>
      </c>
      <c r="E27" s="20">
        <v>3.4766188132125131</v>
      </c>
      <c r="F27" s="20">
        <v>7.6277768077881296</v>
      </c>
      <c r="G27" s="20">
        <v>45.859067230517141</v>
      </c>
      <c r="H27" s="20">
        <v>23.567740909820607</v>
      </c>
      <c r="I27" s="20">
        <v>4.3351481533945773</v>
      </c>
      <c r="J27" s="20">
        <v>2.615895849676424</v>
      </c>
      <c r="K27" s="20">
        <v>0.75652585421983787</v>
      </c>
      <c r="L27" s="20">
        <v>0.61695656831991119</v>
      </c>
      <c r="M27" s="20">
        <v>0.84728702049267823</v>
      </c>
      <c r="N27" s="20">
        <f t="shared" si="0"/>
        <v>97.738396654699969</v>
      </c>
    </row>
    <row r="28" spans="1:14" x14ac:dyDescent="0.25">
      <c r="A28" s="19">
        <v>1986</v>
      </c>
      <c r="B28" s="20">
        <v>1.071036602603366</v>
      </c>
      <c r="C28" s="20">
        <v>1.3737566254590026</v>
      </c>
      <c r="D28" s="20">
        <v>1.2962943007699468</v>
      </c>
      <c r="E28" s="20">
        <v>22.81477969355106</v>
      </c>
      <c r="F28" s="20">
        <v>44.722496130212235</v>
      </c>
      <c r="G28" s="20">
        <v>21.556736700016952</v>
      </c>
      <c r="H28" s="20">
        <v>7.5392092648693172</v>
      </c>
      <c r="I28" s="20">
        <v>5.7716972473625843</v>
      </c>
      <c r="J28" s="20">
        <v>1.8467566611709343</v>
      </c>
      <c r="K28" s="20">
        <v>1.0072844238769751</v>
      </c>
      <c r="L28" s="20">
        <v>0.47300003571193194</v>
      </c>
      <c r="M28" s="20">
        <v>0.61695656831991119</v>
      </c>
      <c r="N28" s="20">
        <f t="shared" si="0"/>
        <v>110.09000425392422</v>
      </c>
    </row>
    <row r="29" spans="1:14" x14ac:dyDescent="0.25">
      <c r="A29" s="19">
        <v>1987</v>
      </c>
      <c r="B29" s="20">
        <v>0.87978006642419349</v>
      </c>
      <c r="C29" s="20">
        <v>2.1634610329084891</v>
      </c>
      <c r="D29" s="20">
        <v>2.5458370038072076</v>
      </c>
      <c r="E29" s="20">
        <v>3.9058834833035445</v>
      </c>
      <c r="F29" s="20">
        <v>16.668247055569228</v>
      </c>
      <c r="G29" s="20">
        <v>16.354558915943464</v>
      </c>
      <c r="H29" s="20">
        <v>3.2451915493627337</v>
      </c>
      <c r="I29" s="20">
        <v>1.1730400885655912</v>
      </c>
      <c r="J29" s="20">
        <v>0.73623483819509405</v>
      </c>
      <c r="K29" s="20">
        <v>0.37528782543602074</v>
      </c>
      <c r="L29" s="20">
        <v>0.23279827844604653</v>
      </c>
      <c r="M29" s="20">
        <v>0.173570447887335</v>
      </c>
      <c r="N29" s="20">
        <f t="shared" si="0"/>
        <v>48.453890585848953</v>
      </c>
    </row>
    <row r="30" spans="1:14" x14ac:dyDescent="0.25">
      <c r="A30" s="19">
        <v>1988</v>
      </c>
      <c r="B30" s="20">
        <v>0.247783467983239</v>
      </c>
      <c r="C30" s="20">
        <v>0.42775655403513846</v>
      </c>
      <c r="D30" s="20">
        <v>1.0200348596222533</v>
      </c>
      <c r="E30" s="20">
        <v>3.7401278186149289</v>
      </c>
      <c r="F30" s="20">
        <v>7.4628437518572737</v>
      </c>
      <c r="G30" s="20">
        <v>5.5591899849412814</v>
      </c>
      <c r="H30" s="20">
        <v>7.3746875133173413</v>
      </c>
      <c r="I30" s="20">
        <v>1.700058099370422</v>
      </c>
      <c r="J30" s="20">
        <v>1.2256870490622238</v>
      </c>
      <c r="K30" s="20">
        <v>0.34001161987408446</v>
      </c>
      <c r="L30" s="20">
        <v>0.11516522608638344</v>
      </c>
      <c r="M30" s="20">
        <v>0.11927826987518285</v>
      </c>
      <c r="N30" s="20">
        <f t="shared" si="0"/>
        <v>29.332624214639747</v>
      </c>
    </row>
    <row r="31" spans="1:14" x14ac:dyDescent="0.25">
      <c r="A31" s="19">
        <v>1989</v>
      </c>
      <c r="B31" s="20">
        <v>0.18275624568232035</v>
      </c>
      <c r="C31" s="20">
        <v>0.73623483819509405</v>
      </c>
      <c r="D31" s="20">
        <v>0.91378122841160192</v>
      </c>
      <c r="E31" s="20">
        <v>10.544610361345043</v>
      </c>
      <c r="F31" s="20">
        <v>6.2496329356210749</v>
      </c>
      <c r="G31" s="20">
        <v>69.999892241577129</v>
      </c>
      <c r="H31" s="20">
        <v>13.934992356452398</v>
      </c>
      <c r="I31" s="20">
        <v>3.1918590815679675</v>
      </c>
      <c r="J31" s="20">
        <v>1.5670696835325748</v>
      </c>
      <c r="K31" s="20">
        <v>0.44201510583630976</v>
      </c>
      <c r="L31" s="20">
        <v>0.6292956996863095</v>
      </c>
      <c r="M31" s="20">
        <v>0.42775655403513846</v>
      </c>
      <c r="N31" s="20">
        <f t="shared" si="0"/>
        <v>108.81989633194297</v>
      </c>
    </row>
    <row r="32" spans="1:14" ht="15.75" thickBot="1" x14ac:dyDescent="0.3">
      <c r="A32" s="22">
        <v>1990</v>
      </c>
      <c r="B32" s="23">
        <v>0.48451655832057033</v>
      </c>
      <c r="C32" s="23">
        <v>0.96245224657906159</v>
      </c>
      <c r="D32" s="23">
        <v>2.813596154458049</v>
      </c>
      <c r="E32" s="23">
        <v>15.470528704270841</v>
      </c>
      <c r="F32" s="23">
        <v>24.353606476400554</v>
      </c>
      <c r="G32" s="23">
        <v>14.573748056852942</v>
      </c>
      <c r="H32" s="23">
        <v>4.767017751218515</v>
      </c>
      <c r="I32" s="23">
        <v>7.7310142068869947</v>
      </c>
      <c r="J32" s="23">
        <v>17.834157868234236</v>
      </c>
      <c r="K32" s="23">
        <v>0.75227570897141183</v>
      </c>
      <c r="L32" s="23">
        <v>0.43598264161273731</v>
      </c>
      <c r="M32" s="23">
        <v>0.28050958639611967</v>
      </c>
      <c r="N32" s="23">
        <f>SUM(B32:M32)</f>
        <v>90.45940596020202</v>
      </c>
    </row>
    <row r="33" spans="1:14" ht="15.75" thickBot="1" x14ac:dyDescent="0.3">
      <c r="A33" s="22" t="s">
        <v>15</v>
      </c>
      <c r="B33" s="23">
        <f t="shared" ref="B33:M33" si="1">AVERAGE(B3:B32)</f>
        <v>0.69425389849376107</v>
      </c>
      <c r="C33" s="23">
        <f t="shared" si="1"/>
        <v>1.6018178120931215</v>
      </c>
      <c r="D33" s="23">
        <f t="shared" si="1"/>
        <v>7.7386644683341634</v>
      </c>
      <c r="E33" s="23">
        <f t="shared" si="1"/>
        <v>19.919014064290113</v>
      </c>
      <c r="F33" s="23">
        <f t="shared" si="1"/>
        <v>27.149562243053296</v>
      </c>
      <c r="G33" s="23">
        <f t="shared" si="1"/>
        <v>30.014525744384802</v>
      </c>
      <c r="H33" s="23">
        <f t="shared" si="1"/>
        <v>13.177506792015174</v>
      </c>
      <c r="I33" s="23">
        <f t="shared" si="1"/>
        <v>6.0608487957638362</v>
      </c>
      <c r="J33" s="23">
        <f t="shared" si="1"/>
        <v>3.1381838601241356</v>
      </c>
      <c r="K33" s="23">
        <f t="shared" si="1"/>
        <v>0.83846572347483794</v>
      </c>
      <c r="L33" s="23">
        <f t="shared" si="1"/>
        <v>0.50204663460662569</v>
      </c>
      <c r="M33" s="23">
        <f t="shared" si="1"/>
        <v>0.51441413179225681</v>
      </c>
      <c r="N33" s="23">
        <f>SUM(B33:M33)</f>
        <v>111.34930416842612</v>
      </c>
    </row>
  </sheetData>
  <mergeCells count="1">
    <mergeCell ref="A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D55F4-3107-492B-ACAA-ED19FEC8D537}">
  <dimension ref="A1:N33"/>
  <sheetViews>
    <sheetView workbookViewId="0">
      <selection activeCell="A2" sqref="A2:N2"/>
    </sheetView>
  </sheetViews>
  <sheetFormatPr defaultRowHeight="15" x14ac:dyDescent="0.25"/>
  <sheetData>
    <row r="1" spans="1:14" ht="15.75" thickBot="1" x14ac:dyDescent="0.3">
      <c r="A1" s="31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5.75" thickBo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</row>
    <row r="3" spans="1:14" x14ac:dyDescent="0.25">
      <c r="A3" s="2">
        <v>1991</v>
      </c>
      <c r="B3" s="3">
        <v>77.469999999999985</v>
      </c>
      <c r="C3" s="3">
        <v>21.335999999999999</v>
      </c>
      <c r="D3" s="3">
        <v>42.925999999999995</v>
      </c>
      <c r="E3" s="3">
        <v>43.687999999999995</v>
      </c>
      <c r="F3" s="3">
        <v>20.574000000000002</v>
      </c>
      <c r="G3" s="3">
        <v>58.673999999999999</v>
      </c>
      <c r="H3" s="3">
        <v>34.29</v>
      </c>
      <c r="I3" s="3">
        <v>43.687999999999995</v>
      </c>
      <c r="J3" s="3">
        <v>28.701999999999995</v>
      </c>
      <c r="K3" s="3">
        <v>14.731999999999998</v>
      </c>
      <c r="L3" s="3">
        <v>4.3180000000000005</v>
      </c>
      <c r="M3" s="3">
        <v>0.254</v>
      </c>
      <c r="N3" s="3">
        <f>SUM(B3:M3)</f>
        <v>390.65199999999993</v>
      </c>
    </row>
    <row r="4" spans="1:14" x14ac:dyDescent="0.25">
      <c r="A4" s="2">
        <v>1992</v>
      </c>
      <c r="B4" s="3">
        <v>8.636000000000001</v>
      </c>
      <c r="C4" s="3">
        <v>78.231999999999999</v>
      </c>
      <c r="D4" s="3">
        <v>31.241999999999997</v>
      </c>
      <c r="E4" s="3">
        <v>53.847999999999999</v>
      </c>
      <c r="F4" s="3">
        <v>44.704000000000001</v>
      </c>
      <c r="G4" s="3">
        <v>10.921999999999999</v>
      </c>
      <c r="H4" s="3">
        <v>16.509999999999998</v>
      </c>
      <c r="I4" s="3">
        <v>7.1120000000000001</v>
      </c>
      <c r="J4" s="3">
        <v>38.353999999999999</v>
      </c>
      <c r="K4" s="3">
        <v>27.686</v>
      </c>
      <c r="L4" s="3">
        <v>8.3819999999999997</v>
      </c>
      <c r="M4" s="3">
        <v>9.1439999999999984</v>
      </c>
      <c r="N4" s="3">
        <f t="shared" ref="N4:N33" si="0">SUM(B4:M4)</f>
        <v>334.77199999999993</v>
      </c>
    </row>
    <row r="5" spans="1:14" x14ac:dyDescent="0.25">
      <c r="A5" s="2">
        <v>1993</v>
      </c>
      <c r="B5" s="3">
        <v>20.574000000000002</v>
      </c>
      <c r="C5" s="3">
        <v>76.707999999999998</v>
      </c>
      <c r="D5" s="3">
        <v>54.863999999999997</v>
      </c>
      <c r="E5" s="3">
        <v>35.559999999999995</v>
      </c>
      <c r="F5" s="3">
        <v>21.843999999999998</v>
      </c>
      <c r="G5" s="3">
        <v>28.701999999999995</v>
      </c>
      <c r="H5" s="3">
        <v>48.26</v>
      </c>
      <c r="I5" s="3">
        <v>34.544000000000004</v>
      </c>
      <c r="J5" s="3">
        <v>12.191999999999998</v>
      </c>
      <c r="K5" s="3">
        <v>52.832000000000001</v>
      </c>
      <c r="L5" s="3">
        <v>31.495999999999999</v>
      </c>
      <c r="M5" s="3">
        <v>7.1120000000000001</v>
      </c>
      <c r="N5" s="3">
        <f t="shared" si="0"/>
        <v>424.68799999999999</v>
      </c>
    </row>
    <row r="6" spans="1:14" x14ac:dyDescent="0.25">
      <c r="A6" s="2">
        <v>1994</v>
      </c>
      <c r="B6" s="3">
        <v>10.667999999999999</v>
      </c>
      <c r="C6" s="3">
        <v>17.272000000000002</v>
      </c>
      <c r="D6" s="3">
        <v>45.72</v>
      </c>
      <c r="E6" s="3">
        <v>36.321999999999996</v>
      </c>
      <c r="F6" s="3">
        <v>21.081999999999997</v>
      </c>
      <c r="G6" s="3">
        <v>12.446</v>
      </c>
      <c r="H6" s="3">
        <v>41.655999999999992</v>
      </c>
      <c r="I6" s="3">
        <v>34.798000000000002</v>
      </c>
      <c r="J6" s="3">
        <v>22.86</v>
      </c>
      <c r="K6" s="3">
        <v>0</v>
      </c>
      <c r="L6" s="3">
        <v>2.54</v>
      </c>
      <c r="M6" s="3">
        <v>11.43</v>
      </c>
      <c r="N6" s="3">
        <f t="shared" si="0"/>
        <v>256.79399999999998</v>
      </c>
    </row>
    <row r="7" spans="1:14" x14ac:dyDescent="0.25">
      <c r="A7" s="2">
        <v>1995</v>
      </c>
      <c r="B7" s="3">
        <v>70.866</v>
      </c>
      <c r="C7" s="3">
        <v>56.896000000000001</v>
      </c>
      <c r="D7" s="3">
        <v>39.878</v>
      </c>
      <c r="E7" s="3">
        <v>69.596000000000004</v>
      </c>
      <c r="F7" s="3">
        <v>40.64</v>
      </c>
      <c r="G7" s="3">
        <v>96.774000000000001</v>
      </c>
      <c r="H7" s="3">
        <v>23.622</v>
      </c>
      <c r="I7" s="3">
        <v>33.781999999999996</v>
      </c>
      <c r="J7" s="3">
        <v>55.117999999999995</v>
      </c>
      <c r="K7" s="3">
        <v>27.431999999999999</v>
      </c>
      <c r="L7" s="3">
        <v>16.001999999999999</v>
      </c>
      <c r="M7" s="3">
        <v>47.497999999999998</v>
      </c>
      <c r="N7" s="3">
        <f t="shared" si="0"/>
        <v>578.10399999999993</v>
      </c>
    </row>
    <row r="8" spans="1:14" x14ac:dyDescent="0.25">
      <c r="A8" s="2">
        <v>1996</v>
      </c>
      <c r="B8" s="3">
        <v>38.099999999999994</v>
      </c>
      <c r="C8" s="3">
        <v>35.051999999999992</v>
      </c>
      <c r="D8" s="3">
        <v>66.801999999999992</v>
      </c>
      <c r="E8" s="3">
        <v>56.641999999999996</v>
      </c>
      <c r="F8" s="3">
        <v>74.421999999999997</v>
      </c>
      <c r="G8" s="3">
        <v>40.893999999999998</v>
      </c>
      <c r="H8" s="3">
        <v>54.609999999999992</v>
      </c>
      <c r="I8" s="3">
        <v>45.211999999999996</v>
      </c>
      <c r="J8" s="3">
        <v>30.225999999999996</v>
      </c>
      <c r="K8" s="3">
        <v>8.636000000000001</v>
      </c>
      <c r="L8" s="3">
        <v>20.32</v>
      </c>
      <c r="M8" s="3">
        <v>20.065999999999999</v>
      </c>
      <c r="N8" s="3">
        <f t="shared" si="0"/>
        <v>490.98199999999997</v>
      </c>
    </row>
    <row r="9" spans="1:14" x14ac:dyDescent="0.25">
      <c r="A9" s="2">
        <v>1997</v>
      </c>
      <c r="B9" s="3">
        <v>83.057999999999993</v>
      </c>
      <c r="C9" s="3">
        <v>102.616</v>
      </c>
      <c r="D9" s="3">
        <v>104.13999999999999</v>
      </c>
      <c r="E9" s="3">
        <v>42.417999999999999</v>
      </c>
      <c r="F9" s="3">
        <v>35.559999999999995</v>
      </c>
      <c r="G9" s="3">
        <v>60.959999999999994</v>
      </c>
      <c r="H9" s="3">
        <v>65.024000000000001</v>
      </c>
      <c r="I9" s="3">
        <v>57.657999999999994</v>
      </c>
      <c r="J9" s="3">
        <v>16.001999999999999</v>
      </c>
      <c r="K9" s="3">
        <v>20.32</v>
      </c>
      <c r="L9" s="3">
        <v>3.556</v>
      </c>
      <c r="M9" s="3">
        <v>23.367999999999999</v>
      </c>
      <c r="N9" s="3">
        <f t="shared" si="0"/>
        <v>614.68000000000006</v>
      </c>
    </row>
    <row r="10" spans="1:14" x14ac:dyDescent="0.25">
      <c r="A10" s="2">
        <v>1998</v>
      </c>
      <c r="B10" s="3">
        <v>42.417999999999999</v>
      </c>
      <c r="C10" s="3">
        <v>50.545999999999999</v>
      </c>
      <c r="D10" s="3">
        <v>25.4</v>
      </c>
      <c r="E10" s="3">
        <v>52.832000000000001</v>
      </c>
      <c r="F10" s="3">
        <v>40.386000000000003</v>
      </c>
      <c r="G10" s="3">
        <v>30.733999999999998</v>
      </c>
      <c r="H10" s="3">
        <v>22.605999999999998</v>
      </c>
      <c r="I10" s="3">
        <v>78.48599999999999</v>
      </c>
      <c r="J10" s="3">
        <v>21.335999999999999</v>
      </c>
      <c r="K10" s="3">
        <v>6.6040000000000001</v>
      </c>
      <c r="L10" s="3">
        <v>6.8579999999999997</v>
      </c>
      <c r="M10" s="3">
        <v>5.3339999999999996</v>
      </c>
      <c r="N10" s="3">
        <f t="shared" si="0"/>
        <v>383.54</v>
      </c>
    </row>
    <row r="11" spans="1:14" x14ac:dyDescent="0.25">
      <c r="A11" s="2">
        <v>1999</v>
      </c>
      <c r="B11" s="3">
        <v>6.8579999999999997</v>
      </c>
      <c r="C11" s="3">
        <v>96.011999999999986</v>
      </c>
      <c r="D11" s="3">
        <v>83.311999999999983</v>
      </c>
      <c r="E11" s="3">
        <v>48.005999999999993</v>
      </c>
      <c r="F11" s="3">
        <v>83.057999999999993</v>
      </c>
      <c r="G11" s="3">
        <v>17.525999999999996</v>
      </c>
      <c r="H11" s="3">
        <v>11.176</v>
      </c>
      <c r="I11" s="3">
        <v>18.541999999999998</v>
      </c>
      <c r="J11" s="3">
        <v>34.544000000000004</v>
      </c>
      <c r="K11" s="3">
        <v>3.302</v>
      </c>
      <c r="L11" s="3">
        <v>27.178000000000001</v>
      </c>
      <c r="M11" s="3">
        <v>0</v>
      </c>
      <c r="N11" s="3">
        <f t="shared" si="0"/>
        <v>429.51399999999995</v>
      </c>
    </row>
    <row r="12" spans="1:14" x14ac:dyDescent="0.25">
      <c r="A12" s="2">
        <v>2000</v>
      </c>
      <c r="B12" s="3">
        <v>22.605999999999998</v>
      </c>
      <c r="C12" s="3">
        <v>52.323999999999998</v>
      </c>
      <c r="D12" s="3">
        <v>57.403999999999989</v>
      </c>
      <c r="E12" s="3">
        <v>49.783999999999999</v>
      </c>
      <c r="F12" s="3">
        <v>40.893999999999998</v>
      </c>
      <c r="G12" s="3">
        <v>41.655999999999992</v>
      </c>
      <c r="H12" s="3">
        <v>54.863999999999997</v>
      </c>
      <c r="I12" s="3">
        <v>56.388000000000005</v>
      </c>
      <c r="J12" s="3">
        <v>23.114000000000001</v>
      </c>
      <c r="K12" s="3">
        <v>8.8899999999999988</v>
      </c>
      <c r="L12" s="3">
        <v>0</v>
      </c>
      <c r="M12" s="3">
        <v>28.448</v>
      </c>
      <c r="N12" s="3">
        <f t="shared" si="0"/>
        <v>436.3719999999999</v>
      </c>
    </row>
    <row r="13" spans="1:14" x14ac:dyDescent="0.25">
      <c r="A13" s="2">
        <v>2001</v>
      </c>
      <c r="B13" s="3">
        <v>16.256</v>
      </c>
      <c r="C13" s="3">
        <v>28.701999999999995</v>
      </c>
      <c r="D13" s="3">
        <v>23.622</v>
      </c>
      <c r="E13" s="3">
        <v>16.001999999999999</v>
      </c>
      <c r="F13" s="3">
        <v>16.763999999999999</v>
      </c>
      <c r="G13" s="3">
        <v>34.798000000000002</v>
      </c>
      <c r="H13" s="3">
        <v>43.433999999999997</v>
      </c>
      <c r="I13" s="3">
        <v>20.065999999999999</v>
      </c>
      <c r="J13" s="3">
        <v>27.94</v>
      </c>
      <c r="K13" s="3">
        <v>7.1120000000000001</v>
      </c>
      <c r="L13" s="3">
        <v>6.6040000000000001</v>
      </c>
      <c r="M13" s="3">
        <v>4.3180000000000005</v>
      </c>
      <c r="N13" s="3">
        <f t="shared" si="0"/>
        <v>245.61800000000002</v>
      </c>
    </row>
    <row r="14" spans="1:14" x14ac:dyDescent="0.25">
      <c r="A14" s="2">
        <v>2002</v>
      </c>
      <c r="B14" s="3">
        <v>53.339999999999996</v>
      </c>
      <c r="C14" s="3">
        <v>66.293999999999997</v>
      </c>
      <c r="D14" s="3">
        <v>51.561999999999991</v>
      </c>
      <c r="E14" s="3">
        <v>29.209999999999997</v>
      </c>
      <c r="F14" s="3">
        <v>26.416</v>
      </c>
      <c r="G14" s="3">
        <v>25.907999999999998</v>
      </c>
      <c r="H14" s="3">
        <v>22.352</v>
      </c>
      <c r="I14" s="3">
        <v>27.94</v>
      </c>
      <c r="J14" s="3">
        <v>38.099999999999994</v>
      </c>
      <c r="K14" s="3">
        <v>6.35</v>
      </c>
      <c r="L14" s="3">
        <v>31.495999999999999</v>
      </c>
      <c r="M14" s="3">
        <v>13.97</v>
      </c>
      <c r="N14" s="3">
        <f t="shared" si="0"/>
        <v>392.93799999999999</v>
      </c>
    </row>
    <row r="15" spans="1:14" x14ac:dyDescent="0.25">
      <c r="A15" s="2">
        <v>2003</v>
      </c>
      <c r="B15" s="3">
        <v>4.5719999999999992</v>
      </c>
      <c r="C15" s="3">
        <v>41.91</v>
      </c>
      <c r="D15" s="3">
        <v>83.057999999999993</v>
      </c>
      <c r="E15" s="3">
        <v>86.36</v>
      </c>
      <c r="F15" s="3">
        <v>13.208</v>
      </c>
      <c r="G15" s="3">
        <v>54.101999999999997</v>
      </c>
      <c r="H15" s="3">
        <v>35.813999999999993</v>
      </c>
      <c r="I15" s="3">
        <v>37.845999999999997</v>
      </c>
      <c r="J15" s="3">
        <v>5.5880000000000001</v>
      </c>
      <c r="K15" s="3">
        <v>0</v>
      </c>
      <c r="L15" s="3">
        <v>11.176</v>
      </c>
      <c r="M15" s="3">
        <v>14.731999999999998</v>
      </c>
      <c r="N15" s="3">
        <f t="shared" si="0"/>
        <v>388.36599999999999</v>
      </c>
    </row>
    <row r="16" spans="1:14" x14ac:dyDescent="0.25">
      <c r="A16" s="2">
        <v>2004</v>
      </c>
      <c r="B16" s="3">
        <v>12.953999999999999</v>
      </c>
      <c r="C16" s="3">
        <v>39.878</v>
      </c>
      <c r="D16" s="3">
        <v>54.356000000000002</v>
      </c>
      <c r="E16" s="3">
        <v>36.067999999999998</v>
      </c>
      <c r="F16" s="3">
        <v>37.083999999999996</v>
      </c>
      <c r="G16" s="3">
        <v>17.018000000000001</v>
      </c>
      <c r="H16" s="3">
        <v>14.477999999999998</v>
      </c>
      <c r="I16" s="3">
        <v>93.217999999999989</v>
      </c>
      <c r="J16" s="3">
        <v>26.669999999999998</v>
      </c>
      <c r="K16" s="3">
        <v>2.032</v>
      </c>
      <c r="L16" s="3">
        <v>47.751999999999995</v>
      </c>
      <c r="M16" s="3">
        <v>17.525999999999996</v>
      </c>
      <c r="N16" s="3">
        <f t="shared" si="0"/>
        <v>399.03399999999999</v>
      </c>
    </row>
    <row r="17" spans="1:14" x14ac:dyDescent="0.25">
      <c r="A17" s="2">
        <v>2005</v>
      </c>
      <c r="B17" s="3">
        <v>26.923999999999999</v>
      </c>
      <c r="C17" s="3">
        <v>28.701999999999995</v>
      </c>
      <c r="D17" s="3">
        <v>34.036000000000001</v>
      </c>
      <c r="E17" s="3">
        <v>29.209999999999997</v>
      </c>
      <c r="F17" s="3">
        <v>1.016</v>
      </c>
      <c r="G17" s="3">
        <v>51.561999999999991</v>
      </c>
      <c r="H17" s="3">
        <v>20.065999999999999</v>
      </c>
      <c r="I17" s="3">
        <v>90.932000000000002</v>
      </c>
      <c r="J17" s="3">
        <v>35.051999999999992</v>
      </c>
      <c r="K17" s="3">
        <v>27.94</v>
      </c>
      <c r="L17" s="3">
        <v>11.683999999999999</v>
      </c>
      <c r="M17" s="3">
        <v>21.335999999999999</v>
      </c>
      <c r="N17" s="3">
        <f t="shared" si="0"/>
        <v>378.46000000000004</v>
      </c>
    </row>
    <row r="18" spans="1:14" x14ac:dyDescent="0.25">
      <c r="A18" s="2">
        <v>2006</v>
      </c>
      <c r="B18" s="3">
        <v>26.161999999999999</v>
      </c>
      <c r="C18" s="3">
        <v>51.308</v>
      </c>
      <c r="D18" s="3">
        <v>75.183999999999997</v>
      </c>
      <c r="E18" s="3">
        <v>113.792</v>
      </c>
      <c r="F18" s="3">
        <v>30.479999999999997</v>
      </c>
      <c r="G18" s="3">
        <v>31.241999999999997</v>
      </c>
      <c r="H18" s="3">
        <v>42.925999999999995</v>
      </c>
      <c r="I18" s="3">
        <v>27.686</v>
      </c>
      <c r="J18" s="3">
        <v>78.48599999999999</v>
      </c>
      <c r="K18" s="3">
        <v>2.54</v>
      </c>
      <c r="L18" s="3">
        <v>6.35</v>
      </c>
      <c r="M18" s="3">
        <v>8.1280000000000001</v>
      </c>
      <c r="N18" s="3">
        <f t="shared" si="0"/>
        <v>494.28400000000005</v>
      </c>
    </row>
    <row r="19" spans="1:14" x14ac:dyDescent="0.25">
      <c r="A19" s="2">
        <v>2007</v>
      </c>
      <c r="B19" s="3">
        <v>23.622</v>
      </c>
      <c r="C19" s="3">
        <v>111.252</v>
      </c>
      <c r="D19" s="3">
        <v>60.198</v>
      </c>
      <c r="E19" s="3">
        <v>17.018000000000001</v>
      </c>
      <c r="F19" s="3">
        <v>45.973999999999997</v>
      </c>
      <c r="G19" s="3">
        <v>25.4</v>
      </c>
      <c r="H19" s="3">
        <v>12.7</v>
      </c>
      <c r="I19" s="3">
        <v>40.64</v>
      </c>
      <c r="J19" s="3">
        <v>14.985999999999999</v>
      </c>
      <c r="K19" s="3">
        <v>10.921999999999999</v>
      </c>
      <c r="L19" s="3">
        <v>14.477999999999998</v>
      </c>
      <c r="M19" s="3">
        <v>9.3979999999999997</v>
      </c>
      <c r="N19" s="3">
        <f t="shared" si="0"/>
        <v>386.58800000000002</v>
      </c>
    </row>
    <row r="20" spans="1:14" x14ac:dyDescent="0.25">
      <c r="A20" s="2">
        <v>2008</v>
      </c>
      <c r="B20" s="3">
        <v>29.971999999999998</v>
      </c>
      <c r="C20" s="3">
        <v>38.862000000000002</v>
      </c>
      <c r="D20" s="3">
        <v>94.488</v>
      </c>
      <c r="E20" s="3">
        <v>80.772000000000006</v>
      </c>
      <c r="F20" s="3">
        <v>23.622</v>
      </c>
      <c r="G20" s="3">
        <v>47.244</v>
      </c>
      <c r="H20" s="3">
        <v>32.257999999999996</v>
      </c>
      <c r="I20" s="3">
        <v>23.622</v>
      </c>
      <c r="J20" s="3">
        <v>25.4</v>
      </c>
      <c r="K20" s="3">
        <v>0</v>
      </c>
      <c r="L20" s="3">
        <v>14.477999999999998</v>
      </c>
      <c r="M20" s="3">
        <v>13.715999999999999</v>
      </c>
      <c r="N20" s="3">
        <f t="shared" si="0"/>
        <v>424.43400000000003</v>
      </c>
    </row>
    <row r="21" spans="1:14" x14ac:dyDescent="0.25">
      <c r="A21" s="2">
        <v>2009</v>
      </c>
      <c r="B21" s="3">
        <v>7.6199999999999992</v>
      </c>
      <c r="C21" s="3">
        <v>44.704000000000001</v>
      </c>
      <c r="D21" s="3">
        <v>100.07599999999999</v>
      </c>
      <c r="E21" s="3">
        <v>30.225999999999996</v>
      </c>
      <c r="F21" s="3">
        <v>30.987999999999996</v>
      </c>
      <c r="G21" s="3">
        <v>61.722000000000001</v>
      </c>
      <c r="H21" s="3">
        <v>32.765999999999998</v>
      </c>
      <c r="I21" s="3">
        <v>23.622</v>
      </c>
      <c r="J21" s="3">
        <v>29.971999999999998</v>
      </c>
      <c r="K21" s="3">
        <v>12.191999999999998</v>
      </c>
      <c r="L21" s="3">
        <v>18.795999999999999</v>
      </c>
      <c r="M21" s="3">
        <v>12.446</v>
      </c>
      <c r="N21" s="3">
        <f t="shared" si="0"/>
        <v>405.13</v>
      </c>
    </row>
    <row r="22" spans="1:14" x14ac:dyDescent="0.25">
      <c r="A22" s="2">
        <v>2010</v>
      </c>
      <c r="B22" s="3">
        <v>58.673999999999999</v>
      </c>
      <c r="C22" s="3">
        <v>33.274000000000001</v>
      </c>
      <c r="D22" s="3">
        <v>47.751999999999995</v>
      </c>
      <c r="E22" s="3">
        <v>39.116</v>
      </c>
      <c r="F22" s="3">
        <v>32.512</v>
      </c>
      <c r="G22" s="3">
        <v>30.479999999999997</v>
      </c>
      <c r="H22" s="3">
        <v>30.733999999999998</v>
      </c>
      <c r="I22" s="3">
        <v>54.609999999999992</v>
      </c>
      <c r="J22" s="3">
        <v>65.024000000000001</v>
      </c>
      <c r="K22" s="3">
        <v>9.1439999999999984</v>
      </c>
      <c r="L22" s="3">
        <v>5.3339999999999996</v>
      </c>
      <c r="M22" s="3">
        <v>17.525999999999996</v>
      </c>
      <c r="N22" s="3">
        <f t="shared" si="0"/>
        <v>424.18</v>
      </c>
    </row>
    <row r="23" spans="1:14" x14ac:dyDescent="0.25">
      <c r="A23" s="2">
        <v>2011</v>
      </c>
      <c r="B23" s="3">
        <v>39.116</v>
      </c>
      <c r="C23" s="3">
        <v>78.739999999999995</v>
      </c>
      <c r="D23" s="3">
        <v>81.025999999999996</v>
      </c>
      <c r="E23" s="3">
        <v>61.722000000000001</v>
      </c>
      <c r="F23" s="3">
        <v>28.955999999999996</v>
      </c>
      <c r="G23" s="3">
        <v>82.55</v>
      </c>
      <c r="H23" s="3">
        <v>45.973999999999997</v>
      </c>
      <c r="I23" s="3">
        <v>46.481999999999999</v>
      </c>
      <c r="J23" s="3">
        <v>14.477999999999998</v>
      </c>
      <c r="K23" s="3">
        <v>13.462</v>
      </c>
      <c r="L23" s="3">
        <v>5.8419999999999996</v>
      </c>
      <c r="M23" s="3">
        <v>3.556</v>
      </c>
      <c r="N23" s="3">
        <f t="shared" si="0"/>
        <v>501.904</v>
      </c>
    </row>
    <row r="24" spans="1:14" x14ac:dyDescent="0.25">
      <c r="A24" s="2">
        <v>2012</v>
      </c>
      <c r="B24" s="3">
        <v>18.541999999999998</v>
      </c>
      <c r="C24" s="3">
        <v>43.942</v>
      </c>
      <c r="D24" s="3">
        <v>25.654</v>
      </c>
      <c r="E24" s="3">
        <v>45.973999999999997</v>
      </c>
      <c r="F24" s="3">
        <v>42.671999999999997</v>
      </c>
      <c r="G24" s="3">
        <v>115.82399999999998</v>
      </c>
      <c r="H24" s="3">
        <v>35.305999999999997</v>
      </c>
      <c r="I24" s="3">
        <v>17.525999999999996</v>
      </c>
      <c r="J24" s="3">
        <v>72.643999999999991</v>
      </c>
      <c r="K24" s="3">
        <v>21.335999999999999</v>
      </c>
      <c r="L24" s="3">
        <v>3.302</v>
      </c>
      <c r="M24" s="3">
        <v>0</v>
      </c>
      <c r="N24" s="3">
        <f t="shared" si="0"/>
        <v>442.72199999999998</v>
      </c>
    </row>
    <row r="25" spans="1:14" x14ac:dyDescent="0.25">
      <c r="A25" s="2">
        <v>2013</v>
      </c>
      <c r="B25" s="3">
        <v>39.116</v>
      </c>
      <c r="C25" s="3">
        <v>82.296000000000006</v>
      </c>
      <c r="D25" s="3">
        <v>65.531999999999996</v>
      </c>
      <c r="E25" s="3">
        <v>41.401999999999994</v>
      </c>
      <c r="F25" s="3">
        <v>18.795999999999999</v>
      </c>
      <c r="G25" s="3">
        <v>20.827999999999996</v>
      </c>
      <c r="H25" s="3">
        <v>23.875999999999998</v>
      </c>
      <c r="I25" s="3">
        <v>20.32</v>
      </c>
      <c r="J25" s="3">
        <v>47.244</v>
      </c>
      <c r="K25" s="3">
        <v>0</v>
      </c>
      <c r="L25" s="3">
        <v>17.272000000000002</v>
      </c>
      <c r="M25" s="3">
        <v>39.624000000000002</v>
      </c>
      <c r="N25" s="3">
        <f t="shared" si="0"/>
        <v>416.30599999999998</v>
      </c>
    </row>
    <row r="26" spans="1:14" x14ac:dyDescent="0.25">
      <c r="A26" s="2">
        <v>2014</v>
      </c>
      <c r="B26" s="3">
        <v>2.2859999999999996</v>
      </c>
      <c r="C26" s="3">
        <v>39.624000000000002</v>
      </c>
      <c r="D26" s="3">
        <v>17.272000000000002</v>
      </c>
      <c r="E26" s="3">
        <v>25.654</v>
      </c>
      <c r="F26" s="3">
        <v>45.973999999999997</v>
      </c>
      <c r="G26" s="3">
        <v>73.151999999999987</v>
      </c>
      <c r="H26" s="3">
        <v>28.955999999999996</v>
      </c>
      <c r="I26" s="3">
        <v>14.224</v>
      </c>
      <c r="J26" s="3">
        <v>46.735999999999997</v>
      </c>
      <c r="K26" s="3">
        <v>4.5719999999999992</v>
      </c>
      <c r="L26" s="3">
        <v>14.731999999999998</v>
      </c>
      <c r="M26" s="3">
        <v>6.6040000000000001</v>
      </c>
      <c r="N26" s="3">
        <f t="shared" si="0"/>
        <v>319.78599999999994</v>
      </c>
    </row>
    <row r="27" spans="1:14" x14ac:dyDescent="0.25">
      <c r="A27" s="2">
        <v>2015</v>
      </c>
      <c r="B27" s="3">
        <v>36.067999999999998</v>
      </c>
      <c r="C27" s="3">
        <v>34.036000000000001</v>
      </c>
      <c r="D27" s="3">
        <v>50.037999999999997</v>
      </c>
      <c r="E27" s="3">
        <v>48.513999999999996</v>
      </c>
      <c r="F27" s="3">
        <v>26.416</v>
      </c>
      <c r="G27" s="3">
        <v>61.722000000000001</v>
      </c>
      <c r="H27" s="3">
        <v>13.462</v>
      </c>
      <c r="I27" s="3">
        <v>21.59</v>
      </c>
      <c r="J27" s="3">
        <v>1.778</v>
      </c>
      <c r="K27" s="3">
        <v>4.8259999999999996</v>
      </c>
      <c r="L27" s="3">
        <v>4.5719999999999992</v>
      </c>
      <c r="M27" s="3">
        <v>13.208</v>
      </c>
      <c r="N27" s="3">
        <f t="shared" si="0"/>
        <v>316.23</v>
      </c>
    </row>
    <row r="28" spans="1:14" x14ac:dyDescent="0.25">
      <c r="A28" s="2">
        <v>2016</v>
      </c>
      <c r="B28" s="3">
        <v>28.955999999999996</v>
      </c>
      <c r="C28" s="3">
        <v>19.558</v>
      </c>
      <c r="D28" s="3">
        <v>113.03</v>
      </c>
      <c r="E28" s="3">
        <v>69.596000000000004</v>
      </c>
      <c r="F28" s="3">
        <v>18.287999999999997</v>
      </c>
      <c r="G28" s="3">
        <v>83.82</v>
      </c>
      <c r="H28" s="3">
        <v>8.1280000000000001</v>
      </c>
      <c r="I28" s="3">
        <v>19.812000000000001</v>
      </c>
      <c r="J28" s="3">
        <v>12.953999999999999</v>
      </c>
      <c r="K28" s="3">
        <v>6.8579999999999997</v>
      </c>
      <c r="L28" s="3">
        <v>4.0640000000000001</v>
      </c>
      <c r="M28" s="3">
        <v>5.3339999999999996</v>
      </c>
      <c r="N28" s="3">
        <f t="shared" si="0"/>
        <v>390.39800000000002</v>
      </c>
    </row>
    <row r="29" spans="1:14" x14ac:dyDescent="0.25">
      <c r="A29" s="2">
        <v>2017</v>
      </c>
      <c r="B29" s="3">
        <v>158.24199999999999</v>
      </c>
      <c r="C29" s="3">
        <v>39.878</v>
      </c>
      <c r="D29" s="3">
        <v>37.845999999999997</v>
      </c>
      <c r="E29" s="3">
        <v>46.99</v>
      </c>
      <c r="F29" s="3">
        <v>111.50599999999999</v>
      </c>
      <c r="G29" s="3">
        <v>104.39400000000001</v>
      </c>
      <c r="H29" s="3">
        <v>40.64</v>
      </c>
      <c r="I29" s="3">
        <v>33.274000000000001</v>
      </c>
      <c r="J29" s="3">
        <v>18.033999999999999</v>
      </c>
      <c r="K29" s="3">
        <v>0</v>
      </c>
      <c r="L29" s="3">
        <v>0</v>
      </c>
      <c r="M29" s="3">
        <v>30.733999999999998</v>
      </c>
      <c r="N29" s="3">
        <f t="shared" si="0"/>
        <v>621.53800000000001</v>
      </c>
    </row>
    <row r="30" spans="1:14" x14ac:dyDescent="0.25">
      <c r="A30" s="2">
        <v>2018</v>
      </c>
      <c r="B30" s="3">
        <v>35.559999999999995</v>
      </c>
      <c r="C30" s="3">
        <v>73.151999999999987</v>
      </c>
      <c r="D30" s="3">
        <v>73.151999999999987</v>
      </c>
      <c r="E30" s="3">
        <v>64.77</v>
      </c>
      <c r="F30" s="3">
        <v>40.64</v>
      </c>
      <c r="G30" s="3">
        <v>33.019999999999996</v>
      </c>
      <c r="H30" s="3">
        <v>51.561999999999991</v>
      </c>
      <c r="I30" s="3">
        <v>36.83</v>
      </c>
      <c r="J30" s="3">
        <v>13.97</v>
      </c>
      <c r="K30" s="3">
        <v>1.5239999999999998</v>
      </c>
      <c r="L30" s="3">
        <v>4.3180000000000005</v>
      </c>
      <c r="M30" s="3">
        <v>0.50800000000000001</v>
      </c>
      <c r="N30" s="3">
        <f t="shared" si="0"/>
        <v>429.00599999999991</v>
      </c>
    </row>
    <row r="31" spans="1:14" x14ac:dyDescent="0.25">
      <c r="A31" s="2">
        <v>2019</v>
      </c>
      <c r="B31" s="3">
        <v>41.655999999999992</v>
      </c>
      <c r="C31" s="3">
        <v>49.783999999999999</v>
      </c>
      <c r="D31" s="3">
        <v>66.548000000000002</v>
      </c>
      <c r="E31" s="3">
        <v>44.449999999999996</v>
      </c>
      <c r="F31" s="3">
        <v>60.959999999999994</v>
      </c>
      <c r="G31" s="3">
        <v>18.033999999999999</v>
      </c>
      <c r="H31" s="3">
        <v>37.337999999999994</v>
      </c>
      <c r="I31" s="3">
        <v>34.29</v>
      </c>
      <c r="J31" s="3">
        <v>11.176</v>
      </c>
      <c r="K31" s="3">
        <v>13.208</v>
      </c>
      <c r="L31" s="3">
        <v>12.191999999999998</v>
      </c>
      <c r="M31" s="3">
        <v>50.291999999999994</v>
      </c>
      <c r="N31" s="3">
        <f t="shared" si="0"/>
        <v>439.928</v>
      </c>
    </row>
    <row r="32" spans="1:14" ht="15.75" thickBot="1" x14ac:dyDescent="0.3">
      <c r="A32" s="4">
        <v>2020</v>
      </c>
      <c r="B32" s="5">
        <v>38.862000000000002</v>
      </c>
      <c r="C32" s="5">
        <v>17.272000000000002</v>
      </c>
      <c r="D32" s="5">
        <v>54.356000000000002</v>
      </c>
      <c r="E32" s="5">
        <v>80.518000000000001</v>
      </c>
      <c r="F32" s="5">
        <v>22.605999999999998</v>
      </c>
      <c r="G32" s="5">
        <v>20.574000000000002</v>
      </c>
      <c r="H32" s="5">
        <v>7.3659999999999988</v>
      </c>
      <c r="I32" s="5">
        <v>82.296000000000006</v>
      </c>
      <c r="J32" s="5">
        <v>22.352</v>
      </c>
      <c r="K32" s="5">
        <v>1.27</v>
      </c>
      <c r="L32" s="5">
        <v>0.50800000000000001</v>
      </c>
      <c r="M32" s="5">
        <v>8.3819999999999997</v>
      </c>
      <c r="N32" s="5">
        <f t="shared" si="0"/>
        <v>356.36199999999997</v>
      </c>
    </row>
    <row r="33" spans="1:14" ht="15.75" thickBot="1" x14ac:dyDescent="0.3">
      <c r="A33" s="1" t="s">
        <v>15</v>
      </c>
      <c r="B33" s="6">
        <f>AVERAGE(B3:B32)</f>
        <v>35.991799999999998</v>
      </c>
      <c r="C33" s="6">
        <f t="shared" ref="C33:M33" si="1">AVERAGE(C3:C32)</f>
        <v>51.672066666666659</v>
      </c>
      <c r="D33" s="6">
        <f t="shared" si="1"/>
        <v>58.682466666666656</v>
      </c>
      <c r="E33" s="6">
        <f t="shared" si="1"/>
        <v>49.86866666666667</v>
      </c>
      <c r="F33" s="6">
        <f t="shared" si="1"/>
        <v>36.601399999999998</v>
      </c>
      <c r="G33" s="6">
        <f t="shared" si="1"/>
        <v>46.422733333333333</v>
      </c>
      <c r="H33" s="6">
        <f t="shared" si="1"/>
        <v>31.758466666666667</v>
      </c>
      <c r="I33" s="6">
        <f t="shared" si="1"/>
        <v>39.234533333333324</v>
      </c>
      <c r="J33" s="6">
        <f t="shared" si="1"/>
        <v>29.701066666666666</v>
      </c>
      <c r="K33" s="6">
        <f t="shared" si="1"/>
        <v>10.524066666666668</v>
      </c>
      <c r="L33" s="6">
        <f t="shared" si="1"/>
        <v>11.853333333333332</v>
      </c>
      <c r="M33" s="6">
        <f t="shared" si="1"/>
        <v>14.799733333333332</v>
      </c>
      <c r="N33" s="6">
        <f t="shared" si="0"/>
        <v>417.11033333333336</v>
      </c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BBEF1-3607-406E-999F-7144051CD781}">
  <dimension ref="A1:N33"/>
  <sheetViews>
    <sheetView topLeftCell="A6" workbookViewId="0">
      <selection activeCell="A29" sqref="A29:N29"/>
    </sheetView>
  </sheetViews>
  <sheetFormatPr defaultRowHeight="15" x14ac:dyDescent="0.25"/>
  <sheetData>
    <row r="1" spans="1:14" ht="15.75" thickBot="1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ht="15.75" thickBo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</row>
    <row r="3" spans="1:14" x14ac:dyDescent="0.25">
      <c r="A3" s="2">
        <v>1991</v>
      </c>
      <c r="B3" s="3">
        <v>0.50576728456270104</v>
      </c>
      <c r="C3" s="3">
        <v>2.0802429883485588E-2</v>
      </c>
      <c r="D3" s="3">
        <v>3.1238567575931513</v>
      </c>
      <c r="E3" s="3">
        <v>23.724310776714244</v>
      </c>
      <c r="F3" s="3">
        <v>12.107704102548444</v>
      </c>
      <c r="G3" s="3">
        <v>21.025468543963658</v>
      </c>
      <c r="H3" s="3">
        <v>7.1772614114549675</v>
      </c>
      <c r="I3" s="3">
        <v>5.0491725551301538</v>
      </c>
      <c r="J3" s="3">
        <v>2.1881392956412853</v>
      </c>
      <c r="K3" s="3">
        <v>0.70127396599029912</v>
      </c>
      <c r="L3" s="3">
        <v>0.28815984784328658</v>
      </c>
      <c r="M3" s="3">
        <v>0.18097392670717399</v>
      </c>
      <c r="N3" s="3">
        <v>76.092890898032834</v>
      </c>
    </row>
    <row r="4" spans="1:14" x14ac:dyDescent="0.25">
      <c r="A4" s="2">
        <v>1992</v>
      </c>
      <c r="B4" s="3">
        <v>0.23630807581248869</v>
      </c>
      <c r="C4" s="3">
        <v>9.7194546346369634E-3</v>
      </c>
      <c r="D4" s="3">
        <v>1.4237986582227287</v>
      </c>
      <c r="E4" s="3">
        <v>6.7492306545005762</v>
      </c>
      <c r="F4" s="3">
        <v>14.432670654897123</v>
      </c>
      <c r="G4" s="3">
        <v>4.5136542538284719</v>
      </c>
      <c r="H4" s="3">
        <v>1.5300522894333799</v>
      </c>
      <c r="I4" s="3">
        <v>0.64177193251233433</v>
      </c>
      <c r="J4" s="3">
        <v>0.25542001928444324</v>
      </c>
      <c r="K4" s="3">
        <v>0.13982977867321722</v>
      </c>
      <c r="L4" s="3">
        <v>5.4826873704696119E-2</v>
      </c>
      <c r="M4" s="3">
        <v>4.1541742266874022E-2</v>
      </c>
      <c r="N4" s="3">
        <v>30.028824387770964</v>
      </c>
    </row>
    <row r="5" spans="1:14" x14ac:dyDescent="0.25">
      <c r="A5" s="2">
        <v>1993</v>
      </c>
      <c r="B5" s="3">
        <v>9.775334071379925E-2</v>
      </c>
      <c r="C5" s="3">
        <v>4.0206377085728433E-3</v>
      </c>
      <c r="D5" s="3">
        <v>0.46326583207844002</v>
      </c>
      <c r="E5" s="3">
        <v>6.3752178726390829</v>
      </c>
      <c r="F5" s="3">
        <v>8.1383426434377633</v>
      </c>
      <c r="G5" s="3">
        <v>51.554261863408058</v>
      </c>
      <c r="H5" s="3">
        <v>19.541071040585994</v>
      </c>
      <c r="I5" s="3">
        <v>13.634465956950786</v>
      </c>
      <c r="J5" s="3">
        <v>1.3161740124158106</v>
      </c>
      <c r="K5" s="3">
        <v>1.3897974962353203</v>
      </c>
      <c r="L5" s="3">
        <v>0.57376960853751746</v>
      </c>
      <c r="M5" s="3">
        <v>0.39402959496698331</v>
      </c>
      <c r="N5" s="3">
        <v>103.48216989967813</v>
      </c>
    </row>
    <row r="6" spans="1:14" x14ac:dyDescent="0.25">
      <c r="A6" s="2">
        <v>1994</v>
      </c>
      <c r="B6" s="3">
        <v>0.46751597732686612</v>
      </c>
      <c r="C6" s="3">
        <v>1.9229136867087514E-2</v>
      </c>
      <c r="D6" s="3">
        <v>1.4790505464522672</v>
      </c>
      <c r="E6" s="3">
        <v>3.9781359525267872</v>
      </c>
      <c r="F6" s="3">
        <v>1.5163421434707152</v>
      </c>
      <c r="G6" s="3">
        <v>3.6806257851369639</v>
      </c>
      <c r="H6" s="3">
        <v>2.3115306093052674</v>
      </c>
      <c r="I6" s="3">
        <v>1.2112913958014258</v>
      </c>
      <c r="J6" s="3">
        <v>0.56760004285431842</v>
      </c>
      <c r="K6" s="3">
        <v>0.17468096971031086</v>
      </c>
      <c r="L6" s="3">
        <v>8.3302846869150682E-2</v>
      </c>
      <c r="M6" s="3">
        <v>7.0333048788469882E-2</v>
      </c>
      <c r="N6" s="3">
        <v>15.55963845510963</v>
      </c>
    </row>
    <row r="7" spans="1:14" x14ac:dyDescent="0.25">
      <c r="A7" s="2">
        <v>1995</v>
      </c>
      <c r="B7" s="3">
        <v>0.10157847143738274</v>
      </c>
      <c r="C7" s="3">
        <v>4.1779670102126522E-3</v>
      </c>
      <c r="D7" s="3">
        <v>17.242839272864508</v>
      </c>
      <c r="E7" s="3">
        <v>25.097107691955856</v>
      </c>
      <c r="F7" s="3">
        <v>36.860550029381791</v>
      </c>
      <c r="G7" s="3">
        <v>28.484473454951424</v>
      </c>
      <c r="H7" s="3">
        <v>8.0080962567924487</v>
      </c>
      <c r="I7" s="3">
        <v>3.3023628580270454</v>
      </c>
      <c r="J7" s="3">
        <v>1.7069131723517545</v>
      </c>
      <c r="K7" s="3">
        <v>0.96478297139271463</v>
      </c>
      <c r="L7" s="3">
        <v>0.52276786555640486</v>
      </c>
      <c r="M7" s="3">
        <v>0.52235656117752483</v>
      </c>
      <c r="N7" s="3">
        <v>122.81800657289907</v>
      </c>
    </row>
    <row r="8" spans="1:14" x14ac:dyDescent="0.25">
      <c r="A8" s="2">
        <v>1996</v>
      </c>
      <c r="B8" s="3">
        <v>1.075286747851792</v>
      </c>
      <c r="C8" s="3">
        <v>4.4227014794301286E-2</v>
      </c>
      <c r="D8" s="3">
        <v>11.513643477986184</v>
      </c>
      <c r="E8" s="3">
        <v>20.515451114152569</v>
      </c>
      <c r="F8" s="3">
        <v>70.612735766108244</v>
      </c>
      <c r="G8" s="3">
        <v>31.247067866428356</v>
      </c>
      <c r="H8" s="3">
        <v>25.846367168815483</v>
      </c>
      <c r="I8" s="3">
        <v>12.682433421303347</v>
      </c>
      <c r="J8" s="3">
        <v>3.2822089434619279</v>
      </c>
      <c r="K8" s="3">
        <v>1.4620499654585628</v>
      </c>
      <c r="L8" s="3">
        <v>0.91378122841160192</v>
      </c>
      <c r="M8" s="3">
        <v>0.92954789626866641</v>
      </c>
      <c r="N8" s="3">
        <v>180.12480061104105</v>
      </c>
    </row>
    <row r="9" spans="1:14" x14ac:dyDescent="0.25">
      <c r="A9" s="2">
        <v>1997</v>
      </c>
      <c r="B9" s="3">
        <v>1.7765607138420911</v>
      </c>
      <c r="C9" s="3">
        <v>7.3070720094932567E-2</v>
      </c>
      <c r="D9" s="3">
        <v>37.775290968010779</v>
      </c>
      <c r="E9" s="3">
        <v>89.125545859494366</v>
      </c>
      <c r="F9" s="3">
        <v>52.822450364954534</v>
      </c>
      <c r="G9" s="3">
        <v>68.68234721456507</v>
      </c>
      <c r="H9" s="3">
        <v>27.310610757628073</v>
      </c>
      <c r="I9" s="3">
        <v>15.504529866258251</v>
      </c>
      <c r="J9" s="3">
        <v>5.9022178369271519</v>
      </c>
      <c r="K9" s="3">
        <v>3.136607193338429</v>
      </c>
      <c r="L9" s="3">
        <v>2.0103187025055238</v>
      </c>
      <c r="M9" s="3">
        <v>1.900226230425327</v>
      </c>
      <c r="N9" s="3">
        <v>306.01977642804451</v>
      </c>
    </row>
    <row r="10" spans="1:14" x14ac:dyDescent="0.25">
      <c r="A10" s="2">
        <v>1998</v>
      </c>
      <c r="B10" s="3">
        <v>2.0613204454866367</v>
      </c>
      <c r="C10" s="3">
        <v>8.4783012550340403E-2</v>
      </c>
      <c r="D10" s="3">
        <v>4.0801394384890131</v>
      </c>
      <c r="E10" s="3">
        <v>19.77167569567801</v>
      </c>
      <c r="F10" s="3">
        <v>16.579953715569669</v>
      </c>
      <c r="G10" s="3">
        <v>14.820256481261653</v>
      </c>
      <c r="H10" s="3">
        <v>7.070322272946183</v>
      </c>
      <c r="I10" s="3">
        <v>9.2738169320656532</v>
      </c>
      <c r="J10" s="3">
        <v>3.8374698549498478</v>
      </c>
      <c r="K10" s="3">
        <v>1.3345456080057814</v>
      </c>
      <c r="L10" s="3">
        <v>0.65877251350603849</v>
      </c>
      <c r="M10" s="3">
        <v>0.6457478748415072</v>
      </c>
      <c r="N10" s="3">
        <v>80.218803845350337</v>
      </c>
    </row>
    <row r="11" spans="1:14" x14ac:dyDescent="0.25">
      <c r="A11" s="2">
        <v>1999</v>
      </c>
      <c r="B11" s="3">
        <v>0.85427919493363713</v>
      </c>
      <c r="C11" s="3">
        <v>3.5136877366223548E-2</v>
      </c>
      <c r="D11" s="3">
        <v>22.521519671409663</v>
      </c>
      <c r="E11" s="3">
        <v>32.105597206610426</v>
      </c>
      <c r="F11" s="3">
        <v>49.981708121490414</v>
      </c>
      <c r="G11" s="3">
        <v>28.781983622341251</v>
      </c>
      <c r="H11" s="3">
        <v>10.969487784728022</v>
      </c>
      <c r="I11" s="3">
        <v>5.3679334487621082</v>
      </c>
      <c r="J11" s="3">
        <v>2.3115306093052674</v>
      </c>
      <c r="K11" s="3">
        <v>1.2537928482856864</v>
      </c>
      <c r="L11" s="3">
        <v>0.87552992117576744</v>
      </c>
      <c r="M11" s="3">
        <v>0.81438267018228283</v>
      </c>
      <c r="N11" s="3">
        <v>155.87288197659072</v>
      </c>
    </row>
    <row r="12" spans="1:14" x14ac:dyDescent="0.25">
      <c r="A12" s="2">
        <v>2000</v>
      </c>
      <c r="B12" s="3">
        <v>1.1050377645907745</v>
      </c>
      <c r="C12" s="3">
        <v>4.5450687140388676E-2</v>
      </c>
      <c r="D12" s="3">
        <v>9.4140717252637138</v>
      </c>
      <c r="E12" s="3">
        <v>10.298101936936334</v>
      </c>
      <c r="F12" s="3">
        <v>49.858316807826426</v>
      </c>
      <c r="G12" s="3">
        <v>31.442574547855962</v>
      </c>
      <c r="H12" s="3">
        <v>18.673218801149314</v>
      </c>
      <c r="I12" s="3">
        <v>7.7480147878806997</v>
      </c>
      <c r="J12" s="3">
        <v>3.6112524465658802</v>
      </c>
      <c r="K12" s="3">
        <v>1.3260453175089293</v>
      </c>
      <c r="L12" s="3">
        <v>0.69277367549344704</v>
      </c>
      <c r="M12" s="3">
        <v>0.76091310092789055</v>
      </c>
      <c r="N12" s="3">
        <v>134.97577159913976</v>
      </c>
    </row>
    <row r="13" spans="1:14" x14ac:dyDescent="0.25">
      <c r="A13" s="2">
        <v>2001</v>
      </c>
      <c r="B13" s="3">
        <v>0.9945339881316968</v>
      </c>
      <c r="C13" s="3">
        <v>4.0905618426349807E-2</v>
      </c>
      <c r="D13" s="3">
        <v>1.5598033061723624</v>
      </c>
      <c r="E13" s="3">
        <v>2.044319864492933</v>
      </c>
      <c r="F13" s="3">
        <v>4.7217742695417213</v>
      </c>
      <c r="G13" s="3">
        <v>13.970227431576443</v>
      </c>
      <c r="H13" s="3">
        <v>8.6168267375347618</v>
      </c>
      <c r="I13" s="3">
        <v>6.3752178726390829</v>
      </c>
      <c r="J13" s="3">
        <v>1.2873827058942147</v>
      </c>
      <c r="K13" s="3">
        <v>0.65452236825761267</v>
      </c>
      <c r="L13" s="3">
        <v>0.27030923779989713</v>
      </c>
      <c r="M13" s="3">
        <v>0.1793287091916542</v>
      </c>
      <c r="N13" s="3">
        <v>40.715152109658725</v>
      </c>
    </row>
    <row r="14" spans="1:14" x14ac:dyDescent="0.25">
      <c r="A14" s="2">
        <v>2002</v>
      </c>
      <c r="B14" s="3">
        <v>0.39313843547941008</v>
      </c>
      <c r="C14" s="3">
        <v>1.6169956001869042E-2</v>
      </c>
      <c r="D14" s="3">
        <v>9.3885708537731567</v>
      </c>
      <c r="E14" s="3">
        <v>22.708526062340415</v>
      </c>
      <c r="F14" s="3">
        <v>24.008110798141399</v>
      </c>
      <c r="G14" s="3">
        <v>32.364856066764411</v>
      </c>
      <c r="H14" s="3">
        <v>16.353462104266452</v>
      </c>
      <c r="I14" s="3">
        <v>4.9514192144163545</v>
      </c>
      <c r="J14" s="3">
        <v>1.9125653617917251</v>
      </c>
      <c r="K14" s="3">
        <v>0.65877251350603849</v>
      </c>
      <c r="L14" s="3">
        <v>0.36636252041432588</v>
      </c>
      <c r="M14" s="3">
        <v>0.4014330737868223</v>
      </c>
      <c r="N14" s="3">
        <v>113.52338696068239</v>
      </c>
    </row>
    <row r="15" spans="1:14" x14ac:dyDescent="0.25">
      <c r="A15" s="2">
        <v>2003</v>
      </c>
      <c r="B15" s="3">
        <v>0.56951946328909142</v>
      </c>
      <c r="C15" s="3">
        <v>2.3424584910815706E-2</v>
      </c>
      <c r="D15" s="3">
        <v>1.3387957532542074</v>
      </c>
      <c r="E15" s="3">
        <v>9.8135853786157625</v>
      </c>
      <c r="F15" s="3">
        <v>18.338142833821788</v>
      </c>
      <c r="G15" s="3">
        <v>23.847564988918595</v>
      </c>
      <c r="H15" s="3">
        <v>8.0204353881588464</v>
      </c>
      <c r="I15" s="3">
        <v>4.5306548348221751</v>
      </c>
      <c r="J15" s="3">
        <v>1.2298000928510231</v>
      </c>
      <c r="K15" s="3">
        <v>0.33703651820018615</v>
      </c>
      <c r="L15" s="3">
        <v>0.2074070881231915</v>
      </c>
      <c r="M15" s="3">
        <v>0.30189741409787652</v>
      </c>
      <c r="N15" s="3">
        <v>68.558264339063555</v>
      </c>
    </row>
    <row r="16" spans="1:14" x14ac:dyDescent="0.25">
      <c r="A16" s="2">
        <v>2004</v>
      </c>
      <c r="B16" s="3">
        <v>0.39568852262846588</v>
      </c>
      <c r="C16" s="3">
        <v>1.6274842202962256E-2</v>
      </c>
      <c r="D16" s="3">
        <v>1.5088015631912495</v>
      </c>
      <c r="E16" s="3">
        <v>9.6435795686787191</v>
      </c>
      <c r="F16" s="3">
        <v>22.185758196784008</v>
      </c>
      <c r="G16" s="3">
        <v>11.632647544942115</v>
      </c>
      <c r="H16" s="3">
        <v>3.8662611614714439</v>
      </c>
      <c r="I16" s="3">
        <v>8.6660461615407272</v>
      </c>
      <c r="J16" s="3">
        <v>2.4966175798012409</v>
      </c>
      <c r="K16" s="3">
        <v>0.74377541847455975</v>
      </c>
      <c r="L16" s="3">
        <v>0.28518474616938833</v>
      </c>
      <c r="M16" s="3">
        <v>0.36400437530874763</v>
      </c>
      <c r="N16" s="3">
        <v>61.804639681193621</v>
      </c>
    </row>
    <row r="17" spans="1:14" x14ac:dyDescent="0.25">
      <c r="A17" s="2">
        <v>2005</v>
      </c>
      <c r="B17" s="3">
        <v>0.62477135151863006</v>
      </c>
      <c r="C17" s="3">
        <v>2.5697119267835127E-2</v>
      </c>
      <c r="D17" s="3">
        <v>2.4820848250808161</v>
      </c>
      <c r="E17" s="3">
        <v>6.0394563980134244</v>
      </c>
      <c r="F17" s="3">
        <v>1.9424534799903341</v>
      </c>
      <c r="G17" s="3">
        <v>6.6684778947804819</v>
      </c>
      <c r="H17" s="3">
        <v>6.6425657189110447</v>
      </c>
      <c r="I17" s="3">
        <v>8.8573026977199003</v>
      </c>
      <c r="J17" s="3">
        <v>1.7686088291837454</v>
      </c>
      <c r="K17" s="3">
        <v>0.58652004428279558</v>
      </c>
      <c r="L17" s="3">
        <v>0.10752867478517919</v>
      </c>
      <c r="M17" s="3">
        <v>0.11064087791870408</v>
      </c>
      <c r="N17" s="3">
        <v>35.856107911452895</v>
      </c>
    </row>
    <row r="18" spans="1:14" x14ac:dyDescent="0.25">
      <c r="A18" s="2">
        <v>2006</v>
      </c>
      <c r="B18" s="3">
        <v>0.34681185227156613</v>
      </c>
      <c r="C18" s="3">
        <v>1.4264523348675834E-2</v>
      </c>
      <c r="D18" s="3">
        <v>8.0115237932831143</v>
      </c>
      <c r="E18" s="3">
        <v>55.464395491960026</v>
      </c>
      <c r="F18" s="3">
        <v>15.758441769486799</v>
      </c>
      <c r="G18" s="3">
        <v>24.217327625531659</v>
      </c>
      <c r="H18" s="3">
        <v>19.972940638409927</v>
      </c>
      <c r="I18" s="3">
        <v>4.0673890027437345</v>
      </c>
      <c r="J18" s="3">
        <v>5.35929605680563</v>
      </c>
      <c r="K18" s="3">
        <v>1.241042412540408</v>
      </c>
      <c r="L18" s="3">
        <v>0.33916159082439923</v>
      </c>
      <c r="M18" s="3">
        <v>0.34508437388027036</v>
      </c>
      <c r="N18" s="3">
        <v>135.1376791310862</v>
      </c>
    </row>
    <row r="19" spans="1:14" x14ac:dyDescent="0.25">
      <c r="A19" s="2">
        <v>2007</v>
      </c>
      <c r="B19" s="3">
        <v>0.56101917279223934</v>
      </c>
      <c r="C19" s="3">
        <v>2.3074964240505022E-2</v>
      </c>
      <c r="D19" s="3">
        <v>9.7455830546409459</v>
      </c>
      <c r="E19" s="3">
        <v>15.691536257188995</v>
      </c>
      <c r="F19" s="3">
        <v>29.685756444200102</v>
      </c>
      <c r="G19" s="3">
        <v>25.118358418197985</v>
      </c>
      <c r="H19" s="3">
        <v>8.2014093148660212</v>
      </c>
      <c r="I19" s="3">
        <v>2.7753448472222142</v>
      </c>
      <c r="J19" s="3">
        <v>1.2215740052734241</v>
      </c>
      <c r="K19" s="3">
        <v>0.51001742981112663</v>
      </c>
      <c r="L19" s="3">
        <v>0.35828724444231641</v>
      </c>
      <c r="M19" s="3">
        <v>0.40019916065018241</v>
      </c>
      <c r="N19" s="3">
        <v>94.292160313526082</v>
      </c>
    </row>
    <row r="20" spans="1:14" x14ac:dyDescent="0.25">
      <c r="A20" s="2">
        <v>2008</v>
      </c>
      <c r="B20" s="3">
        <v>0.53126815605325695</v>
      </c>
      <c r="C20" s="3">
        <v>2.1851291894417632E-2</v>
      </c>
      <c r="D20" s="3">
        <v>4.5816565778032885</v>
      </c>
      <c r="E20" s="3">
        <v>7.7097634806448641</v>
      </c>
      <c r="F20" s="3">
        <v>20.277305878781085</v>
      </c>
      <c r="G20" s="3">
        <v>55.166885324570195</v>
      </c>
      <c r="H20" s="3">
        <v>30.185628365998863</v>
      </c>
      <c r="I20" s="3">
        <v>11.913157131338236</v>
      </c>
      <c r="J20" s="3">
        <v>4.1089307450106096</v>
      </c>
      <c r="K20" s="3">
        <v>0.94353224515058443</v>
      </c>
      <c r="L20" s="3">
        <v>0.62052120627020402</v>
      </c>
      <c r="M20" s="3">
        <v>0.57171308664311771</v>
      </c>
      <c r="N20" s="3">
        <v>136.63221349015873</v>
      </c>
    </row>
    <row r="21" spans="1:14" x14ac:dyDescent="0.25">
      <c r="A21" s="2">
        <v>2009</v>
      </c>
      <c r="B21" s="3">
        <v>0.66727280400289068</v>
      </c>
      <c r="C21" s="3">
        <v>2.7445222619388549E-2</v>
      </c>
      <c r="D21" s="3">
        <v>1.1645397980687391</v>
      </c>
      <c r="E21" s="3">
        <v>21.097721013186938</v>
      </c>
      <c r="F21" s="3">
        <v>15.255553615576259</v>
      </c>
      <c r="G21" s="3">
        <v>60.989584314913891</v>
      </c>
      <c r="H21" s="3">
        <v>38.329455067821691</v>
      </c>
      <c r="I21" s="3">
        <v>9.154812865109724</v>
      </c>
      <c r="J21" s="3">
        <v>2.2045914707964829</v>
      </c>
      <c r="K21" s="3">
        <v>0.99878413338012295</v>
      </c>
      <c r="L21" s="3">
        <v>0.79052701620724641</v>
      </c>
      <c r="M21" s="3">
        <v>0.62106961210871059</v>
      </c>
      <c r="N21" s="3">
        <v>151.30135693379211</v>
      </c>
    </row>
    <row r="22" spans="1:14" x14ac:dyDescent="0.25">
      <c r="A22" s="2">
        <v>2010</v>
      </c>
      <c r="B22" s="3">
        <v>0.94353224515058443</v>
      </c>
      <c r="C22" s="3">
        <v>3.8807894404485725E-2</v>
      </c>
      <c r="D22" s="3">
        <v>3.7018765113790946</v>
      </c>
      <c r="E22" s="3">
        <v>15.619283787965752</v>
      </c>
      <c r="F22" s="3">
        <v>7.2515704025726118</v>
      </c>
      <c r="G22" s="3">
        <v>4.2331446674323514</v>
      </c>
      <c r="H22" s="3">
        <v>5.1659829987320576</v>
      </c>
      <c r="I22" s="3">
        <v>5.8567001523311042</v>
      </c>
      <c r="J22" s="3">
        <v>7.7572005856756832</v>
      </c>
      <c r="K22" s="3">
        <v>1.2282919767951299</v>
      </c>
      <c r="L22" s="3">
        <v>0.49301684881742242</v>
      </c>
      <c r="M22" s="3">
        <v>0.4771130795007314</v>
      </c>
      <c r="N22" s="3">
        <v>52.766521150757008</v>
      </c>
    </row>
    <row r="23" spans="1:14" x14ac:dyDescent="0.25">
      <c r="A23" s="2">
        <v>2011</v>
      </c>
      <c r="B23" s="3">
        <v>0.73527512797770767</v>
      </c>
      <c r="C23" s="3">
        <v>3.0242187981874006E-2</v>
      </c>
      <c r="D23" s="3">
        <v>12.138414829504816</v>
      </c>
      <c r="E23" s="3">
        <v>47.261615162497733</v>
      </c>
      <c r="F23" s="3">
        <v>12.721918641675824</v>
      </c>
      <c r="G23" s="3">
        <v>63.369665654032481</v>
      </c>
      <c r="H23" s="3">
        <v>37.297081076833038</v>
      </c>
      <c r="I23" s="3">
        <v>26.839667243810542</v>
      </c>
      <c r="J23" s="3">
        <v>7.8682527679732681</v>
      </c>
      <c r="K23" s="3">
        <v>1.7255589708609786</v>
      </c>
      <c r="L23" s="3">
        <v>0.88403021167261953</v>
      </c>
      <c r="M23" s="3">
        <v>0.9336609400574658</v>
      </c>
      <c r="N23" s="3">
        <v>211.80538281487839</v>
      </c>
    </row>
    <row r="24" spans="1:14" x14ac:dyDescent="0.25">
      <c r="A24" s="2">
        <v>2012</v>
      </c>
      <c r="B24" s="3">
        <v>1.1347887813297568</v>
      </c>
      <c r="C24" s="3">
        <v>4.6674359486476059E-2</v>
      </c>
      <c r="D24" s="3">
        <v>1.6490563563893095</v>
      </c>
      <c r="E24" s="3">
        <v>12.19791686298278</v>
      </c>
      <c r="F24" s="3">
        <v>15.665212776940681</v>
      </c>
      <c r="G24" s="3">
        <v>47.984139854730174</v>
      </c>
      <c r="H24" s="3">
        <v>33.698167761633549</v>
      </c>
      <c r="I24" s="3">
        <v>13.375207096796796</v>
      </c>
      <c r="J24" s="3">
        <v>6.3916700477942809</v>
      </c>
      <c r="K24" s="3">
        <v>1.8955647807980207</v>
      </c>
      <c r="L24" s="3">
        <v>0.8712797759273414</v>
      </c>
      <c r="M24" s="3">
        <v>0.682765268940702</v>
      </c>
      <c r="N24" s="3">
        <v>135.59244372374988</v>
      </c>
    </row>
    <row r="25" spans="1:14" x14ac:dyDescent="0.25">
      <c r="A25" s="2">
        <v>2013</v>
      </c>
      <c r="B25" s="3">
        <v>0.8712797759273414</v>
      </c>
      <c r="C25" s="3">
        <v>3.5836118706844916E-2</v>
      </c>
      <c r="D25" s="3">
        <v>7.9605220503020027</v>
      </c>
      <c r="E25" s="3">
        <v>13.562213487727544</v>
      </c>
      <c r="F25" s="3">
        <v>20.476377198158971</v>
      </c>
      <c r="G25" s="3">
        <v>21.845746576909928</v>
      </c>
      <c r="H25" s="3">
        <v>11.820887849009498</v>
      </c>
      <c r="I25" s="3">
        <v>3.2173599530585246</v>
      </c>
      <c r="J25" s="3">
        <v>1.6040870776317693</v>
      </c>
      <c r="K25" s="3">
        <v>0.74377541847455975</v>
      </c>
      <c r="L25" s="3">
        <v>0.51001742981112663</v>
      </c>
      <c r="M25" s="3">
        <v>0.51413047359992614</v>
      </c>
      <c r="N25" s="3">
        <v>83.16223340931802</v>
      </c>
    </row>
    <row r="26" spans="1:14" x14ac:dyDescent="0.25">
      <c r="A26" s="2">
        <v>2014</v>
      </c>
      <c r="B26" s="3">
        <v>0.80752759720095046</v>
      </c>
      <c r="C26" s="3">
        <v>3.3213963679514798E-2</v>
      </c>
      <c r="D26" s="3">
        <v>2.3418300318827567</v>
      </c>
      <c r="E26" s="3">
        <v>7.701263190148012</v>
      </c>
      <c r="F26" s="3">
        <v>19.025295349470547</v>
      </c>
      <c r="G26" s="3">
        <v>45.051539633316189</v>
      </c>
      <c r="H26" s="3">
        <v>10.14687902696814</v>
      </c>
      <c r="I26" s="3">
        <v>4.3733994606304112</v>
      </c>
      <c r="J26" s="3">
        <v>1.3244000999934096</v>
      </c>
      <c r="K26" s="3">
        <v>0.69702382074187308</v>
      </c>
      <c r="L26" s="3">
        <v>0.59502033477964777</v>
      </c>
      <c r="M26" s="3">
        <v>0.31670437173755445</v>
      </c>
      <c r="N26" s="3">
        <v>92.41409688054901</v>
      </c>
    </row>
    <row r="27" spans="1:14" x14ac:dyDescent="0.25">
      <c r="A27" s="2">
        <v>2015</v>
      </c>
      <c r="B27" s="3">
        <v>0.42501452484260549</v>
      </c>
      <c r="C27" s="3">
        <v>1.7481033515534105E-2</v>
      </c>
      <c r="D27" s="3">
        <v>4.5859067230517141</v>
      </c>
      <c r="E27" s="3">
        <v>17.234338982367653</v>
      </c>
      <c r="F27" s="3">
        <v>16.595309079047855</v>
      </c>
      <c r="G27" s="3">
        <v>16.533065016377357</v>
      </c>
      <c r="H27" s="3">
        <v>7.7942179797748787</v>
      </c>
      <c r="I27" s="3">
        <v>2.2525769816658094</v>
      </c>
      <c r="J27" s="3">
        <v>0.75268701335029164</v>
      </c>
      <c r="K27" s="3">
        <v>0.25075856965713728</v>
      </c>
      <c r="L27" s="3">
        <v>0.13005444460183729</v>
      </c>
      <c r="M27" s="3">
        <v>0.16205392527869669</v>
      </c>
      <c r="N27" s="3">
        <v>66.733464273531382</v>
      </c>
    </row>
    <row r="28" spans="1:14" x14ac:dyDescent="0.25">
      <c r="A28" s="2">
        <v>2016</v>
      </c>
      <c r="B28" s="3">
        <v>0.24183326463544258</v>
      </c>
      <c r="C28" s="3">
        <v>9.9467080703389051E-3</v>
      </c>
      <c r="D28" s="3">
        <v>2.2270761101752532</v>
      </c>
      <c r="E28" s="3">
        <v>23.783812810192206</v>
      </c>
      <c r="F28" s="3">
        <v>17.935475846898328</v>
      </c>
      <c r="G28" s="3">
        <v>35.042447573272831</v>
      </c>
      <c r="H28" s="3">
        <v>9.587505071691421</v>
      </c>
      <c r="I28" s="3">
        <v>2.9496008024076827</v>
      </c>
      <c r="J28" s="3">
        <v>0.96656529036786099</v>
      </c>
      <c r="K28" s="3">
        <v>0.48026641307214429</v>
      </c>
      <c r="L28" s="3">
        <v>0.33193634390207494</v>
      </c>
      <c r="M28" s="3">
        <v>0.2829774126693993</v>
      </c>
      <c r="N28" s="3">
        <v>93.839443647354997</v>
      </c>
    </row>
    <row r="29" spans="1:14" x14ac:dyDescent="0.25">
      <c r="A29" s="2">
        <v>2017</v>
      </c>
      <c r="B29" s="3">
        <v>1.3940476414837462</v>
      </c>
      <c r="C29" s="3">
        <v>5.7337789930951864E-2</v>
      </c>
      <c r="D29" s="3">
        <v>3.8803826118129883</v>
      </c>
      <c r="E29" s="3">
        <v>11.738901176152764</v>
      </c>
      <c r="F29" s="3">
        <v>90.251148843029156</v>
      </c>
      <c r="G29" s="3">
        <v>105.48860506593469</v>
      </c>
      <c r="H29" s="3">
        <v>27.520375990856841</v>
      </c>
      <c r="I29" s="3">
        <v>12.775936616768723</v>
      </c>
      <c r="J29" s="3">
        <v>3.6976263661306685</v>
      </c>
      <c r="K29" s="3">
        <v>1.3855473509868941</v>
      </c>
      <c r="L29" s="3">
        <v>1.0157847143738272</v>
      </c>
      <c r="M29" s="3">
        <v>0.98301746552305858</v>
      </c>
      <c r="N29" s="3">
        <v>260.18871163298428</v>
      </c>
    </row>
    <row r="30" spans="1:14" x14ac:dyDescent="0.25">
      <c r="A30" s="2">
        <v>2018</v>
      </c>
      <c r="B30" s="3">
        <v>1.4663001107069891</v>
      </c>
      <c r="C30" s="3">
        <v>6.030956562859266E-2</v>
      </c>
      <c r="D30" s="3">
        <v>21.586487716755933</v>
      </c>
      <c r="E30" s="3">
        <v>53.806838845073869</v>
      </c>
      <c r="F30" s="3">
        <v>22.388119951192945</v>
      </c>
      <c r="G30" s="3">
        <v>36.755256108388529</v>
      </c>
      <c r="H30" s="3">
        <v>30.000541395502882</v>
      </c>
      <c r="I30" s="3">
        <v>10.217349177216237</v>
      </c>
      <c r="J30" s="3">
        <v>3.792226373273055</v>
      </c>
      <c r="K30" s="3">
        <v>1.6448062111408834</v>
      </c>
      <c r="L30" s="3">
        <v>0.90953108316317577</v>
      </c>
      <c r="M30" s="3">
        <v>0.97890442173425929</v>
      </c>
      <c r="N30" s="3">
        <v>183.60667095977738</v>
      </c>
    </row>
    <row r="31" spans="1:14" x14ac:dyDescent="0.25">
      <c r="A31" s="2">
        <v>2019</v>
      </c>
      <c r="B31" s="3">
        <v>1.3727969152416157</v>
      </c>
      <c r="C31" s="3">
        <v>5.6463738255175158E-2</v>
      </c>
      <c r="D31" s="3">
        <v>6.9022358834439146</v>
      </c>
      <c r="E31" s="3">
        <v>14.680001688063594</v>
      </c>
      <c r="F31" s="3">
        <v>10.73339907125094</v>
      </c>
      <c r="G31" s="3">
        <v>44.499020751020801</v>
      </c>
      <c r="H31" s="3">
        <v>36.556733194849144</v>
      </c>
      <c r="I31" s="3">
        <v>6.7577309449974292</v>
      </c>
      <c r="J31" s="3">
        <v>2.4308088791804501</v>
      </c>
      <c r="K31" s="3">
        <v>1.1645397980687391</v>
      </c>
      <c r="L31" s="3">
        <v>0.83727861393993286</v>
      </c>
      <c r="M31" s="3">
        <v>0.92543485247986679</v>
      </c>
      <c r="N31" s="3">
        <v>126.91644433079161</v>
      </c>
    </row>
    <row r="32" spans="1:14" ht="15.75" thickBot="1" x14ac:dyDescent="0.3">
      <c r="A32" s="4">
        <v>2020</v>
      </c>
      <c r="B32" s="5">
        <v>1.3472960437510595</v>
      </c>
      <c r="C32" s="5">
        <v>5.5414876244243121E-2</v>
      </c>
      <c r="D32" s="5">
        <v>2.0570703002382107</v>
      </c>
      <c r="E32" s="5">
        <v>25.53487265254374</v>
      </c>
      <c r="F32" s="5">
        <v>20.96514390172797</v>
      </c>
      <c r="G32" s="5">
        <v>6.5622242635698296</v>
      </c>
      <c r="H32" s="5">
        <v>6.1901309021431103</v>
      </c>
      <c r="I32" s="5">
        <v>7.4292538942487454</v>
      </c>
      <c r="J32" s="5">
        <v>3.3192263375611231</v>
      </c>
      <c r="K32" s="5">
        <v>1.0157847143738272</v>
      </c>
      <c r="L32" s="5">
        <v>0.47176612257529221</v>
      </c>
      <c r="M32" s="5">
        <v>0.42775655403513846</v>
      </c>
      <c r="N32" s="5">
        <v>75.375940563012279</v>
      </c>
    </row>
    <row r="33" spans="1:14" ht="15.75" thickBot="1" x14ac:dyDescent="0.3">
      <c r="A33" s="1" t="s">
        <v>15</v>
      </c>
      <c r="B33" s="6">
        <v>0.80350412636577395</v>
      </c>
      <c r="C33" s="6">
        <v>3.3048476562234398E-2</v>
      </c>
      <c r="D33" s="6">
        <v>7.2616564999524762</v>
      </c>
      <c r="E33" s="6">
        <v>21.0358105640682</v>
      </c>
      <c r="F33" s="6">
        <v>23.969768089932479</v>
      </c>
      <c r="G33" s="6">
        <v>32.1857832802974</v>
      </c>
      <c r="H33" s="6">
        <v>16.146850204609084</v>
      </c>
      <c r="I33" s="6">
        <v>7.7250640035391971</v>
      </c>
      <c r="J33" s="6">
        <v>2.8824347973365874</v>
      </c>
      <c r="K33" s="6">
        <v>1.0263109074390964</v>
      </c>
      <c r="L33" s="6">
        <v>0.56896694440679596</v>
      </c>
      <c r="M33" s="6">
        <v>0.54133140318985284</v>
      </c>
      <c r="N33" s="6">
        <v>114.18052929769918</v>
      </c>
    </row>
  </sheetData>
  <mergeCells count="1">
    <mergeCell ref="A1:N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D3ECF-723B-407F-AF04-09510AA4AB6F}">
  <dimension ref="A1:U68"/>
  <sheetViews>
    <sheetView topLeftCell="I47" zoomScale="200" zoomScaleNormal="200" workbookViewId="0">
      <selection activeCell="I54" sqref="I54"/>
    </sheetView>
  </sheetViews>
  <sheetFormatPr defaultRowHeight="15" x14ac:dyDescent="0.25"/>
  <cols>
    <col min="2" max="2" width="24.140625" style="7" customWidth="1"/>
    <col min="3" max="3" width="23.28515625" customWidth="1"/>
  </cols>
  <sheetData>
    <row r="1" spans="1:4" x14ac:dyDescent="0.25">
      <c r="B1" s="17" t="s">
        <v>33</v>
      </c>
      <c r="C1" s="16" t="s">
        <v>34</v>
      </c>
    </row>
    <row r="2" spans="1:4" x14ac:dyDescent="0.25">
      <c r="A2" t="s">
        <v>5</v>
      </c>
      <c r="B2" s="26">
        <v>49.86866666666667</v>
      </c>
      <c r="C2" s="8">
        <v>21.0358105640682</v>
      </c>
    </row>
    <row r="3" spans="1:4" x14ac:dyDescent="0.25">
      <c r="A3" t="s">
        <v>6</v>
      </c>
      <c r="B3" s="26">
        <v>36.601399999999998</v>
      </c>
      <c r="C3" s="8">
        <v>23.969768089932479</v>
      </c>
    </row>
    <row r="4" spans="1:4" x14ac:dyDescent="0.25">
      <c r="A4" t="s">
        <v>7</v>
      </c>
      <c r="B4" s="26">
        <v>46.422733333333333</v>
      </c>
      <c r="C4" s="8">
        <v>32.1857832802974</v>
      </c>
    </row>
    <row r="5" spans="1:4" x14ac:dyDescent="0.25">
      <c r="A5" t="s">
        <v>8</v>
      </c>
      <c r="B5" s="26">
        <v>31.758466666666667</v>
      </c>
      <c r="C5" s="8">
        <v>16.146850204609084</v>
      </c>
    </row>
    <row r="6" spans="1:4" x14ac:dyDescent="0.25">
      <c r="A6" t="s">
        <v>9</v>
      </c>
      <c r="B6" s="26">
        <v>39.234533333333324</v>
      </c>
      <c r="C6" s="8">
        <v>7.7250640035391971</v>
      </c>
    </row>
    <row r="7" spans="1:4" x14ac:dyDescent="0.25">
      <c r="A7" t="s">
        <v>10</v>
      </c>
      <c r="B7" s="26">
        <v>29.701066666666666</v>
      </c>
      <c r="C7" s="8">
        <v>2.8824347973365874</v>
      </c>
    </row>
    <row r="8" spans="1:4" x14ac:dyDescent="0.25">
      <c r="A8" t="s">
        <v>11</v>
      </c>
      <c r="B8" s="26">
        <v>10.524066666666668</v>
      </c>
      <c r="C8" s="8">
        <v>1.0263109074390964</v>
      </c>
    </row>
    <row r="9" spans="1:4" x14ac:dyDescent="0.25">
      <c r="A9" t="s">
        <v>12</v>
      </c>
      <c r="B9" s="26">
        <v>11.853333333333332</v>
      </c>
      <c r="C9" s="8">
        <v>0.56896694440679596</v>
      </c>
    </row>
    <row r="10" spans="1:4" x14ac:dyDescent="0.25">
      <c r="A10" t="s">
        <v>13</v>
      </c>
      <c r="B10" s="26">
        <v>14.799733333333332</v>
      </c>
      <c r="C10" s="8">
        <v>0.54133140318985284</v>
      </c>
    </row>
    <row r="11" spans="1:4" x14ac:dyDescent="0.25">
      <c r="A11" t="s">
        <v>2</v>
      </c>
      <c r="B11" s="26">
        <v>35.991799999999998</v>
      </c>
      <c r="C11" s="8">
        <v>0.80350412636577384</v>
      </c>
    </row>
    <row r="12" spans="1:4" x14ac:dyDescent="0.25">
      <c r="A12" t="s">
        <v>3</v>
      </c>
      <c r="B12" s="26">
        <v>51.672066666666659</v>
      </c>
      <c r="C12" s="8">
        <v>3.3048476562234398E-2</v>
      </c>
    </row>
    <row r="13" spans="1:4" x14ac:dyDescent="0.25">
      <c r="A13" t="s">
        <v>4</v>
      </c>
      <c r="B13" s="26">
        <v>58.682466666666656</v>
      </c>
      <c r="C13" s="8">
        <v>7.2616564999524762</v>
      </c>
    </row>
    <row r="14" spans="1:4" x14ac:dyDescent="0.25">
      <c r="A14" t="s">
        <v>30</v>
      </c>
      <c r="B14">
        <v>411</v>
      </c>
    </row>
    <row r="16" spans="1:4" x14ac:dyDescent="0.25">
      <c r="A16" t="s">
        <v>15</v>
      </c>
      <c r="D16" t="s">
        <v>15</v>
      </c>
    </row>
    <row r="17" spans="1:4" x14ac:dyDescent="0.25">
      <c r="A17" t="s">
        <v>29</v>
      </c>
    </row>
    <row r="19" spans="1:4" x14ac:dyDescent="0.25">
      <c r="B19" s="17" t="s">
        <v>31</v>
      </c>
      <c r="C19" s="27" t="s">
        <v>32</v>
      </c>
    </row>
    <row r="20" spans="1:4" x14ac:dyDescent="0.25">
      <c r="A20" t="s">
        <v>5</v>
      </c>
      <c r="B20">
        <v>50.342800000000004</v>
      </c>
      <c r="C20">
        <v>19.919014064290113</v>
      </c>
    </row>
    <row r="21" spans="1:4" x14ac:dyDescent="0.25">
      <c r="A21" t="s">
        <v>6</v>
      </c>
      <c r="B21">
        <v>37.913733333333333</v>
      </c>
      <c r="C21">
        <v>27.149562243053296</v>
      </c>
    </row>
    <row r="22" spans="1:4" x14ac:dyDescent="0.25">
      <c r="A22" t="s">
        <v>7</v>
      </c>
      <c r="B22">
        <v>37.812133333333328</v>
      </c>
      <c r="C22">
        <v>30.014525744384802</v>
      </c>
    </row>
    <row r="23" spans="1:4" x14ac:dyDescent="0.25">
      <c r="A23" t="s">
        <v>8</v>
      </c>
      <c r="B23">
        <v>30.014333333333337</v>
      </c>
      <c r="C23">
        <v>13.177506792015174</v>
      </c>
    </row>
    <row r="24" spans="1:4" x14ac:dyDescent="0.25">
      <c r="A24" t="s">
        <v>9</v>
      </c>
      <c r="B24">
        <v>35.7378</v>
      </c>
      <c r="C24">
        <v>6.0608487957638362</v>
      </c>
    </row>
    <row r="25" spans="1:4" x14ac:dyDescent="0.25">
      <c r="A25" t="s">
        <v>10</v>
      </c>
      <c r="B25">
        <v>31.902399999999997</v>
      </c>
      <c r="C25">
        <v>3.1381838601241356</v>
      </c>
    </row>
    <row r="26" spans="1:4" x14ac:dyDescent="0.25">
      <c r="A26" t="s">
        <v>11</v>
      </c>
      <c r="B26">
        <v>17.102666666666668</v>
      </c>
      <c r="C26">
        <v>0.83846572347483794</v>
      </c>
    </row>
    <row r="27" spans="1:4" x14ac:dyDescent="0.25">
      <c r="A27" t="s">
        <v>12</v>
      </c>
      <c r="B27">
        <v>18.406533333333336</v>
      </c>
      <c r="C27">
        <v>0.50204663460662569</v>
      </c>
    </row>
    <row r="28" spans="1:4" x14ac:dyDescent="0.25">
      <c r="A28" t="s">
        <v>13</v>
      </c>
      <c r="B28">
        <v>18.65206666666667</v>
      </c>
      <c r="C28">
        <v>0.51441413179225681</v>
      </c>
    </row>
    <row r="29" spans="1:4" x14ac:dyDescent="0.25">
      <c r="A29" t="s">
        <v>2</v>
      </c>
      <c r="B29" s="7">
        <v>23.393399999999993</v>
      </c>
      <c r="C29">
        <v>0.69425389849376107</v>
      </c>
    </row>
    <row r="30" spans="1:4" x14ac:dyDescent="0.25">
      <c r="A30" t="s">
        <v>3</v>
      </c>
      <c r="B30">
        <v>57.742666666666665</v>
      </c>
      <c r="C30">
        <v>1.6018178120931215</v>
      </c>
    </row>
    <row r="31" spans="1:4" x14ac:dyDescent="0.25">
      <c r="A31" t="s">
        <v>4</v>
      </c>
      <c r="B31">
        <v>61.188600000000015</v>
      </c>
      <c r="C31">
        <v>7.7386644683341634</v>
      </c>
    </row>
    <row r="32" spans="1:4" x14ac:dyDescent="0.25">
      <c r="A32" t="s">
        <v>30</v>
      </c>
      <c r="B32">
        <v>420.2091333333334</v>
      </c>
      <c r="C32">
        <v>111.34930416842612</v>
      </c>
      <c r="D32">
        <f>C32/B32</f>
        <v>0.26498544495009252</v>
      </c>
    </row>
    <row r="48" spans="10:21" x14ac:dyDescent="0.25"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</row>
    <row r="49" spans="10:21" x14ac:dyDescent="0.25"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</row>
    <row r="50" spans="10:21" x14ac:dyDescent="0.25"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</row>
    <row r="51" spans="10:21" x14ac:dyDescent="0.25"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</row>
    <row r="52" spans="10:21" x14ac:dyDescent="0.25"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</row>
    <row r="53" spans="10:21" x14ac:dyDescent="0.25"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</row>
    <row r="54" spans="10:21" x14ac:dyDescent="0.25"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</row>
    <row r="55" spans="10:21" x14ac:dyDescent="0.25"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</row>
    <row r="56" spans="10:21" x14ac:dyDescent="0.25"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</row>
    <row r="57" spans="10:21" x14ac:dyDescent="0.25"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</row>
    <row r="58" spans="10:21" x14ac:dyDescent="0.25"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</row>
    <row r="59" spans="10:21" x14ac:dyDescent="0.25"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</row>
    <row r="60" spans="10:21" x14ac:dyDescent="0.25"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</row>
    <row r="61" spans="10:21" x14ac:dyDescent="0.25"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</row>
    <row r="62" spans="10:21" x14ac:dyDescent="0.25"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</row>
    <row r="63" spans="10:21" x14ac:dyDescent="0.25"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</row>
    <row r="64" spans="10:21" x14ac:dyDescent="0.25"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</row>
    <row r="65" spans="10:21" x14ac:dyDescent="0.25"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</row>
    <row r="66" spans="10:21" x14ac:dyDescent="0.25"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</row>
    <row r="67" spans="10:21" x14ac:dyDescent="0.25"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</row>
    <row r="68" spans="10:21" x14ac:dyDescent="0.25"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CD950-1231-423B-B3AF-5238A2ADAE49}">
  <dimension ref="B3:M23"/>
  <sheetViews>
    <sheetView tabSelected="1" topLeftCell="A2" zoomScale="200" zoomScaleNormal="200" workbookViewId="0">
      <selection activeCell="O15" sqref="O15"/>
    </sheetView>
  </sheetViews>
  <sheetFormatPr defaultRowHeight="15" x14ac:dyDescent="0.25"/>
  <sheetData>
    <row r="3" spans="2:13" x14ac:dyDescent="0.25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2:13" x14ac:dyDescent="0.25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2:13" x14ac:dyDescent="0.25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2:13" x14ac:dyDescent="0.25"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2:13" x14ac:dyDescent="0.25"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2:13" x14ac:dyDescent="0.25"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2:13" x14ac:dyDescent="0.25"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2:13" x14ac:dyDescent="0.25"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2:13" x14ac:dyDescent="0.25"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2:13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2:13" x14ac:dyDescent="0.25"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</row>
    <row r="14" spans="2:13" x14ac:dyDescent="0.25"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2:13" x14ac:dyDescent="0.25"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2:13" x14ac:dyDescent="0.25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2:13" x14ac:dyDescent="0.25"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2:13" x14ac:dyDescent="0.25"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</row>
    <row r="19" spans="2:13" x14ac:dyDescent="0.25"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2:13" x14ac:dyDescent="0.25"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</row>
    <row r="21" spans="2:13" x14ac:dyDescent="0.25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2:13" x14ac:dyDescent="0.25"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</row>
    <row r="23" spans="2:13" x14ac:dyDescent="0.25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17F64-24DD-4606-9020-3D723F70A67C}">
  <dimension ref="B2:AC14"/>
  <sheetViews>
    <sheetView workbookViewId="0">
      <selection activeCell="G37" sqref="G37"/>
    </sheetView>
  </sheetViews>
  <sheetFormatPr defaultRowHeight="15" x14ac:dyDescent="0.25"/>
  <cols>
    <col min="2" max="2" width="23.5703125" customWidth="1"/>
    <col min="3" max="9" width="5.5703125" bestFit="1" customWidth="1"/>
    <col min="10" max="10" width="7.140625" bestFit="1" customWidth="1"/>
    <col min="11" max="11" width="7" bestFit="1" customWidth="1"/>
    <col min="12" max="12" width="8.42578125" bestFit="1" customWidth="1"/>
    <col min="13" max="14" width="5.5703125" bestFit="1" customWidth="1"/>
    <col min="15" max="15" width="7.28515625" bestFit="1" customWidth="1"/>
    <col min="17" max="17" width="5.5703125" bestFit="1" customWidth="1"/>
    <col min="18" max="18" width="7.140625" bestFit="1" customWidth="1"/>
    <col min="19" max="19" width="7" bestFit="1" customWidth="1"/>
    <col min="20" max="20" width="8.42578125" bestFit="1" customWidth="1"/>
    <col min="21" max="28" width="5.5703125" bestFit="1" customWidth="1"/>
    <col min="29" max="29" width="7.28515625" bestFit="1" customWidth="1"/>
  </cols>
  <sheetData>
    <row r="2" spans="2:29" x14ac:dyDescent="0.25">
      <c r="C2" s="32" t="s">
        <v>25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Q2" s="32" t="s">
        <v>26</v>
      </c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</row>
    <row r="3" spans="2:29" x14ac:dyDescent="0.25"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9" t="s">
        <v>13</v>
      </c>
      <c r="O3" s="9" t="s">
        <v>14</v>
      </c>
      <c r="Q3" s="9" t="s">
        <v>2</v>
      </c>
      <c r="R3" s="9" t="s">
        <v>3</v>
      </c>
      <c r="S3" s="9" t="s">
        <v>4</v>
      </c>
      <c r="T3" s="9" t="s">
        <v>5</v>
      </c>
      <c r="U3" s="9" t="s">
        <v>6</v>
      </c>
      <c r="V3" s="9" t="s">
        <v>7</v>
      </c>
      <c r="W3" s="9" t="s">
        <v>8</v>
      </c>
      <c r="X3" s="9" t="s">
        <v>9</v>
      </c>
      <c r="Y3" s="9" t="s">
        <v>10</v>
      </c>
      <c r="Z3" s="9" t="s">
        <v>11</v>
      </c>
      <c r="AA3" s="9" t="s">
        <v>12</v>
      </c>
      <c r="AB3" s="9" t="s">
        <v>13</v>
      </c>
      <c r="AC3" s="9" t="s">
        <v>14</v>
      </c>
    </row>
    <row r="4" spans="2:29" x14ac:dyDescent="0.25">
      <c r="B4" s="12" t="s">
        <v>17</v>
      </c>
      <c r="C4" s="10">
        <v>35.991799999999998</v>
      </c>
      <c r="D4" s="10">
        <v>51.672066666666659</v>
      </c>
      <c r="E4" s="10">
        <v>58.682466666666656</v>
      </c>
      <c r="F4" s="10">
        <v>49.86866666666667</v>
      </c>
      <c r="G4" s="10">
        <v>36.601399999999998</v>
      </c>
      <c r="H4" s="10">
        <v>46.422733333333333</v>
      </c>
      <c r="I4" s="10">
        <v>31.758466666666667</v>
      </c>
      <c r="J4" s="10">
        <v>39.234533333333324</v>
      </c>
      <c r="K4" s="10">
        <v>29.701066666666666</v>
      </c>
      <c r="L4" s="10">
        <v>10.524066666666668</v>
      </c>
      <c r="M4" s="10">
        <v>11.853333333333332</v>
      </c>
      <c r="N4" s="10">
        <v>14.799733333333332</v>
      </c>
      <c r="O4" s="10">
        <v>417.11033333333336</v>
      </c>
      <c r="Q4" s="7">
        <v>23.393399999999993</v>
      </c>
      <c r="R4" s="7">
        <v>57.742666666666665</v>
      </c>
      <c r="S4" s="7">
        <v>61.188600000000015</v>
      </c>
      <c r="T4" s="7">
        <v>50.342800000000004</v>
      </c>
      <c r="U4" s="7">
        <v>37.913733333333333</v>
      </c>
      <c r="V4" s="7">
        <v>37.812133333333328</v>
      </c>
      <c r="W4" s="7">
        <v>30.014333333333337</v>
      </c>
      <c r="X4" s="7">
        <v>35.7378</v>
      </c>
      <c r="Y4" s="7">
        <v>31.902399999999997</v>
      </c>
      <c r="Z4" s="7">
        <v>17.102666666666668</v>
      </c>
      <c r="AA4" s="7">
        <v>18.406533333333336</v>
      </c>
      <c r="AB4" s="7">
        <v>18.65206666666667</v>
      </c>
      <c r="AC4" s="7">
        <v>420.2091333333334</v>
      </c>
    </row>
    <row r="5" spans="2:29" x14ac:dyDescent="0.25">
      <c r="B5" s="12" t="s">
        <v>18</v>
      </c>
      <c r="C5" s="10">
        <v>0.80350412636577384</v>
      </c>
      <c r="D5" s="10">
        <v>3.3048476562234398E-2</v>
      </c>
      <c r="E5" s="10">
        <v>7.2616564999524762</v>
      </c>
      <c r="F5" s="10">
        <v>21.0358105640682</v>
      </c>
      <c r="G5" s="10">
        <v>23.969768089932479</v>
      </c>
      <c r="H5" s="10">
        <v>32.1857832802974</v>
      </c>
      <c r="I5" s="10">
        <v>16.146850204609084</v>
      </c>
      <c r="J5" s="10">
        <v>7.7250640035391971</v>
      </c>
      <c r="K5" s="10">
        <v>2.8824347973365874</v>
      </c>
      <c r="L5" s="10">
        <v>1.0263109074390964</v>
      </c>
      <c r="M5" s="10">
        <v>0.56896694440679596</v>
      </c>
      <c r="N5" s="10">
        <v>0.54133140318985284</v>
      </c>
      <c r="O5" s="10">
        <v>114.18052929769918</v>
      </c>
      <c r="Q5" s="7">
        <v>0.69425389849376107</v>
      </c>
      <c r="R5" s="7">
        <v>1.6018178120931215</v>
      </c>
      <c r="S5" s="7">
        <v>7.7386644683341634</v>
      </c>
      <c r="T5" s="7">
        <v>19.919014064290113</v>
      </c>
      <c r="U5" s="7">
        <v>27.149562243053296</v>
      </c>
      <c r="V5" s="7">
        <v>30.014525744384802</v>
      </c>
      <c r="W5" s="7">
        <v>13.177506792015174</v>
      </c>
      <c r="X5" s="7">
        <v>6.0608487957638362</v>
      </c>
      <c r="Y5" s="7">
        <v>3.1381838601241356</v>
      </c>
      <c r="Z5" s="7">
        <v>0.83846572347483794</v>
      </c>
      <c r="AA5" s="7">
        <v>0.50204663460662569</v>
      </c>
      <c r="AB5" s="7">
        <v>0.51441413179225681</v>
      </c>
      <c r="AC5" s="7">
        <v>111.34930416842612</v>
      </c>
    </row>
    <row r="6" spans="2:29" ht="30" x14ac:dyDescent="0.25">
      <c r="B6" s="13" t="s">
        <v>24</v>
      </c>
      <c r="C6" s="10">
        <f t="shared" ref="C6:O6" si="0">((C5/C4)*100)</f>
        <v>2.2324644123544082</v>
      </c>
      <c r="D6" s="10">
        <f t="shared" si="0"/>
        <v>6.3958108692319382E-2</v>
      </c>
      <c r="E6" s="10">
        <f t="shared" si="0"/>
        <v>12.374490904073241</v>
      </c>
      <c r="F6" s="10">
        <f t="shared" si="0"/>
        <v>42.182420285419433</v>
      </c>
      <c r="G6" s="10">
        <f t="shared" si="0"/>
        <v>65.488664613737399</v>
      </c>
      <c r="H6" s="10">
        <f t="shared" si="0"/>
        <v>69.331943574263335</v>
      </c>
      <c r="I6" s="10">
        <f t="shared" si="0"/>
        <v>50.842663073392771</v>
      </c>
      <c r="J6" s="10">
        <f t="shared" si="0"/>
        <v>19.689450459134296</v>
      </c>
      <c r="K6" s="10">
        <f t="shared" si="0"/>
        <v>9.7048191221075815</v>
      </c>
      <c r="L6" s="10">
        <f t="shared" si="0"/>
        <v>9.7520373059757919</v>
      </c>
      <c r="M6" s="10">
        <f t="shared" si="0"/>
        <v>4.8000585861090777</v>
      </c>
      <c r="N6" s="10">
        <f t="shared" si="0"/>
        <v>3.6577105208417242</v>
      </c>
      <c r="O6" s="10">
        <f t="shared" si="0"/>
        <v>27.374179005642596</v>
      </c>
      <c r="Q6" s="10">
        <f>((Q5/Q4)*100)</f>
        <v>2.967734055305177</v>
      </c>
      <c r="R6" s="10">
        <f t="shared" ref="R6:AC6" si="1">((R5/R4)*100)</f>
        <v>2.774062759068606</v>
      </c>
      <c r="S6" s="10">
        <f t="shared" si="1"/>
        <v>12.647232439268363</v>
      </c>
      <c r="T6" s="10">
        <f t="shared" si="1"/>
        <v>39.566758432765184</v>
      </c>
      <c r="U6" s="10">
        <f t="shared" si="1"/>
        <v>71.60878092473078</v>
      </c>
      <c r="V6" s="10">
        <f t="shared" si="1"/>
        <v>79.378027893299162</v>
      </c>
      <c r="W6" s="10">
        <f t="shared" si="1"/>
        <v>43.90404626239188</v>
      </c>
      <c r="X6" s="10">
        <f t="shared" si="1"/>
        <v>16.959210683824509</v>
      </c>
      <c r="Y6" s="10">
        <f t="shared" si="1"/>
        <v>9.8368268848868308</v>
      </c>
      <c r="Z6" s="10">
        <f t="shared" si="1"/>
        <v>4.9025437951674462</v>
      </c>
      <c r="AA6" s="10">
        <f t="shared" si="1"/>
        <v>2.7275458420920775</v>
      </c>
      <c r="AB6" s="10">
        <f t="shared" si="1"/>
        <v>2.7579471003691642</v>
      </c>
      <c r="AC6" s="10">
        <f t="shared" si="1"/>
        <v>26.498544495009252</v>
      </c>
    </row>
    <row r="13" spans="2:29" x14ac:dyDescent="0.25">
      <c r="I13" t="s">
        <v>19</v>
      </c>
      <c r="J13" t="s">
        <v>21</v>
      </c>
      <c r="K13" t="s">
        <v>23</v>
      </c>
      <c r="L13" t="s">
        <v>22</v>
      </c>
      <c r="Q13" t="s">
        <v>19</v>
      </c>
      <c r="R13" t="s">
        <v>21</v>
      </c>
      <c r="S13" t="s">
        <v>23</v>
      </c>
      <c r="T13" t="s">
        <v>22</v>
      </c>
    </row>
    <row r="14" spans="2:29" x14ac:dyDescent="0.25">
      <c r="I14" s="11">
        <f>(C6+D6+N6)/3</f>
        <v>1.9847110139628175</v>
      </c>
      <c r="J14" s="7">
        <f>AVERAGE(E6:G6)</f>
        <v>40.015191934410019</v>
      </c>
      <c r="K14" s="7">
        <f>AVERAGE(H6:J6)</f>
        <v>46.621352368930133</v>
      </c>
      <c r="L14" s="7">
        <f>AVERAGE(K6:M6)</f>
        <v>8.0856383380641503</v>
      </c>
      <c r="Q14">
        <f>(Q6+R6+AB6)/3</f>
        <v>2.8332479715809824</v>
      </c>
      <c r="R14" s="7">
        <f>AVERAGE(S6:U6)</f>
        <v>41.274257265588112</v>
      </c>
      <c r="S14" s="7">
        <f>AVERAGE(V6:X6)</f>
        <v>46.747094946505193</v>
      </c>
      <c r="T14" s="7">
        <f>AVERAGE(Y6:AA6)</f>
        <v>5.8223055073821186</v>
      </c>
    </row>
  </sheetData>
  <mergeCells count="2">
    <mergeCell ref="C2:O2"/>
    <mergeCell ref="Q2:AC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FBDFC-8DB9-49F9-9642-F993F83BF309}">
  <dimension ref="C2:P13"/>
  <sheetViews>
    <sheetView workbookViewId="0">
      <selection activeCell="J14" sqref="J14"/>
    </sheetView>
  </sheetViews>
  <sheetFormatPr defaultRowHeight="15" x14ac:dyDescent="0.25"/>
  <cols>
    <col min="3" max="3" width="9.7109375" bestFit="1" customWidth="1"/>
    <col min="10" max="10" width="5.5703125" bestFit="1" customWidth="1"/>
  </cols>
  <sheetData>
    <row r="2" spans="3:16" x14ac:dyDescent="0.25"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9" t="s">
        <v>8</v>
      </c>
      <c r="K2" s="9" t="s">
        <v>9</v>
      </c>
      <c r="L2" s="9" t="s">
        <v>10</v>
      </c>
      <c r="M2" s="9" t="s">
        <v>11</v>
      </c>
      <c r="N2" s="9" t="s">
        <v>12</v>
      </c>
      <c r="O2" s="9" t="s">
        <v>13</v>
      </c>
      <c r="P2" s="9" t="s">
        <v>14</v>
      </c>
    </row>
    <row r="3" spans="3:16" x14ac:dyDescent="0.25">
      <c r="C3" t="s">
        <v>26</v>
      </c>
      <c r="D3" s="7">
        <v>2.967734055305177</v>
      </c>
      <c r="E3" s="7">
        <v>2.774062759068606</v>
      </c>
      <c r="F3" s="7">
        <v>12.647232439268363</v>
      </c>
      <c r="G3" s="7">
        <v>39.566758432765184</v>
      </c>
      <c r="H3" s="7">
        <v>71.60878092473078</v>
      </c>
      <c r="I3" s="7">
        <v>79.378027893299162</v>
      </c>
      <c r="J3" s="7">
        <v>43.90404626239188</v>
      </c>
      <c r="K3" s="7">
        <v>16.959210683824509</v>
      </c>
      <c r="L3" s="7">
        <v>9.8368268848868308</v>
      </c>
      <c r="M3" s="7">
        <v>4.9025437951674462</v>
      </c>
      <c r="N3" s="7">
        <v>2.7275458420920775</v>
      </c>
      <c r="O3" s="7">
        <v>2.7579471003691642</v>
      </c>
      <c r="P3" s="7">
        <v>26.498544495009252</v>
      </c>
    </row>
    <row r="4" spans="3:16" x14ac:dyDescent="0.25">
      <c r="C4" t="s">
        <v>25</v>
      </c>
      <c r="D4" s="7">
        <v>2.2324644123544082</v>
      </c>
      <c r="E4" s="7">
        <v>6.3958108692319382E-2</v>
      </c>
      <c r="F4" s="7">
        <v>12.374490904073241</v>
      </c>
      <c r="G4" s="7">
        <v>42.182420285419433</v>
      </c>
      <c r="H4" s="7">
        <v>65.488664613737399</v>
      </c>
      <c r="I4" s="7">
        <v>69.331943574263335</v>
      </c>
      <c r="J4" s="7">
        <v>50.842663073392771</v>
      </c>
      <c r="K4" s="7">
        <v>19.689450459134296</v>
      </c>
      <c r="L4" s="7">
        <v>9.7048191221075815</v>
      </c>
      <c r="M4" s="7">
        <v>9.7520373059757919</v>
      </c>
      <c r="N4" s="7">
        <v>4.8000585861090777</v>
      </c>
      <c r="O4" s="7">
        <v>3.6577105208417242</v>
      </c>
      <c r="P4" s="7">
        <v>27.374179005642596</v>
      </c>
    </row>
    <row r="5" spans="3:16" x14ac:dyDescent="0.25">
      <c r="D5" s="14">
        <f>D4-D3</f>
        <v>-0.7352696429507688</v>
      </c>
      <c r="E5" s="14">
        <f t="shared" ref="E5:P5" si="0">E4-E3</f>
        <v>-2.7101046503762865</v>
      </c>
      <c r="F5" s="14">
        <f t="shared" si="0"/>
        <v>-0.2727415351951219</v>
      </c>
      <c r="G5" s="15">
        <f t="shared" si="0"/>
        <v>2.6156618526542488</v>
      </c>
      <c r="H5" s="14">
        <f t="shared" si="0"/>
        <v>-6.1201163109933816</v>
      </c>
      <c r="I5" s="14">
        <f t="shared" si="0"/>
        <v>-10.046084319035828</v>
      </c>
      <c r="J5" s="15">
        <f t="shared" si="0"/>
        <v>6.938616811000891</v>
      </c>
      <c r="K5" s="15">
        <f>K4-K3</f>
        <v>2.7302397753097871</v>
      </c>
      <c r="L5" s="14">
        <f t="shared" si="0"/>
        <v>-0.1320077627792493</v>
      </c>
      <c r="M5" s="15">
        <f t="shared" si="0"/>
        <v>4.8494935108083457</v>
      </c>
      <c r="N5" s="15">
        <f t="shared" si="0"/>
        <v>2.0725127440170001</v>
      </c>
      <c r="O5" s="15">
        <f t="shared" si="0"/>
        <v>0.89976342047255997</v>
      </c>
      <c r="P5" s="15">
        <f t="shared" si="0"/>
        <v>0.87563451063334341</v>
      </c>
    </row>
    <row r="12" spans="3:16" x14ac:dyDescent="0.25">
      <c r="J12" t="s">
        <v>19</v>
      </c>
      <c r="K12" t="s">
        <v>21</v>
      </c>
      <c r="L12" t="s">
        <v>20</v>
      </c>
      <c r="M12" t="s">
        <v>22</v>
      </c>
    </row>
    <row r="13" spans="3:16" x14ac:dyDescent="0.25">
      <c r="J13" s="7">
        <f>(D5+E5+O5)/3</f>
        <v>-0.84853695761816506</v>
      </c>
      <c r="K13" s="7">
        <f>AVERAGE(F5:H5)</f>
        <v>-1.2590653311780848</v>
      </c>
      <c r="L13" s="7">
        <f>AVERAGE(I5:K5)</f>
        <v>-0.12574257757504981</v>
      </c>
      <c r="M13" s="7">
        <f>AVERAGE(L5:N5)</f>
        <v>2.2633328306820322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EB142-BC43-46FA-BC63-886F06994D30}">
  <dimension ref="A2:C14"/>
  <sheetViews>
    <sheetView workbookViewId="0">
      <selection activeCell="B3" sqref="B3"/>
    </sheetView>
  </sheetViews>
  <sheetFormatPr defaultRowHeight="15" x14ac:dyDescent="0.25"/>
  <sheetData>
    <row r="2" spans="1:3" x14ac:dyDescent="0.25">
      <c r="B2" t="s">
        <v>26</v>
      </c>
      <c r="C2" t="s">
        <v>25</v>
      </c>
    </row>
    <row r="3" spans="1:3" x14ac:dyDescent="0.25">
      <c r="A3" t="s">
        <v>5</v>
      </c>
      <c r="B3" s="8">
        <v>39.566758432765198</v>
      </c>
      <c r="C3" s="8">
        <v>42.182420285419433</v>
      </c>
    </row>
    <row r="4" spans="1:3" x14ac:dyDescent="0.25">
      <c r="A4" t="s">
        <v>6</v>
      </c>
      <c r="B4" s="8">
        <v>71.60878092473078</v>
      </c>
      <c r="C4" s="8">
        <v>65.488664613737399</v>
      </c>
    </row>
    <row r="5" spans="1:3" x14ac:dyDescent="0.25">
      <c r="A5" t="s">
        <v>7</v>
      </c>
      <c r="B5" s="8">
        <v>79.378027893299162</v>
      </c>
      <c r="C5" s="8">
        <v>69.331943574263335</v>
      </c>
    </row>
    <row r="6" spans="1:3" x14ac:dyDescent="0.25">
      <c r="A6" t="s">
        <v>8</v>
      </c>
      <c r="B6" s="8">
        <v>43.90404626239188</v>
      </c>
      <c r="C6" s="8">
        <v>50.842663073392771</v>
      </c>
    </row>
    <row r="7" spans="1:3" x14ac:dyDescent="0.25">
      <c r="A7" t="s">
        <v>9</v>
      </c>
      <c r="B7" s="8">
        <v>16.959210683824509</v>
      </c>
      <c r="C7" s="8">
        <v>19.689450459134296</v>
      </c>
    </row>
    <row r="8" spans="1:3" x14ac:dyDescent="0.25">
      <c r="A8" t="s">
        <v>10</v>
      </c>
      <c r="B8" s="8">
        <v>9.8368268848868308</v>
      </c>
      <c r="C8" s="8">
        <v>9.7048191221075815</v>
      </c>
    </row>
    <row r="9" spans="1:3" x14ac:dyDescent="0.25">
      <c r="A9" t="s">
        <v>11</v>
      </c>
      <c r="B9" s="8">
        <v>4.9025437951674462</v>
      </c>
      <c r="C9" s="8">
        <v>9.7520373059757919</v>
      </c>
    </row>
    <row r="10" spans="1:3" x14ac:dyDescent="0.25">
      <c r="A10" t="s">
        <v>12</v>
      </c>
      <c r="B10" s="8">
        <v>2.7275458420920775</v>
      </c>
      <c r="C10" s="8">
        <v>4.8000585861090777</v>
      </c>
    </row>
    <row r="11" spans="1:3" x14ac:dyDescent="0.25">
      <c r="A11" t="s">
        <v>13</v>
      </c>
      <c r="B11" s="8">
        <v>2.7579471003691642</v>
      </c>
      <c r="C11" s="8">
        <v>3.6577105208417242</v>
      </c>
    </row>
    <row r="12" spans="1:3" x14ac:dyDescent="0.25">
      <c r="A12" t="s">
        <v>2</v>
      </c>
      <c r="B12" s="8">
        <v>2.967734055305177</v>
      </c>
      <c r="C12" s="8">
        <v>2.2324644123544082</v>
      </c>
    </row>
    <row r="13" spans="1:3" x14ac:dyDescent="0.25">
      <c r="A13" t="s">
        <v>3</v>
      </c>
      <c r="B13" s="8">
        <v>2.774062759068606</v>
      </c>
      <c r="C13" s="8">
        <v>6.3958108692319382E-2</v>
      </c>
    </row>
    <row r="14" spans="1:3" x14ac:dyDescent="0.25">
      <c r="A14" t="s">
        <v>4</v>
      </c>
      <c r="B14" s="8">
        <v>12.647232439268363</v>
      </c>
      <c r="C14" s="8">
        <v>12.374490904073241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61_90_Monthly_Precip</vt:lpstr>
      <vt:lpstr>61_90_Monthly_Streamflow</vt:lpstr>
      <vt:lpstr>91_20_Monthly_Precip</vt:lpstr>
      <vt:lpstr>91_20_Monthly_Streamflow</vt:lpstr>
      <vt:lpstr>Fig_4_P_vs_S_Monthly</vt:lpstr>
      <vt:lpstr>Fig_4_Revision</vt:lpstr>
      <vt:lpstr>Precip_v_Streamflow_Ratio</vt:lpstr>
      <vt:lpstr>61to90_v_91to20_Ratio_Table</vt:lpstr>
      <vt:lpstr>Precip_Streamflow_Ratio_FigS</vt:lpstr>
      <vt:lpstr>1997_2017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2024-05-14T17:28:18Z</dcterms:created>
  <dcterms:modified xsi:type="dcterms:W3CDTF">2024-12-30T20:38:40Z</dcterms:modified>
</cp:coreProperties>
</file>