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LED Modified\"/>
    </mc:Choice>
  </mc:AlternateContent>
  <xr:revisionPtr revIDLastSave="0" documentId="10_ncr:100000_{119FB8FD-39A7-4F7D-9547-D3B12E80241C}" xr6:coauthVersionLast="31" xr6:coauthVersionMax="31" xr10:uidLastSave="{00000000-0000-0000-0000-000000000000}"/>
  <bookViews>
    <workbookView xWindow="0" yWindow="0" windowWidth="24000" windowHeight="9735" tabRatio="616" activeTab="6" xr2:uid="{00000000-000D-0000-FFFF-FFFF00000000}"/>
  </bookViews>
  <sheets>
    <sheet name="01.31.2017" sheetId="1" r:id="rId1"/>
    <sheet name="02.09.2017" sheetId="2" r:id="rId2"/>
    <sheet name="04.13.2017" sheetId="3" r:id="rId3"/>
    <sheet name="06.08.2017" sheetId="4" r:id="rId4"/>
    <sheet name="07.06.2017" sheetId="5" r:id="rId5"/>
    <sheet name="07.13.2017" sheetId="6" r:id="rId6"/>
    <sheet name="08.10.2017" sheetId="7" r:id="rId7"/>
    <sheet name="08.17.2017" sheetId="8" r:id="rId8"/>
    <sheet name="08.24.2017" sheetId="9" r:id="rId9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9" l="1"/>
  <c r="U6" i="9"/>
  <c r="U7" i="9"/>
  <c r="U8" i="9"/>
  <c r="U9" i="9"/>
  <c r="U10" i="9"/>
  <c r="U4" i="9"/>
  <c r="L5" i="9"/>
  <c r="L6" i="9"/>
  <c r="L7" i="9"/>
  <c r="L8" i="9"/>
  <c r="L9" i="9"/>
  <c r="L10" i="9"/>
  <c r="L4" i="9"/>
  <c r="C5" i="9"/>
  <c r="C6" i="9"/>
  <c r="C7" i="9"/>
  <c r="C8" i="9"/>
  <c r="C9" i="9"/>
  <c r="C10" i="9"/>
  <c r="C4" i="9"/>
  <c r="U5" i="8"/>
  <c r="U6" i="8"/>
  <c r="U7" i="8"/>
  <c r="U8" i="8"/>
  <c r="U9" i="8"/>
  <c r="U10" i="8"/>
  <c r="U4" i="8"/>
  <c r="L5" i="8"/>
  <c r="L6" i="8"/>
  <c r="L7" i="8"/>
  <c r="L8" i="8"/>
  <c r="L9" i="8"/>
  <c r="L10" i="8"/>
  <c r="L4" i="8"/>
  <c r="C5" i="8"/>
  <c r="C6" i="8"/>
  <c r="C7" i="8"/>
  <c r="C8" i="8"/>
  <c r="C9" i="8"/>
  <c r="C10" i="8"/>
  <c r="C4" i="8"/>
  <c r="U5" i="7"/>
  <c r="U6" i="7"/>
  <c r="U7" i="7"/>
  <c r="U8" i="7"/>
  <c r="U9" i="7"/>
  <c r="U10" i="7"/>
  <c r="U4" i="7"/>
  <c r="L5" i="7"/>
  <c r="L6" i="7"/>
  <c r="L7" i="7"/>
  <c r="L8" i="7"/>
  <c r="L9" i="7"/>
  <c r="L10" i="7"/>
  <c r="L4" i="7"/>
  <c r="C5" i="7"/>
  <c r="C6" i="7"/>
  <c r="C7" i="7"/>
  <c r="C8" i="7"/>
  <c r="C9" i="7"/>
  <c r="C10" i="7"/>
  <c r="C4" i="7"/>
  <c r="U5" i="6"/>
  <c r="U6" i="6"/>
  <c r="U7" i="6"/>
  <c r="U8" i="6"/>
  <c r="U9" i="6"/>
  <c r="U10" i="6"/>
  <c r="U4" i="6"/>
  <c r="L5" i="6"/>
  <c r="L6" i="6"/>
  <c r="L7" i="6"/>
  <c r="L8" i="6"/>
  <c r="L9" i="6"/>
  <c r="L10" i="6"/>
  <c r="L4" i="6"/>
  <c r="C5" i="6"/>
  <c r="C6" i="6"/>
  <c r="C7" i="6"/>
  <c r="C8" i="6"/>
  <c r="C9" i="6"/>
  <c r="C10" i="6"/>
  <c r="C4" i="6"/>
  <c r="U5" i="5"/>
  <c r="U6" i="5"/>
  <c r="U7" i="5"/>
  <c r="U8" i="5"/>
  <c r="U9" i="5"/>
  <c r="U10" i="5"/>
  <c r="U4" i="5"/>
  <c r="L5" i="5"/>
  <c r="L6" i="5"/>
  <c r="L7" i="5"/>
  <c r="L8" i="5"/>
  <c r="L9" i="5"/>
  <c r="L10" i="5"/>
  <c r="L4" i="5"/>
  <c r="C5" i="5"/>
  <c r="C6" i="5"/>
  <c r="C7" i="5"/>
  <c r="C8" i="5"/>
  <c r="C9" i="5"/>
  <c r="C10" i="5"/>
  <c r="C4" i="5"/>
  <c r="U5" i="4"/>
  <c r="U6" i="4"/>
  <c r="U7" i="4"/>
  <c r="U8" i="4"/>
  <c r="U9" i="4"/>
  <c r="U10" i="4"/>
  <c r="U4" i="4"/>
  <c r="L5" i="4"/>
  <c r="L6" i="4"/>
  <c r="L7" i="4"/>
  <c r="L8" i="4"/>
  <c r="L9" i="4"/>
  <c r="L10" i="4"/>
  <c r="L4" i="4"/>
  <c r="C5" i="4"/>
  <c r="C6" i="4"/>
  <c r="C7" i="4"/>
  <c r="C8" i="4"/>
  <c r="C9" i="4"/>
  <c r="C10" i="4"/>
  <c r="C4" i="4"/>
  <c r="U5" i="3"/>
  <c r="U6" i="3"/>
  <c r="U7" i="3"/>
  <c r="U8" i="3"/>
  <c r="U9" i="3"/>
  <c r="U10" i="3"/>
  <c r="U4" i="3"/>
  <c r="L5" i="3"/>
  <c r="L6" i="3"/>
  <c r="L7" i="3"/>
  <c r="L8" i="3"/>
  <c r="L9" i="3"/>
  <c r="L10" i="3"/>
  <c r="L4" i="3"/>
  <c r="C5" i="3"/>
  <c r="C6" i="3"/>
  <c r="C7" i="3"/>
  <c r="C8" i="3"/>
  <c r="C9" i="3"/>
  <c r="C10" i="3"/>
  <c r="C4" i="3"/>
  <c r="U5" i="2"/>
  <c r="U6" i="2"/>
  <c r="U7" i="2"/>
  <c r="U8" i="2"/>
  <c r="U9" i="2"/>
  <c r="U10" i="2"/>
  <c r="U4" i="2"/>
  <c r="L5" i="2"/>
  <c r="L6" i="2"/>
  <c r="L7" i="2"/>
  <c r="L8" i="2"/>
  <c r="L9" i="2"/>
  <c r="L10" i="2"/>
  <c r="L4" i="2"/>
  <c r="C5" i="2"/>
  <c r="C6" i="2"/>
  <c r="C7" i="2"/>
  <c r="C8" i="2"/>
  <c r="C9" i="2"/>
  <c r="C10" i="2"/>
  <c r="C4" i="2"/>
  <c r="U6" i="1"/>
  <c r="U7" i="1"/>
  <c r="U8" i="1"/>
  <c r="U9" i="1"/>
  <c r="U10" i="1"/>
  <c r="U5" i="1"/>
  <c r="L6" i="1"/>
  <c r="L7" i="1"/>
  <c r="L8" i="1"/>
  <c r="L9" i="1"/>
  <c r="L10" i="1"/>
  <c r="L5" i="1"/>
  <c r="C5" i="1"/>
  <c r="C6" i="1"/>
  <c r="C7" i="1"/>
  <c r="C8" i="1"/>
  <c r="C9" i="1"/>
  <c r="C10" i="1"/>
  <c r="C4" i="1"/>
  <c r="AG11" i="9" l="1"/>
  <c r="AG10" i="9"/>
  <c r="AH10" i="9" s="1"/>
  <c r="Y10" i="9"/>
  <c r="P10" i="9"/>
  <c r="G10" i="9"/>
  <c r="AG9" i="9"/>
  <c r="AH9" i="9" s="1"/>
  <c r="Y9" i="9"/>
  <c r="P9" i="9"/>
  <c r="G9" i="9"/>
  <c r="H9" i="9" s="1"/>
  <c r="AG8" i="9"/>
  <c r="AH8" i="9" s="1"/>
  <c r="Z8" i="9"/>
  <c r="Y8" i="9"/>
  <c r="P8" i="9"/>
  <c r="Q8" i="9" s="1"/>
  <c r="G8" i="9"/>
  <c r="H8" i="9" s="1"/>
  <c r="Y7" i="9"/>
  <c r="Z7" i="9" s="1"/>
  <c r="P7" i="9"/>
  <c r="Q7" i="9" s="1"/>
  <c r="G7" i="9"/>
  <c r="H7" i="9" s="1"/>
  <c r="AG6" i="9"/>
  <c r="AH6" i="9" s="1"/>
  <c r="Y6" i="9"/>
  <c r="Z6" i="9" s="1"/>
  <c r="Q6" i="9"/>
  <c r="P6" i="9"/>
  <c r="G6" i="9"/>
  <c r="H6" i="9" s="1"/>
  <c r="Y5" i="9"/>
  <c r="Z5" i="9" s="1"/>
  <c r="P5" i="9"/>
  <c r="Q5" i="9" s="1"/>
  <c r="G5" i="9"/>
  <c r="H5" i="9" s="1"/>
  <c r="AH4" i="9"/>
  <c r="AI11" i="9" s="1"/>
  <c r="AG4" i="9"/>
  <c r="Y4" i="9"/>
  <c r="Z4" i="9" s="1"/>
  <c r="AA8" i="9" s="1"/>
  <c r="Q4" i="9"/>
  <c r="R9" i="9" s="1"/>
  <c r="P4" i="9"/>
  <c r="G4" i="9"/>
  <c r="H4" i="9" s="1"/>
  <c r="AG11" i="8"/>
  <c r="AH11" i="8" s="1"/>
  <c r="AG10" i="8"/>
  <c r="AH10" i="8" s="1"/>
  <c r="Y10" i="8"/>
  <c r="P10" i="8"/>
  <c r="G10" i="8"/>
  <c r="AG9" i="8"/>
  <c r="AH9" i="8" s="1"/>
  <c r="Y9" i="8"/>
  <c r="P9" i="8"/>
  <c r="G9" i="8"/>
  <c r="AG8" i="8"/>
  <c r="AH8" i="8" s="1"/>
  <c r="Y8" i="8"/>
  <c r="Z8" i="8" s="1"/>
  <c r="P8" i="8"/>
  <c r="Q8" i="8" s="1"/>
  <c r="G8" i="8"/>
  <c r="H8" i="8" s="1"/>
  <c r="Y7" i="8"/>
  <c r="Z7" i="8" s="1"/>
  <c r="P7" i="8"/>
  <c r="Q7" i="8" s="1"/>
  <c r="G7" i="8"/>
  <c r="H7" i="8" s="1"/>
  <c r="AG6" i="8"/>
  <c r="AH6" i="8" s="1"/>
  <c r="Y6" i="8"/>
  <c r="Z6" i="8" s="1"/>
  <c r="P6" i="8"/>
  <c r="Q6" i="8" s="1"/>
  <c r="G6" i="8"/>
  <c r="H6" i="8" s="1"/>
  <c r="Z5" i="8"/>
  <c r="Y5" i="8"/>
  <c r="P5" i="8"/>
  <c r="Q5" i="8" s="1"/>
  <c r="G5" i="8"/>
  <c r="H5" i="8" s="1"/>
  <c r="AH4" i="8"/>
  <c r="AI11" i="8" s="1"/>
  <c r="AG4" i="8"/>
  <c r="Y4" i="8"/>
  <c r="Z4" i="8" s="1"/>
  <c r="P4" i="8"/>
  <c r="Q4" i="8" s="1"/>
  <c r="R10" i="8" s="1"/>
  <c r="G4" i="8"/>
  <c r="H4" i="8" s="1"/>
  <c r="AG12" i="7"/>
  <c r="AG11" i="7"/>
  <c r="AG10" i="7"/>
  <c r="AH10" i="7" s="1"/>
  <c r="Y10" i="7"/>
  <c r="P10" i="7"/>
  <c r="G10" i="7"/>
  <c r="AG9" i="7"/>
  <c r="AH9" i="7" s="1"/>
  <c r="Y9" i="7"/>
  <c r="P9" i="7"/>
  <c r="G9" i="7"/>
  <c r="H9" i="7" s="1"/>
  <c r="AG8" i="7"/>
  <c r="AH8" i="7" s="1"/>
  <c r="Y8" i="7"/>
  <c r="Z8" i="7" s="1"/>
  <c r="P8" i="7"/>
  <c r="Q8" i="7" s="1"/>
  <c r="G8" i="7"/>
  <c r="H8" i="7" s="1"/>
  <c r="Y7" i="7"/>
  <c r="Z7" i="7" s="1"/>
  <c r="Q7" i="7"/>
  <c r="P7" i="7"/>
  <c r="G7" i="7"/>
  <c r="H7" i="7" s="1"/>
  <c r="AG6" i="7"/>
  <c r="AH6" i="7" s="1"/>
  <c r="Y6" i="7"/>
  <c r="Z6" i="7" s="1"/>
  <c r="P6" i="7"/>
  <c r="Q6" i="7" s="1"/>
  <c r="G6" i="7"/>
  <c r="H6" i="7" s="1"/>
  <c r="Y5" i="7"/>
  <c r="Z5" i="7" s="1"/>
  <c r="P5" i="7"/>
  <c r="Q5" i="7" s="1"/>
  <c r="G5" i="7"/>
  <c r="H5" i="7" s="1"/>
  <c r="AG4" i="7"/>
  <c r="AH4" i="7" s="1"/>
  <c r="Y4" i="7"/>
  <c r="Z4" i="7" s="1"/>
  <c r="AA9" i="7" s="1"/>
  <c r="P4" i="7"/>
  <c r="Q4" i="7" s="1"/>
  <c r="H4" i="7"/>
  <c r="I9" i="7" s="1"/>
  <c r="G4" i="7"/>
  <c r="AG12" i="6"/>
  <c r="AG11" i="6"/>
  <c r="AH11" i="6" s="1"/>
  <c r="AG10" i="6"/>
  <c r="AH10" i="6" s="1"/>
  <c r="Y10" i="6"/>
  <c r="P10" i="6"/>
  <c r="G10" i="6"/>
  <c r="AG9" i="6"/>
  <c r="AH9" i="6" s="1"/>
  <c r="Y9" i="6"/>
  <c r="Z9" i="6" s="1"/>
  <c r="P9" i="6"/>
  <c r="Q9" i="6" s="1"/>
  <c r="G9" i="6"/>
  <c r="H9" i="6" s="1"/>
  <c r="AG8" i="6"/>
  <c r="AH8" i="6" s="1"/>
  <c r="Y8" i="6"/>
  <c r="Z8" i="6" s="1"/>
  <c r="Q8" i="6"/>
  <c r="P8" i="6"/>
  <c r="G8" i="6"/>
  <c r="H8" i="6" s="1"/>
  <c r="Y7" i="6"/>
  <c r="Z7" i="6" s="1"/>
  <c r="P7" i="6"/>
  <c r="Q7" i="6" s="1"/>
  <c r="G7" i="6"/>
  <c r="H7" i="6" s="1"/>
  <c r="AG6" i="6"/>
  <c r="AH6" i="6" s="1"/>
  <c r="Y6" i="6"/>
  <c r="Z6" i="6" s="1"/>
  <c r="P6" i="6"/>
  <c r="Q6" i="6" s="1"/>
  <c r="H6" i="6"/>
  <c r="G6" i="6"/>
  <c r="Y5" i="6"/>
  <c r="Z5" i="6" s="1"/>
  <c r="P5" i="6"/>
  <c r="Q5" i="6" s="1"/>
  <c r="G5" i="6"/>
  <c r="H5" i="6" s="1"/>
  <c r="AG4" i="6"/>
  <c r="AH4" i="6" s="1"/>
  <c r="Y4" i="6"/>
  <c r="Z4" i="6" s="1"/>
  <c r="P4" i="6"/>
  <c r="Q4" i="6" s="1"/>
  <c r="G4" i="6"/>
  <c r="H4" i="6" s="1"/>
  <c r="AG12" i="5"/>
  <c r="AH12" i="5" s="1"/>
  <c r="AG11" i="5"/>
  <c r="AH11" i="5" s="1"/>
  <c r="AG10" i="5"/>
  <c r="AH10" i="5" s="1"/>
  <c r="Y10" i="5"/>
  <c r="Z10" i="5" s="1"/>
  <c r="P10" i="5"/>
  <c r="G10" i="5"/>
  <c r="H10" i="5" s="1"/>
  <c r="AG9" i="5"/>
  <c r="AH9" i="5" s="1"/>
  <c r="Y9" i="5"/>
  <c r="Z9" i="5" s="1"/>
  <c r="P9" i="5"/>
  <c r="Q9" i="5" s="1"/>
  <c r="G9" i="5"/>
  <c r="H9" i="5" s="1"/>
  <c r="AG8" i="5"/>
  <c r="AH8" i="5" s="1"/>
  <c r="Y8" i="5"/>
  <c r="Z8" i="5" s="1"/>
  <c r="P8" i="5"/>
  <c r="Q8" i="5" s="1"/>
  <c r="G8" i="5"/>
  <c r="H8" i="5" s="1"/>
  <c r="Y7" i="5"/>
  <c r="Z7" i="5" s="1"/>
  <c r="P7" i="5"/>
  <c r="Q7" i="5" s="1"/>
  <c r="G7" i="5"/>
  <c r="H7" i="5" s="1"/>
  <c r="AG6" i="5"/>
  <c r="AH6" i="5" s="1"/>
  <c r="Y6" i="5"/>
  <c r="Z6" i="5" s="1"/>
  <c r="P6" i="5"/>
  <c r="Q6" i="5" s="1"/>
  <c r="H6" i="5"/>
  <c r="G6" i="5"/>
  <c r="Y5" i="5"/>
  <c r="Z5" i="5" s="1"/>
  <c r="P5" i="5"/>
  <c r="Q5" i="5" s="1"/>
  <c r="G5" i="5"/>
  <c r="H5" i="5" s="1"/>
  <c r="AG4" i="5"/>
  <c r="AH4" i="5" s="1"/>
  <c r="Y4" i="5"/>
  <c r="Z4" i="5" s="1"/>
  <c r="P4" i="5"/>
  <c r="Q4" i="5" s="1"/>
  <c r="G4" i="5"/>
  <c r="H4" i="5" s="1"/>
  <c r="AG25" i="4"/>
  <c r="AH25" i="4" s="1"/>
  <c r="AG24" i="4"/>
  <c r="AH24" i="4" s="1"/>
  <c r="AG23" i="4"/>
  <c r="AH23" i="4" s="1"/>
  <c r="AG22" i="4"/>
  <c r="AH22" i="4" s="1"/>
  <c r="AG21" i="4"/>
  <c r="AH21" i="4" s="1"/>
  <c r="AG19" i="4"/>
  <c r="AH19" i="4" s="1"/>
  <c r="AG17" i="4"/>
  <c r="AH17" i="4" s="1"/>
  <c r="AG12" i="4"/>
  <c r="AH11" i="4"/>
  <c r="AG11" i="4"/>
  <c r="AG10" i="4"/>
  <c r="AH10" i="4" s="1"/>
  <c r="Y10" i="4"/>
  <c r="P10" i="4"/>
  <c r="G10" i="4"/>
  <c r="H10" i="4" s="1"/>
  <c r="AG9" i="4"/>
  <c r="AH9" i="4" s="1"/>
  <c r="Z9" i="4"/>
  <c r="Y9" i="4"/>
  <c r="P9" i="4"/>
  <c r="Q9" i="4" s="1"/>
  <c r="G9" i="4"/>
  <c r="H9" i="4" s="1"/>
  <c r="AG8" i="4"/>
  <c r="AH8" i="4" s="1"/>
  <c r="Y8" i="4"/>
  <c r="Z8" i="4" s="1"/>
  <c r="P8" i="4"/>
  <c r="Q8" i="4" s="1"/>
  <c r="G8" i="4"/>
  <c r="H8" i="4" s="1"/>
  <c r="Y7" i="4"/>
  <c r="Z7" i="4" s="1"/>
  <c r="Q7" i="4"/>
  <c r="P7" i="4"/>
  <c r="G7" i="4"/>
  <c r="H7" i="4" s="1"/>
  <c r="AG6" i="4"/>
  <c r="AH6" i="4" s="1"/>
  <c r="Y6" i="4"/>
  <c r="Z6" i="4" s="1"/>
  <c r="P6" i="4"/>
  <c r="Q6" i="4" s="1"/>
  <c r="G6" i="4"/>
  <c r="H6" i="4" s="1"/>
  <c r="Y5" i="4"/>
  <c r="Z5" i="4" s="1"/>
  <c r="P5" i="4"/>
  <c r="Q5" i="4" s="1"/>
  <c r="H5" i="4"/>
  <c r="G5" i="4"/>
  <c r="AG4" i="4"/>
  <c r="AH4" i="4" s="1"/>
  <c r="AI12" i="4" s="1"/>
  <c r="Z4" i="4"/>
  <c r="AA10" i="4" s="1"/>
  <c r="Y4" i="4"/>
  <c r="P4" i="4"/>
  <c r="Q4" i="4" s="1"/>
  <c r="R9" i="4" s="1"/>
  <c r="H4" i="4"/>
  <c r="G4" i="4"/>
  <c r="AG12" i="3"/>
  <c r="AH12" i="3" s="1"/>
  <c r="AG11" i="3"/>
  <c r="AH11" i="3" s="1"/>
  <c r="AG10" i="3"/>
  <c r="AH10" i="3" s="1"/>
  <c r="Y10" i="3"/>
  <c r="Z10" i="3" s="1"/>
  <c r="P10" i="3"/>
  <c r="Q10" i="3" s="1"/>
  <c r="G10" i="3"/>
  <c r="H10" i="3" s="1"/>
  <c r="AG9" i="3"/>
  <c r="AH9" i="3" s="1"/>
  <c r="Y9" i="3"/>
  <c r="Z9" i="3" s="1"/>
  <c r="P9" i="3"/>
  <c r="Q9" i="3" s="1"/>
  <c r="G9" i="3"/>
  <c r="H9" i="3" s="1"/>
  <c r="AH8" i="3"/>
  <c r="AG8" i="3"/>
  <c r="Y8" i="3"/>
  <c r="Z8" i="3" s="1"/>
  <c r="P8" i="3"/>
  <c r="Q8" i="3" s="1"/>
  <c r="G8" i="3"/>
  <c r="H8" i="3" s="1"/>
  <c r="Y7" i="3"/>
  <c r="Z7" i="3" s="1"/>
  <c r="P7" i="3"/>
  <c r="Q7" i="3" s="1"/>
  <c r="G7" i="3"/>
  <c r="H7" i="3" s="1"/>
  <c r="AG6" i="3"/>
  <c r="AH6" i="3" s="1"/>
  <c r="Y6" i="3"/>
  <c r="Z6" i="3" s="1"/>
  <c r="P6" i="3"/>
  <c r="Q6" i="3" s="1"/>
  <c r="G6" i="3"/>
  <c r="H6" i="3" s="1"/>
  <c r="Y5" i="3"/>
  <c r="Z5" i="3" s="1"/>
  <c r="P5" i="3"/>
  <c r="Q5" i="3" s="1"/>
  <c r="G5" i="3"/>
  <c r="H5" i="3" s="1"/>
  <c r="AG4" i="3"/>
  <c r="AH4" i="3" s="1"/>
  <c r="Y4" i="3"/>
  <c r="Z4" i="3" s="1"/>
  <c r="P4" i="3"/>
  <c r="Q4" i="3" s="1"/>
  <c r="G4" i="3"/>
  <c r="H4" i="3" s="1"/>
  <c r="AG14" i="2"/>
  <c r="AH14" i="2" s="1"/>
  <c r="AG13" i="2"/>
  <c r="AH13" i="2" s="1"/>
  <c r="AG12" i="2"/>
  <c r="AH12" i="2" s="1"/>
  <c r="AG11" i="2"/>
  <c r="AH11" i="2" s="1"/>
  <c r="AG10" i="2"/>
  <c r="AH10" i="2" s="1"/>
  <c r="Y10" i="2"/>
  <c r="Z10" i="2" s="1"/>
  <c r="P10" i="2"/>
  <c r="Q10" i="2" s="1"/>
  <c r="G10" i="2"/>
  <c r="H10" i="2" s="1"/>
  <c r="AG9" i="2"/>
  <c r="AH9" i="2" s="1"/>
  <c r="Z9" i="2"/>
  <c r="Y9" i="2"/>
  <c r="P9" i="2"/>
  <c r="Q9" i="2" s="1"/>
  <c r="G9" i="2"/>
  <c r="H9" i="2" s="1"/>
  <c r="AH8" i="2"/>
  <c r="AG8" i="2"/>
  <c r="Y8" i="2"/>
  <c r="Z8" i="2" s="1"/>
  <c r="P8" i="2"/>
  <c r="Q8" i="2" s="1"/>
  <c r="G8" i="2"/>
  <c r="H8" i="2" s="1"/>
  <c r="Y7" i="2"/>
  <c r="Z7" i="2" s="1"/>
  <c r="Q7" i="2"/>
  <c r="P7" i="2"/>
  <c r="G7" i="2"/>
  <c r="H7" i="2" s="1"/>
  <c r="AG6" i="2"/>
  <c r="AH6" i="2" s="1"/>
  <c r="Z6" i="2"/>
  <c r="Y6" i="2"/>
  <c r="P6" i="2"/>
  <c r="Q6" i="2" s="1"/>
  <c r="G6" i="2"/>
  <c r="H6" i="2" s="1"/>
  <c r="Y5" i="2"/>
  <c r="Z5" i="2" s="1"/>
  <c r="P5" i="2"/>
  <c r="Q5" i="2" s="1"/>
  <c r="H5" i="2"/>
  <c r="G5" i="2"/>
  <c r="AG4" i="2"/>
  <c r="AH4" i="2" s="1"/>
  <c r="Y4" i="2"/>
  <c r="Z4" i="2" s="1"/>
  <c r="AA5" i="2" s="1"/>
  <c r="P4" i="2"/>
  <c r="Q4" i="2" s="1"/>
  <c r="G4" i="2"/>
  <c r="H4" i="2" s="1"/>
  <c r="I10" i="2" s="1"/>
  <c r="AG14" i="1"/>
  <c r="AH14" i="1" s="1"/>
  <c r="AG13" i="1"/>
  <c r="AH13" i="1" s="1"/>
  <c r="AG12" i="1"/>
  <c r="AH12" i="1" s="1"/>
  <c r="AG10" i="1"/>
  <c r="AH10" i="1" s="1"/>
  <c r="Y10" i="1"/>
  <c r="P10" i="1"/>
  <c r="Q10" i="1" s="1"/>
  <c r="G10" i="1"/>
  <c r="H10" i="1" s="1"/>
  <c r="AG9" i="1"/>
  <c r="AH9" i="1" s="1"/>
  <c r="Y9" i="1"/>
  <c r="Z9" i="1" s="1"/>
  <c r="P9" i="1"/>
  <c r="Q9" i="1" s="1"/>
  <c r="G9" i="1"/>
  <c r="H9" i="1" s="1"/>
  <c r="AH8" i="1"/>
  <c r="AG8" i="1"/>
  <c r="Y8" i="1"/>
  <c r="Z8" i="1" s="1"/>
  <c r="P8" i="1"/>
  <c r="Q8" i="1" s="1"/>
  <c r="G8" i="1"/>
  <c r="H8" i="1" s="1"/>
  <c r="Y7" i="1"/>
  <c r="Z7" i="1" s="1"/>
  <c r="P7" i="1"/>
  <c r="Q7" i="1" s="1"/>
  <c r="G7" i="1"/>
  <c r="H7" i="1" s="1"/>
  <c r="AG6" i="1"/>
  <c r="AH6" i="1" s="1"/>
  <c r="Y6" i="1"/>
  <c r="Z6" i="1" s="1"/>
  <c r="P6" i="1"/>
  <c r="Q6" i="1" s="1"/>
  <c r="G6" i="1"/>
  <c r="H6" i="1" s="1"/>
  <c r="Y5" i="1"/>
  <c r="Z5" i="1" s="1"/>
  <c r="P5" i="1"/>
  <c r="Q5" i="1" s="1"/>
  <c r="G5" i="1"/>
  <c r="H5" i="1" s="1"/>
  <c r="AG4" i="1"/>
  <c r="AH4" i="1" s="1"/>
  <c r="Y4" i="1"/>
  <c r="Z4" i="1" s="1"/>
  <c r="G4" i="1"/>
  <c r="P4" i="1" s="1"/>
  <c r="Q4" i="1" s="1"/>
  <c r="I5" i="9" l="1"/>
  <c r="I6" i="9"/>
  <c r="AI8" i="4"/>
  <c r="I10" i="4"/>
  <c r="I7" i="9"/>
  <c r="R5" i="4"/>
  <c r="AI9" i="4"/>
  <c r="R8" i="9"/>
  <c r="AA5" i="9"/>
  <c r="AI6" i="9"/>
  <c r="I8" i="9"/>
  <c r="I9" i="9"/>
  <c r="AA9" i="9"/>
  <c r="AI10" i="9"/>
  <c r="R10" i="9"/>
  <c r="R5" i="9"/>
  <c r="AA6" i="9"/>
  <c r="AA7" i="9"/>
  <c r="AI8" i="9"/>
  <c r="I10" i="9"/>
  <c r="AA10" i="9"/>
  <c r="AI9" i="9"/>
  <c r="R6" i="9"/>
  <c r="R7" i="9"/>
  <c r="I5" i="8"/>
  <c r="I10" i="8"/>
  <c r="I8" i="8"/>
  <c r="I9" i="8"/>
  <c r="I7" i="8"/>
  <c r="I6" i="8"/>
  <c r="AA8" i="8"/>
  <c r="AA10" i="8"/>
  <c r="AA5" i="8"/>
  <c r="AA7" i="8"/>
  <c r="AA6" i="8"/>
  <c r="AA9" i="8"/>
  <c r="AI10" i="8"/>
  <c r="R5" i="8"/>
  <c r="AI8" i="8"/>
  <c r="R9" i="8"/>
  <c r="R8" i="8"/>
  <c r="AI6" i="8"/>
  <c r="R6" i="8"/>
  <c r="R7" i="8"/>
  <c r="AI9" i="8"/>
  <c r="R9" i="7"/>
  <c r="R6" i="7"/>
  <c r="R10" i="7"/>
  <c r="R8" i="7"/>
  <c r="R7" i="7"/>
  <c r="R5" i="7"/>
  <c r="AI12" i="7"/>
  <c r="AI10" i="7"/>
  <c r="AI6" i="7"/>
  <c r="AI8" i="7"/>
  <c r="AI9" i="7"/>
  <c r="AI11" i="7"/>
  <c r="AA6" i="7"/>
  <c r="AA7" i="7"/>
  <c r="I6" i="7"/>
  <c r="I7" i="7"/>
  <c r="I10" i="7"/>
  <c r="AA10" i="7"/>
  <c r="I5" i="7"/>
  <c r="AA8" i="7"/>
  <c r="AA5" i="7"/>
  <c r="I8" i="7"/>
  <c r="AI12" i="6"/>
  <c r="AI10" i="6"/>
  <c r="AI11" i="6"/>
  <c r="AI9" i="6"/>
  <c r="AI8" i="6"/>
  <c r="AI6" i="6"/>
  <c r="I10" i="6"/>
  <c r="I7" i="6"/>
  <c r="I6" i="6"/>
  <c r="I5" i="6"/>
  <c r="I9" i="6"/>
  <c r="I8" i="6"/>
  <c r="AA10" i="6"/>
  <c r="AA9" i="6"/>
  <c r="AA8" i="6"/>
  <c r="AA5" i="6"/>
  <c r="AA7" i="6"/>
  <c r="AA6" i="6"/>
  <c r="R9" i="6"/>
  <c r="R8" i="6"/>
  <c r="R7" i="6"/>
  <c r="R6" i="6"/>
  <c r="R10" i="6"/>
  <c r="R5" i="6"/>
  <c r="AI12" i="5"/>
  <c r="AI10" i="5"/>
  <c r="AI9" i="5"/>
  <c r="AI8" i="5"/>
  <c r="AI6" i="5"/>
  <c r="AI11" i="5"/>
  <c r="R10" i="5"/>
  <c r="R5" i="5"/>
  <c r="R9" i="5"/>
  <c r="R8" i="5"/>
  <c r="R7" i="5"/>
  <c r="R6" i="5"/>
  <c r="AA9" i="5"/>
  <c r="AA8" i="5"/>
  <c r="AA7" i="5"/>
  <c r="AA6" i="5"/>
  <c r="AA10" i="5"/>
  <c r="AA5" i="5"/>
  <c r="I10" i="5"/>
  <c r="I9" i="5"/>
  <c r="I7" i="5"/>
  <c r="I6" i="5"/>
  <c r="I5" i="5"/>
  <c r="AI25" i="4"/>
  <c r="AI21" i="4"/>
  <c r="AI19" i="4"/>
  <c r="AI22" i="4"/>
  <c r="AI23" i="4"/>
  <c r="AI24" i="4"/>
  <c r="I5" i="4"/>
  <c r="R6" i="4"/>
  <c r="R7" i="4"/>
  <c r="AA8" i="4"/>
  <c r="AA9" i="4"/>
  <c r="R10" i="4"/>
  <c r="AI11" i="4"/>
  <c r="AA7" i="4"/>
  <c r="I6" i="4"/>
  <c r="I7" i="4"/>
  <c r="R8" i="4"/>
  <c r="AI10" i="4"/>
  <c r="AA6" i="4"/>
  <c r="AA5" i="4"/>
  <c r="AI6" i="4"/>
  <c r="I8" i="4"/>
  <c r="I9" i="4"/>
  <c r="AA6" i="3"/>
  <c r="AA10" i="3"/>
  <c r="AA9" i="3"/>
  <c r="AA8" i="3"/>
  <c r="AA7" i="3"/>
  <c r="AA5" i="3"/>
  <c r="AI12" i="3"/>
  <c r="AI10" i="3"/>
  <c r="AI9" i="3"/>
  <c r="AI8" i="3"/>
  <c r="AI11" i="3"/>
  <c r="AI6" i="3"/>
  <c r="I7" i="3"/>
  <c r="I6" i="3"/>
  <c r="I9" i="3"/>
  <c r="I5" i="3"/>
  <c r="I10" i="3"/>
  <c r="I8" i="3"/>
  <c r="R10" i="3"/>
  <c r="R9" i="3"/>
  <c r="R8" i="3"/>
  <c r="R7" i="3"/>
  <c r="R6" i="3"/>
  <c r="R5" i="3"/>
  <c r="AI14" i="2"/>
  <c r="AI10" i="2"/>
  <c r="AI9" i="2"/>
  <c r="AI8" i="2"/>
  <c r="AI11" i="2"/>
  <c r="AI6" i="2"/>
  <c r="AI12" i="2"/>
  <c r="AI13" i="2"/>
  <c r="R5" i="2"/>
  <c r="R6" i="2"/>
  <c r="R10" i="2"/>
  <c r="R9" i="2"/>
  <c r="R8" i="2"/>
  <c r="R7" i="2"/>
  <c r="AA6" i="2"/>
  <c r="AA7" i="2"/>
  <c r="I5" i="2"/>
  <c r="AA8" i="2"/>
  <c r="AA9" i="2"/>
  <c r="AA10" i="2"/>
  <c r="I6" i="2"/>
  <c r="I7" i="2"/>
  <c r="I8" i="2"/>
  <c r="I9" i="2"/>
  <c r="AI10" i="1"/>
  <c r="AI9" i="1"/>
  <c r="AI8" i="1"/>
  <c r="AI6" i="1"/>
  <c r="AI14" i="1"/>
  <c r="AI13" i="1"/>
  <c r="AA9" i="1"/>
  <c r="AA8" i="1"/>
  <c r="AA7" i="1"/>
  <c r="AA6" i="1"/>
  <c r="AA5" i="1"/>
  <c r="R10" i="1"/>
  <c r="R9" i="1"/>
  <c r="R8" i="1"/>
  <c r="R6" i="1"/>
  <c r="R7" i="1"/>
  <c r="R5" i="1"/>
  <c r="H4" i="1"/>
  <c r="I7" i="1" l="1"/>
  <c r="I6" i="1"/>
  <c r="I5" i="1"/>
  <c r="I10" i="1"/>
  <c r="I9" i="1"/>
  <c r="I8" i="1"/>
</calcChain>
</file>

<file path=xl/sharedStrings.xml><?xml version="1.0" encoding="utf-8"?>
<sst xmlns="http://schemas.openxmlformats.org/spreadsheetml/2006/main" count="362" uniqueCount="19">
  <si>
    <t>LED at 255 nm</t>
  </si>
  <si>
    <t>LED at 265 nm</t>
  </si>
  <si>
    <t>LED at 285 nm</t>
  </si>
  <si>
    <t>LP at 254 nm</t>
  </si>
  <si>
    <r>
      <t>UV Dose (mJ/cm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</si>
  <si>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Dilution</t>
  </si>
  <si>
    <t>Plate 1 
(CFU)</t>
  </si>
  <si>
    <t>Plate 2 
(CFU)</t>
  </si>
  <si>
    <t>Average 
(CFU/mL)</t>
  </si>
  <si>
    <t>Log(Average)</t>
  </si>
  <si>
    <t>Log Inactivation</t>
  </si>
  <si>
    <t>*</t>
  </si>
  <si>
    <t>Microorganism</t>
  </si>
  <si>
    <t>Legionella pneumophila</t>
  </si>
  <si>
    <t>Strain</t>
  </si>
  <si>
    <t>LP02</t>
  </si>
  <si>
    <r>
      <t>Modified Dose (mJ/cm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</si>
  <si>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KMC</t>
  </si>
  <si>
    <t>F7621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</si>
</sst>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'01.31.2017'!$H$3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'01.31.2017'!$B$4:$B$10</c:f>
              <c:numCache>
                <c:formatCode>0.0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xVal>
          <c:yVal>
            <c:numRef>
              <c:f>'01.31.2017'!$H$4:$H$10</c:f>
              <c:numCache>
                <c:formatCode>0.00</c:formatCode>
                <c:ptCount val="7"/>
                <c:pt idx="0">
                  <c:v>5.3891660843645326</c:v>
                </c:pt>
                <c:pt idx="1">
                  <c:v>4.9003671286564705</c:v>
                </c:pt>
                <c:pt idx="2">
                  <c:v>4.638489256954637</c:v>
                </c:pt>
                <c:pt idx="3">
                  <c:v>3.8095597146352675</c:v>
                </c:pt>
                <c:pt idx="4">
                  <c:v>3.3979400086720375</c:v>
                </c:pt>
                <c:pt idx="5">
                  <c:v>2.3617278360175931</c:v>
                </c:pt>
                <c:pt idx="6">
                  <c:v>1.6020599913279623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54-492D-8479-2FBB9C4E4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8008"/>
        <c:axId val="480639576"/>
      </c:scatterChart>
      <c:valAx>
        <c:axId val="480638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9576"/>
        <c:crosses val="autoZero"/>
        <c:crossBetween val="midCat"/>
      </c:valAx>
      <c:valAx>
        <c:axId val="48063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8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'04.13.2017'!$H$3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xVal>
            <c:numRef>
              <c:f>'04.13.2017'!$L$4:$L$10</c:f>
              <c:numCache>
                <c:formatCode>0.0</c:formatCode>
                <c:ptCount val="7"/>
                <c:pt idx="0">
                  <c:v>0</c:v>
                </c:pt>
                <c:pt idx="1">
                  <c:v>0.625</c:v>
                </c:pt>
                <c:pt idx="2">
                  <c:v>1.25</c:v>
                </c:pt>
                <c:pt idx="3">
                  <c:v>1.875</c:v>
                </c:pt>
                <c:pt idx="4">
                  <c:v>2.5</c:v>
                </c:pt>
                <c:pt idx="5">
                  <c:v>3.75</c:v>
                </c:pt>
                <c:pt idx="6">
                  <c:v>5</c:v>
                </c:pt>
              </c:numCache>
            </c:numRef>
          </c:xVal>
          <c:yVal>
            <c:numRef>
              <c:f>'04.13.2017'!$Q$4:$Q$10</c:f>
              <c:numCache>
                <c:formatCode>0.00</c:formatCode>
                <c:ptCount val="7"/>
                <c:pt idx="0">
                  <c:v>4.9934362304976121</c:v>
                </c:pt>
                <c:pt idx="1">
                  <c:v>4.6020599913279625</c:v>
                </c:pt>
                <c:pt idx="2">
                  <c:v>4.3424226808222066</c:v>
                </c:pt>
                <c:pt idx="3">
                  <c:v>3.6627578316815739</c:v>
                </c:pt>
                <c:pt idx="4">
                  <c:v>3.4771212547196626</c:v>
                </c:pt>
                <c:pt idx="5">
                  <c:v>2.3010299956639813</c:v>
                </c:pt>
                <c:pt idx="6">
                  <c:v>0.69897000433601886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7A-436A-BC69-B15AE7AF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260776"/>
        <c:axId val="474739608"/>
      </c:scatterChart>
      <c:valAx>
        <c:axId val="397260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739608"/>
        <c:crosses val="autoZero"/>
        <c:crossBetween val="midCat"/>
      </c:valAx>
      <c:valAx>
        <c:axId val="4747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60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285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'04.13.2017'!$H$3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'04.13.2017'!$U$4:$U$10</c:f>
              <c:numCache>
                <c:formatCode>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</c:numCache>
            </c:numRef>
          </c:xVal>
          <c:yVal>
            <c:numRef>
              <c:f>'04.13.2017'!$Z$4:$Z$10</c:f>
              <c:numCache>
                <c:formatCode>0.00</c:formatCode>
                <c:ptCount val="7"/>
                <c:pt idx="0">
                  <c:v>4.9934362304976121</c:v>
                </c:pt>
                <c:pt idx="1">
                  <c:v>4.6720978579357171</c:v>
                </c:pt>
                <c:pt idx="2">
                  <c:v>3.8864907251724818</c:v>
                </c:pt>
                <c:pt idx="3">
                  <c:v>3.6334684555795866</c:v>
                </c:pt>
                <c:pt idx="4">
                  <c:v>3.4393326938302629</c:v>
                </c:pt>
                <c:pt idx="5">
                  <c:v>2.2430380486862944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D-480A-B00B-34ED2816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8040"/>
        <c:axId val="399425840"/>
      </c:scatterChart>
      <c:valAx>
        <c:axId val="4747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25840"/>
        <c:crosses val="autoZero"/>
        <c:crossBetween val="midCat"/>
      </c:valAx>
      <c:valAx>
        <c:axId val="3994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7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at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'04.13.2017'!$H$3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'04.13.2017'!$AC$4:$AC$12</c:f>
              <c:numCache>
                <c:formatCode>0.0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numCache>
            </c:numRef>
          </c:xVal>
          <c:yVal>
            <c:numRef>
              <c:f>'04.13.2017'!$AH$4:$AH$12</c:f>
              <c:numCache>
                <c:formatCode>0.00</c:formatCode>
                <c:ptCount val="9"/>
                <c:pt idx="0">
                  <c:v>4.6720978579357171</c:v>
                </c:pt>
                <c:pt idx="2">
                  <c:v>4.3010299956639813</c:v>
                </c:pt>
                <c:pt idx="4">
                  <c:v>3.667452952889954</c:v>
                </c:pt>
                <c:pt idx="5">
                  <c:v>3.3180633349627615</c:v>
                </c:pt>
                <c:pt idx="6">
                  <c:v>2.8228216453031045</c:v>
                </c:pt>
                <c:pt idx="7">
                  <c:v>2.2671717284030137</c:v>
                </c:pt>
                <c:pt idx="8">
                  <c:v>1.8450980400142569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34-412F-9E25-8CA260B8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268240"/>
        <c:axId val="480052408"/>
      </c:scatterChart>
      <c:valAx>
        <c:axId val="39426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52408"/>
        <c:crosses val="autoZero"/>
        <c:crossBetween val="midCat"/>
      </c:valAx>
      <c:valAx>
        <c:axId val="48005240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268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'01.31.2017'!$H$3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xVal>
            <c:numRef>
              <c:f>'01.31.2017'!$L$4:$L$10</c:f>
              <c:numCache>
                <c:formatCode>0.0</c:formatCode>
                <c:ptCount val="7"/>
                <c:pt idx="0">
                  <c:v>0</c:v>
                </c:pt>
                <c:pt idx="1">
                  <c:v>0.625</c:v>
                </c:pt>
                <c:pt idx="2">
                  <c:v>1.25</c:v>
                </c:pt>
                <c:pt idx="3">
                  <c:v>1.875</c:v>
                </c:pt>
                <c:pt idx="4">
                  <c:v>2.5</c:v>
                </c:pt>
                <c:pt idx="5">
                  <c:v>3.75</c:v>
                </c:pt>
                <c:pt idx="6">
                  <c:v>5</c:v>
                </c:pt>
              </c:numCache>
            </c:numRef>
          </c:xVal>
          <c:yVal>
            <c:numRef>
              <c:f>'01.31.2017'!$Q$4:$Q$10</c:f>
              <c:numCache>
                <c:formatCode>0.00</c:formatCode>
                <c:ptCount val="7"/>
                <c:pt idx="0">
                  <c:v>5.2636360685881085</c:v>
                </c:pt>
                <c:pt idx="1">
                  <c:v>4.795880017344075</c:v>
                </c:pt>
                <c:pt idx="2">
                  <c:v>4.0170333392987807</c:v>
                </c:pt>
                <c:pt idx="3">
                  <c:v>3.406540180433955</c:v>
                </c:pt>
                <c:pt idx="4">
                  <c:v>2.9030899869919438</c:v>
                </c:pt>
                <c:pt idx="5">
                  <c:v>1.6020599913279623</c:v>
                </c:pt>
                <c:pt idx="6">
                  <c:v>0.69897000433601886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E3-4B30-962C-6FB9561F5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7224"/>
        <c:axId val="480634088"/>
      </c:scatterChart>
      <c:valAx>
        <c:axId val="480637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4088"/>
        <c:crosses val="autoZero"/>
        <c:crossBetween val="midCat"/>
      </c:valAx>
      <c:valAx>
        <c:axId val="48063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7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285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'01.31.2017'!$H$3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'01.31.2017'!$U$4:$U$10</c:f>
              <c:numCache>
                <c:formatCode>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</c:numCache>
            </c:numRef>
          </c:xVal>
          <c:yVal>
            <c:numRef>
              <c:f>'01.31.2017'!$Z$4:$Z$10</c:f>
              <c:numCache>
                <c:formatCode>0.00</c:formatCode>
                <c:ptCount val="7"/>
                <c:pt idx="0">
                  <c:v>5.0863598306747484</c:v>
                </c:pt>
                <c:pt idx="1">
                  <c:v>4.4623979978989565</c:v>
                </c:pt>
                <c:pt idx="2">
                  <c:v>3.8481891169913989</c:v>
                </c:pt>
                <c:pt idx="3">
                  <c:v>3.537819095073274</c:v>
                </c:pt>
                <c:pt idx="4">
                  <c:v>2.8450980400142569</c:v>
                </c:pt>
                <c:pt idx="5">
                  <c:v>1.6020599913279623</c:v>
                </c:pt>
                <c:pt idx="6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F0-458D-B995-3C1A7DD54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968"/>
        <c:axId val="480635656"/>
      </c:scatterChart>
      <c:valAx>
        <c:axId val="48063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5656"/>
        <c:crosses val="autoZero"/>
        <c:crossBetween val="midCat"/>
      </c:valAx>
      <c:valAx>
        <c:axId val="48063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at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'01.31.2017'!$H$3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'01.31.2017'!$AC$4:$AC$14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8">
                  <c:v>0</c:v>
                </c:pt>
                <c:pt idx="9">
                  <c:v>5</c:v>
                </c:pt>
                <c:pt idx="10">
                  <c:v>6</c:v>
                </c:pt>
              </c:numCache>
            </c:numRef>
          </c:xVal>
          <c:yVal>
            <c:numRef>
              <c:f>'01.31.2017'!$AH$4:$AH$14</c:f>
              <c:numCache>
                <c:formatCode>0.00</c:formatCode>
                <c:ptCount val="11"/>
                <c:pt idx="0">
                  <c:v>5.0863598306747484</c:v>
                </c:pt>
                <c:pt idx="2">
                  <c:v>4.3117538610557542</c:v>
                </c:pt>
                <c:pt idx="4">
                  <c:v>3.5314789170422549</c:v>
                </c:pt>
                <c:pt idx="5">
                  <c:v>2.8808135922807914</c:v>
                </c:pt>
                <c:pt idx="6">
                  <c:v>2.4913616938342726</c:v>
                </c:pt>
                <c:pt idx="8">
                  <c:v>5.1414497734004669</c:v>
                </c:pt>
                <c:pt idx="9">
                  <c:v>2.4149733479708178</c:v>
                </c:pt>
                <c:pt idx="10">
                  <c:v>1.7781512503836436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F6-43CA-8709-114B93E4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39184"/>
        <c:axId val="480640360"/>
      </c:scatterChart>
      <c:valAx>
        <c:axId val="480639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40360"/>
        <c:crosses val="autoZero"/>
        <c:crossBetween val="midCat"/>
      </c:valAx>
      <c:valAx>
        <c:axId val="48064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9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'02.09.2017'!$H$3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'02.09.2017'!$B$4:$B$10</c:f>
              <c:numCache>
                <c:formatCode>0.0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xVal>
          <c:yVal>
            <c:numRef>
              <c:f>'02.09.2017'!$H$4:$H$10</c:f>
              <c:numCache>
                <c:formatCode>0.00</c:formatCode>
                <c:ptCount val="7"/>
                <c:pt idx="0">
                  <c:v>5.4913616938342731</c:v>
                </c:pt>
                <c:pt idx="1">
                  <c:v>5.0232524596337118</c:v>
                </c:pt>
                <c:pt idx="2">
                  <c:v>4.9614210940664485</c:v>
                </c:pt>
                <c:pt idx="3">
                  <c:v>4.0934216851622347</c:v>
                </c:pt>
                <c:pt idx="4">
                  <c:v>3.7242758696007892</c:v>
                </c:pt>
                <c:pt idx="5">
                  <c:v>2.9268567089496922</c:v>
                </c:pt>
                <c:pt idx="6">
                  <c:v>1.8750612633917001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F-4985-B29E-83FE663F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432504"/>
        <c:axId val="399432896"/>
      </c:scatterChart>
      <c:valAx>
        <c:axId val="399432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32896"/>
        <c:crosses val="autoZero"/>
        <c:crossBetween val="midCat"/>
      </c:valAx>
      <c:valAx>
        <c:axId val="3994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32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265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'02.09.2017'!$H$3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xVal>
            <c:numRef>
              <c:f>'02.09.2017'!$L$4:$L$10</c:f>
              <c:numCache>
                <c:formatCode>0.0</c:formatCode>
                <c:ptCount val="7"/>
                <c:pt idx="0">
                  <c:v>0</c:v>
                </c:pt>
                <c:pt idx="1">
                  <c:v>0.625</c:v>
                </c:pt>
                <c:pt idx="2">
                  <c:v>1.25</c:v>
                </c:pt>
                <c:pt idx="3">
                  <c:v>1.875</c:v>
                </c:pt>
                <c:pt idx="4">
                  <c:v>2.5</c:v>
                </c:pt>
                <c:pt idx="5">
                  <c:v>3.75</c:v>
                </c:pt>
                <c:pt idx="6">
                  <c:v>5</c:v>
                </c:pt>
              </c:numCache>
            </c:numRef>
          </c:xVal>
          <c:yVal>
            <c:numRef>
              <c:f>'02.09.2017'!$Q$4:$Q$10</c:f>
              <c:numCache>
                <c:formatCode>0.00</c:formatCode>
                <c:ptCount val="7"/>
                <c:pt idx="0">
                  <c:v>5.3617278360175931</c:v>
                </c:pt>
                <c:pt idx="1">
                  <c:v>4.9566485792052033</c:v>
                </c:pt>
                <c:pt idx="2">
                  <c:v>4.2253092817258633</c:v>
                </c:pt>
                <c:pt idx="3">
                  <c:v>3.9395192526186187</c:v>
                </c:pt>
                <c:pt idx="4">
                  <c:v>3.3802112417116059</c:v>
                </c:pt>
                <c:pt idx="5">
                  <c:v>2.4149733479708178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35-45F0-B79C-2CAFABCA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426232"/>
        <c:axId val="399435248"/>
      </c:scatterChart>
      <c:valAx>
        <c:axId val="399426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35248"/>
        <c:crosses val="autoZero"/>
        <c:crossBetween val="midCat"/>
      </c:valAx>
      <c:valAx>
        <c:axId val="39943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26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285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'02.09.2017'!$H$3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'02.09.2017'!$U$4:$U$10</c:f>
              <c:numCache>
                <c:formatCode>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</c:numCache>
            </c:numRef>
          </c:xVal>
          <c:yVal>
            <c:numRef>
              <c:f>'02.09.2017'!$Z$4:$Z$10</c:f>
              <c:numCache>
                <c:formatCode>0.00</c:formatCode>
                <c:ptCount val="7"/>
                <c:pt idx="0">
                  <c:v>5.1414497734004669</c:v>
                </c:pt>
                <c:pt idx="1">
                  <c:v>4.8721562727482928</c:v>
                </c:pt>
                <c:pt idx="2">
                  <c:v>4.5563025007672868</c:v>
                </c:pt>
                <c:pt idx="3">
                  <c:v>3.6532125137753435</c:v>
                </c:pt>
                <c:pt idx="4">
                  <c:v>3.2671717284030137</c:v>
                </c:pt>
                <c:pt idx="5">
                  <c:v>2.0969100130080562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A5-4B5E-9618-4B518A5F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31768"/>
        <c:axId val="474732160"/>
      </c:scatterChart>
      <c:valAx>
        <c:axId val="474731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732160"/>
        <c:crosses val="autoZero"/>
        <c:crossBetween val="midCat"/>
      </c:valAx>
      <c:valAx>
        <c:axId val="4747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731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UV-LP at 254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'02.09.2017'!$H$3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'02.09.2017'!$AC$4:$AC$12</c:f>
              <c:numCache>
                <c:formatCode>0.0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</c:numCache>
            </c:numRef>
          </c:xVal>
          <c:yVal>
            <c:numRef>
              <c:f>'02.09.2017'!$AH$4:$AH$12</c:f>
              <c:numCache>
                <c:formatCode>0.00</c:formatCode>
                <c:ptCount val="9"/>
                <c:pt idx="0">
                  <c:v>5.1414497734004669</c:v>
                </c:pt>
                <c:pt idx="2">
                  <c:v>4.6901960800285138</c:v>
                </c:pt>
                <c:pt idx="4">
                  <c:v>3.9956351945975501</c:v>
                </c:pt>
                <c:pt idx="5">
                  <c:v>3.2467447097238415</c:v>
                </c:pt>
                <c:pt idx="6">
                  <c:v>2.7671558660821804</c:v>
                </c:pt>
                <c:pt idx="7">
                  <c:v>2.5185139398778875</c:v>
                </c:pt>
                <c:pt idx="8">
                  <c:v>2.0791812460476247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0-42DC-86B8-E60FE457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727456"/>
        <c:axId val="480634872"/>
      </c:scatterChart>
      <c:valAx>
        <c:axId val="47472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34872"/>
        <c:crosses val="autoZero"/>
        <c:crossBetween val="midCat"/>
      </c:valAx>
      <c:valAx>
        <c:axId val="480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72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UV-LED at 255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'04.13.2017'!$H$3</c:f>
              <c:strCache>
                <c:ptCount val="1"/>
                <c:pt idx="0">
                  <c:v>Log(Average)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'04.13.2017'!$B$4:$B$10</c:f>
              <c:numCache>
                <c:formatCode>0.0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xVal>
          <c:yVal>
            <c:numRef>
              <c:f>'04.13.2017'!$H$4:$H$10</c:f>
              <c:numCache>
                <c:formatCode>0.00</c:formatCode>
                <c:ptCount val="7"/>
                <c:pt idx="0">
                  <c:v>4.7160033436347994</c:v>
                </c:pt>
                <c:pt idx="1">
                  <c:v>4.4842998393467859</c:v>
                </c:pt>
                <c:pt idx="2">
                  <c:v>4.1775364999298619</c:v>
                </c:pt>
                <c:pt idx="3">
                  <c:v>3.716003343634799</c:v>
                </c:pt>
                <c:pt idx="4">
                  <c:v>3.5740312677277188</c:v>
                </c:pt>
                <c:pt idx="5">
                  <c:v>2.716003343634799</c:v>
                </c:pt>
                <c:pt idx="6">
                  <c:v>1.4771212547196624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83-425D-836B-340B8CEA9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14376"/>
        <c:axId val="397259992"/>
      </c:scatterChart>
      <c:valAx>
        <c:axId val="395514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  <a:r>
                  <a:rPr lang="en-US" baseline="0"/>
                  <a:t> Dose (mJ/cm</a:t>
                </a:r>
                <a:r>
                  <a:rPr lang="en-US" baseline="30000"/>
                  <a:t>2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59992"/>
        <c:crosses val="autoZero"/>
        <c:crossBetween val="midCat"/>
      </c:valAx>
      <c:valAx>
        <c:axId val="39725999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Average (CFU/mL)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14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</xdr:rowOff>
    </xdr:from>
    <xdr:to>
      <xdr:col>8</xdr:col>
      <xdr:colOff>657225</xdr:colOff>
      <xdr:row>25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257176</xdr:colOff>
      <xdr:row>11</xdr:row>
      <xdr:rowOff>19050</xdr:rowOff>
    </xdr:from>
    <xdr:to>
      <xdr:col>17</xdr:col>
      <xdr:colOff>466725</xdr:colOff>
      <xdr:row>25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28575</xdr:colOff>
      <xdr:row>11</xdr:row>
      <xdr:rowOff>9525</xdr:rowOff>
    </xdr:from>
    <xdr:to>
      <xdr:col>26</xdr:col>
      <xdr:colOff>533400</xdr:colOff>
      <xdr:row>25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16</xdr:row>
      <xdr:rowOff>0</xdr:rowOff>
    </xdr:from>
    <xdr:to>
      <xdr:col>34</xdr:col>
      <xdr:colOff>685800</xdr:colOff>
      <xdr:row>30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4762</xdr:rowOff>
    </xdr:from>
    <xdr:to>
      <xdr:col>8</xdr:col>
      <xdr:colOff>657225</xdr:colOff>
      <xdr:row>30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16</xdr:row>
      <xdr:rowOff>19050</xdr:rowOff>
    </xdr:from>
    <xdr:to>
      <xdr:col>17</xdr:col>
      <xdr:colOff>466725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514350</xdr:colOff>
      <xdr:row>16</xdr:row>
      <xdr:rowOff>0</xdr:rowOff>
    </xdr:from>
    <xdr:to>
      <xdr:col>26</xdr:col>
      <xdr:colOff>457200</xdr:colOff>
      <xdr:row>30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21</xdr:row>
      <xdr:rowOff>0</xdr:rowOff>
    </xdr:from>
    <xdr:to>
      <xdr:col>34</xdr:col>
      <xdr:colOff>685800</xdr:colOff>
      <xdr:row>35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4762</xdr:rowOff>
    </xdr:from>
    <xdr:to>
      <xdr:col>8</xdr:col>
      <xdr:colOff>657225</xdr:colOff>
      <xdr:row>30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16</xdr:row>
      <xdr:rowOff>19050</xdr:rowOff>
    </xdr:from>
    <xdr:to>
      <xdr:col>17</xdr:col>
      <xdr:colOff>466725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</xdr:colOff>
      <xdr:row>16</xdr:row>
      <xdr:rowOff>0</xdr:rowOff>
    </xdr:from>
    <xdr:to>
      <xdr:col>26</xdr:col>
      <xdr:colOff>333375</xdr:colOff>
      <xdr:row>30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21</xdr:row>
      <xdr:rowOff>0</xdr:rowOff>
    </xdr:from>
    <xdr:to>
      <xdr:col>34</xdr:col>
      <xdr:colOff>685800</xdr:colOff>
      <xdr:row>35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5"/>
  <sheetViews>
    <sheetView topLeftCell="I1" zoomScale="60" zoomScaleNormal="60" workbookViewId="0">
      <selection activeCell="U5" sqref="U5:U10"/>
    </sheetView>
  </sheetViews>
  <sheetFormatPr defaultRowHeight="15" x14ac:dyDescent="0.25"/>
  <cols>
    <col min="2" max="2" width="10.140625" customWidth="1"/>
    <col min="3" max="3" width="16.85546875" customWidth="1"/>
    <col min="4" max="4" width="9.7109375" bestFit="1" customWidth="1"/>
    <col min="5" max="6" width="9.140625" customWidth="1"/>
    <col min="7" max="7" width="11.28515625" bestFit="1" customWidth="1"/>
    <col min="8" max="8" width="16.28515625" customWidth="1"/>
    <col min="9" max="9" width="13" bestFit="1" customWidth="1"/>
    <col min="11" max="11" width="11.5703125" customWidth="1"/>
    <col min="12" max="12" width="15.85546875" customWidth="1"/>
    <col min="13" max="13" width="9.7109375" bestFit="1" customWidth="1"/>
    <col min="16" max="16" width="11.42578125" customWidth="1"/>
    <col min="17" max="17" width="15.28515625" customWidth="1"/>
    <col min="18" max="18" width="14.42578125" customWidth="1"/>
    <col min="20" max="20" width="11.7109375" customWidth="1"/>
    <col min="21" max="21" width="16.28515625" customWidth="1"/>
    <col min="22" max="22" width="9.7109375" bestFit="1" customWidth="1"/>
    <col min="25" max="25" width="11.7109375" customWidth="1"/>
    <col min="26" max="26" width="15.7109375" customWidth="1"/>
    <col min="27" max="27" width="13.140625" customWidth="1"/>
    <col min="29" max="29" width="11.7109375" customWidth="1"/>
    <col min="30" max="30" width="9.7109375" bestFit="1" customWidth="1"/>
    <col min="33" max="33" width="12.28515625" customWidth="1"/>
    <col min="34" max="34" width="15.140625" customWidth="1"/>
    <col min="35" max="35" width="13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32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1.1*B4</f>
        <v>0</v>
      </c>
      <c r="D4" s="4">
        <v>1E-4</v>
      </c>
      <c r="E4" s="5">
        <v>21</v>
      </c>
      <c r="F4" s="5">
        <v>28</v>
      </c>
      <c r="G4" s="4">
        <f>AVERAGE(E4:F4)/D4</f>
        <v>245000</v>
      </c>
      <c r="H4" s="6">
        <f>LOG(G4)</f>
        <v>5.3891660843645326</v>
      </c>
      <c r="I4" s="5"/>
      <c r="K4" s="3">
        <v>0</v>
      </c>
      <c r="L4" s="3">
        <v>0</v>
      </c>
      <c r="M4" s="4" t="s">
        <v>11</v>
      </c>
      <c r="N4" s="5" t="s">
        <v>11</v>
      </c>
      <c r="O4" s="5" t="s">
        <v>11</v>
      </c>
      <c r="P4" s="4">
        <f>AVERAGE(G4,Y4)</f>
        <v>183500</v>
      </c>
      <c r="Q4" s="6">
        <f t="shared" ref="Q4:Q10" si="0">LOG(P4)</f>
        <v>5.2636360685881085</v>
      </c>
      <c r="R4" s="5"/>
      <c r="T4" s="3">
        <v>0</v>
      </c>
      <c r="U4" s="3">
        <v>0</v>
      </c>
      <c r="V4" s="4">
        <v>1E-3</v>
      </c>
      <c r="W4" s="5">
        <v>119</v>
      </c>
      <c r="X4" s="5">
        <v>125</v>
      </c>
      <c r="Y4" s="4">
        <f t="shared" ref="Y4:Y10" si="1">AVERAGE(W4:X4)/V4</f>
        <v>122000</v>
      </c>
      <c r="Z4" s="6">
        <f t="shared" ref="Z4:Z9" si="2">LOG(Y4)</f>
        <v>5.0863598306747484</v>
      </c>
      <c r="AA4" s="5"/>
      <c r="AC4" s="3">
        <v>0</v>
      </c>
      <c r="AD4" s="4">
        <v>1E-3</v>
      </c>
      <c r="AE4" s="5">
        <v>119</v>
      </c>
      <c r="AF4" s="5">
        <v>125</v>
      </c>
      <c r="AG4" s="4">
        <f t="shared" ref="AG4:AG12" si="3">AVERAGE(AE4:AF4)/AD4</f>
        <v>122000</v>
      </c>
      <c r="AH4" s="6">
        <f t="shared" ref="AH4:AH12" si="4">LOG(AG4)</f>
        <v>5.0863598306747484</v>
      </c>
      <c r="AI4" s="5"/>
    </row>
    <row r="5" spans="2:35" x14ac:dyDescent="0.25">
      <c r="B5" s="3">
        <v>0.5</v>
      </c>
      <c r="C5" s="3">
        <f t="shared" ref="C5:C10" si="5">1.1*B5</f>
        <v>0.55000000000000004</v>
      </c>
      <c r="D5" s="4">
        <v>1E-3</v>
      </c>
      <c r="E5" s="5">
        <v>79</v>
      </c>
      <c r="F5" s="5">
        <v>80</v>
      </c>
      <c r="G5" s="4">
        <f t="shared" ref="G5:G10" si="6">AVERAGE(E5:F5)/D5</f>
        <v>79500</v>
      </c>
      <c r="H5" s="6">
        <f t="shared" ref="H5:H10" si="7">LOG(G5)</f>
        <v>4.9003671286564705</v>
      </c>
      <c r="I5" s="6">
        <f>$H$4-H5</f>
        <v>0.48879895570806209</v>
      </c>
      <c r="K5" s="3">
        <v>0.5</v>
      </c>
      <c r="L5" s="3">
        <f>K5*1.25</f>
        <v>0.625</v>
      </c>
      <c r="M5" s="4">
        <v>1E-3</v>
      </c>
      <c r="N5" s="5">
        <v>61</v>
      </c>
      <c r="O5" s="5">
        <v>64</v>
      </c>
      <c r="P5" s="4">
        <f t="shared" ref="P5:P10" si="8">AVERAGE(N5:O5)/M5</f>
        <v>62500</v>
      </c>
      <c r="Q5" s="6">
        <f t="shared" si="0"/>
        <v>4.795880017344075</v>
      </c>
      <c r="R5" s="6">
        <f>$Q$4-Q5</f>
        <v>0.46775605124403352</v>
      </c>
      <c r="T5" s="3">
        <v>0.5</v>
      </c>
      <c r="U5" s="3">
        <f>T5*2</f>
        <v>1</v>
      </c>
      <c r="V5" s="4">
        <v>1E-3</v>
      </c>
      <c r="W5" s="5">
        <v>38</v>
      </c>
      <c r="X5" s="5">
        <v>20</v>
      </c>
      <c r="Y5" s="4">
        <f t="shared" si="1"/>
        <v>29000</v>
      </c>
      <c r="Z5" s="6">
        <f t="shared" si="2"/>
        <v>4.4623979978989565</v>
      </c>
      <c r="AA5" s="6">
        <f>$Z$4-Z5</f>
        <v>0.62396183277579187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1E-3</v>
      </c>
      <c r="E6" s="5">
        <v>26</v>
      </c>
      <c r="F6" s="5">
        <v>61</v>
      </c>
      <c r="G6" s="4">
        <f t="shared" si="6"/>
        <v>43500</v>
      </c>
      <c r="H6" s="6">
        <f t="shared" si="7"/>
        <v>4.638489256954637</v>
      </c>
      <c r="I6" s="6">
        <f t="shared" ref="I6:I10" si="9">$H$4-H6</f>
        <v>0.75067682740989561</v>
      </c>
      <c r="K6" s="3">
        <v>1</v>
      </c>
      <c r="L6" s="3">
        <f t="shared" ref="L6:L10" si="10">K6*1.25</f>
        <v>1.25</v>
      </c>
      <c r="M6" s="4">
        <v>0.01</v>
      </c>
      <c r="N6" s="5">
        <v>131</v>
      </c>
      <c r="O6" s="5">
        <v>77</v>
      </c>
      <c r="P6" s="4">
        <f t="shared" si="8"/>
        <v>10400</v>
      </c>
      <c r="Q6" s="6">
        <f t="shared" si="0"/>
        <v>4.0170333392987807</v>
      </c>
      <c r="R6" s="6">
        <f t="shared" ref="R6:R10" si="11">$Q$4-Q6</f>
        <v>1.2466027292893278</v>
      </c>
      <c r="T6" s="3">
        <v>1</v>
      </c>
      <c r="U6" s="3">
        <f t="shared" ref="U6:U10" si="12">T6*2</f>
        <v>2</v>
      </c>
      <c r="V6" s="4">
        <v>0.01</v>
      </c>
      <c r="W6" s="5">
        <v>88</v>
      </c>
      <c r="X6" s="5">
        <v>53</v>
      </c>
      <c r="Y6" s="4">
        <f t="shared" si="1"/>
        <v>7050</v>
      </c>
      <c r="Z6" s="6">
        <f t="shared" si="2"/>
        <v>3.8481891169913989</v>
      </c>
      <c r="AA6" s="6">
        <f t="shared" ref="AA6:AA9" si="13">$Z$4-Z6</f>
        <v>1.2381707136833495</v>
      </c>
      <c r="AC6" s="3">
        <v>1</v>
      </c>
      <c r="AD6" s="4">
        <v>1E-3</v>
      </c>
      <c r="AE6" s="5">
        <v>16</v>
      </c>
      <c r="AF6" s="5">
        <v>25</v>
      </c>
      <c r="AG6" s="4">
        <f t="shared" si="3"/>
        <v>20500</v>
      </c>
      <c r="AH6" s="6">
        <f t="shared" si="4"/>
        <v>4.3117538610557542</v>
      </c>
      <c r="AI6" s="6">
        <f>$AH$4-AH6</f>
        <v>0.77460596961899419</v>
      </c>
    </row>
    <row r="7" spans="2:35" x14ac:dyDescent="0.25">
      <c r="B7" s="3">
        <v>1.5</v>
      </c>
      <c r="C7" s="3">
        <f t="shared" si="5"/>
        <v>1.6500000000000001</v>
      </c>
      <c r="D7" s="4">
        <v>0.01</v>
      </c>
      <c r="E7" s="5">
        <v>47</v>
      </c>
      <c r="F7" s="5">
        <v>82</v>
      </c>
      <c r="G7" s="4">
        <f t="shared" si="6"/>
        <v>6450</v>
      </c>
      <c r="H7" s="6">
        <f t="shared" si="7"/>
        <v>3.8095597146352675</v>
      </c>
      <c r="I7" s="6">
        <f t="shared" si="9"/>
        <v>1.579606369729265</v>
      </c>
      <c r="K7" s="3">
        <v>1.5</v>
      </c>
      <c r="L7" s="3">
        <f t="shared" si="10"/>
        <v>1.875</v>
      </c>
      <c r="M7" s="4">
        <v>0.01</v>
      </c>
      <c r="N7" s="5">
        <v>33</v>
      </c>
      <c r="O7" s="5">
        <v>18</v>
      </c>
      <c r="P7" s="4">
        <f t="shared" si="8"/>
        <v>2550</v>
      </c>
      <c r="Q7" s="6">
        <f t="shared" si="0"/>
        <v>3.406540180433955</v>
      </c>
      <c r="R7" s="6">
        <f t="shared" si="11"/>
        <v>1.8570958881541535</v>
      </c>
      <c r="T7" s="3">
        <v>1.5</v>
      </c>
      <c r="U7" s="3">
        <f t="shared" si="12"/>
        <v>3</v>
      </c>
      <c r="V7" s="4">
        <v>0.01</v>
      </c>
      <c r="W7" s="5">
        <v>34</v>
      </c>
      <c r="X7" s="5">
        <v>35</v>
      </c>
      <c r="Y7" s="4">
        <f t="shared" si="1"/>
        <v>3450</v>
      </c>
      <c r="Z7" s="6">
        <f t="shared" si="2"/>
        <v>3.537819095073274</v>
      </c>
      <c r="AA7" s="6">
        <f t="shared" si="13"/>
        <v>1.5485407356014744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0.01</v>
      </c>
      <c r="E8" s="5">
        <v>30</v>
      </c>
      <c r="F8" s="5">
        <v>20</v>
      </c>
      <c r="G8" s="4">
        <f t="shared" si="6"/>
        <v>2500</v>
      </c>
      <c r="H8" s="6">
        <f t="shared" si="7"/>
        <v>3.3979400086720375</v>
      </c>
      <c r="I8" s="6">
        <f t="shared" si="9"/>
        <v>1.9912260756924951</v>
      </c>
      <c r="K8" s="3">
        <v>2</v>
      </c>
      <c r="L8" s="3">
        <f t="shared" si="10"/>
        <v>2.5</v>
      </c>
      <c r="M8" s="4">
        <v>0.01</v>
      </c>
      <c r="N8" s="5">
        <v>8</v>
      </c>
      <c r="O8" s="5">
        <v>8</v>
      </c>
      <c r="P8" s="4">
        <f t="shared" si="8"/>
        <v>800</v>
      </c>
      <c r="Q8" s="6">
        <f t="shared" si="0"/>
        <v>2.9030899869919438</v>
      </c>
      <c r="R8" s="6">
        <f t="shared" si="11"/>
        <v>2.3605460815961647</v>
      </c>
      <c r="T8" s="3">
        <v>2</v>
      </c>
      <c r="U8" s="3">
        <f t="shared" si="12"/>
        <v>4</v>
      </c>
      <c r="V8" s="4">
        <v>0.01</v>
      </c>
      <c r="W8" s="5">
        <v>8</v>
      </c>
      <c r="X8" s="5">
        <v>6</v>
      </c>
      <c r="Y8" s="4">
        <f t="shared" si="1"/>
        <v>700</v>
      </c>
      <c r="Z8" s="6">
        <f t="shared" si="2"/>
        <v>2.8450980400142569</v>
      </c>
      <c r="AA8" s="6">
        <f t="shared" si="13"/>
        <v>2.2412617906604915</v>
      </c>
      <c r="AC8" s="3">
        <v>2</v>
      </c>
      <c r="AD8" s="4">
        <v>0.01</v>
      </c>
      <c r="AE8" s="5">
        <v>38</v>
      </c>
      <c r="AF8" s="5">
        <v>30</v>
      </c>
      <c r="AG8" s="4">
        <f t="shared" si="3"/>
        <v>3400</v>
      </c>
      <c r="AH8" s="6">
        <f t="shared" si="4"/>
        <v>3.5314789170422549</v>
      </c>
      <c r="AI8" s="6">
        <f>$AH$4-AH8</f>
        <v>1.5548809136324935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24</v>
      </c>
      <c r="F9" s="5">
        <v>22</v>
      </c>
      <c r="G9" s="4">
        <f t="shared" si="6"/>
        <v>230</v>
      </c>
      <c r="H9" s="6">
        <f t="shared" si="7"/>
        <v>2.3617278360175931</v>
      </c>
      <c r="I9" s="6">
        <f t="shared" si="9"/>
        <v>3.0274382483469395</v>
      </c>
      <c r="K9" s="3">
        <v>3</v>
      </c>
      <c r="L9" s="3">
        <f t="shared" si="10"/>
        <v>3.75</v>
      </c>
      <c r="M9" s="4">
        <v>0.1</v>
      </c>
      <c r="N9" s="5">
        <v>4</v>
      </c>
      <c r="O9" s="5">
        <v>4</v>
      </c>
      <c r="P9" s="4">
        <f t="shared" si="8"/>
        <v>40</v>
      </c>
      <c r="Q9" s="6">
        <f t="shared" si="0"/>
        <v>1.6020599913279623</v>
      </c>
      <c r="R9" s="6">
        <f t="shared" si="11"/>
        <v>3.661576077260146</v>
      </c>
      <c r="T9" s="3">
        <v>3</v>
      </c>
      <c r="U9" s="3">
        <f t="shared" si="12"/>
        <v>6</v>
      </c>
      <c r="V9" s="4">
        <v>0.1</v>
      </c>
      <c r="W9" s="5">
        <v>6</v>
      </c>
      <c r="X9" s="5">
        <v>2</v>
      </c>
      <c r="Y9" s="4">
        <f t="shared" si="1"/>
        <v>40</v>
      </c>
      <c r="Z9" s="6">
        <f t="shared" si="2"/>
        <v>1.6020599913279623</v>
      </c>
      <c r="AA9" s="6">
        <f t="shared" si="13"/>
        <v>3.4842998393467859</v>
      </c>
      <c r="AC9" s="3">
        <v>3</v>
      </c>
      <c r="AD9" s="4">
        <v>0.1</v>
      </c>
      <c r="AE9" s="5">
        <v>80</v>
      </c>
      <c r="AF9" s="5">
        <v>72</v>
      </c>
      <c r="AG9" s="4">
        <f t="shared" si="3"/>
        <v>760</v>
      </c>
      <c r="AH9" s="6">
        <f t="shared" si="4"/>
        <v>2.8808135922807914</v>
      </c>
      <c r="AI9" s="6">
        <f t="shared" ref="AI9:AI10" si="14">$AH$4-AH9</f>
        <v>2.205546238393957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1</v>
      </c>
      <c r="F10" s="5">
        <v>7</v>
      </c>
      <c r="G10" s="4">
        <f t="shared" si="6"/>
        <v>40</v>
      </c>
      <c r="H10" s="6">
        <f t="shared" si="7"/>
        <v>1.6020599913279623</v>
      </c>
      <c r="I10" s="6">
        <f t="shared" si="9"/>
        <v>3.7871060930365701</v>
      </c>
      <c r="K10" s="3">
        <v>4</v>
      </c>
      <c r="L10" s="3">
        <f t="shared" si="10"/>
        <v>5</v>
      </c>
      <c r="M10" s="4">
        <v>0.1</v>
      </c>
      <c r="N10" s="5">
        <v>1</v>
      </c>
      <c r="O10" s="5">
        <v>0</v>
      </c>
      <c r="P10" s="4">
        <f t="shared" si="8"/>
        <v>5</v>
      </c>
      <c r="Q10" s="6">
        <f t="shared" si="0"/>
        <v>0.69897000433601886</v>
      </c>
      <c r="R10" s="6">
        <f t="shared" si="11"/>
        <v>4.5646660642520898</v>
      </c>
      <c r="T10" s="3">
        <v>4</v>
      </c>
      <c r="U10" s="3">
        <f t="shared" si="12"/>
        <v>8</v>
      </c>
      <c r="V10" s="4">
        <v>0.1</v>
      </c>
      <c r="W10" s="5">
        <v>0</v>
      </c>
      <c r="X10" s="5">
        <v>0</v>
      </c>
      <c r="Y10" s="4">
        <f t="shared" si="1"/>
        <v>0</v>
      </c>
      <c r="Z10" s="6">
        <v>0.7</v>
      </c>
      <c r="AA10" s="6">
        <v>4.3899999999999997</v>
      </c>
      <c r="AC10" s="3">
        <v>4</v>
      </c>
      <c r="AD10" s="4">
        <v>0.1</v>
      </c>
      <c r="AE10" s="5">
        <v>32</v>
      </c>
      <c r="AF10" s="5">
        <v>30</v>
      </c>
      <c r="AG10" s="4">
        <f t="shared" si="3"/>
        <v>310</v>
      </c>
      <c r="AH10" s="6">
        <f t="shared" si="4"/>
        <v>2.4913616938342726</v>
      </c>
      <c r="AI10" s="6">
        <f t="shared" si="14"/>
        <v>2.5949981368404758</v>
      </c>
    </row>
    <row r="12" spans="2:35" x14ac:dyDescent="0.25">
      <c r="AC12" s="3">
        <v>0</v>
      </c>
      <c r="AD12" s="4">
        <v>1E-3</v>
      </c>
      <c r="AE12" s="5">
        <v>155</v>
      </c>
      <c r="AF12" s="5">
        <v>122</v>
      </c>
      <c r="AG12" s="4">
        <f t="shared" si="3"/>
        <v>138500</v>
      </c>
      <c r="AH12" s="6">
        <f t="shared" si="4"/>
        <v>5.1414497734004669</v>
      </c>
      <c r="AI12" s="5"/>
    </row>
    <row r="13" spans="2:35" x14ac:dyDescent="0.25">
      <c r="AC13" s="7">
        <v>5</v>
      </c>
      <c r="AD13" s="8">
        <v>0.1</v>
      </c>
      <c r="AE13" s="9">
        <v>30</v>
      </c>
      <c r="AF13" s="9">
        <v>22</v>
      </c>
      <c r="AG13" s="8">
        <f>AVERAGE(AE13:AF13)/AD13</f>
        <v>260</v>
      </c>
      <c r="AH13" s="10">
        <f>LOG(AG13)</f>
        <v>2.4149733479708178</v>
      </c>
      <c r="AI13" s="10">
        <f>$AH$12-AH13</f>
        <v>2.7264764254296492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  <c r="AC14" s="7">
        <v>6</v>
      </c>
      <c r="AD14" s="8">
        <v>0.1</v>
      </c>
      <c r="AE14" s="9">
        <v>4</v>
      </c>
      <c r="AF14" s="9">
        <v>8</v>
      </c>
      <c r="AG14" s="8">
        <f t="shared" ref="AG14" si="15">AVERAGE(AE14:AF14)/AD14</f>
        <v>60</v>
      </c>
      <c r="AH14" s="10">
        <f t="shared" ref="AH14" si="16">LOG(AG14)</f>
        <v>1.7781512503836436</v>
      </c>
      <c r="AI14" s="10">
        <f>$AH$12-AH14</f>
        <v>3.3632985230168231</v>
      </c>
    </row>
    <row r="15" spans="2:35" x14ac:dyDescent="0.25">
      <c r="B15" s="14" t="s">
        <v>14</v>
      </c>
      <c r="C15" s="14"/>
      <c r="D15" s="14"/>
      <c r="E15" s="14" t="s">
        <v>15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5"/>
  <sheetViews>
    <sheetView workbookViewId="0">
      <selection activeCell="U10" sqref="U10"/>
    </sheetView>
  </sheetViews>
  <sheetFormatPr defaultRowHeight="15" x14ac:dyDescent="0.25"/>
  <cols>
    <col min="3" max="3" width="14.4257812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.28515625" customWidth="1"/>
    <col min="17" max="17" width="12.7109375" customWidth="1"/>
    <col min="18" max="18" width="12" customWidth="1"/>
    <col min="21" max="21" width="14.140625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1E-4</v>
      </c>
      <c r="E4" s="5">
        <v>39</v>
      </c>
      <c r="F4" s="5">
        <v>23</v>
      </c>
      <c r="G4" s="4">
        <f>AVERAGE(E4:F4)/D4</f>
        <v>310000</v>
      </c>
      <c r="H4" s="6">
        <f>LOG(G4)</f>
        <v>5.4913616938342731</v>
      </c>
      <c r="I4" s="5"/>
      <c r="K4" s="3">
        <v>0</v>
      </c>
      <c r="L4" s="3">
        <f>K4*1.25</f>
        <v>0</v>
      </c>
      <c r="M4" s="4">
        <v>1E-4</v>
      </c>
      <c r="N4" s="5">
        <v>31</v>
      </c>
      <c r="O4" s="5">
        <v>15</v>
      </c>
      <c r="P4" s="4">
        <f>AVERAGE(N4,O4)/M4</f>
        <v>230000</v>
      </c>
      <c r="Q4" s="6">
        <f t="shared" ref="Q4:Q10" si="0">LOG(P4)</f>
        <v>5.3617278360175931</v>
      </c>
      <c r="R4" s="5"/>
      <c r="T4" s="3">
        <v>0</v>
      </c>
      <c r="U4" s="3">
        <f>T4*2</f>
        <v>0</v>
      </c>
      <c r="V4" s="4">
        <v>1E-3</v>
      </c>
      <c r="W4" s="5">
        <v>155</v>
      </c>
      <c r="X4" s="5">
        <v>122</v>
      </c>
      <c r="Y4" s="4">
        <f t="shared" ref="Y4:Y10" si="1">AVERAGE(W4:X4)/V4</f>
        <v>138500</v>
      </c>
      <c r="Z4" s="6">
        <f t="shared" ref="Z4:Z10" si="2">LOG(Y4)</f>
        <v>5.1414497734004669</v>
      </c>
      <c r="AA4" s="5"/>
      <c r="AC4" s="3">
        <v>0</v>
      </c>
      <c r="AD4" s="4">
        <v>1E-3</v>
      </c>
      <c r="AE4" s="5">
        <v>155</v>
      </c>
      <c r="AF4" s="5">
        <v>122</v>
      </c>
      <c r="AG4" s="4">
        <f t="shared" ref="AG4:AG14" si="3">AVERAGE(AE4:AF4)/AD4</f>
        <v>138500</v>
      </c>
      <c r="AH4" s="6">
        <f t="shared" ref="AH4:AH14" si="4">LOG(AG4)</f>
        <v>5.1414497734004669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97</v>
      </c>
      <c r="F5" s="5">
        <v>114</v>
      </c>
      <c r="G5" s="4">
        <f t="shared" ref="G5:G10" si="6">AVERAGE(E5:F5)/D5</f>
        <v>105500</v>
      </c>
      <c r="H5" s="6">
        <f t="shared" ref="H5:H10" si="7">LOG(G5)</f>
        <v>5.0232524596337118</v>
      </c>
      <c r="I5" s="6">
        <f>$H$4-H5</f>
        <v>0.46810923420056127</v>
      </c>
      <c r="K5" s="3">
        <v>0.5</v>
      </c>
      <c r="L5" s="3">
        <f t="shared" ref="L5:L10" si="8">K5*1.25</f>
        <v>0.625</v>
      </c>
      <c r="M5" s="4">
        <v>1E-3</v>
      </c>
      <c r="N5" s="5">
        <v>78</v>
      </c>
      <c r="O5" s="5">
        <v>103</v>
      </c>
      <c r="P5" s="4">
        <f t="shared" ref="P5:P10" si="9">AVERAGE(N5:O5)/M5</f>
        <v>90500</v>
      </c>
      <c r="Q5" s="6">
        <f t="shared" si="0"/>
        <v>4.9566485792052033</v>
      </c>
      <c r="R5" s="6">
        <f>$Q$4-Q5</f>
        <v>0.40507925681238977</v>
      </c>
      <c r="T5" s="3">
        <v>0.5</v>
      </c>
      <c r="U5" s="3">
        <f t="shared" ref="U5:U10" si="10">T5*2</f>
        <v>1</v>
      </c>
      <c r="V5" s="4">
        <v>1E-3</v>
      </c>
      <c r="W5" s="5">
        <v>86</v>
      </c>
      <c r="X5" s="5">
        <v>63</v>
      </c>
      <c r="Y5" s="4">
        <f t="shared" si="1"/>
        <v>74500</v>
      </c>
      <c r="Z5" s="6">
        <f t="shared" si="2"/>
        <v>4.8721562727482928</v>
      </c>
      <c r="AA5" s="6">
        <f>$Z$4-Z5</f>
        <v>0.26929350065217417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1E-3</v>
      </c>
      <c r="E6" s="5">
        <v>49</v>
      </c>
      <c r="F6" s="5">
        <v>134</v>
      </c>
      <c r="G6" s="4">
        <f t="shared" si="6"/>
        <v>91500</v>
      </c>
      <c r="H6" s="6">
        <f t="shared" si="7"/>
        <v>4.9614210940664485</v>
      </c>
      <c r="I6" s="6">
        <f t="shared" ref="I6:I10" si="11">$H$4-H6</f>
        <v>0.52994059976782459</v>
      </c>
      <c r="K6" s="3">
        <v>1</v>
      </c>
      <c r="L6" s="3">
        <f t="shared" si="8"/>
        <v>1.25</v>
      </c>
      <c r="M6" s="4">
        <v>0.01</v>
      </c>
      <c r="N6" s="5">
        <v>184</v>
      </c>
      <c r="O6" s="5">
        <v>152</v>
      </c>
      <c r="P6" s="4">
        <f t="shared" si="9"/>
        <v>16800</v>
      </c>
      <c r="Q6" s="6">
        <f t="shared" si="0"/>
        <v>4.2253092817258633</v>
      </c>
      <c r="R6" s="6">
        <f t="shared" ref="R6:R10" si="12">$Q$4-Q6</f>
        <v>1.1364185542917298</v>
      </c>
      <c r="T6" s="3">
        <v>1</v>
      </c>
      <c r="U6" s="3">
        <f t="shared" si="10"/>
        <v>2</v>
      </c>
      <c r="V6" s="4">
        <v>1E-3</v>
      </c>
      <c r="W6" s="5">
        <v>29</v>
      </c>
      <c r="X6" s="5">
        <v>43</v>
      </c>
      <c r="Y6" s="4">
        <f t="shared" si="1"/>
        <v>36000</v>
      </c>
      <c r="Z6" s="6">
        <f t="shared" si="2"/>
        <v>4.5563025007672868</v>
      </c>
      <c r="AA6" s="6">
        <f t="shared" ref="AA6:AA10" si="13">$Z$4-Z6</f>
        <v>0.58514727263318012</v>
      </c>
      <c r="AC6" s="3">
        <v>1</v>
      </c>
      <c r="AD6" s="4">
        <v>1E-3</v>
      </c>
      <c r="AE6" s="5">
        <v>59</v>
      </c>
      <c r="AF6" s="5">
        <v>39</v>
      </c>
      <c r="AG6" s="4">
        <f t="shared" si="3"/>
        <v>49000</v>
      </c>
      <c r="AH6" s="6">
        <f t="shared" si="4"/>
        <v>4.6901960800285138</v>
      </c>
      <c r="AI6" s="6">
        <f>$AH$4-AH6</f>
        <v>0.45125369337195309</v>
      </c>
    </row>
    <row r="7" spans="2:35" x14ac:dyDescent="0.25">
      <c r="B7" s="3">
        <v>1.5</v>
      </c>
      <c r="C7" s="3">
        <f t="shared" si="5"/>
        <v>1.6500000000000001</v>
      </c>
      <c r="D7" s="4">
        <v>0.01</v>
      </c>
      <c r="E7" s="5">
        <v>126</v>
      </c>
      <c r="F7" s="5">
        <v>122</v>
      </c>
      <c r="G7" s="4">
        <f t="shared" si="6"/>
        <v>12400</v>
      </c>
      <c r="H7" s="6">
        <f t="shared" si="7"/>
        <v>4.0934216851622347</v>
      </c>
      <c r="I7" s="6">
        <f t="shared" si="11"/>
        <v>1.3979400086720384</v>
      </c>
      <c r="K7" s="3">
        <v>1.5</v>
      </c>
      <c r="L7" s="3">
        <f t="shared" si="8"/>
        <v>1.875</v>
      </c>
      <c r="M7" s="4">
        <v>0.01</v>
      </c>
      <c r="N7" s="5">
        <v>78</v>
      </c>
      <c r="O7" s="5">
        <v>96</v>
      </c>
      <c r="P7" s="4">
        <f t="shared" si="9"/>
        <v>8700</v>
      </c>
      <c r="Q7" s="6">
        <f t="shared" si="0"/>
        <v>3.9395192526186187</v>
      </c>
      <c r="R7" s="6">
        <f t="shared" si="12"/>
        <v>1.4222085833989744</v>
      </c>
      <c r="T7" s="3">
        <v>1.5</v>
      </c>
      <c r="U7" s="3">
        <f t="shared" si="10"/>
        <v>3</v>
      </c>
      <c r="V7" s="4">
        <v>0.01</v>
      </c>
      <c r="W7" s="5">
        <v>46</v>
      </c>
      <c r="X7" s="5">
        <v>44</v>
      </c>
      <c r="Y7" s="4">
        <f t="shared" si="1"/>
        <v>4500</v>
      </c>
      <c r="Z7" s="6">
        <f t="shared" si="2"/>
        <v>3.6532125137753435</v>
      </c>
      <c r="AA7" s="6">
        <f t="shared" si="13"/>
        <v>1.4882372596251234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0.01</v>
      </c>
      <c r="E8" s="5">
        <v>35</v>
      </c>
      <c r="F8" s="5">
        <v>71</v>
      </c>
      <c r="G8" s="4">
        <f t="shared" si="6"/>
        <v>5300</v>
      </c>
      <c r="H8" s="6">
        <f t="shared" si="7"/>
        <v>3.7242758696007892</v>
      </c>
      <c r="I8" s="6">
        <f t="shared" si="11"/>
        <v>1.7670858242334839</v>
      </c>
      <c r="K8" s="3">
        <v>2</v>
      </c>
      <c r="L8" s="3">
        <f t="shared" si="8"/>
        <v>2.5</v>
      </c>
      <c r="M8" s="4">
        <v>0.01</v>
      </c>
      <c r="N8" s="5">
        <v>14</v>
      </c>
      <c r="O8" s="5">
        <v>34</v>
      </c>
      <c r="P8" s="4">
        <f t="shared" si="9"/>
        <v>2400</v>
      </c>
      <c r="Q8" s="6">
        <f t="shared" si="0"/>
        <v>3.3802112417116059</v>
      </c>
      <c r="R8" s="6">
        <f t="shared" si="12"/>
        <v>1.9815165943059871</v>
      </c>
      <c r="T8" s="3">
        <v>2</v>
      </c>
      <c r="U8" s="3">
        <f t="shared" si="10"/>
        <v>4</v>
      </c>
      <c r="V8" s="4">
        <v>0.01</v>
      </c>
      <c r="W8" s="5">
        <v>14</v>
      </c>
      <c r="X8" s="5">
        <v>23</v>
      </c>
      <c r="Y8" s="4">
        <f t="shared" si="1"/>
        <v>1850</v>
      </c>
      <c r="Z8" s="6">
        <f t="shared" si="2"/>
        <v>3.2671717284030137</v>
      </c>
      <c r="AA8" s="6">
        <f t="shared" si="13"/>
        <v>1.8742780449974532</v>
      </c>
      <c r="AC8" s="3">
        <v>2</v>
      </c>
      <c r="AD8" s="4">
        <v>0.01</v>
      </c>
      <c r="AE8" s="5">
        <v>98</v>
      </c>
      <c r="AF8" s="5">
        <v>100</v>
      </c>
      <c r="AG8" s="4">
        <f t="shared" si="3"/>
        <v>9900</v>
      </c>
      <c r="AH8" s="6">
        <f t="shared" si="4"/>
        <v>3.9956351945975501</v>
      </c>
      <c r="AI8" s="6">
        <f>$AH$4-AH8</f>
        <v>1.1458145788029168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77</v>
      </c>
      <c r="F9" s="5">
        <v>92</v>
      </c>
      <c r="G9" s="4">
        <f t="shared" si="6"/>
        <v>845</v>
      </c>
      <c r="H9" s="6">
        <f t="shared" si="7"/>
        <v>2.9268567089496922</v>
      </c>
      <c r="I9" s="6">
        <f t="shared" si="11"/>
        <v>2.5645049848845809</v>
      </c>
      <c r="K9" s="3">
        <v>3</v>
      </c>
      <c r="L9" s="3">
        <f t="shared" si="8"/>
        <v>3.75</v>
      </c>
      <c r="M9" s="4">
        <v>0.1</v>
      </c>
      <c r="N9" s="5">
        <v>24</v>
      </c>
      <c r="O9" s="5">
        <v>28</v>
      </c>
      <c r="P9" s="4">
        <f t="shared" si="9"/>
        <v>260</v>
      </c>
      <c r="Q9" s="6">
        <f t="shared" si="0"/>
        <v>2.4149733479708178</v>
      </c>
      <c r="R9" s="6">
        <f t="shared" si="12"/>
        <v>2.9467544880467753</v>
      </c>
      <c r="T9" s="3">
        <v>3</v>
      </c>
      <c r="U9" s="3">
        <f t="shared" si="10"/>
        <v>6</v>
      </c>
      <c r="V9" s="4">
        <v>0.1</v>
      </c>
      <c r="W9" s="5">
        <v>16</v>
      </c>
      <c r="X9" s="5">
        <v>9</v>
      </c>
      <c r="Y9" s="4">
        <f t="shared" si="1"/>
        <v>125</v>
      </c>
      <c r="Z9" s="6">
        <f t="shared" si="2"/>
        <v>2.0969100130080562</v>
      </c>
      <c r="AA9" s="6">
        <f t="shared" si="13"/>
        <v>3.0445397603924107</v>
      </c>
      <c r="AC9" s="3">
        <v>3</v>
      </c>
      <c r="AD9" s="4">
        <v>0.1</v>
      </c>
      <c r="AE9" s="5">
        <v>189</v>
      </c>
      <c r="AF9" s="5">
        <v>164</v>
      </c>
      <c r="AG9" s="4">
        <f t="shared" si="3"/>
        <v>1765</v>
      </c>
      <c r="AH9" s="6">
        <f t="shared" si="4"/>
        <v>3.2467447097238415</v>
      </c>
      <c r="AI9" s="6">
        <f t="shared" ref="AI9:AI14" si="14">$AH$4-AH9</f>
        <v>1.8947050636766254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5</v>
      </c>
      <c r="F10" s="5">
        <v>10</v>
      </c>
      <c r="G10" s="4">
        <f t="shared" si="6"/>
        <v>75</v>
      </c>
      <c r="H10" s="6">
        <f t="shared" si="7"/>
        <v>1.8750612633917001</v>
      </c>
      <c r="I10" s="6">
        <f t="shared" si="11"/>
        <v>3.616300430442573</v>
      </c>
      <c r="K10" s="3">
        <v>4</v>
      </c>
      <c r="L10" s="3">
        <f t="shared" si="8"/>
        <v>5</v>
      </c>
      <c r="M10" s="4">
        <v>0.1</v>
      </c>
      <c r="N10" s="5">
        <v>0</v>
      </c>
      <c r="O10" s="5">
        <v>2</v>
      </c>
      <c r="P10" s="4">
        <f t="shared" si="9"/>
        <v>10</v>
      </c>
      <c r="Q10" s="6">
        <f t="shared" si="0"/>
        <v>1</v>
      </c>
      <c r="R10" s="6">
        <f t="shared" si="12"/>
        <v>4.3617278360175931</v>
      </c>
      <c r="T10" s="3">
        <v>4</v>
      </c>
      <c r="U10" s="3">
        <f t="shared" si="10"/>
        <v>8</v>
      </c>
      <c r="V10" s="4">
        <v>0.1</v>
      </c>
      <c r="W10" s="5">
        <v>2</v>
      </c>
      <c r="X10" s="5">
        <v>0</v>
      </c>
      <c r="Y10" s="4">
        <f t="shared" si="1"/>
        <v>10</v>
      </c>
      <c r="Z10" s="6">
        <f t="shared" si="2"/>
        <v>1</v>
      </c>
      <c r="AA10" s="6">
        <f t="shared" si="13"/>
        <v>4.1414497734004669</v>
      </c>
      <c r="AC10" s="3">
        <v>4</v>
      </c>
      <c r="AD10" s="4">
        <v>0.1</v>
      </c>
      <c r="AE10" s="5">
        <v>74</v>
      </c>
      <c r="AF10" s="5">
        <v>43</v>
      </c>
      <c r="AG10" s="4">
        <f t="shared" si="3"/>
        <v>585</v>
      </c>
      <c r="AH10" s="6">
        <f t="shared" si="4"/>
        <v>2.7671558660821804</v>
      </c>
      <c r="AI10" s="6">
        <f t="shared" si="14"/>
        <v>2.3742939073182865</v>
      </c>
    </row>
    <row r="11" spans="2:35" x14ac:dyDescent="0.25">
      <c r="AC11" s="7">
        <v>5</v>
      </c>
      <c r="AD11" s="8">
        <v>0.1</v>
      </c>
      <c r="AE11" s="9">
        <v>40</v>
      </c>
      <c r="AF11" s="9">
        <v>26</v>
      </c>
      <c r="AG11" s="8">
        <f t="shared" si="3"/>
        <v>330</v>
      </c>
      <c r="AH11" s="10">
        <f t="shared" si="4"/>
        <v>2.5185139398778875</v>
      </c>
      <c r="AI11" s="10">
        <f t="shared" si="14"/>
        <v>2.6229358335225794</v>
      </c>
    </row>
    <row r="12" spans="2:35" x14ac:dyDescent="0.25">
      <c r="AC12" s="7">
        <v>6</v>
      </c>
      <c r="AD12" s="8">
        <v>0.1</v>
      </c>
      <c r="AE12" s="9">
        <v>15</v>
      </c>
      <c r="AF12" s="9">
        <v>9</v>
      </c>
      <c r="AG12" s="8">
        <f>AVERAGE(AE12:AF12)/AD12</f>
        <v>120</v>
      </c>
      <c r="AH12" s="10">
        <f>LOG(AG12)</f>
        <v>2.0791812460476247</v>
      </c>
      <c r="AI12" s="10">
        <f>$AH$4-AH12</f>
        <v>3.0622685273528423</v>
      </c>
    </row>
    <row r="13" spans="2:35" x14ac:dyDescent="0.25">
      <c r="AC13" s="7">
        <v>5</v>
      </c>
      <c r="AD13" s="8">
        <v>0.1</v>
      </c>
      <c r="AE13" s="9">
        <v>30</v>
      </c>
      <c r="AF13" s="9">
        <v>22</v>
      </c>
      <c r="AG13" s="8">
        <f>AVERAGE(AE13:AF13)/AD13</f>
        <v>260</v>
      </c>
      <c r="AH13" s="10">
        <f>LOG(AG13)</f>
        <v>2.4149733479708178</v>
      </c>
      <c r="AI13" s="10">
        <f>$AH$4-AH13</f>
        <v>2.7264764254296492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  <c r="AC14" s="7">
        <v>6</v>
      </c>
      <c r="AD14" s="8">
        <v>0.1</v>
      </c>
      <c r="AE14" s="9">
        <v>4</v>
      </c>
      <c r="AF14" s="9">
        <v>8</v>
      </c>
      <c r="AG14" s="8">
        <f t="shared" si="3"/>
        <v>60</v>
      </c>
      <c r="AH14" s="10">
        <f t="shared" si="4"/>
        <v>1.7781512503836436</v>
      </c>
      <c r="AI14" s="10">
        <f t="shared" si="14"/>
        <v>3.3632985230168231</v>
      </c>
    </row>
    <row r="15" spans="2:35" x14ac:dyDescent="0.25">
      <c r="B15" s="14" t="s">
        <v>14</v>
      </c>
      <c r="C15" s="14"/>
      <c r="D15" s="14"/>
      <c r="E15" s="14" t="s">
        <v>15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5"/>
  <sheetViews>
    <sheetView workbookViewId="0">
      <selection activeCell="U10" sqref="U10"/>
    </sheetView>
  </sheetViews>
  <sheetFormatPr defaultRowHeight="15" x14ac:dyDescent="0.25"/>
  <cols>
    <col min="3" max="3" width="14.14062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.140625" bestFit="1" customWidth="1"/>
    <col min="17" max="17" width="12.7109375" customWidth="1"/>
    <col min="18" max="18" width="12" customWidth="1"/>
    <col min="21" max="21" width="14.140625" bestFit="1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59</v>
      </c>
      <c r="F4" s="5">
        <v>45</v>
      </c>
      <c r="G4" s="4">
        <f>AVERAGE(E4:F4)/D4</f>
        <v>52000</v>
      </c>
      <c r="H4" s="6">
        <f>LOG(G4)</f>
        <v>4.7160033436347994</v>
      </c>
      <c r="I4" s="5"/>
      <c r="K4" s="3">
        <v>0</v>
      </c>
      <c r="L4" s="3">
        <f>K4*1.25</f>
        <v>0</v>
      </c>
      <c r="M4" s="4">
        <v>1E-3</v>
      </c>
      <c r="N4" s="5">
        <v>100</v>
      </c>
      <c r="O4" s="5">
        <v>97</v>
      </c>
      <c r="P4" s="4">
        <f>AVERAGE(N4,O4)/M4</f>
        <v>98500</v>
      </c>
      <c r="Q4" s="6">
        <f t="shared" ref="Q4:Q10" si="0">LOG(P4)</f>
        <v>4.9934362304976121</v>
      </c>
      <c r="R4" s="5"/>
      <c r="T4" s="3">
        <v>0</v>
      </c>
      <c r="U4" s="3">
        <f>T4*2</f>
        <v>0</v>
      </c>
      <c r="V4" s="4">
        <v>1E-3</v>
      </c>
      <c r="W4" s="5">
        <v>100</v>
      </c>
      <c r="X4" s="5">
        <v>97</v>
      </c>
      <c r="Y4" s="4">
        <f t="shared" ref="Y4:Y10" si="1">AVERAGE(W4:X4)/V4</f>
        <v>98500</v>
      </c>
      <c r="Z4" s="6">
        <f t="shared" ref="Z4:Z10" si="2">LOG(Y4)</f>
        <v>4.9934362304976121</v>
      </c>
      <c r="AA4" s="5"/>
      <c r="AC4" s="3">
        <v>0</v>
      </c>
      <c r="AD4" s="4">
        <v>1E-3</v>
      </c>
      <c r="AE4" s="5">
        <v>59</v>
      </c>
      <c r="AF4" s="5">
        <v>35</v>
      </c>
      <c r="AG4" s="4">
        <f t="shared" ref="AG4:AG11" si="3">AVERAGE(AE4:AF4)/AD4</f>
        <v>47000</v>
      </c>
      <c r="AH4" s="6">
        <f t="shared" ref="AH4:AH11" si="4">LOG(AG4)</f>
        <v>4.6720978579357171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29</v>
      </c>
      <c r="F5" s="5">
        <v>32</v>
      </c>
      <c r="G5" s="4">
        <f t="shared" ref="G5:G10" si="6">AVERAGE(E5:F5)/D5</f>
        <v>30500</v>
      </c>
      <c r="H5" s="6">
        <f t="shared" ref="H5:H10" si="7">LOG(G5)</f>
        <v>4.4842998393467859</v>
      </c>
      <c r="I5" s="6">
        <f>$H$4-H5</f>
        <v>0.23170350428801356</v>
      </c>
      <c r="K5" s="3">
        <v>0.5</v>
      </c>
      <c r="L5" s="3">
        <f t="shared" ref="L5:L10" si="8">K5*1.25</f>
        <v>0.625</v>
      </c>
      <c r="M5" s="4">
        <v>1E-3</v>
      </c>
      <c r="N5" s="5">
        <v>46</v>
      </c>
      <c r="O5" s="5">
        <v>34</v>
      </c>
      <c r="P5" s="4">
        <f t="shared" ref="P5:P10" si="9">AVERAGE(N5:O5)/M5</f>
        <v>40000</v>
      </c>
      <c r="Q5" s="6">
        <f t="shared" si="0"/>
        <v>4.6020599913279625</v>
      </c>
      <c r="R5" s="6">
        <f>$Q$4-Q5</f>
        <v>0.39137623916964959</v>
      </c>
      <c r="T5" s="3">
        <v>0.5</v>
      </c>
      <c r="U5" s="3">
        <f t="shared" ref="U5:U10" si="10">T5*2</f>
        <v>1</v>
      </c>
      <c r="V5" s="4">
        <v>1E-3</v>
      </c>
      <c r="W5" s="5">
        <v>39</v>
      </c>
      <c r="X5" s="5">
        <v>55</v>
      </c>
      <c r="Y5" s="4">
        <f t="shared" si="1"/>
        <v>47000</v>
      </c>
      <c r="Z5" s="6">
        <f t="shared" si="2"/>
        <v>4.6720978579357171</v>
      </c>
      <c r="AA5" s="6">
        <f>$Z$4-Z5</f>
        <v>0.32133837256189501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158</v>
      </c>
      <c r="F6" s="5">
        <v>143</v>
      </c>
      <c r="G6" s="4">
        <f t="shared" si="6"/>
        <v>15050</v>
      </c>
      <c r="H6" s="6">
        <f t="shared" si="7"/>
        <v>4.1775364999298619</v>
      </c>
      <c r="I6" s="6">
        <f t="shared" ref="I6:I10" si="11">$H$4-H6</f>
        <v>0.53846684370493758</v>
      </c>
      <c r="K6" s="3">
        <v>1</v>
      </c>
      <c r="L6" s="3">
        <f t="shared" si="8"/>
        <v>1.25</v>
      </c>
      <c r="M6" s="4">
        <v>1E-3</v>
      </c>
      <c r="N6" s="5">
        <v>15</v>
      </c>
      <c r="O6" s="5">
        <v>29</v>
      </c>
      <c r="P6" s="4">
        <f t="shared" si="9"/>
        <v>22000</v>
      </c>
      <c r="Q6" s="6">
        <f t="shared" si="0"/>
        <v>4.3424226808222066</v>
      </c>
      <c r="R6" s="6">
        <f t="shared" ref="R6:R10" si="12">$Q$4-Q6</f>
        <v>0.65101354967540548</v>
      </c>
      <c r="T6" s="3">
        <v>1</v>
      </c>
      <c r="U6" s="3">
        <f t="shared" si="10"/>
        <v>2</v>
      </c>
      <c r="V6" s="4">
        <v>0.01</v>
      </c>
      <c r="W6" s="5">
        <v>68</v>
      </c>
      <c r="X6" s="5">
        <v>86</v>
      </c>
      <c r="Y6" s="4">
        <f t="shared" si="1"/>
        <v>7700</v>
      </c>
      <c r="Z6" s="6">
        <f t="shared" si="2"/>
        <v>3.8864907251724818</v>
      </c>
      <c r="AA6" s="6">
        <f t="shared" ref="AA6:AA10" si="13">$Z$4-Z6</f>
        <v>1.1069455053251303</v>
      </c>
      <c r="AC6" s="3">
        <v>1</v>
      </c>
      <c r="AD6" s="4">
        <v>1E-3</v>
      </c>
      <c r="AE6" s="5">
        <v>14</v>
      </c>
      <c r="AF6" s="5">
        <v>26</v>
      </c>
      <c r="AG6" s="4">
        <f t="shared" si="3"/>
        <v>20000</v>
      </c>
      <c r="AH6" s="6">
        <f t="shared" si="4"/>
        <v>4.3010299956639813</v>
      </c>
      <c r="AI6" s="6">
        <f>$AH$4-AH6</f>
        <v>0.37106786227173583</v>
      </c>
    </row>
    <row r="7" spans="2:35" x14ac:dyDescent="0.25">
      <c r="B7" s="3">
        <v>1.5</v>
      </c>
      <c r="C7" s="3">
        <f t="shared" si="5"/>
        <v>1.6500000000000001</v>
      </c>
      <c r="D7" s="4">
        <v>0.01</v>
      </c>
      <c r="E7" s="5">
        <v>59</v>
      </c>
      <c r="F7" s="5">
        <v>45</v>
      </c>
      <c r="G7" s="4">
        <f t="shared" si="6"/>
        <v>5200</v>
      </c>
      <c r="H7" s="6">
        <f t="shared" si="7"/>
        <v>3.716003343634799</v>
      </c>
      <c r="I7" s="6">
        <f t="shared" si="11"/>
        <v>1.0000000000000004</v>
      </c>
      <c r="K7" s="3">
        <v>1.5</v>
      </c>
      <c r="L7" s="3">
        <f t="shared" si="8"/>
        <v>1.875</v>
      </c>
      <c r="M7" s="4">
        <v>0.01</v>
      </c>
      <c r="N7" s="5">
        <v>48</v>
      </c>
      <c r="O7" s="5">
        <v>44</v>
      </c>
      <c r="P7" s="4">
        <f t="shared" si="9"/>
        <v>4600</v>
      </c>
      <c r="Q7" s="6">
        <f t="shared" si="0"/>
        <v>3.6627578316815739</v>
      </c>
      <c r="R7" s="6">
        <f t="shared" si="12"/>
        <v>1.3306783988160382</v>
      </c>
      <c r="T7" s="3">
        <v>1.5</v>
      </c>
      <c r="U7" s="3">
        <f t="shared" si="10"/>
        <v>3</v>
      </c>
      <c r="V7" s="4">
        <v>0.01</v>
      </c>
      <c r="W7" s="5">
        <v>50</v>
      </c>
      <c r="X7" s="5">
        <v>36</v>
      </c>
      <c r="Y7" s="4">
        <f t="shared" si="1"/>
        <v>4300</v>
      </c>
      <c r="Z7" s="6">
        <f t="shared" si="2"/>
        <v>3.6334684555795866</v>
      </c>
      <c r="AA7" s="6">
        <f t="shared" si="13"/>
        <v>1.3599677749180255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0.01</v>
      </c>
      <c r="E8" s="5">
        <v>41</v>
      </c>
      <c r="F8" s="5">
        <v>34</v>
      </c>
      <c r="G8" s="4">
        <f t="shared" si="6"/>
        <v>3750</v>
      </c>
      <c r="H8" s="6">
        <f t="shared" si="7"/>
        <v>3.5740312677277188</v>
      </c>
      <c r="I8" s="6">
        <f t="shared" si="11"/>
        <v>1.1419720759070806</v>
      </c>
      <c r="K8" s="3">
        <v>2</v>
      </c>
      <c r="L8" s="3">
        <f t="shared" si="8"/>
        <v>2.5</v>
      </c>
      <c r="M8" s="4">
        <v>0.01</v>
      </c>
      <c r="N8" s="5">
        <v>31</v>
      </c>
      <c r="O8" s="5">
        <v>29</v>
      </c>
      <c r="P8" s="4">
        <f t="shared" si="9"/>
        <v>3000</v>
      </c>
      <c r="Q8" s="6">
        <f t="shared" si="0"/>
        <v>3.4771212547196626</v>
      </c>
      <c r="R8" s="6">
        <f t="shared" si="12"/>
        <v>1.5163149757779495</v>
      </c>
      <c r="T8" s="3">
        <v>2</v>
      </c>
      <c r="U8" s="3">
        <f t="shared" si="10"/>
        <v>4</v>
      </c>
      <c r="V8" s="4">
        <v>0.01</v>
      </c>
      <c r="W8" s="5">
        <v>29</v>
      </c>
      <c r="X8" s="5">
        <v>26</v>
      </c>
      <c r="Y8" s="4">
        <f t="shared" si="1"/>
        <v>2750</v>
      </c>
      <c r="Z8" s="6">
        <f t="shared" si="2"/>
        <v>3.4393326938302629</v>
      </c>
      <c r="AA8" s="6">
        <f t="shared" si="13"/>
        <v>1.5541035366673492</v>
      </c>
      <c r="AC8" s="3">
        <v>2</v>
      </c>
      <c r="AD8" s="4">
        <v>0.01</v>
      </c>
      <c r="AE8" s="5">
        <v>44</v>
      </c>
      <c r="AF8" s="5">
        <v>49</v>
      </c>
      <c r="AG8" s="4">
        <f t="shared" si="3"/>
        <v>4650</v>
      </c>
      <c r="AH8" s="6">
        <f t="shared" si="4"/>
        <v>3.667452952889954</v>
      </c>
      <c r="AI8" s="6">
        <f>$AH$4-AH8</f>
        <v>1.0046449050457631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44</v>
      </c>
      <c r="F9" s="5">
        <v>60</v>
      </c>
      <c r="G9" s="4">
        <f t="shared" si="6"/>
        <v>520</v>
      </c>
      <c r="H9" s="6">
        <f t="shared" si="7"/>
        <v>2.716003343634799</v>
      </c>
      <c r="I9" s="6">
        <f t="shared" si="11"/>
        <v>2.0000000000000004</v>
      </c>
      <c r="K9" s="3">
        <v>3</v>
      </c>
      <c r="L9" s="3">
        <f t="shared" si="8"/>
        <v>3.75</v>
      </c>
      <c r="M9" s="4">
        <v>0.1</v>
      </c>
      <c r="N9" s="5">
        <v>15</v>
      </c>
      <c r="O9" s="5">
        <v>25</v>
      </c>
      <c r="P9" s="4">
        <f t="shared" si="9"/>
        <v>200</v>
      </c>
      <c r="Q9" s="6">
        <f t="shared" si="0"/>
        <v>2.3010299956639813</v>
      </c>
      <c r="R9" s="6">
        <f t="shared" si="12"/>
        <v>2.6924062348336308</v>
      </c>
      <c r="T9" s="3">
        <v>3</v>
      </c>
      <c r="U9" s="3">
        <f t="shared" si="10"/>
        <v>6</v>
      </c>
      <c r="V9" s="4">
        <v>0.1</v>
      </c>
      <c r="W9" s="5">
        <v>14</v>
      </c>
      <c r="X9" s="5">
        <v>21</v>
      </c>
      <c r="Y9" s="4">
        <f t="shared" si="1"/>
        <v>175</v>
      </c>
      <c r="Z9" s="6">
        <f t="shared" si="2"/>
        <v>2.2430380486862944</v>
      </c>
      <c r="AA9" s="6">
        <f t="shared" si="13"/>
        <v>2.7503981818113177</v>
      </c>
      <c r="AC9" s="3">
        <v>3</v>
      </c>
      <c r="AD9" s="4">
        <v>0.1</v>
      </c>
      <c r="AE9" s="5">
        <v>213</v>
      </c>
      <c r="AF9" s="5">
        <v>203</v>
      </c>
      <c r="AG9" s="4">
        <f t="shared" si="3"/>
        <v>2080</v>
      </c>
      <c r="AH9" s="6">
        <f t="shared" si="4"/>
        <v>3.3180633349627615</v>
      </c>
      <c r="AI9" s="6">
        <f t="shared" ref="AI9:AI11" si="14">$AH$4-AH9</f>
        <v>1.3540345229729556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3</v>
      </c>
      <c r="F10" s="5">
        <v>3</v>
      </c>
      <c r="G10" s="4">
        <f t="shared" si="6"/>
        <v>30</v>
      </c>
      <c r="H10" s="6">
        <f t="shared" si="7"/>
        <v>1.4771212547196624</v>
      </c>
      <c r="I10" s="6">
        <f t="shared" si="11"/>
        <v>3.2388820889151368</v>
      </c>
      <c r="K10" s="3">
        <v>4</v>
      </c>
      <c r="L10" s="3">
        <f t="shared" si="8"/>
        <v>5</v>
      </c>
      <c r="M10" s="4">
        <v>0.1</v>
      </c>
      <c r="N10" s="5">
        <v>0</v>
      </c>
      <c r="O10" s="5">
        <v>1</v>
      </c>
      <c r="P10" s="4">
        <f t="shared" si="9"/>
        <v>5</v>
      </c>
      <c r="Q10" s="6">
        <f t="shared" si="0"/>
        <v>0.69897000433601886</v>
      </c>
      <c r="R10" s="6">
        <f t="shared" si="12"/>
        <v>4.2944662261615933</v>
      </c>
      <c r="T10" s="3">
        <v>4</v>
      </c>
      <c r="U10" s="3">
        <f t="shared" si="10"/>
        <v>8</v>
      </c>
      <c r="V10" s="4">
        <v>0.1</v>
      </c>
      <c r="W10" s="5">
        <v>2</v>
      </c>
      <c r="X10" s="5">
        <v>0</v>
      </c>
      <c r="Y10" s="4">
        <f t="shared" si="1"/>
        <v>10</v>
      </c>
      <c r="Z10" s="6">
        <f t="shared" si="2"/>
        <v>1</v>
      </c>
      <c r="AA10" s="6">
        <f t="shared" si="13"/>
        <v>3.9934362304976121</v>
      </c>
      <c r="AC10" s="3">
        <v>4</v>
      </c>
      <c r="AD10" s="4">
        <v>0.1</v>
      </c>
      <c r="AE10" s="5">
        <v>76</v>
      </c>
      <c r="AF10" s="5">
        <v>57</v>
      </c>
      <c r="AG10" s="4">
        <f t="shared" si="3"/>
        <v>665</v>
      </c>
      <c r="AH10" s="6">
        <f t="shared" si="4"/>
        <v>2.8228216453031045</v>
      </c>
      <c r="AI10" s="6">
        <f t="shared" si="14"/>
        <v>1.8492762126326125</v>
      </c>
    </row>
    <row r="11" spans="2:35" x14ac:dyDescent="0.25">
      <c r="AC11" s="7">
        <v>5</v>
      </c>
      <c r="AD11" s="8">
        <v>0.1</v>
      </c>
      <c r="AE11" s="9">
        <v>20</v>
      </c>
      <c r="AF11" s="9">
        <v>17</v>
      </c>
      <c r="AG11" s="8">
        <f t="shared" si="3"/>
        <v>185</v>
      </c>
      <c r="AH11" s="10">
        <f t="shared" si="4"/>
        <v>2.2671717284030137</v>
      </c>
      <c r="AI11" s="10">
        <f t="shared" si="14"/>
        <v>2.4049261295327033</v>
      </c>
    </row>
    <row r="12" spans="2:35" x14ac:dyDescent="0.25">
      <c r="AC12" s="7">
        <v>6</v>
      </c>
      <c r="AD12" s="8">
        <v>0.1</v>
      </c>
      <c r="AE12" s="9">
        <v>5</v>
      </c>
      <c r="AF12" s="9">
        <v>9</v>
      </c>
      <c r="AG12" s="8">
        <f>AVERAGE(AE12:AF12)/AD12</f>
        <v>70</v>
      </c>
      <c r="AH12" s="10">
        <f>LOG(AG12)</f>
        <v>1.8450980400142569</v>
      </c>
      <c r="AI12" s="10">
        <f>$AH$4-AH12</f>
        <v>2.8269998179214602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15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25"/>
  <sheetViews>
    <sheetView topLeftCell="K1" workbookViewId="0">
      <selection activeCell="U5" sqref="U5:U10"/>
    </sheetView>
  </sheetViews>
  <sheetFormatPr defaultRowHeight="15" x14ac:dyDescent="0.25"/>
  <cols>
    <col min="3" max="3" width="14.570312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" customWidth="1"/>
    <col min="17" max="17" width="12.7109375" customWidth="1"/>
    <col min="18" max="18" width="12" customWidth="1"/>
    <col min="21" max="21" width="13.7109375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7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106</v>
      </c>
      <c r="F4" s="5">
        <v>94</v>
      </c>
      <c r="G4" s="4">
        <f>AVERAGE(E4:F4)/D4</f>
        <v>100000</v>
      </c>
      <c r="H4" s="6">
        <f>LOG(G4)</f>
        <v>5</v>
      </c>
      <c r="I4" s="5"/>
      <c r="K4" s="3">
        <v>0</v>
      </c>
      <c r="L4" s="3">
        <f>K4*1.25</f>
        <v>0</v>
      </c>
      <c r="M4" s="4">
        <v>1E-3</v>
      </c>
      <c r="N4" s="5">
        <v>106</v>
      </c>
      <c r="O4" s="5">
        <v>94</v>
      </c>
      <c r="P4" s="4">
        <f>AVERAGE(N4,O4)/M4</f>
        <v>100000</v>
      </c>
      <c r="Q4" s="6">
        <f t="shared" ref="Q4:Q9" si="0">LOG(P4)</f>
        <v>5</v>
      </c>
      <c r="R4" s="5"/>
      <c r="T4" s="3">
        <v>0</v>
      </c>
      <c r="U4" s="3">
        <f>T4*2</f>
        <v>0</v>
      </c>
      <c r="V4" s="4">
        <v>1E-3</v>
      </c>
      <c r="W4" s="5">
        <v>106</v>
      </c>
      <c r="X4" s="5">
        <v>94</v>
      </c>
      <c r="Y4" s="4">
        <f t="shared" ref="Y4:Y10" si="1">AVERAGE(W4:X4)/V4</f>
        <v>100000</v>
      </c>
      <c r="Z4" s="6">
        <f t="shared" ref="Z4:Z9" si="2">LOG(Y4)</f>
        <v>5</v>
      </c>
      <c r="AA4" s="5"/>
      <c r="AC4" s="3">
        <v>0</v>
      </c>
      <c r="AD4" s="4">
        <v>1E-3</v>
      </c>
      <c r="AE4" s="5">
        <v>24</v>
      </c>
      <c r="AF4" s="5">
        <v>33</v>
      </c>
      <c r="AG4" s="4">
        <f t="shared" ref="AG4:AG11" si="3">AVERAGE(AE4:AF4)/AD4</f>
        <v>28500</v>
      </c>
      <c r="AH4" s="6">
        <f t="shared" ref="AH4:AH11" si="4">LOG(AG4)</f>
        <v>4.4548448600085102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95</v>
      </c>
      <c r="F5" s="5">
        <v>99</v>
      </c>
      <c r="G5" s="4">
        <f t="shared" ref="G5:G10" si="6">AVERAGE(E5:F5)/D5</f>
        <v>97000</v>
      </c>
      <c r="H5" s="6">
        <f t="shared" ref="H5:H10" si="7">LOG(G5)</f>
        <v>4.9867717342662452</v>
      </c>
      <c r="I5" s="6">
        <f>$H$4-H5</f>
        <v>1.3228265733754796E-2</v>
      </c>
      <c r="K5" s="3">
        <v>0.5</v>
      </c>
      <c r="L5" s="3">
        <f t="shared" ref="L5:L10" si="8">K5*1.25</f>
        <v>0.625</v>
      </c>
      <c r="M5" s="4">
        <v>1E-3</v>
      </c>
      <c r="N5" s="5">
        <v>94</v>
      </c>
      <c r="O5" s="5">
        <v>68</v>
      </c>
      <c r="P5" s="4">
        <f t="shared" ref="P5:P10" si="9">AVERAGE(N5:O5)/M5</f>
        <v>81000</v>
      </c>
      <c r="Q5" s="6">
        <f t="shared" si="0"/>
        <v>4.9084850188786495</v>
      </c>
      <c r="R5" s="6">
        <f>$Q$4-Q5</f>
        <v>9.151498112135048E-2</v>
      </c>
      <c r="T5" s="3">
        <v>0.5</v>
      </c>
      <c r="U5" s="3">
        <f t="shared" ref="U5:U10" si="10">T5*2</f>
        <v>1</v>
      </c>
      <c r="V5" s="4">
        <v>1E-3</v>
      </c>
      <c r="W5" s="5">
        <v>42</v>
      </c>
      <c r="X5" s="5">
        <v>34</v>
      </c>
      <c r="Y5" s="4">
        <f t="shared" si="1"/>
        <v>38000</v>
      </c>
      <c r="Z5" s="6">
        <f t="shared" si="2"/>
        <v>4.5797835966168101</v>
      </c>
      <c r="AA5" s="6">
        <f>$Z$4-Z5</f>
        <v>0.42021640338318988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1E-3</v>
      </c>
      <c r="E6" s="5">
        <v>41</v>
      </c>
      <c r="F6" s="5">
        <v>40</v>
      </c>
      <c r="G6" s="4">
        <f t="shared" si="6"/>
        <v>40500</v>
      </c>
      <c r="H6" s="6">
        <f t="shared" si="7"/>
        <v>4.6074550232146683</v>
      </c>
      <c r="I6" s="6">
        <f t="shared" ref="I6:I10" si="11">$H$4-H6</f>
        <v>0.39254497678533173</v>
      </c>
      <c r="K6" s="3">
        <v>1</v>
      </c>
      <c r="L6" s="3">
        <f t="shared" si="8"/>
        <v>1.25</v>
      </c>
      <c r="M6" s="4">
        <v>1E-3</v>
      </c>
      <c r="N6" s="5">
        <v>43</v>
      </c>
      <c r="O6" s="5">
        <v>33</v>
      </c>
      <c r="P6" s="4">
        <f t="shared" si="9"/>
        <v>38000</v>
      </c>
      <c r="Q6" s="6">
        <f t="shared" si="0"/>
        <v>4.5797835966168101</v>
      </c>
      <c r="R6" s="6">
        <f t="shared" ref="R6:R10" si="12">$Q$4-Q6</f>
        <v>0.42021640338318988</v>
      </c>
      <c r="T6" s="3">
        <v>1</v>
      </c>
      <c r="U6" s="3">
        <f t="shared" si="10"/>
        <v>2</v>
      </c>
      <c r="V6" s="4">
        <v>1E-3</v>
      </c>
      <c r="W6" s="5">
        <v>22</v>
      </c>
      <c r="X6" s="5">
        <v>26</v>
      </c>
      <c r="Y6" s="4">
        <f t="shared" si="1"/>
        <v>24000</v>
      </c>
      <c r="Z6" s="6">
        <f t="shared" si="2"/>
        <v>4.3802112417116064</v>
      </c>
      <c r="AA6" s="6">
        <f t="shared" ref="AA6:AA10" si="13">$Z$4-Z6</f>
        <v>0.61978875828839364</v>
      </c>
      <c r="AC6" s="3">
        <v>1</v>
      </c>
      <c r="AD6" s="4">
        <v>0.01</v>
      </c>
      <c r="AE6" s="5">
        <v>128</v>
      </c>
      <c r="AF6" s="5">
        <v>142</v>
      </c>
      <c r="AG6" s="4">
        <f t="shared" si="3"/>
        <v>13500</v>
      </c>
      <c r="AH6" s="6">
        <f t="shared" si="4"/>
        <v>4.1303337684950066</v>
      </c>
      <c r="AI6" s="6">
        <f>$AH$4-AH6</f>
        <v>0.32451109151350366</v>
      </c>
    </row>
    <row r="7" spans="2:35" x14ac:dyDescent="0.25">
      <c r="B7" s="3">
        <v>1.5</v>
      </c>
      <c r="C7" s="3">
        <f t="shared" si="5"/>
        <v>1.6500000000000001</v>
      </c>
      <c r="D7" s="4">
        <v>1E-3</v>
      </c>
      <c r="E7" s="5">
        <v>20</v>
      </c>
      <c r="F7" s="5">
        <v>20</v>
      </c>
      <c r="G7" s="4">
        <f t="shared" si="6"/>
        <v>20000</v>
      </c>
      <c r="H7" s="6">
        <f t="shared" si="7"/>
        <v>4.3010299956639813</v>
      </c>
      <c r="I7" s="6">
        <f t="shared" si="11"/>
        <v>0.69897000433601875</v>
      </c>
      <c r="K7" s="3">
        <v>1.5</v>
      </c>
      <c r="L7" s="3">
        <f t="shared" si="8"/>
        <v>1.875</v>
      </c>
      <c r="M7" s="4">
        <v>0.01</v>
      </c>
      <c r="N7" s="5">
        <v>76</v>
      </c>
      <c r="O7" s="5">
        <v>103</v>
      </c>
      <c r="P7" s="4">
        <f t="shared" si="9"/>
        <v>8950</v>
      </c>
      <c r="Q7" s="6">
        <f t="shared" si="0"/>
        <v>3.9518230353159121</v>
      </c>
      <c r="R7" s="6">
        <f t="shared" si="12"/>
        <v>1.0481769646840879</v>
      </c>
      <c r="T7" s="3">
        <v>1.5</v>
      </c>
      <c r="U7" s="3">
        <f t="shared" si="10"/>
        <v>3</v>
      </c>
      <c r="V7" s="4">
        <v>0.01</v>
      </c>
      <c r="W7" s="5">
        <v>54</v>
      </c>
      <c r="X7" s="5">
        <v>52</v>
      </c>
      <c r="Y7" s="4">
        <f t="shared" si="1"/>
        <v>5300</v>
      </c>
      <c r="Z7" s="6">
        <f t="shared" si="2"/>
        <v>3.7242758696007892</v>
      </c>
      <c r="AA7" s="6">
        <f t="shared" si="13"/>
        <v>1.2757241303992108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0.01</v>
      </c>
      <c r="E8" s="5">
        <v>66</v>
      </c>
      <c r="F8" s="5">
        <v>69</v>
      </c>
      <c r="G8" s="4">
        <f t="shared" si="6"/>
        <v>6750</v>
      </c>
      <c r="H8" s="6">
        <f t="shared" si="7"/>
        <v>3.8293037728310249</v>
      </c>
      <c r="I8" s="6">
        <f t="shared" si="11"/>
        <v>1.1706962271689751</v>
      </c>
      <c r="K8" s="3">
        <v>2</v>
      </c>
      <c r="L8" s="3">
        <f t="shared" si="8"/>
        <v>2.5</v>
      </c>
      <c r="M8" s="4">
        <v>0.01</v>
      </c>
      <c r="N8" s="5">
        <v>25</v>
      </c>
      <c r="O8" s="5">
        <v>38</v>
      </c>
      <c r="P8" s="4">
        <f t="shared" si="9"/>
        <v>3150</v>
      </c>
      <c r="Q8" s="6">
        <f t="shared" si="0"/>
        <v>3.4983105537896004</v>
      </c>
      <c r="R8" s="6">
        <f t="shared" si="12"/>
        <v>1.5016894462103996</v>
      </c>
      <c r="T8" s="3">
        <v>2</v>
      </c>
      <c r="U8" s="3">
        <f t="shared" si="10"/>
        <v>4</v>
      </c>
      <c r="V8" s="4">
        <v>0.01</v>
      </c>
      <c r="W8" s="5">
        <v>41</v>
      </c>
      <c r="X8" s="5">
        <v>36</v>
      </c>
      <c r="Y8" s="4">
        <f t="shared" si="1"/>
        <v>3850</v>
      </c>
      <c r="Z8" s="6">
        <f t="shared" si="2"/>
        <v>3.5854607295085006</v>
      </c>
      <c r="AA8" s="6">
        <f t="shared" si="13"/>
        <v>1.4145392704914994</v>
      </c>
      <c r="AC8" s="3">
        <v>2</v>
      </c>
      <c r="AD8" s="4">
        <v>0.01</v>
      </c>
      <c r="AE8" s="5">
        <v>55</v>
      </c>
      <c r="AF8" s="5">
        <v>68</v>
      </c>
      <c r="AG8" s="4">
        <f t="shared" si="3"/>
        <v>6150</v>
      </c>
      <c r="AH8" s="6">
        <f t="shared" si="4"/>
        <v>3.7888751157754168</v>
      </c>
      <c r="AI8" s="6">
        <f>$AH$4-AH8</f>
        <v>0.66596974423309341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40</v>
      </c>
      <c r="F9" s="5">
        <v>53</v>
      </c>
      <c r="G9" s="4">
        <f t="shared" si="6"/>
        <v>465</v>
      </c>
      <c r="H9" s="6">
        <f t="shared" si="7"/>
        <v>2.667452952889954</v>
      </c>
      <c r="I9" s="6">
        <f t="shared" si="11"/>
        <v>2.332547047110046</v>
      </c>
      <c r="K9" s="3">
        <v>3</v>
      </c>
      <c r="L9" s="3">
        <f t="shared" si="8"/>
        <v>3.75</v>
      </c>
      <c r="M9" s="4">
        <v>0.1</v>
      </c>
      <c r="N9" s="5">
        <v>13</v>
      </c>
      <c r="O9" s="5">
        <v>10</v>
      </c>
      <c r="P9" s="4">
        <f t="shared" si="9"/>
        <v>115</v>
      </c>
      <c r="Q9" s="6">
        <f t="shared" si="0"/>
        <v>2.0606978403536118</v>
      </c>
      <c r="R9" s="6">
        <f t="shared" si="12"/>
        <v>2.9393021596463882</v>
      </c>
      <c r="T9" s="3">
        <v>3</v>
      </c>
      <c r="U9" s="3">
        <f t="shared" si="10"/>
        <v>6</v>
      </c>
      <c r="V9" s="4">
        <v>0.1</v>
      </c>
      <c r="W9" s="5">
        <v>10</v>
      </c>
      <c r="X9" s="5">
        <v>15</v>
      </c>
      <c r="Y9" s="4">
        <f t="shared" si="1"/>
        <v>125</v>
      </c>
      <c r="Z9" s="6">
        <f t="shared" si="2"/>
        <v>2.0969100130080562</v>
      </c>
      <c r="AA9" s="6">
        <f t="shared" si="13"/>
        <v>2.9030899869919438</v>
      </c>
      <c r="AC9" s="3">
        <v>3</v>
      </c>
      <c r="AD9" s="4">
        <v>0.1</v>
      </c>
      <c r="AE9" s="5">
        <v>90</v>
      </c>
      <c r="AF9" s="5">
        <v>106</v>
      </c>
      <c r="AG9" s="4">
        <f t="shared" si="3"/>
        <v>980</v>
      </c>
      <c r="AH9" s="6">
        <f t="shared" si="4"/>
        <v>2.9912260756924947</v>
      </c>
      <c r="AI9" s="6">
        <f t="shared" ref="AI9:AI11" si="14">$AH$4-AH9</f>
        <v>1.4636187843160156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2</v>
      </c>
      <c r="F10" s="5">
        <v>1</v>
      </c>
      <c r="G10" s="4">
        <f t="shared" si="6"/>
        <v>15</v>
      </c>
      <c r="H10" s="6">
        <f t="shared" si="7"/>
        <v>1.1760912590556813</v>
      </c>
      <c r="I10" s="6">
        <f t="shared" si="11"/>
        <v>3.8239087409443187</v>
      </c>
      <c r="K10" s="3">
        <v>4</v>
      </c>
      <c r="L10" s="3">
        <f t="shared" si="8"/>
        <v>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4.3</v>
      </c>
      <c r="T10" s="3">
        <v>4</v>
      </c>
      <c r="U10" s="3">
        <f t="shared" si="10"/>
        <v>8</v>
      </c>
      <c r="V10" s="4">
        <v>0.1</v>
      </c>
      <c r="W10" s="9">
        <v>1</v>
      </c>
      <c r="X10" s="5">
        <v>0</v>
      </c>
      <c r="Y10" s="4">
        <f t="shared" si="1"/>
        <v>5</v>
      </c>
      <c r="Z10" s="6">
        <v>0.7</v>
      </c>
      <c r="AA10" s="6">
        <f t="shared" si="13"/>
        <v>4.3</v>
      </c>
      <c r="AC10" s="3">
        <v>4</v>
      </c>
      <c r="AD10" s="4">
        <v>0.1</v>
      </c>
      <c r="AE10" s="5">
        <v>18</v>
      </c>
      <c r="AF10" s="5">
        <v>14</v>
      </c>
      <c r="AG10" s="4">
        <f t="shared" si="3"/>
        <v>160</v>
      </c>
      <c r="AH10" s="6">
        <f t="shared" si="4"/>
        <v>2.2041199826559246</v>
      </c>
      <c r="AI10" s="6">
        <f t="shared" si="14"/>
        <v>2.2507248773525856</v>
      </c>
    </row>
    <row r="11" spans="2:35" x14ac:dyDescent="0.25">
      <c r="AC11" s="7">
        <v>5</v>
      </c>
      <c r="AD11" s="8">
        <v>0.1</v>
      </c>
      <c r="AE11" s="9">
        <v>4</v>
      </c>
      <c r="AF11" s="9">
        <v>6</v>
      </c>
      <c r="AG11" s="8">
        <f t="shared" si="3"/>
        <v>50</v>
      </c>
      <c r="AH11" s="10">
        <f t="shared" si="4"/>
        <v>1.6989700043360187</v>
      </c>
      <c r="AI11" s="10">
        <f t="shared" si="14"/>
        <v>2.7558748556724915</v>
      </c>
    </row>
    <row r="12" spans="2:35" x14ac:dyDescent="0.25">
      <c r="AC12" s="7">
        <v>6</v>
      </c>
      <c r="AD12" s="8">
        <v>0.1</v>
      </c>
      <c r="AE12" s="9">
        <v>0</v>
      </c>
      <c r="AF12" s="9">
        <v>0</v>
      </c>
      <c r="AG12" s="8">
        <f>AVERAGE(AE12:AF12)/AD12</f>
        <v>0</v>
      </c>
      <c r="AH12" s="10">
        <v>0.7</v>
      </c>
      <c r="AI12" s="10">
        <f>$AH$4-AH12</f>
        <v>3.75484486000851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17</v>
      </c>
      <c r="F15" s="14"/>
      <c r="G15" s="14"/>
      <c r="AC15" s="14" t="s">
        <v>3</v>
      </c>
      <c r="AD15" s="14"/>
      <c r="AE15" s="14"/>
      <c r="AF15" s="14"/>
      <c r="AG15" s="14"/>
      <c r="AH15" s="14"/>
      <c r="AI15" s="14"/>
    </row>
    <row r="16" spans="2:35" ht="45" x14ac:dyDescent="0.25">
      <c r="AC16" s="1" t="s">
        <v>4</v>
      </c>
      <c r="AD16" s="2" t="s">
        <v>5</v>
      </c>
      <c r="AE16" s="1" t="s">
        <v>6</v>
      </c>
      <c r="AF16" s="1" t="s">
        <v>7</v>
      </c>
      <c r="AG16" s="1" t="s">
        <v>8</v>
      </c>
      <c r="AH16" s="1" t="s">
        <v>9</v>
      </c>
      <c r="AI16" s="1" t="s">
        <v>10</v>
      </c>
    </row>
    <row r="17" spans="29:35" x14ac:dyDescent="0.25">
      <c r="AC17" s="3">
        <v>0</v>
      </c>
      <c r="AD17" s="4">
        <v>1E-3</v>
      </c>
      <c r="AE17" s="5">
        <v>106</v>
      </c>
      <c r="AF17" s="5">
        <v>94</v>
      </c>
      <c r="AG17" s="4">
        <f t="shared" ref="AG17" si="15">AVERAGE(AE17:AF17)/AD17</f>
        <v>100000</v>
      </c>
      <c r="AH17" s="6">
        <f t="shared" ref="AH17" si="16">LOG(AG17)</f>
        <v>5</v>
      </c>
      <c r="AI17" s="5"/>
    </row>
    <row r="18" spans="29:35" x14ac:dyDescent="0.25">
      <c r="AC18" s="3">
        <v>0.5</v>
      </c>
      <c r="AD18" s="4"/>
      <c r="AE18" s="5"/>
      <c r="AF18" s="5"/>
      <c r="AG18" s="4"/>
      <c r="AH18" s="6"/>
      <c r="AI18" s="6"/>
    </row>
    <row r="19" spans="29:35" x14ac:dyDescent="0.25">
      <c r="AC19" s="3">
        <v>1</v>
      </c>
      <c r="AD19" s="4">
        <v>1E-3</v>
      </c>
      <c r="AE19" s="5">
        <v>92</v>
      </c>
      <c r="AF19" s="5">
        <v>81</v>
      </c>
      <c r="AG19" s="4">
        <f t="shared" ref="AG19" si="17">AVERAGE(AE19:AF19)/AD19</f>
        <v>86500</v>
      </c>
      <c r="AH19" s="6">
        <f t="shared" ref="AH19" si="18">LOG(AG19)</f>
        <v>4.9370161074648138</v>
      </c>
      <c r="AI19" s="6">
        <f>$AH$17-AH19</f>
        <v>6.2983892535186214E-2</v>
      </c>
    </row>
    <row r="20" spans="29:35" x14ac:dyDescent="0.25">
      <c r="AC20" s="3">
        <v>1.5</v>
      </c>
      <c r="AD20" s="4"/>
      <c r="AE20" s="5"/>
      <c r="AF20" s="5"/>
      <c r="AG20" s="4"/>
      <c r="AH20" s="6"/>
      <c r="AI20" s="6"/>
    </row>
    <row r="21" spans="29:35" x14ac:dyDescent="0.25">
      <c r="AC21" s="3">
        <v>2</v>
      </c>
      <c r="AD21" s="4">
        <v>0.01</v>
      </c>
      <c r="AE21" s="5">
        <v>255</v>
      </c>
      <c r="AF21" s="5">
        <v>227</v>
      </c>
      <c r="AG21" s="4">
        <f t="shared" ref="AG21:AG24" si="19">AVERAGE(AE21:AF21)/AD21</f>
        <v>24100</v>
      </c>
      <c r="AH21" s="6">
        <f t="shared" ref="AH21:AH24" si="20">LOG(AG21)</f>
        <v>4.3820170425748683</v>
      </c>
      <c r="AI21" s="6">
        <f>$AH$17-AH21</f>
        <v>0.61798295742513165</v>
      </c>
    </row>
    <row r="22" spans="29:35" x14ac:dyDescent="0.25">
      <c r="AC22" s="3">
        <v>3</v>
      </c>
      <c r="AD22" s="11">
        <v>0.1</v>
      </c>
      <c r="AE22" s="12">
        <v>320</v>
      </c>
      <c r="AF22" s="12">
        <v>312</v>
      </c>
      <c r="AG22" s="11">
        <f t="shared" si="19"/>
        <v>3160</v>
      </c>
      <c r="AH22" s="13">
        <f t="shared" si="20"/>
        <v>3.4996870826184039</v>
      </c>
      <c r="AI22" s="13">
        <f t="shared" ref="AI22:AI25" si="21">$AH$17-AH22</f>
        <v>1.5003129173815961</v>
      </c>
    </row>
    <row r="23" spans="29:35" x14ac:dyDescent="0.25">
      <c r="AC23" s="3">
        <v>4</v>
      </c>
      <c r="AD23" s="11">
        <v>0.1</v>
      </c>
      <c r="AE23" s="12">
        <v>272</v>
      </c>
      <c r="AF23" s="12">
        <v>236</v>
      </c>
      <c r="AG23" s="11">
        <f t="shared" si="19"/>
        <v>2540</v>
      </c>
      <c r="AH23" s="13">
        <f t="shared" si="20"/>
        <v>3.4048337166199381</v>
      </c>
      <c r="AI23" s="13">
        <f t="shared" si="21"/>
        <v>1.5951662833800619</v>
      </c>
    </row>
    <row r="24" spans="29:35" x14ac:dyDescent="0.25">
      <c r="AC24" s="7">
        <v>5</v>
      </c>
      <c r="AD24" s="11">
        <v>0.1</v>
      </c>
      <c r="AE24" s="12">
        <v>220</v>
      </c>
      <c r="AF24" s="12">
        <v>246</v>
      </c>
      <c r="AG24" s="11">
        <f t="shared" si="19"/>
        <v>2330</v>
      </c>
      <c r="AH24" s="13">
        <f t="shared" si="20"/>
        <v>3.3673559210260189</v>
      </c>
      <c r="AI24" s="13">
        <f t="shared" si="21"/>
        <v>1.6326440789739811</v>
      </c>
    </row>
    <row r="25" spans="29:35" x14ac:dyDescent="0.25">
      <c r="AC25" s="7">
        <v>6</v>
      </c>
      <c r="AD25" s="11">
        <v>0.1</v>
      </c>
      <c r="AE25" s="12">
        <v>198</v>
      </c>
      <c r="AF25" s="12">
        <v>206</v>
      </c>
      <c r="AG25" s="11">
        <f>AVERAGE(AE25:AF25)/AD25</f>
        <v>2020</v>
      </c>
      <c r="AH25" s="13">
        <f>LOG(AG25)</f>
        <v>3.3053513694466239</v>
      </c>
      <c r="AI25" s="13">
        <f t="shared" si="21"/>
        <v>1.6946486305533761</v>
      </c>
    </row>
  </sheetData>
  <mergeCells count="9">
    <mergeCell ref="B15:D15"/>
    <mergeCell ref="E15:G15"/>
    <mergeCell ref="AC15:AI15"/>
    <mergeCell ref="B2:I2"/>
    <mergeCell ref="K2:R2"/>
    <mergeCell ref="T2:AA2"/>
    <mergeCell ref="AC2:AI2"/>
    <mergeCell ref="B14:D14"/>
    <mergeCell ref="E14:G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I15"/>
  <sheetViews>
    <sheetView topLeftCell="K1" workbookViewId="0">
      <selection activeCell="U10" sqref="U10"/>
    </sheetView>
  </sheetViews>
  <sheetFormatPr defaultRowHeight="15" x14ac:dyDescent="0.25"/>
  <cols>
    <col min="3" max="3" width="14.710937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" customWidth="1"/>
    <col min="17" max="17" width="12.7109375" customWidth="1"/>
    <col min="18" max="18" width="12" customWidth="1"/>
    <col min="21" max="21" width="14.140625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40</v>
      </c>
      <c r="F4" s="5">
        <v>30</v>
      </c>
      <c r="G4" s="4">
        <f>AVERAGE(E4:F4)/D4</f>
        <v>35000</v>
      </c>
      <c r="H4" s="6">
        <f>LOG(G4)</f>
        <v>4.5440680443502757</v>
      </c>
      <c r="I4" s="5"/>
      <c r="K4" s="3">
        <v>0</v>
      </c>
      <c r="L4" s="3">
        <f>K4*1.25</f>
        <v>0</v>
      </c>
      <c r="M4" s="4">
        <v>1E-3</v>
      </c>
      <c r="N4" s="5">
        <v>40</v>
      </c>
      <c r="O4" s="5">
        <v>30</v>
      </c>
      <c r="P4" s="4">
        <f>AVERAGE(N4,O4)/M4</f>
        <v>35000</v>
      </c>
      <c r="Q4" s="6">
        <f t="shared" ref="Q4:Q9" si="0">LOG(P4)</f>
        <v>4.5440680443502757</v>
      </c>
      <c r="R4" s="5"/>
      <c r="T4" s="3">
        <v>0</v>
      </c>
      <c r="U4" s="3">
        <f>T4*2</f>
        <v>0</v>
      </c>
      <c r="V4" s="4">
        <v>1E-3</v>
      </c>
      <c r="W4" s="5">
        <v>40</v>
      </c>
      <c r="X4" s="5">
        <v>30</v>
      </c>
      <c r="Y4" s="4">
        <f t="shared" ref="Y4:Y10" si="1">AVERAGE(W4:X4)/V4</f>
        <v>35000</v>
      </c>
      <c r="Z4" s="6">
        <f t="shared" ref="Z4:Z10" si="2">LOG(Y4)</f>
        <v>4.5440680443502757</v>
      </c>
      <c r="AA4" s="5"/>
      <c r="AC4" s="3">
        <v>0</v>
      </c>
      <c r="AD4" s="4">
        <v>1E-3</v>
      </c>
      <c r="AE4" s="5">
        <v>25</v>
      </c>
      <c r="AF4" s="5">
        <v>25</v>
      </c>
      <c r="AG4" s="4">
        <f t="shared" ref="AG4:AG11" si="3">AVERAGE(AE4:AF4)/AD4</f>
        <v>25000</v>
      </c>
      <c r="AH4" s="6">
        <f t="shared" ref="AH4:AH11" si="4">LOG(AG4)</f>
        <v>4.3979400086720375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13</v>
      </c>
      <c r="F5" s="5">
        <v>16</v>
      </c>
      <c r="G5" s="4">
        <f t="shared" ref="G5:G10" si="6">AVERAGE(E5:F5)/D5</f>
        <v>14500</v>
      </c>
      <c r="H5" s="6">
        <f t="shared" ref="H5:H10" si="7">LOG(G5)</f>
        <v>4.1613680022349753</v>
      </c>
      <c r="I5" s="6">
        <f>$H$4-H5</f>
        <v>0.3827000421153004</v>
      </c>
      <c r="K5" s="3">
        <v>0.5</v>
      </c>
      <c r="L5" s="3">
        <f t="shared" ref="L5:L10" si="8">K5*1.25</f>
        <v>0.625</v>
      </c>
      <c r="M5" s="4">
        <v>1E-3</v>
      </c>
      <c r="N5" s="5">
        <v>27</v>
      </c>
      <c r="O5" s="5">
        <v>25</v>
      </c>
      <c r="P5" s="4">
        <f t="shared" ref="P5:P10" si="9">AVERAGE(N5:O5)/M5</f>
        <v>26000</v>
      </c>
      <c r="Q5" s="6">
        <f t="shared" si="0"/>
        <v>4.4149733479708182</v>
      </c>
      <c r="R5" s="6">
        <f>$Q$4-Q5</f>
        <v>0.12909469637945747</v>
      </c>
      <c r="T5" s="3">
        <v>0.5</v>
      </c>
      <c r="U5" s="3">
        <f t="shared" ref="U5:U10" si="10">T5*2</f>
        <v>1</v>
      </c>
      <c r="V5" s="4">
        <v>1E-3</v>
      </c>
      <c r="W5" s="5">
        <v>19</v>
      </c>
      <c r="X5" s="5">
        <v>18</v>
      </c>
      <c r="Y5" s="4">
        <f t="shared" si="1"/>
        <v>18500</v>
      </c>
      <c r="Z5" s="6">
        <f t="shared" si="2"/>
        <v>4.2671717284030137</v>
      </c>
      <c r="AA5" s="6">
        <f>$Z$4-Z5</f>
        <v>0.27689631594726194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92</v>
      </c>
      <c r="F6" s="5">
        <v>108</v>
      </c>
      <c r="G6" s="4">
        <f t="shared" si="6"/>
        <v>10000</v>
      </c>
      <c r="H6" s="6">
        <f t="shared" si="7"/>
        <v>4</v>
      </c>
      <c r="I6" s="6">
        <f t="shared" ref="I6:I10" si="11">$H$4-H6</f>
        <v>0.54406804435027567</v>
      </c>
      <c r="K6" s="3">
        <v>1</v>
      </c>
      <c r="L6" s="3">
        <f t="shared" si="8"/>
        <v>1.25</v>
      </c>
      <c r="M6" s="4">
        <v>0.01</v>
      </c>
      <c r="N6" s="5">
        <v>74</v>
      </c>
      <c r="O6" s="5">
        <v>68</v>
      </c>
      <c r="P6" s="4">
        <f t="shared" si="9"/>
        <v>7100</v>
      </c>
      <c r="Q6" s="6">
        <f t="shared" si="0"/>
        <v>3.8512583487190755</v>
      </c>
      <c r="R6" s="6">
        <f t="shared" ref="R6:R10" si="12">$Q$4-Q6</f>
        <v>0.69280969563120021</v>
      </c>
      <c r="T6" s="3">
        <v>1</v>
      </c>
      <c r="U6" s="3">
        <f t="shared" si="10"/>
        <v>2</v>
      </c>
      <c r="V6" s="4">
        <v>0.01</v>
      </c>
      <c r="W6" s="5">
        <v>93</v>
      </c>
      <c r="X6" s="5">
        <v>95</v>
      </c>
      <c r="Y6" s="4">
        <f t="shared" si="1"/>
        <v>9400</v>
      </c>
      <c r="Z6" s="6">
        <f t="shared" si="2"/>
        <v>3.9731278535996988</v>
      </c>
      <c r="AA6" s="6">
        <f t="shared" ref="AA6:AA10" si="13">$Z$4-Z6</f>
        <v>0.57094019075057689</v>
      </c>
      <c r="AC6" s="3">
        <v>1</v>
      </c>
      <c r="AD6" s="4">
        <v>1E-3</v>
      </c>
      <c r="AE6" s="5">
        <v>15</v>
      </c>
      <c r="AF6" s="5">
        <v>19</v>
      </c>
      <c r="AG6" s="4">
        <f t="shared" si="3"/>
        <v>17000</v>
      </c>
      <c r="AH6" s="6">
        <f t="shared" si="4"/>
        <v>4.2304489213782741</v>
      </c>
      <c r="AI6" s="6">
        <f>$AH$4-AH6</f>
        <v>0.16749108729376339</v>
      </c>
    </row>
    <row r="7" spans="2:35" x14ac:dyDescent="0.25">
      <c r="B7" s="3">
        <v>1.5</v>
      </c>
      <c r="C7" s="3">
        <f t="shared" si="5"/>
        <v>1.6500000000000001</v>
      </c>
      <c r="D7" s="4">
        <v>0.01</v>
      </c>
      <c r="E7" s="5">
        <v>56</v>
      </c>
      <c r="F7" s="5">
        <v>58</v>
      </c>
      <c r="G7" s="4">
        <f t="shared" si="6"/>
        <v>5700</v>
      </c>
      <c r="H7" s="6">
        <f t="shared" si="7"/>
        <v>3.7558748556724915</v>
      </c>
      <c r="I7" s="6">
        <f t="shared" si="11"/>
        <v>0.78819318867778421</v>
      </c>
      <c r="K7" s="3">
        <v>1.5</v>
      </c>
      <c r="L7" s="3">
        <f t="shared" si="8"/>
        <v>1.875</v>
      </c>
      <c r="M7" s="4">
        <v>0.01</v>
      </c>
      <c r="N7" s="5">
        <v>29</v>
      </c>
      <c r="O7" s="5">
        <v>26</v>
      </c>
      <c r="P7" s="4">
        <f t="shared" si="9"/>
        <v>2750</v>
      </c>
      <c r="Q7" s="6">
        <f t="shared" si="0"/>
        <v>3.4393326938302629</v>
      </c>
      <c r="R7" s="6">
        <f t="shared" si="12"/>
        <v>1.1047353505200128</v>
      </c>
      <c r="T7" s="3">
        <v>1.5</v>
      </c>
      <c r="U7" s="3">
        <f t="shared" si="10"/>
        <v>3</v>
      </c>
      <c r="V7" s="4">
        <v>0.01</v>
      </c>
      <c r="W7" s="5">
        <v>27</v>
      </c>
      <c r="X7" s="5">
        <v>25</v>
      </c>
      <c r="Y7" s="4">
        <f t="shared" si="1"/>
        <v>2600</v>
      </c>
      <c r="Z7" s="6">
        <f t="shared" si="2"/>
        <v>3.4149733479708178</v>
      </c>
      <c r="AA7" s="6">
        <f t="shared" si="13"/>
        <v>1.1290946963794579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11">
        <v>0.1</v>
      </c>
      <c r="E8" s="12">
        <v>29</v>
      </c>
      <c r="F8" s="12">
        <v>26</v>
      </c>
      <c r="G8" s="4">
        <f t="shared" si="6"/>
        <v>275</v>
      </c>
      <c r="H8" s="6">
        <f t="shared" si="7"/>
        <v>2.4393326938302629</v>
      </c>
      <c r="I8" s="6">
        <v>1.39</v>
      </c>
      <c r="K8" s="3">
        <v>2</v>
      </c>
      <c r="L8" s="3">
        <f t="shared" si="8"/>
        <v>2.5</v>
      </c>
      <c r="M8" s="4">
        <v>0.01</v>
      </c>
      <c r="N8" s="5">
        <v>25</v>
      </c>
      <c r="O8" s="5">
        <v>12</v>
      </c>
      <c r="P8" s="4">
        <f t="shared" si="9"/>
        <v>1850</v>
      </c>
      <c r="Q8" s="6">
        <f t="shared" si="0"/>
        <v>3.2671717284030137</v>
      </c>
      <c r="R8" s="6">
        <f t="shared" si="12"/>
        <v>1.2768963159472619</v>
      </c>
      <c r="T8" s="3">
        <v>2</v>
      </c>
      <c r="U8" s="3">
        <f t="shared" si="10"/>
        <v>4</v>
      </c>
      <c r="V8" s="4">
        <v>0.01</v>
      </c>
      <c r="W8" s="5">
        <v>12</v>
      </c>
      <c r="X8" s="5">
        <v>14</v>
      </c>
      <c r="Y8" s="4">
        <f t="shared" si="1"/>
        <v>1300</v>
      </c>
      <c r="Z8" s="6">
        <f t="shared" si="2"/>
        <v>3.1139433523068369</v>
      </c>
      <c r="AA8" s="6">
        <f t="shared" si="13"/>
        <v>1.4301246920434387</v>
      </c>
      <c r="AC8" s="3">
        <v>2</v>
      </c>
      <c r="AD8" s="4">
        <v>0.01</v>
      </c>
      <c r="AE8" s="5">
        <v>58</v>
      </c>
      <c r="AF8" s="5">
        <v>45</v>
      </c>
      <c r="AG8" s="4">
        <f t="shared" si="3"/>
        <v>5150</v>
      </c>
      <c r="AH8" s="6">
        <f t="shared" si="4"/>
        <v>3.7118072290411912</v>
      </c>
      <c r="AI8" s="6">
        <f>$AH$4-AH8</f>
        <v>0.68613277963084629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22</v>
      </c>
      <c r="F9" s="5">
        <v>33</v>
      </c>
      <c r="G9" s="4">
        <f t="shared" si="6"/>
        <v>275</v>
      </c>
      <c r="H9" s="6">
        <f t="shared" si="7"/>
        <v>2.4393326938302629</v>
      </c>
      <c r="I9" s="6">
        <f t="shared" si="11"/>
        <v>2.1047353505200128</v>
      </c>
      <c r="K9" s="3">
        <v>3</v>
      </c>
      <c r="L9" s="3">
        <f t="shared" si="8"/>
        <v>3.75</v>
      </c>
      <c r="M9" s="4">
        <v>0.1</v>
      </c>
      <c r="N9" s="5">
        <v>12</v>
      </c>
      <c r="O9" s="5">
        <v>11</v>
      </c>
      <c r="P9" s="4">
        <f t="shared" si="9"/>
        <v>115</v>
      </c>
      <c r="Q9" s="6">
        <f t="shared" si="0"/>
        <v>2.0606978403536118</v>
      </c>
      <c r="R9" s="6">
        <f t="shared" si="12"/>
        <v>2.4833702039966639</v>
      </c>
      <c r="T9" s="3">
        <v>3</v>
      </c>
      <c r="U9" s="3">
        <f t="shared" si="10"/>
        <v>6</v>
      </c>
      <c r="V9" s="4">
        <v>0.1</v>
      </c>
      <c r="W9" s="5">
        <v>17</v>
      </c>
      <c r="X9" s="5">
        <v>7</v>
      </c>
      <c r="Y9" s="4">
        <f t="shared" si="1"/>
        <v>120</v>
      </c>
      <c r="Z9" s="6">
        <f t="shared" si="2"/>
        <v>2.0791812460476247</v>
      </c>
      <c r="AA9" s="6">
        <f t="shared" si="13"/>
        <v>2.464886798302651</v>
      </c>
      <c r="AC9" s="3">
        <v>3</v>
      </c>
      <c r="AD9" s="4">
        <v>0.1</v>
      </c>
      <c r="AE9" s="5">
        <v>156</v>
      </c>
      <c r="AF9" s="5">
        <v>151</v>
      </c>
      <c r="AG9" s="4">
        <f t="shared" si="3"/>
        <v>1535</v>
      </c>
      <c r="AH9" s="6">
        <f t="shared" si="4"/>
        <v>3.1861083798132053</v>
      </c>
      <c r="AI9" s="6">
        <f t="shared" ref="AI9:AI11" si="14">$AH$4-AH9</f>
        <v>1.2118316288588322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1</v>
      </c>
      <c r="F10" s="5">
        <v>3</v>
      </c>
      <c r="G10" s="4">
        <f t="shared" si="6"/>
        <v>20</v>
      </c>
      <c r="H10" s="6">
        <f t="shared" si="7"/>
        <v>1.3010299956639813</v>
      </c>
      <c r="I10" s="6">
        <f t="shared" si="11"/>
        <v>3.2430380486862944</v>
      </c>
      <c r="K10" s="3">
        <v>4</v>
      </c>
      <c r="L10" s="3">
        <f t="shared" si="8"/>
        <v>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3.8440680443502755</v>
      </c>
      <c r="T10" s="3">
        <v>4</v>
      </c>
      <c r="U10" s="3">
        <f t="shared" si="10"/>
        <v>8</v>
      </c>
      <c r="V10" s="4">
        <v>0.1</v>
      </c>
      <c r="W10" s="9">
        <v>1</v>
      </c>
      <c r="X10" s="5">
        <v>0</v>
      </c>
      <c r="Y10" s="4">
        <f t="shared" si="1"/>
        <v>5</v>
      </c>
      <c r="Z10" s="6">
        <f t="shared" si="2"/>
        <v>0.69897000433601886</v>
      </c>
      <c r="AA10" s="6">
        <f t="shared" si="13"/>
        <v>3.8450980400142569</v>
      </c>
      <c r="AC10" s="3">
        <v>4</v>
      </c>
      <c r="AD10" s="4">
        <v>0.1</v>
      </c>
      <c r="AE10" s="5">
        <v>24</v>
      </c>
      <c r="AF10" s="5">
        <v>30</v>
      </c>
      <c r="AG10" s="4">
        <f t="shared" si="3"/>
        <v>270</v>
      </c>
      <c r="AH10" s="6">
        <f t="shared" si="4"/>
        <v>2.4313637641589874</v>
      </c>
      <c r="AI10" s="6">
        <f t="shared" si="14"/>
        <v>1.9665762445130501</v>
      </c>
    </row>
    <row r="11" spans="2:35" x14ac:dyDescent="0.25">
      <c r="AC11" s="7">
        <v>5</v>
      </c>
      <c r="AD11" s="8">
        <v>0.1</v>
      </c>
      <c r="AE11" s="9">
        <v>9</v>
      </c>
      <c r="AF11" s="9">
        <v>12</v>
      </c>
      <c r="AG11" s="8">
        <f t="shared" si="3"/>
        <v>105</v>
      </c>
      <c r="AH11" s="10">
        <f t="shared" si="4"/>
        <v>2.0211892990699383</v>
      </c>
      <c r="AI11" s="10">
        <f t="shared" si="14"/>
        <v>2.3767507096020992</v>
      </c>
    </row>
    <row r="12" spans="2:35" x14ac:dyDescent="0.25">
      <c r="AC12" s="7">
        <v>6</v>
      </c>
      <c r="AD12" s="8">
        <v>0.1</v>
      </c>
      <c r="AE12" s="9">
        <v>0</v>
      </c>
      <c r="AF12" s="9">
        <v>1</v>
      </c>
      <c r="AG12" s="8">
        <f>AVERAGE(AE12:AF12)/AD12</f>
        <v>5</v>
      </c>
      <c r="AH12" s="10">
        <f>LOG(AG12)</f>
        <v>0.69897000433601886</v>
      </c>
      <c r="AI12" s="10">
        <f>$AH$4-AH12</f>
        <v>3.6989700043360187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17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I15"/>
  <sheetViews>
    <sheetView topLeftCell="J1" workbookViewId="0">
      <selection activeCell="U10" sqref="U10"/>
    </sheetView>
  </sheetViews>
  <sheetFormatPr defaultRowHeight="15" x14ac:dyDescent="0.25"/>
  <cols>
    <col min="3" max="3" width="13.710937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.140625" customWidth="1"/>
    <col min="17" max="17" width="12.7109375" customWidth="1"/>
    <col min="18" max="18" width="12" customWidth="1"/>
    <col min="21" max="21" width="13.7109375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7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66</v>
      </c>
      <c r="F4" s="5">
        <v>68</v>
      </c>
      <c r="G4" s="4">
        <f>AVERAGE(E4:F4)/D4</f>
        <v>67000</v>
      </c>
      <c r="H4" s="6">
        <f>LOG(G4)</f>
        <v>4.826074802700826</v>
      </c>
      <c r="I4" s="5"/>
      <c r="K4" s="3">
        <v>0</v>
      </c>
      <c r="L4" s="3">
        <f>K4*1.25</f>
        <v>0</v>
      </c>
      <c r="M4" s="4">
        <v>1E-3</v>
      </c>
      <c r="N4" s="5">
        <v>66</v>
      </c>
      <c r="O4" s="5">
        <v>68</v>
      </c>
      <c r="P4" s="4">
        <f>AVERAGE(N4,O4)/M4</f>
        <v>67000</v>
      </c>
      <c r="Q4" s="6">
        <f t="shared" ref="Q4:Q9" si="0">LOG(P4)</f>
        <v>4.826074802700826</v>
      </c>
      <c r="R4" s="5"/>
      <c r="T4" s="3">
        <v>0</v>
      </c>
      <c r="U4" s="3">
        <f>T4*2</f>
        <v>0</v>
      </c>
      <c r="V4" s="4">
        <v>1E-3</v>
      </c>
      <c r="W4" s="5">
        <v>66</v>
      </c>
      <c r="X4" s="5">
        <v>68</v>
      </c>
      <c r="Y4" s="4">
        <f t="shared" ref="Y4:Y10" si="1">AVERAGE(W4:X4)/V4</f>
        <v>67000</v>
      </c>
      <c r="Z4" s="6">
        <f t="shared" ref="Z4:Z9" si="2">LOG(Y4)</f>
        <v>4.826074802700826</v>
      </c>
      <c r="AA4" s="5"/>
      <c r="AC4" s="3">
        <v>0</v>
      </c>
      <c r="AD4" s="4">
        <v>1E-3</v>
      </c>
      <c r="AE4" s="5">
        <v>43</v>
      </c>
      <c r="AF4" s="5">
        <v>38</v>
      </c>
      <c r="AG4" s="4">
        <f t="shared" ref="AG4:AG11" si="3">AVERAGE(AE4:AF4)/AD4</f>
        <v>40500</v>
      </c>
      <c r="AH4" s="6">
        <f t="shared" ref="AH4:AH11" si="4">LOG(AG4)</f>
        <v>4.6074550232146683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31</v>
      </c>
      <c r="F5" s="5">
        <v>29</v>
      </c>
      <c r="G5" s="4">
        <f t="shared" ref="G5:G10" si="6">AVERAGE(E5:F5)/D5</f>
        <v>30000</v>
      </c>
      <c r="H5" s="6">
        <f t="shared" ref="H5:H9" si="7">LOG(G5)</f>
        <v>4.4771212547196626</v>
      </c>
      <c r="I5" s="6">
        <f>$H$4-H5</f>
        <v>0.3489535479811634</v>
      </c>
      <c r="K5" s="3">
        <v>0.5</v>
      </c>
      <c r="L5" s="3">
        <f t="shared" ref="L5:L10" si="8">K5*1.25</f>
        <v>0.625</v>
      </c>
      <c r="M5" s="4">
        <v>1E-3</v>
      </c>
      <c r="N5" s="5">
        <v>15</v>
      </c>
      <c r="O5" s="5">
        <v>17</v>
      </c>
      <c r="P5" s="4">
        <f t="shared" ref="P5:P10" si="9">AVERAGE(N5:O5)/M5</f>
        <v>16000</v>
      </c>
      <c r="Q5" s="6">
        <f t="shared" si="0"/>
        <v>4.204119982655925</v>
      </c>
      <c r="R5" s="6">
        <f>$Q$4-Q5</f>
        <v>0.62195482004490099</v>
      </c>
      <c r="T5" s="3">
        <v>0.5</v>
      </c>
      <c r="U5" s="3">
        <f t="shared" ref="U5:U10" si="10">T5*2</f>
        <v>1</v>
      </c>
      <c r="V5" s="4">
        <v>1E-3</v>
      </c>
      <c r="W5" s="5">
        <v>39</v>
      </c>
      <c r="X5" s="5">
        <v>38</v>
      </c>
      <c r="Y5" s="4">
        <f t="shared" si="1"/>
        <v>38500</v>
      </c>
      <c r="Z5" s="6">
        <f t="shared" si="2"/>
        <v>4.585460729508501</v>
      </c>
      <c r="AA5" s="6">
        <f>$Z$4-Z5</f>
        <v>0.24061407319232497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118</v>
      </c>
      <c r="F6" s="5">
        <v>139</v>
      </c>
      <c r="G6" s="4">
        <f t="shared" si="6"/>
        <v>12850</v>
      </c>
      <c r="H6" s="6">
        <f t="shared" si="7"/>
        <v>4.1089031276673129</v>
      </c>
      <c r="I6" s="6">
        <f t="shared" ref="I6:I10" si="11">$H$4-H6</f>
        <v>0.71717167503351309</v>
      </c>
      <c r="K6" s="3">
        <v>1</v>
      </c>
      <c r="L6" s="3">
        <f t="shared" si="8"/>
        <v>1.25</v>
      </c>
      <c r="M6" s="4">
        <v>0.01</v>
      </c>
      <c r="N6" s="5">
        <v>96</v>
      </c>
      <c r="O6" s="5">
        <v>88</v>
      </c>
      <c r="P6" s="4">
        <f t="shared" si="9"/>
        <v>9200</v>
      </c>
      <c r="Q6" s="6">
        <f t="shared" si="0"/>
        <v>3.9637878273455551</v>
      </c>
      <c r="R6" s="6">
        <f t="shared" ref="R6:R10" si="12">$Q$4-Q6</f>
        <v>0.86228697535527088</v>
      </c>
      <c r="T6" s="3">
        <v>1</v>
      </c>
      <c r="U6" s="3">
        <f t="shared" si="10"/>
        <v>2</v>
      </c>
      <c r="V6" s="4">
        <v>0.01</v>
      </c>
      <c r="W6" s="5">
        <v>86</v>
      </c>
      <c r="X6" s="5">
        <v>93</v>
      </c>
      <c r="Y6" s="4">
        <f t="shared" si="1"/>
        <v>8950</v>
      </c>
      <c r="Z6" s="6">
        <f t="shared" si="2"/>
        <v>3.9518230353159121</v>
      </c>
      <c r="AA6" s="6">
        <f t="shared" ref="AA6:AA10" si="13">$Z$4-Z6</f>
        <v>0.87425176738491395</v>
      </c>
      <c r="AC6" s="3">
        <v>1</v>
      </c>
      <c r="AD6" s="4">
        <v>1E-3</v>
      </c>
      <c r="AE6" s="5">
        <v>23</v>
      </c>
      <c r="AF6" s="5">
        <v>21</v>
      </c>
      <c r="AG6" s="4">
        <f t="shared" si="3"/>
        <v>22000</v>
      </c>
      <c r="AH6" s="6">
        <f t="shared" si="4"/>
        <v>4.3424226808222066</v>
      </c>
      <c r="AI6" s="6">
        <f>$AH$4-AH6</f>
        <v>0.26503234239246165</v>
      </c>
    </row>
    <row r="7" spans="2:35" x14ac:dyDescent="0.25">
      <c r="B7" s="3">
        <v>1.5</v>
      </c>
      <c r="C7" s="3">
        <f t="shared" si="5"/>
        <v>1.6500000000000001</v>
      </c>
      <c r="D7" s="4">
        <v>0.01</v>
      </c>
      <c r="E7" s="5">
        <v>50</v>
      </c>
      <c r="F7" s="5">
        <v>53</v>
      </c>
      <c r="G7" s="4">
        <f t="shared" si="6"/>
        <v>5150</v>
      </c>
      <c r="H7" s="6">
        <f t="shared" si="7"/>
        <v>3.7118072290411912</v>
      </c>
      <c r="I7" s="6">
        <f t="shared" si="11"/>
        <v>1.1142675736596348</v>
      </c>
      <c r="K7" s="3">
        <v>1.5</v>
      </c>
      <c r="L7" s="3">
        <f t="shared" si="8"/>
        <v>1.875</v>
      </c>
      <c r="M7" s="4">
        <v>0.01</v>
      </c>
      <c r="N7" s="5">
        <v>31</v>
      </c>
      <c r="O7" s="5">
        <v>32</v>
      </c>
      <c r="P7" s="4">
        <f t="shared" si="9"/>
        <v>3150</v>
      </c>
      <c r="Q7" s="6">
        <f t="shared" si="0"/>
        <v>3.4983105537896004</v>
      </c>
      <c r="R7" s="6">
        <f t="shared" si="12"/>
        <v>1.3277642489112256</v>
      </c>
      <c r="T7" s="3">
        <v>1.5</v>
      </c>
      <c r="U7" s="3">
        <f t="shared" si="10"/>
        <v>3</v>
      </c>
      <c r="V7" s="4">
        <v>0.01</v>
      </c>
      <c r="W7" s="5">
        <v>40</v>
      </c>
      <c r="X7" s="5">
        <v>51</v>
      </c>
      <c r="Y7" s="4">
        <f t="shared" si="1"/>
        <v>4550</v>
      </c>
      <c r="Z7" s="6">
        <f t="shared" si="2"/>
        <v>3.6580113966571126</v>
      </c>
      <c r="AA7" s="6">
        <f t="shared" si="13"/>
        <v>1.1680634060437134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0.01</v>
      </c>
      <c r="E8" s="5">
        <v>26</v>
      </c>
      <c r="F8" s="5">
        <v>30</v>
      </c>
      <c r="G8" s="4">
        <f t="shared" si="6"/>
        <v>2800</v>
      </c>
      <c r="H8" s="6">
        <f t="shared" si="7"/>
        <v>3.4471580313422194</v>
      </c>
      <c r="I8" s="6">
        <f t="shared" si="11"/>
        <v>1.3789167713586066</v>
      </c>
      <c r="K8" s="3">
        <v>2</v>
      </c>
      <c r="L8" s="3">
        <f t="shared" si="8"/>
        <v>2.5</v>
      </c>
      <c r="M8" s="4">
        <v>0.01</v>
      </c>
      <c r="N8" s="5">
        <v>9</v>
      </c>
      <c r="O8" s="5">
        <v>12</v>
      </c>
      <c r="P8" s="4">
        <f t="shared" si="9"/>
        <v>1050</v>
      </c>
      <c r="Q8" s="6">
        <f t="shared" si="0"/>
        <v>3.0211892990699383</v>
      </c>
      <c r="R8" s="6">
        <f t="shared" si="12"/>
        <v>1.8048855036308877</v>
      </c>
      <c r="T8" s="3">
        <v>2</v>
      </c>
      <c r="U8" s="3">
        <f t="shared" si="10"/>
        <v>4</v>
      </c>
      <c r="V8" s="4">
        <v>0.01</v>
      </c>
      <c r="W8" s="5">
        <v>14</v>
      </c>
      <c r="X8" s="5">
        <v>12</v>
      </c>
      <c r="Y8" s="4">
        <f t="shared" si="1"/>
        <v>1300</v>
      </c>
      <c r="Z8" s="6">
        <f t="shared" si="2"/>
        <v>3.1139433523068369</v>
      </c>
      <c r="AA8" s="6">
        <f t="shared" si="13"/>
        <v>1.7121314503939891</v>
      </c>
      <c r="AC8" s="3">
        <v>2</v>
      </c>
      <c r="AD8" s="4">
        <v>0.01</v>
      </c>
      <c r="AE8" s="5">
        <v>41</v>
      </c>
      <c r="AF8" s="5">
        <v>58</v>
      </c>
      <c r="AG8" s="4">
        <f t="shared" si="3"/>
        <v>4950</v>
      </c>
      <c r="AH8" s="6">
        <f t="shared" si="4"/>
        <v>3.6946051989335689</v>
      </c>
      <c r="AI8" s="6">
        <f>$AH$4-AH8</f>
        <v>0.9128498242810994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15</v>
      </c>
      <c r="F9" s="5">
        <v>18</v>
      </c>
      <c r="G9" s="4">
        <f t="shared" si="6"/>
        <v>165</v>
      </c>
      <c r="H9" s="6">
        <f t="shared" si="7"/>
        <v>2.2174839442139063</v>
      </c>
      <c r="I9" s="6">
        <f t="shared" si="11"/>
        <v>2.6085908584869197</v>
      </c>
      <c r="K9" s="3">
        <v>3</v>
      </c>
      <c r="L9" s="3">
        <f t="shared" si="8"/>
        <v>3.75</v>
      </c>
      <c r="M9" s="4">
        <v>0.1</v>
      </c>
      <c r="N9" s="5">
        <v>6</v>
      </c>
      <c r="O9" s="5">
        <v>2</v>
      </c>
      <c r="P9" s="4">
        <f t="shared" si="9"/>
        <v>40</v>
      </c>
      <c r="Q9" s="6">
        <f t="shared" si="0"/>
        <v>1.6020599913279623</v>
      </c>
      <c r="R9" s="6">
        <f t="shared" si="12"/>
        <v>3.2240148113728635</v>
      </c>
      <c r="T9" s="3">
        <v>3</v>
      </c>
      <c r="U9" s="3">
        <f t="shared" si="10"/>
        <v>6</v>
      </c>
      <c r="V9" s="4">
        <v>0.1</v>
      </c>
      <c r="W9" s="5">
        <v>10</v>
      </c>
      <c r="X9" s="5">
        <v>9</v>
      </c>
      <c r="Y9" s="4">
        <f t="shared" si="1"/>
        <v>95</v>
      </c>
      <c r="Z9" s="6">
        <f t="shared" si="2"/>
        <v>1.9777236052888478</v>
      </c>
      <c r="AA9" s="6">
        <f t="shared" si="13"/>
        <v>2.8483511974119784</v>
      </c>
      <c r="AC9" s="3">
        <v>3</v>
      </c>
      <c r="AD9" s="4">
        <v>0.1</v>
      </c>
      <c r="AE9" s="5">
        <v>71</v>
      </c>
      <c r="AF9" s="5">
        <v>82</v>
      </c>
      <c r="AG9" s="4">
        <f t="shared" si="3"/>
        <v>765</v>
      </c>
      <c r="AH9" s="6">
        <f t="shared" si="4"/>
        <v>2.8836614351536176</v>
      </c>
      <c r="AI9" s="6">
        <f t="shared" ref="AI9:AI11" si="14">$AH$4-AH9</f>
        <v>1.7237935880610507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0</v>
      </c>
      <c r="F10" s="5">
        <v>0</v>
      </c>
      <c r="G10" s="4">
        <f t="shared" si="6"/>
        <v>0</v>
      </c>
      <c r="H10" s="6">
        <v>0.7</v>
      </c>
      <c r="I10" s="6">
        <f t="shared" si="11"/>
        <v>4.1260748027008258</v>
      </c>
      <c r="K10" s="3">
        <v>4</v>
      </c>
      <c r="L10" s="3">
        <f t="shared" si="8"/>
        <v>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4.1260748027008258</v>
      </c>
      <c r="T10" s="3">
        <v>4</v>
      </c>
      <c r="U10" s="3">
        <f t="shared" si="10"/>
        <v>8</v>
      </c>
      <c r="V10" s="4">
        <v>0.1</v>
      </c>
      <c r="W10" s="9">
        <v>0</v>
      </c>
      <c r="X10" s="5">
        <v>0</v>
      </c>
      <c r="Y10" s="4">
        <f t="shared" si="1"/>
        <v>0</v>
      </c>
      <c r="Z10" s="6">
        <v>0.7</v>
      </c>
      <c r="AA10" s="6">
        <f t="shared" si="13"/>
        <v>4.1260748027008258</v>
      </c>
      <c r="AC10" s="3">
        <v>4</v>
      </c>
      <c r="AD10" s="4">
        <v>0.1</v>
      </c>
      <c r="AE10" s="5">
        <v>21</v>
      </c>
      <c r="AF10" s="5">
        <v>29</v>
      </c>
      <c r="AG10" s="4">
        <f t="shared" si="3"/>
        <v>250</v>
      </c>
      <c r="AH10" s="6">
        <f t="shared" si="4"/>
        <v>2.3979400086720375</v>
      </c>
      <c r="AI10" s="6">
        <f t="shared" si="14"/>
        <v>2.2095150145426308</v>
      </c>
    </row>
    <row r="11" spans="2:35" x14ac:dyDescent="0.25">
      <c r="AC11" s="7">
        <v>5</v>
      </c>
      <c r="AD11" s="8">
        <v>0.1</v>
      </c>
      <c r="AE11" s="9">
        <v>3</v>
      </c>
      <c r="AF11" s="9">
        <v>4</v>
      </c>
      <c r="AG11" s="8">
        <f t="shared" si="3"/>
        <v>35</v>
      </c>
      <c r="AH11" s="10">
        <f t="shared" si="4"/>
        <v>1.5440680443502757</v>
      </c>
      <c r="AI11" s="10">
        <f t="shared" si="14"/>
        <v>3.0633869788643926</v>
      </c>
    </row>
    <row r="12" spans="2:35" x14ac:dyDescent="0.25">
      <c r="AC12" s="7">
        <v>6</v>
      </c>
      <c r="AD12" s="8">
        <v>0.1</v>
      </c>
      <c r="AE12" s="9">
        <v>0</v>
      </c>
      <c r="AF12" s="9">
        <v>0</v>
      </c>
      <c r="AG12" s="8">
        <f>AVERAGE(AE12:AF12)/AD12</f>
        <v>0</v>
      </c>
      <c r="AH12" s="10">
        <v>0.7</v>
      </c>
      <c r="AI12" s="10">
        <f>$AH$4-AH12</f>
        <v>3.9074550232146681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17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I15"/>
  <sheetViews>
    <sheetView tabSelected="1" topLeftCell="M1" workbookViewId="0">
      <selection activeCell="T18" sqref="T18"/>
    </sheetView>
  </sheetViews>
  <sheetFormatPr defaultRowHeight="15" x14ac:dyDescent="0.25"/>
  <cols>
    <col min="3" max="3" width="14.140625" bestFit="1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3.7109375" customWidth="1"/>
    <col min="17" max="17" width="12.7109375" customWidth="1"/>
    <col min="18" max="18" width="12" customWidth="1"/>
    <col min="21" max="21" width="14.140625" bestFit="1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7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120</v>
      </c>
      <c r="F4" s="5">
        <v>142</v>
      </c>
      <c r="G4" s="4">
        <f>AVERAGE(E4:F4)/D4</f>
        <v>131000</v>
      </c>
      <c r="H4" s="6">
        <f>LOG(G4)</f>
        <v>5.1172712956557644</v>
      </c>
      <c r="I4" s="5"/>
      <c r="K4" s="3">
        <v>0</v>
      </c>
      <c r="L4" s="3">
        <f>K4*1.25</f>
        <v>0</v>
      </c>
      <c r="M4" s="4">
        <v>1E-3</v>
      </c>
      <c r="N4" s="5">
        <v>120</v>
      </c>
      <c r="O4" s="5">
        <v>142</v>
      </c>
      <c r="P4" s="4">
        <f>AVERAGE(N4,O4)/M4</f>
        <v>131000</v>
      </c>
      <c r="Q4" s="6">
        <f t="shared" ref="Q4:Q8" si="0">LOG(P4)</f>
        <v>5.1172712956557644</v>
      </c>
      <c r="R4" s="5"/>
      <c r="T4" s="3">
        <v>0</v>
      </c>
      <c r="U4" s="3">
        <f>T4*2</f>
        <v>0</v>
      </c>
      <c r="V4" s="4">
        <v>1E-3</v>
      </c>
      <c r="W4" s="5">
        <v>120</v>
      </c>
      <c r="X4" s="5">
        <v>142</v>
      </c>
      <c r="Y4" s="4">
        <f t="shared" ref="Y4:Y10" si="1">AVERAGE(W4:X4)/V4</f>
        <v>131000</v>
      </c>
      <c r="Z4" s="6">
        <f t="shared" ref="Z4:Z8" si="2">LOG(Y4)</f>
        <v>5.1172712956557644</v>
      </c>
      <c r="AA4" s="5"/>
      <c r="AC4" s="3">
        <v>0</v>
      </c>
      <c r="AD4" s="4">
        <v>1E-3</v>
      </c>
      <c r="AE4" s="5">
        <v>114</v>
      </c>
      <c r="AF4" s="5">
        <v>109</v>
      </c>
      <c r="AG4" s="4">
        <f t="shared" ref="AG4:AG11" si="3">AVERAGE(AE4:AF4)/AD4</f>
        <v>111500</v>
      </c>
      <c r="AH4" s="6">
        <f t="shared" ref="AH4:AH10" si="4">LOG(AG4)</f>
        <v>5.0472748673841794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52</v>
      </c>
      <c r="F5" s="5">
        <v>46</v>
      </c>
      <c r="G5" s="4">
        <f t="shared" ref="G5:G10" si="6">AVERAGE(E5:F5)/D5</f>
        <v>49000</v>
      </c>
      <c r="H5" s="6">
        <f t="shared" ref="H5:H9" si="7">LOG(G5)</f>
        <v>4.6901960800285138</v>
      </c>
      <c r="I5" s="6">
        <f>$H$4-H5</f>
        <v>0.42707521562725059</v>
      </c>
      <c r="K5" s="3">
        <v>0.5</v>
      </c>
      <c r="L5" s="3">
        <f t="shared" ref="L5:L10" si="8">K5*1.25</f>
        <v>0.625</v>
      </c>
      <c r="M5" s="4">
        <v>1E-3</v>
      </c>
      <c r="N5" s="5">
        <v>27</v>
      </c>
      <c r="O5" s="5">
        <v>24</v>
      </c>
      <c r="P5" s="4">
        <f t="shared" ref="P5:P10" si="9">AVERAGE(N5:O5)/M5</f>
        <v>25500</v>
      </c>
      <c r="Q5" s="6">
        <f t="shared" si="0"/>
        <v>4.4065401804339555</v>
      </c>
      <c r="R5" s="6">
        <f>$Q$4-Q5</f>
        <v>0.71073111522180898</v>
      </c>
      <c r="T5" s="3">
        <v>0.5</v>
      </c>
      <c r="U5" s="3">
        <f t="shared" ref="U5:U10" si="10">T5*2</f>
        <v>1</v>
      </c>
      <c r="V5" s="4">
        <v>1E-3</v>
      </c>
      <c r="W5" s="5">
        <v>30</v>
      </c>
      <c r="X5" s="5">
        <v>41</v>
      </c>
      <c r="Y5" s="4">
        <f t="shared" si="1"/>
        <v>35500</v>
      </c>
      <c r="Z5" s="6">
        <f t="shared" si="2"/>
        <v>4.5502283530550942</v>
      </c>
      <c r="AA5" s="6">
        <f>$Z$4-Z5</f>
        <v>0.56704294260067023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36</v>
      </c>
      <c r="F6" s="5">
        <v>34</v>
      </c>
      <c r="G6" s="4">
        <f t="shared" si="6"/>
        <v>3500</v>
      </c>
      <c r="H6" s="6">
        <f t="shared" si="7"/>
        <v>3.5440680443502757</v>
      </c>
      <c r="I6" s="6">
        <f t="shared" ref="I6:I10" si="11">$H$4-H6</f>
        <v>1.5732032513054888</v>
      </c>
      <c r="K6" s="3">
        <v>1</v>
      </c>
      <c r="L6" s="3">
        <f t="shared" si="8"/>
        <v>1.25</v>
      </c>
      <c r="M6" s="4">
        <v>0.1</v>
      </c>
      <c r="N6" s="5">
        <v>157</v>
      </c>
      <c r="O6" s="5">
        <v>148</v>
      </c>
      <c r="P6" s="4">
        <f t="shared" si="9"/>
        <v>1525</v>
      </c>
      <c r="Q6" s="6">
        <f t="shared" si="0"/>
        <v>3.1832698436828046</v>
      </c>
      <c r="R6" s="6">
        <f t="shared" ref="R6:R10" si="12">$Q$4-Q6</f>
        <v>1.9340014519729598</v>
      </c>
      <c r="T6" s="3">
        <v>1</v>
      </c>
      <c r="U6" s="3">
        <f t="shared" si="10"/>
        <v>2</v>
      </c>
      <c r="V6" s="4">
        <v>0.01</v>
      </c>
      <c r="W6" s="5">
        <v>26</v>
      </c>
      <c r="X6" s="5">
        <v>33</v>
      </c>
      <c r="Y6" s="4">
        <f t="shared" si="1"/>
        <v>2950</v>
      </c>
      <c r="Z6" s="6">
        <f t="shared" si="2"/>
        <v>3.469822015978163</v>
      </c>
      <c r="AA6" s="6">
        <f t="shared" ref="AA6:AA10" si="13">$Z$4-Z6</f>
        <v>1.6474492796776015</v>
      </c>
      <c r="AC6" s="3">
        <v>1</v>
      </c>
      <c r="AD6" s="4">
        <v>0.01</v>
      </c>
      <c r="AE6" s="5">
        <v>114</v>
      </c>
      <c r="AF6" s="5">
        <v>161</v>
      </c>
      <c r="AG6" s="4">
        <f t="shared" si="3"/>
        <v>13750</v>
      </c>
      <c r="AH6" s="6">
        <f t="shared" si="4"/>
        <v>4.1383026981662816</v>
      </c>
      <c r="AI6" s="6">
        <f>$AH$4-AH6</f>
        <v>0.90897216921789781</v>
      </c>
    </row>
    <row r="7" spans="2:35" x14ac:dyDescent="0.25">
      <c r="B7" s="3">
        <v>1.5</v>
      </c>
      <c r="C7" s="3">
        <f t="shared" si="5"/>
        <v>1.6500000000000001</v>
      </c>
      <c r="D7" s="4">
        <v>0.1</v>
      </c>
      <c r="E7" s="5">
        <v>52</v>
      </c>
      <c r="F7" s="5">
        <v>65</v>
      </c>
      <c r="G7" s="4">
        <f t="shared" si="6"/>
        <v>585</v>
      </c>
      <c r="H7" s="6">
        <f t="shared" si="7"/>
        <v>2.7671558660821804</v>
      </c>
      <c r="I7" s="6">
        <f t="shared" si="11"/>
        <v>2.350115429573584</v>
      </c>
      <c r="K7" s="3">
        <v>1.5</v>
      </c>
      <c r="L7" s="3">
        <f t="shared" si="8"/>
        <v>1.875</v>
      </c>
      <c r="M7" s="4">
        <v>0.1</v>
      </c>
      <c r="N7" s="5">
        <v>24</v>
      </c>
      <c r="O7" s="5">
        <v>27</v>
      </c>
      <c r="P7" s="4">
        <f t="shared" si="9"/>
        <v>255</v>
      </c>
      <c r="Q7" s="6">
        <f t="shared" si="0"/>
        <v>2.406540180433955</v>
      </c>
      <c r="R7" s="6">
        <f t="shared" si="12"/>
        <v>2.7107311152218094</v>
      </c>
      <c r="T7" s="3">
        <v>1.5</v>
      </c>
      <c r="U7" s="3">
        <f t="shared" si="10"/>
        <v>3</v>
      </c>
      <c r="V7" s="4">
        <v>0.1</v>
      </c>
      <c r="W7" s="5">
        <v>32</v>
      </c>
      <c r="X7" s="5">
        <v>36</v>
      </c>
      <c r="Y7" s="4">
        <f t="shared" si="1"/>
        <v>340</v>
      </c>
      <c r="Z7" s="6">
        <f t="shared" si="2"/>
        <v>2.5314789170422549</v>
      </c>
      <c r="AA7" s="6">
        <f t="shared" si="13"/>
        <v>2.5857923786135095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0.1</v>
      </c>
      <c r="E8" s="5">
        <v>11</v>
      </c>
      <c r="F8" s="5">
        <v>12</v>
      </c>
      <c r="G8" s="4">
        <f t="shared" si="6"/>
        <v>115</v>
      </c>
      <c r="H8" s="6">
        <f t="shared" si="7"/>
        <v>2.0606978403536118</v>
      </c>
      <c r="I8" s="6">
        <f t="shared" si="11"/>
        <v>3.0565734553021526</v>
      </c>
      <c r="K8" s="3">
        <v>2</v>
      </c>
      <c r="L8" s="3">
        <f t="shared" si="8"/>
        <v>2.5</v>
      </c>
      <c r="M8" s="4">
        <v>0.1</v>
      </c>
      <c r="N8" s="5">
        <v>4</v>
      </c>
      <c r="O8" s="5">
        <v>6</v>
      </c>
      <c r="P8" s="4">
        <f t="shared" si="9"/>
        <v>50</v>
      </c>
      <c r="Q8" s="6">
        <f t="shared" si="0"/>
        <v>1.6989700043360187</v>
      </c>
      <c r="R8" s="6">
        <f t="shared" si="12"/>
        <v>3.4183012913197457</v>
      </c>
      <c r="T8" s="3">
        <v>2</v>
      </c>
      <c r="U8" s="3">
        <f t="shared" si="10"/>
        <v>4</v>
      </c>
      <c r="V8" s="4">
        <v>0.1</v>
      </c>
      <c r="W8" s="5">
        <v>7</v>
      </c>
      <c r="X8" s="5">
        <v>4</v>
      </c>
      <c r="Y8" s="4">
        <f t="shared" si="1"/>
        <v>55</v>
      </c>
      <c r="Z8" s="6">
        <f t="shared" si="2"/>
        <v>1.7403626894942439</v>
      </c>
      <c r="AA8" s="6">
        <f t="shared" si="13"/>
        <v>3.3769086061615203</v>
      </c>
      <c r="AC8" s="3">
        <v>2</v>
      </c>
      <c r="AD8" s="4">
        <v>0.1</v>
      </c>
      <c r="AE8" s="5">
        <v>90</v>
      </c>
      <c r="AF8" s="5">
        <v>123</v>
      </c>
      <c r="AG8" s="4">
        <f t="shared" si="3"/>
        <v>1065</v>
      </c>
      <c r="AH8" s="6">
        <f t="shared" si="4"/>
        <v>3.0273496077747564</v>
      </c>
      <c r="AI8" s="6">
        <f>$AH$4-AH8</f>
        <v>2.019925259609423</v>
      </c>
    </row>
    <row r="9" spans="2:35" x14ac:dyDescent="0.25">
      <c r="B9" s="3">
        <v>3</v>
      </c>
      <c r="C9" s="3">
        <f t="shared" si="5"/>
        <v>3.3000000000000003</v>
      </c>
      <c r="D9" s="4">
        <v>0.1</v>
      </c>
      <c r="E9" s="5">
        <v>1</v>
      </c>
      <c r="F9" s="5">
        <v>1</v>
      </c>
      <c r="G9" s="4">
        <f t="shared" si="6"/>
        <v>10</v>
      </c>
      <c r="H9" s="6">
        <f t="shared" si="7"/>
        <v>1</v>
      </c>
      <c r="I9" s="6">
        <f t="shared" si="11"/>
        <v>4.1172712956557644</v>
      </c>
      <c r="K9" s="3">
        <v>3</v>
      </c>
      <c r="L9" s="3">
        <f t="shared" si="8"/>
        <v>3.75</v>
      </c>
      <c r="M9" s="4">
        <v>0.1</v>
      </c>
      <c r="N9" s="5">
        <v>0</v>
      </c>
      <c r="O9" s="5">
        <v>0</v>
      </c>
      <c r="P9" s="4">
        <f t="shared" si="9"/>
        <v>0</v>
      </c>
      <c r="Q9" s="6">
        <v>0.7</v>
      </c>
      <c r="R9" s="6">
        <f t="shared" si="12"/>
        <v>4.4172712956557643</v>
      </c>
      <c r="T9" s="3">
        <v>3</v>
      </c>
      <c r="U9" s="3">
        <f t="shared" si="10"/>
        <v>6</v>
      </c>
      <c r="V9" s="4">
        <v>0.1</v>
      </c>
      <c r="W9" s="5">
        <v>0</v>
      </c>
      <c r="X9" s="5">
        <v>0</v>
      </c>
      <c r="Y9" s="4">
        <f t="shared" si="1"/>
        <v>0</v>
      </c>
      <c r="Z9" s="6">
        <v>0.7</v>
      </c>
      <c r="AA9" s="6">
        <f t="shared" si="13"/>
        <v>4.4172712956557643</v>
      </c>
      <c r="AC9" s="3">
        <v>3</v>
      </c>
      <c r="AD9" s="4">
        <v>0.1</v>
      </c>
      <c r="AE9" s="5">
        <v>18</v>
      </c>
      <c r="AF9" s="5">
        <v>12</v>
      </c>
      <c r="AG9" s="4">
        <f t="shared" si="3"/>
        <v>150</v>
      </c>
      <c r="AH9" s="6">
        <f t="shared" si="4"/>
        <v>2.1760912590556813</v>
      </c>
      <c r="AI9" s="6">
        <f t="shared" ref="AI9:AI11" si="14">$AH$4-AH9</f>
        <v>2.8711836083284981</v>
      </c>
    </row>
    <row r="10" spans="2:35" x14ac:dyDescent="0.25">
      <c r="B10" s="3">
        <v>4</v>
      </c>
      <c r="C10" s="3">
        <f t="shared" si="5"/>
        <v>4.4000000000000004</v>
      </c>
      <c r="D10" s="4">
        <v>0.1</v>
      </c>
      <c r="E10" s="5">
        <v>0</v>
      </c>
      <c r="F10" s="5">
        <v>0</v>
      </c>
      <c r="G10" s="4">
        <f t="shared" si="6"/>
        <v>0</v>
      </c>
      <c r="H10" s="6">
        <v>0.7</v>
      </c>
      <c r="I10" s="6">
        <f t="shared" si="11"/>
        <v>4.4172712956557643</v>
      </c>
      <c r="K10" s="3">
        <v>4</v>
      </c>
      <c r="L10" s="3">
        <f t="shared" si="8"/>
        <v>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4.4172712956557643</v>
      </c>
      <c r="T10" s="3">
        <v>4</v>
      </c>
      <c r="U10" s="3">
        <f t="shared" si="10"/>
        <v>8</v>
      </c>
      <c r="V10" s="4">
        <v>0.1</v>
      </c>
      <c r="W10" s="9">
        <v>0</v>
      </c>
      <c r="X10" s="5">
        <v>0</v>
      </c>
      <c r="Y10" s="4">
        <f t="shared" si="1"/>
        <v>0</v>
      </c>
      <c r="Z10" s="6">
        <v>0.7</v>
      </c>
      <c r="AA10" s="6">
        <f t="shared" si="13"/>
        <v>4.4172712956557643</v>
      </c>
      <c r="AC10" s="3">
        <v>4</v>
      </c>
      <c r="AD10" s="4">
        <v>0.1</v>
      </c>
      <c r="AE10" s="5">
        <v>2</v>
      </c>
      <c r="AF10" s="5">
        <v>2</v>
      </c>
      <c r="AG10" s="4">
        <f t="shared" si="3"/>
        <v>20</v>
      </c>
      <c r="AH10" s="6">
        <f t="shared" si="4"/>
        <v>1.3010299956639813</v>
      </c>
      <c r="AI10" s="6">
        <f t="shared" si="14"/>
        <v>3.7462448717201982</v>
      </c>
    </row>
    <row r="11" spans="2:35" x14ac:dyDescent="0.25">
      <c r="AC11" s="7">
        <v>5</v>
      </c>
      <c r="AD11" s="8">
        <v>0.1</v>
      </c>
      <c r="AE11" s="9">
        <v>0</v>
      </c>
      <c r="AF11" s="9">
        <v>0</v>
      </c>
      <c r="AG11" s="8">
        <f t="shared" si="3"/>
        <v>0</v>
      </c>
      <c r="AH11" s="10">
        <v>0.7</v>
      </c>
      <c r="AI11" s="10">
        <f t="shared" si="14"/>
        <v>4.3472748673841792</v>
      </c>
    </row>
    <row r="12" spans="2:35" x14ac:dyDescent="0.25">
      <c r="AC12" s="7">
        <v>6</v>
      </c>
      <c r="AD12" s="8">
        <v>0.1</v>
      </c>
      <c r="AE12" s="9">
        <v>0</v>
      </c>
      <c r="AF12" s="9">
        <v>0</v>
      </c>
      <c r="AG12" s="8">
        <f>AVERAGE(AE12:AF12)/AD12</f>
        <v>0</v>
      </c>
      <c r="AH12" s="10">
        <v>0.7</v>
      </c>
      <c r="AI12" s="10">
        <f>$AH$4-AH12</f>
        <v>4.3472748673841792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18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I15"/>
  <sheetViews>
    <sheetView workbookViewId="0">
      <selection activeCell="C9" sqref="C9"/>
    </sheetView>
  </sheetViews>
  <sheetFormatPr defaultRowHeight="15" x14ac:dyDescent="0.25"/>
  <cols>
    <col min="3" max="3" width="13.85546875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.140625" bestFit="1" customWidth="1"/>
    <col min="17" max="17" width="12.7109375" customWidth="1"/>
    <col min="18" max="18" width="12" customWidth="1"/>
    <col min="21" max="21" width="14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7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1E-4</v>
      </c>
      <c r="E4" s="5">
        <v>26</v>
      </c>
      <c r="F4" s="5">
        <v>34</v>
      </c>
      <c r="G4" s="4">
        <f>AVERAGE(E4:F4)/D4</f>
        <v>300000</v>
      </c>
      <c r="H4" s="6">
        <f>LOG(G4)</f>
        <v>5.4771212547196626</v>
      </c>
      <c r="I4" s="5"/>
      <c r="K4" s="3">
        <v>0</v>
      </c>
      <c r="L4" s="3">
        <f>K4*1.25</f>
        <v>0</v>
      </c>
      <c r="M4" s="4">
        <v>1E-4</v>
      </c>
      <c r="N4" s="5">
        <v>26</v>
      </c>
      <c r="O4" s="5">
        <v>34</v>
      </c>
      <c r="P4" s="4">
        <f>AVERAGE(N4,O4)/M4</f>
        <v>300000</v>
      </c>
      <c r="Q4" s="6">
        <f t="shared" ref="Q4:Q8" si="0">LOG(P4)</f>
        <v>5.4771212547196626</v>
      </c>
      <c r="R4" s="5"/>
      <c r="T4" s="3">
        <v>0</v>
      </c>
      <c r="U4" s="3">
        <f>T4*2</f>
        <v>0</v>
      </c>
      <c r="V4" s="4">
        <v>1E-4</v>
      </c>
      <c r="W4" s="5">
        <v>26</v>
      </c>
      <c r="X4" s="5">
        <v>34</v>
      </c>
      <c r="Y4" s="4">
        <f t="shared" ref="Y4:Y10" si="1">AVERAGE(W4:X4)/V4</f>
        <v>300000</v>
      </c>
      <c r="Z4" s="6">
        <f t="shared" ref="Z4:Z8" si="2">LOG(Y4)</f>
        <v>5.4771212547196626</v>
      </c>
      <c r="AA4" s="5"/>
      <c r="AC4" s="3">
        <v>0</v>
      </c>
      <c r="AD4" s="4">
        <v>1E-4</v>
      </c>
      <c r="AE4" s="5">
        <v>28</v>
      </c>
      <c r="AF4" s="5">
        <v>27</v>
      </c>
      <c r="AG4" s="4">
        <f t="shared" ref="AG4:AG11" si="3">AVERAGE(AE4:AF4)/AD4</f>
        <v>275000</v>
      </c>
      <c r="AH4" s="6">
        <f t="shared" ref="AH4:AH11" si="4">LOG(AG4)</f>
        <v>5.4393326938302629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57</v>
      </c>
      <c r="F5" s="5">
        <v>79</v>
      </c>
      <c r="G5" s="4">
        <f t="shared" ref="G5:G10" si="6">AVERAGE(E5:F5)/D5</f>
        <v>68000</v>
      </c>
      <c r="H5" s="6">
        <f t="shared" ref="H5:H8" si="7">LOG(G5)</f>
        <v>4.8325089127062366</v>
      </c>
      <c r="I5" s="6">
        <f>$H$4-H5</f>
        <v>0.64461234201342599</v>
      </c>
      <c r="K5" s="3">
        <v>0.5</v>
      </c>
      <c r="L5" s="3">
        <f t="shared" ref="L5:L10" si="8">K5*1.25</f>
        <v>0.625</v>
      </c>
      <c r="M5" s="4">
        <v>1E-3</v>
      </c>
      <c r="N5" s="5">
        <v>24</v>
      </c>
      <c r="O5" s="5">
        <v>19</v>
      </c>
      <c r="P5" s="4">
        <f t="shared" ref="P5:P10" si="9">AVERAGE(N5:O5)/M5</f>
        <v>21500</v>
      </c>
      <c r="Q5" s="6">
        <f t="shared" si="0"/>
        <v>4.3324384599156049</v>
      </c>
      <c r="R5" s="6">
        <f>$Q$4-Q5</f>
        <v>1.1446827948040577</v>
      </c>
      <c r="T5" s="3">
        <v>0.5</v>
      </c>
      <c r="U5" s="3">
        <f t="shared" ref="U5:U10" si="10">T5*2</f>
        <v>1</v>
      </c>
      <c r="V5" s="4">
        <v>1E-3</v>
      </c>
      <c r="W5" s="5">
        <v>29</v>
      </c>
      <c r="X5" s="5">
        <v>41</v>
      </c>
      <c r="Y5" s="4">
        <f t="shared" si="1"/>
        <v>35000</v>
      </c>
      <c r="Z5" s="6">
        <f t="shared" si="2"/>
        <v>4.5440680443502757</v>
      </c>
      <c r="AA5" s="6">
        <f>$Z$4-Z5</f>
        <v>0.93305321036938693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42</v>
      </c>
      <c r="F6" s="5">
        <v>37</v>
      </c>
      <c r="G6" s="4">
        <f t="shared" si="6"/>
        <v>3950</v>
      </c>
      <c r="H6" s="6">
        <f t="shared" si="7"/>
        <v>3.5965970956264601</v>
      </c>
      <c r="I6" s="6">
        <f t="shared" ref="I6:I10" si="11">$H$4-H6</f>
        <v>1.8805241590932025</v>
      </c>
      <c r="K6" s="3">
        <v>1</v>
      </c>
      <c r="L6" s="3">
        <f t="shared" si="8"/>
        <v>1.25</v>
      </c>
      <c r="M6" s="4">
        <v>0.01</v>
      </c>
      <c r="N6" s="5">
        <v>28</v>
      </c>
      <c r="O6" s="5">
        <v>33</v>
      </c>
      <c r="P6" s="4">
        <f t="shared" si="9"/>
        <v>3050</v>
      </c>
      <c r="Q6" s="6">
        <f t="shared" si="0"/>
        <v>3.4842998393467859</v>
      </c>
      <c r="R6" s="6">
        <f t="shared" ref="R6:R10" si="12">$Q$4-Q6</f>
        <v>1.9928214153728767</v>
      </c>
      <c r="T6" s="3">
        <v>1</v>
      </c>
      <c r="U6" s="3">
        <f t="shared" si="10"/>
        <v>2</v>
      </c>
      <c r="V6" s="4">
        <v>0.01</v>
      </c>
      <c r="W6" s="5">
        <v>28</v>
      </c>
      <c r="X6" s="5">
        <v>37</v>
      </c>
      <c r="Y6" s="4">
        <f t="shared" si="1"/>
        <v>3250</v>
      </c>
      <c r="Z6" s="6">
        <f t="shared" si="2"/>
        <v>3.5118833609788744</v>
      </c>
      <c r="AA6" s="6">
        <f t="shared" ref="AA6:AA10" si="13">$Z$4-Z6</f>
        <v>1.9652378937407882</v>
      </c>
      <c r="AC6" s="3">
        <v>1</v>
      </c>
      <c r="AD6" s="4">
        <v>0.01</v>
      </c>
      <c r="AE6" s="5">
        <v>122</v>
      </c>
      <c r="AF6" s="5">
        <v>166</v>
      </c>
      <c r="AG6" s="4">
        <f t="shared" si="3"/>
        <v>14400</v>
      </c>
      <c r="AH6" s="6">
        <f t="shared" si="4"/>
        <v>4.1583624920952493</v>
      </c>
      <c r="AI6" s="6">
        <f>$AH$4-AH6</f>
        <v>1.2809702017350135</v>
      </c>
    </row>
    <row r="7" spans="2:35" x14ac:dyDescent="0.25">
      <c r="B7" s="3">
        <v>1.5</v>
      </c>
      <c r="C7" s="3">
        <f t="shared" si="5"/>
        <v>1.6500000000000001</v>
      </c>
      <c r="D7" s="4">
        <v>0.1</v>
      </c>
      <c r="E7" s="5">
        <v>33</v>
      </c>
      <c r="F7" s="5">
        <v>46</v>
      </c>
      <c r="G7" s="4">
        <f t="shared" si="6"/>
        <v>395</v>
      </c>
      <c r="H7" s="6">
        <f t="shared" si="7"/>
        <v>2.5965970956264601</v>
      </c>
      <c r="I7" s="6">
        <f t="shared" si="11"/>
        <v>2.8805241590932025</v>
      </c>
      <c r="K7" s="3">
        <v>1.5</v>
      </c>
      <c r="L7" s="3">
        <f t="shared" si="8"/>
        <v>1.875</v>
      </c>
      <c r="M7" s="4">
        <v>0.1</v>
      </c>
      <c r="N7" s="5">
        <v>13</v>
      </c>
      <c r="O7" s="5">
        <v>27</v>
      </c>
      <c r="P7" s="4">
        <f t="shared" si="9"/>
        <v>200</v>
      </c>
      <c r="Q7" s="6">
        <f t="shared" si="0"/>
        <v>2.3010299956639813</v>
      </c>
      <c r="R7" s="6">
        <f t="shared" si="12"/>
        <v>3.1760912590556813</v>
      </c>
      <c r="T7" s="3">
        <v>1.5</v>
      </c>
      <c r="U7" s="3">
        <f t="shared" si="10"/>
        <v>3</v>
      </c>
      <c r="V7" s="4">
        <v>0.1</v>
      </c>
      <c r="W7" s="5">
        <v>15</v>
      </c>
      <c r="X7" s="5">
        <v>22</v>
      </c>
      <c r="Y7" s="4">
        <f t="shared" si="1"/>
        <v>185</v>
      </c>
      <c r="Z7" s="6">
        <f t="shared" si="2"/>
        <v>2.2671717284030137</v>
      </c>
      <c r="AA7" s="6">
        <f t="shared" si="13"/>
        <v>3.2099495263166489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0.1</v>
      </c>
      <c r="E8" s="5">
        <v>7</v>
      </c>
      <c r="F8" s="5">
        <v>6</v>
      </c>
      <c r="G8" s="4">
        <f t="shared" si="6"/>
        <v>65</v>
      </c>
      <c r="H8" s="6">
        <f t="shared" si="7"/>
        <v>1.8129133566428555</v>
      </c>
      <c r="I8" s="6">
        <f t="shared" si="11"/>
        <v>3.6642078980768069</v>
      </c>
      <c r="K8" s="3">
        <v>2</v>
      </c>
      <c r="L8" s="3">
        <f t="shared" si="8"/>
        <v>2.5</v>
      </c>
      <c r="M8" s="4">
        <v>0.1</v>
      </c>
      <c r="N8" s="5">
        <v>3</v>
      </c>
      <c r="O8" s="5">
        <v>1</v>
      </c>
      <c r="P8" s="4">
        <f t="shared" si="9"/>
        <v>20</v>
      </c>
      <c r="Q8" s="6">
        <f t="shared" si="0"/>
        <v>1.3010299956639813</v>
      </c>
      <c r="R8" s="6">
        <f t="shared" si="12"/>
        <v>4.1760912590556813</v>
      </c>
      <c r="T8" s="3">
        <v>2</v>
      </c>
      <c r="U8" s="3">
        <f t="shared" si="10"/>
        <v>4</v>
      </c>
      <c r="V8" s="4">
        <v>0.1</v>
      </c>
      <c r="W8" s="5">
        <v>2</v>
      </c>
      <c r="X8" s="5">
        <v>3</v>
      </c>
      <c r="Y8" s="4">
        <f t="shared" si="1"/>
        <v>25</v>
      </c>
      <c r="Z8" s="6">
        <f t="shared" si="2"/>
        <v>1.3979400086720377</v>
      </c>
      <c r="AA8" s="6">
        <f t="shared" si="13"/>
        <v>4.0791812460476251</v>
      </c>
      <c r="AC8" s="3">
        <v>2</v>
      </c>
      <c r="AD8" s="4">
        <v>0.1</v>
      </c>
      <c r="AE8" s="5">
        <v>86</v>
      </c>
      <c r="AF8" s="5">
        <v>82</v>
      </c>
      <c r="AG8" s="4">
        <f t="shared" si="3"/>
        <v>840</v>
      </c>
      <c r="AH8" s="6">
        <f t="shared" si="4"/>
        <v>2.9242792860618816</v>
      </c>
      <c r="AI8" s="6">
        <f>$AH$4-AH8</f>
        <v>2.5150534077683813</v>
      </c>
    </row>
    <row r="9" spans="2:35" x14ac:dyDescent="0.25">
      <c r="B9" s="3">
        <v>2.5</v>
      </c>
      <c r="C9" s="3">
        <f t="shared" si="5"/>
        <v>2.75</v>
      </c>
      <c r="D9" s="4">
        <v>0.1</v>
      </c>
      <c r="E9" s="5">
        <v>0</v>
      </c>
      <c r="F9" s="5">
        <v>0</v>
      </c>
      <c r="G9" s="4">
        <f t="shared" si="6"/>
        <v>0</v>
      </c>
      <c r="H9" s="6">
        <v>0.7</v>
      </c>
      <c r="I9" s="6">
        <f t="shared" si="11"/>
        <v>4.7771212547196624</v>
      </c>
      <c r="K9" s="3">
        <v>2.5</v>
      </c>
      <c r="L9" s="3">
        <f t="shared" si="8"/>
        <v>3.125</v>
      </c>
      <c r="M9" s="4">
        <v>0.1</v>
      </c>
      <c r="N9" s="5">
        <v>0</v>
      </c>
      <c r="O9" s="5">
        <v>1</v>
      </c>
      <c r="P9" s="4">
        <f t="shared" si="9"/>
        <v>5</v>
      </c>
      <c r="Q9" s="6">
        <v>0.7</v>
      </c>
      <c r="R9" s="6">
        <f t="shared" si="12"/>
        <v>4.7771212547196624</v>
      </c>
      <c r="T9" s="3">
        <v>2.5</v>
      </c>
      <c r="U9" s="3">
        <f t="shared" si="10"/>
        <v>5</v>
      </c>
      <c r="V9" s="4">
        <v>0.1</v>
      </c>
      <c r="W9" s="5">
        <v>0</v>
      </c>
      <c r="X9" s="5">
        <v>0</v>
      </c>
      <c r="Y9" s="4">
        <f t="shared" si="1"/>
        <v>0</v>
      </c>
      <c r="Z9" s="6">
        <v>0.7</v>
      </c>
      <c r="AA9" s="6">
        <f t="shared" si="13"/>
        <v>4.7771212547196624</v>
      </c>
      <c r="AC9" s="3">
        <v>3</v>
      </c>
      <c r="AD9" s="4">
        <v>0.1</v>
      </c>
      <c r="AE9" s="5">
        <v>11</v>
      </c>
      <c r="AF9" s="5">
        <v>12</v>
      </c>
      <c r="AG9" s="4">
        <f t="shared" si="3"/>
        <v>115</v>
      </c>
      <c r="AH9" s="6">
        <f t="shared" si="4"/>
        <v>2.0606978403536118</v>
      </c>
      <c r="AI9" s="6">
        <f t="shared" ref="AI9:AI11" si="14">$AH$4-AH9</f>
        <v>3.378634853476651</v>
      </c>
    </row>
    <row r="10" spans="2:35" x14ac:dyDescent="0.25">
      <c r="B10" s="3">
        <v>3</v>
      </c>
      <c r="C10" s="3">
        <f t="shared" si="5"/>
        <v>3.3000000000000003</v>
      </c>
      <c r="D10" s="4">
        <v>0.1</v>
      </c>
      <c r="E10" s="5">
        <v>0</v>
      </c>
      <c r="F10" s="5">
        <v>1</v>
      </c>
      <c r="G10" s="4">
        <f t="shared" si="6"/>
        <v>5</v>
      </c>
      <c r="H10" s="6">
        <v>0.7</v>
      </c>
      <c r="I10" s="6">
        <f t="shared" si="11"/>
        <v>4.7771212547196624</v>
      </c>
      <c r="K10" s="3">
        <v>3</v>
      </c>
      <c r="L10" s="3">
        <f t="shared" si="8"/>
        <v>3.75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4.7771212547196624</v>
      </c>
      <c r="T10" s="3">
        <v>3</v>
      </c>
      <c r="U10" s="3">
        <f t="shared" si="10"/>
        <v>6</v>
      </c>
      <c r="V10" s="4">
        <v>0.1</v>
      </c>
      <c r="W10" s="9">
        <v>0</v>
      </c>
      <c r="X10" s="5">
        <v>0</v>
      </c>
      <c r="Y10" s="4">
        <f t="shared" si="1"/>
        <v>0</v>
      </c>
      <c r="Z10" s="6">
        <v>0.7</v>
      </c>
      <c r="AA10" s="6">
        <f t="shared" si="13"/>
        <v>4.7771212547196624</v>
      </c>
      <c r="AC10" s="3">
        <v>4</v>
      </c>
      <c r="AD10" s="4">
        <v>0.1</v>
      </c>
      <c r="AE10" s="5">
        <v>1</v>
      </c>
      <c r="AF10" s="5">
        <v>3</v>
      </c>
      <c r="AG10" s="4">
        <f t="shared" si="3"/>
        <v>20</v>
      </c>
      <c r="AH10" s="6">
        <f t="shared" si="4"/>
        <v>1.3010299956639813</v>
      </c>
      <c r="AI10" s="6">
        <f t="shared" si="14"/>
        <v>4.1383026981662816</v>
      </c>
    </row>
    <row r="11" spans="2:35" x14ac:dyDescent="0.25">
      <c r="AC11" s="7">
        <v>5</v>
      </c>
      <c r="AD11" s="8">
        <v>0.1</v>
      </c>
      <c r="AE11" s="9">
        <v>1</v>
      </c>
      <c r="AF11" s="9">
        <v>2</v>
      </c>
      <c r="AG11" s="8">
        <f t="shared" si="3"/>
        <v>15</v>
      </c>
      <c r="AH11" s="6">
        <f t="shared" si="4"/>
        <v>1.1760912590556813</v>
      </c>
      <c r="AI11" s="10">
        <f t="shared" si="14"/>
        <v>4.2632414347745815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18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I15"/>
  <sheetViews>
    <sheetView topLeftCell="A2" zoomScale="70" zoomScaleNormal="70" workbookViewId="0">
      <selection activeCell="C10" activeCellId="1" sqref="C5:C8 C10"/>
    </sheetView>
  </sheetViews>
  <sheetFormatPr defaultRowHeight="15" x14ac:dyDescent="0.25"/>
  <cols>
    <col min="3" max="3" width="14.5703125" bestFit="1" customWidth="1"/>
    <col min="4" max="4" width="10" bestFit="1" customWidth="1"/>
    <col min="5" max="6" width="9.140625" customWidth="1"/>
    <col min="7" max="7" width="9.28515625" bestFit="1" customWidth="1"/>
    <col min="8" max="8" width="12.85546875" customWidth="1"/>
    <col min="9" max="9" width="11.5703125" customWidth="1"/>
    <col min="12" max="12" width="14.140625" bestFit="1" customWidth="1"/>
    <col min="17" max="17" width="12.7109375" customWidth="1"/>
    <col min="18" max="18" width="12" customWidth="1"/>
    <col min="21" max="21" width="14.140625" bestFit="1" customWidth="1"/>
    <col min="26" max="26" width="12.42578125" customWidth="1"/>
    <col min="27" max="27" width="11.42578125" bestFit="1" customWidth="1"/>
    <col min="34" max="34" width="12.5703125" customWidth="1"/>
    <col min="35" max="35" width="11.28515625" customWidth="1"/>
  </cols>
  <sheetData>
    <row r="2" spans="2:35" x14ac:dyDescent="0.25">
      <c r="B2" s="14" t="s">
        <v>0</v>
      </c>
      <c r="C2" s="14"/>
      <c r="D2" s="14"/>
      <c r="E2" s="14"/>
      <c r="F2" s="14"/>
      <c r="G2" s="14"/>
      <c r="H2" s="14"/>
      <c r="I2" s="14"/>
      <c r="K2" s="14" t="s">
        <v>1</v>
      </c>
      <c r="L2" s="14"/>
      <c r="M2" s="14"/>
      <c r="N2" s="14"/>
      <c r="O2" s="14"/>
      <c r="P2" s="14"/>
      <c r="Q2" s="14"/>
      <c r="R2" s="14"/>
      <c r="T2" s="14" t="s">
        <v>2</v>
      </c>
      <c r="U2" s="14"/>
      <c r="V2" s="14"/>
      <c r="W2" s="14"/>
      <c r="X2" s="14"/>
      <c r="Y2" s="14"/>
      <c r="Z2" s="14"/>
      <c r="AA2" s="14"/>
      <c r="AC2" s="14" t="s">
        <v>3</v>
      </c>
      <c r="AD2" s="14"/>
      <c r="AE2" s="14"/>
      <c r="AF2" s="14"/>
      <c r="AG2" s="14"/>
      <c r="AH2" s="14"/>
      <c r="AI2" s="14"/>
    </row>
    <row r="3" spans="2:35" ht="47.25" x14ac:dyDescent="0.25">
      <c r="B3" s="1" t="s">
        <v>4</v>
      </c>
      <c r="C3" s="1" t="s">
        <v>16</v>
      </c>
      <c r="D3" s="2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K3" s="1" t="s">
        <v>4</v>
      </c>
      <c r="L3" s="1" t="s">
        <v>16</v>
      </c>
      <c r="M3" s="2" t="s">
        <v>5</v>
      </c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T3" s="1" t="s">
        <v>4</v>
      </c>
      <c r="U3" s="1" t="s">
        <v>16</v>
      </c>
      <c r="V3" s="2" t="s">
        <v>5</v>
      </c>
      <c r="W3" s="1" t="s">
        <v>6</v>
      </c>
      <c r="X3" s="1" t="s">
        <v>7</v>
      </c>
      <c r="Y3" s="1" t="s">
        <v>8</v>
      </c>
      <c r="Z3" s="1" t="s">
        <v>9</v>
      </c>
      <c r="AA3" s="1" t="s">
        <v>10</v>
      </c>
      <c r="AC3" s="1" t="s">
        <v>4</v>
      </c>
      <c r="AD3" s="2" t="s">
        <v>5</v>
      </c>
      <c r="AE3" s="1" t="s">
        <v>6</v>
      </c>
      <c r="AF3" s="1" t="s">
        <v>7</v>
      </c>
      <c r="AG3" s="1" t="s">
        <v>8</v>
      </c>
      <c r="AH3" s="1" t="s">
        <v>9</v>
      </c>
      <c r="AI3" s="1" t="s">
        <v>10</v>
      </c>
    </row>
    <row r="4" spans="2:35" x14ac:dyDescent="0.25">
      <c r="B4" s="3">
        <v>0</v>
      </c>
      <c r="C4" s="3">
        <f>B4*1.1</f>
        <v>0</v>
      </c>
      <c r="D4" s="4">
        <v>1E-3</v>
      </c>
      <c r="E4" s="5">
        <v>97</v>
      </c>
      <c r="F4" s="5">
        <v>98</v>
      </c>
      <c r="G4" s="4">
        <f>AVERAGE(E4:F4)/D4</f>
        <v>97500</v>
      </c>
      <c r="H4" s="6">
        <f>LOG(G4)</f>
        <v>4.989004615698537</v>
      </c>
      <c r="I4" s="5"/>
      <c r="K4" s="3">
        <v>0</v>
      </c>
      <c r="L4" s="3">
        <f>K4*1.25</f>
        <v>0</v>
      </c>
      <c r="M4" s="4">
        <v>1E-3</v>
      </c>
      <c r="N4" s="5">
        <v>97</v>
      </c>
      <c r="O4" s="5">
        <v>98</v>
      </c>
      <c r="P4" s="4">
        <f>AVERAGE(N4,O4)/M4</f>
        <v>97500</v>
      </c>
      <c r="Q4" s="6">
        <f t="shared" ref="Q4:Q8" si="0">LOG(P4)</f>
        <v>4.989004615698537</v>
      </c>
      <c r="R4" s="5"/>
      <c r="T4" s="3">
        <v>0</v>
      </c>
      <c r="U4" s="3">
        <f>T4*2</f>
        <v>0</v>
      </c>
      <c r="V4" s="4">
        <v>1E-3</v>
      </c>
      <c r="W4" s="5">
        <v>97</v>
      </c>
      <c r="X4" s="5">
        <v>98</v>
      </c>
      <c r="Y4" s="4">
        <f t="shared" ref="Y4:Y10" si="1">AVERAGE(W4:X4)/V4</f>
        <v>97500</v>
      </c>
      <c r="Z4" s="6">
        <f t="shared" ref="Z4:Z8" si="2">LOG(Y4)</f>
        <v>4.989004615698537</v>
      </c>
      <c r="AA4" s="5"/>
      <c r="AC4" s="3">
        <v>0</v>
      </c>
      <c r="AD4" s="4">
        <v>1E-3</v>
      </c>
      <c r="AE4" s="5">
        <v>90</v>
      </c>
      <c r="AF4" s="5">
        <v>64</v>
      </c>
      <c r="AG4" s="4">
        <f t="shared" ref="AG4:AG11" si="3">AVERAGE(AE4:AF4)/AD4</f>
        <v>77000</v>
      </c>
      <c r="AH4" s="6">
        <f t="shared" ref="AH4:AH10" si="4">LOG(AG4)</f>
        <v>4.8864907251724823</v>
      </c>
      <c r="AI4" s="5"/>
    </row>
    <row r="5" spans="2:35" x14ac:dyDescent="0.25">
      <c r="B5" s="3">
        <v>0.5</v>
      </c>
      <c r="C5" s="3">
        <f t="shared" ref="C5:C10" si="5">B5*1.1</f>
        <v>0.55000000000000004</v>
      </c>
      <c r="D5" s="4">
        <v>1E-3</v>
      </c>
      <c r="E5" s="5">
        <v>44</v>
      </c>
      <c r="F5" s="5">
        <v>52</v>
      </c>
      <c r="G5" s="4">
        <f t="shared" ref="G5:G10" si="6">AVERAGE(E5:F5)/D5</f>
        <v>48000</v>
      </c>
      <c r="H5" s="6">
        <f t="shared" ref="H5:H9" si="7">LOG(G5)</f>
        <v>4.6812412373755876</v>
      </c>
      <c r="I5" s="6">
        <f>$H$4-H5</f>
        <v>0.30776337832294942</v>
      </c>
      <c r="K5" s="3">
        <v>0.5</v>
      </c>
      <c r="L5" s="3">
        <f t="shared" ref="L5:L10" si="8">K5*1.25</f>
        <v>0.625</v>
      </c>
      <c r="M5" s="4">
        <v>1E-3</v>
      </c>
      <c r="N5" s="5">
        <v>24</v>
      </c>
      <c r="O5" s="5">
        <v>35</v>
      </c>
      <c r="P5" s="4">
        <f t="shared" ref="P5:P10" si="9">AVERAGE(N5:O5)/M5</f>
        <v>29500</v>
      </c>
      <c r="Q5" s="6">
        <f t="shared" si="0"/>
        <v>4.4698220159781634</v>
      </c>
      <c r="R5" s="6">
        <f>$Q$4-Q5</f>
        <v>0.51918259972037362</v>
      </c>
      <c r="T5" s="3">
        <v>0.5</v>
      </c>
      <c r="U5" s="3">
        <f t="shared" ref="U5:U10" si="10">T5*2</f>
        <v>1</v>
      </c>
      <c r="V5" s="4">
        <v>1E-3</v>
      </c>
      <c r="W5" s="5">
        <v>30</v>
      </c>
      <c r="X5" s="5">
        <v>13</v>
      </c>
      <c r="Y5" s="4">
        <f t="shared" si="1"/>
        <v>21500</v>
      </c>
      <c r="Z5" s="6">
        <f t="shared" si="2"/>
        <v>4.3324384599156049</v>
      </c>
      <c r="AA5" s="6">
        <f>$Z$4-Z5</f>
        <v>0.65656615578293209</v>
      </c>
      <c r="AC5" s="3">
        <v>0.5</v>
      </c>
      <c r="AD5" s="4"/>
      <c r="AE5" s="5"/>
      <c r="AF5" s="5"/>
      <c r="AG5" s="4"/>
      <c r="AH5" s="6"/>
      <c r="AI5" s="6"/>
    </row>
    <row r="6" spans="2:35" x14ac:dyDescent="0.25">
      <c r="B6" s="3">
        <v>1</v>
      </c>
      <c r="C6" s="3">
        <f t="shared" si="5"/>
        <v>1.1000000000000001</v>
      </c>
      <c r="D6" s="4">
        <v>0.01</v>
      </c>
      <c r="E6" s="5">
        <v>34</v>
      </c>
      <c r="F6" s="5">
        <v>56</v>
      </c>
      <c r="G6" s="4">
        <f t="shared" si="6"/>
        <v>4500</v>
      </c>
      <c r="H6" s="6">
        <f t="shared" si="7"/>
        <v>3.6532125137753435</v>
      </c>
      <c r="I6" s="6">
        <f t="shared" ref="I6:I9" si="11">$H$4-H6</f>
        <v>1.3357921019231935</v>
      </c>
      <c r="K6" s="3">
        <v>1</v>
      </c>
      <c r="L6" s="3">
        <f t="shared" si="8"/>
        <v>1.25</v>
      </c>
      <c r="M6" s="4">
        <v>0.01</v>
      </c>
      <c r="N6" s="5">
        <v>16</v>
      </c>
      <c r="O6" s="5">
        <v>37</v>
      </c>
      <c r="P6" s="4">
        <f t="shared" si="9"/>
        <v>2650</v>
      </c>
      <c r="Q6" s="6">
        <f t="shared" si="0"/>
        <v>3.4232458739368079</v>
      </c>
      <c r="R6" s="6">
        <f t="shared" ref="R6:R10" si="12">$Q$4-Q6</f>
        <v>1.5657587417617291</v>
      </c>
      <c r="T6" s="3">
        <v>1</v>
      </c>
      <c r="U6" s="3">
        <f t="shared" si="10"/>
        <v>2</v>
      </c>
      <c r="V6" s="4">
        <v>0.01</v>
      </c>
      <c r="W6" s="5">
        <v>30</v>
      </c>
      <c r="X6" s="5">
        <v>42</v>
      </c>
      <c r="Y6" s="4">
        <f t="shared" si="1"/>
        <v>3600</v>
      </c>
      <c r="Z6" s="6">
        <f t="shared" si="2"/>
        <v>3.5563025007672873</v>
      </c>
      <c r="AA6" s="6">
        <f t="shared" ref="AA6:AA10" si="13">$Z$4-Z6</f>
        <v>1.4327021149312498</v>
      </c>
      <c r="AC6" s="3">
        <v>1</v>
      </c>
      <c r="AD6" s="4">
        <v>0.01</v>
      </c>
      <c r="AE6" s="5">
        <v>98</v>
      </c>
      <c r="AF6" s="5">
        <v>153</v>
      </c>
      <c r="AG6" s="4">
        <f t="shared" si="3"/>
        <v>12550</v>
      </c>
      <c r="AH6" s="6">
        <f t="shared" si="4"/>
        <v>4.0986437258170572</v>
      </c>
      <c r="AI6" s="6">
        <f>$AH$4-AH6</f>
        <v>0.78784699935542513</v>
      </c>
    </row>
    <row r="7" spans="2:35" x14ac:dyDescent="0.25">
      <c r="B7" s="3">
        <v>1.5</v>
      </c>
      <c r="C7" s="3">
        <f t="shared" si="5"/>
        <v>1.6500000000000001</v>
      </c>
      <c r="D7" s="4">
        <v>0.1</v>
      </c>
      <c r="E7" s="5">
        <v>51</v>
      </c>
      <c r="F7" s="5">
        <v>61</v>
      </c>
      <c r="G7" s="4">
        <f t="shared" si="6"/>
        <v>560</v>
      </c>
      <c r="H7" s="6">
        <f t="shared" si="7"/>
        <v>2.7481880270062002</v>
      </c>
      <c r="I7" s="6">
        <f t="shared" si="11"/>
        <v>2.2408165886923368</v>
      </c>
      <c r="K7" s="3">
        <v>1.5</v>
      </c>
      <c r="L7" s="3">
        <f t="shared" si="8"/>
        <v>1.875</v>
      </c>
      <c r="M7" s="4">
        <v>0.1</v>
      </c>
      <c r="N7" s="5">
        <v>40</v>
      </c>
      <c r="O7" s="5">
        <v>51</v>
      </c>
      <c r="P7" s="4">
        <f t="shared" si="9"/>
        <v>455</v>
      </c>
      <c r="Q7" s="6">
        <f t="shared" si="0"/>
        <v>2.6580113966571126</v>
      </c>
      <c r="R7" s="6">
        <f t="shared" si="12"/>
        <v>2.3309932190414244</v>
      </c>
      <c r="T7" s="3">
        <v>1.5</v>
      </c>
      <c r="U7" s="3">
        <f t="shared" si="10"/>
        <v>3</v>
      </c>
      <c r="V7" s="4">
        <v>0.1</v>
      </c>
      <c r="W7" s="5">
        <v>31</v>
      </c>
      <c r="X7" s="5">
        <v>23</v>
      </c>
      <c r="Y7" s="4">
        <f t="shared" si="1"/>
        <v>270</v>
      </c>
      <c r="Z7" s="6">
        <f t="shared" si="2"/>
        <v>2.4313637641589874</v>
      </c>
      <c r="AA7" s="6">
        <f t="shared" si="13"/>
        <v>2.5576408515395497</v>
      </c>
      <c r="AC7" s="3">
        <v>1.5</v>
      </c>
      <c r="AD7" s="4"/>
      <c r="AE7" s="5"/>
      <c r="AF7" s="5"/>
      <c r="AG7" s="4"/>
      <c r="AH7" s="6"/>
      <c r="AI7" s="6"/>
    </row>
    <row r="8" spans="2:35" x14ac:dyDescent="0.25">
      <c r="B8" s="3">
        <v>2</v>
      </c>
      <c r="C8" s="3">
        <f t="shared" si="5"/>
        <v>2.2000000000000002</v>
      </c>
      <c r="D8" s="4">
        <v>0.1</v>
      </c>
      <c r="E8" s="5">
        <v>13</v>
      </c>
      <c r="F8" s="5">
        <v>16</v>
      </c>
      <c r="G8" s="4">
        <f t="shared" si="6"/>
        <v>145</v>
      </c>
      <c r="H8" s="6">
        <f t="shared" si="7"/>
        <v>2.1613680022349748</v>
      </c>
      <c r="I8" s="6">
        <f t="shared" si="11"/>
        <v>2.8276366134635622</v>
      </c>
      <c r="K8" s="3">
        <v>2</v>
      </c>
      <c r="L8" s="3">
        <f t="shared" si="8"/>
        <v>2.5</v>
      </c>
      <c r="M8" s="4">
        <v>0.1</v>
      </c>
      <c r="N8" s="5">
        <v>9</v>
      </c>
      <c r="O8" s="5">
        <v>14</v>
      </c>
      <c r="P8" s="4">
        <f t="shared" si="9"/>
        <v>115</v>
      </c>
      <c r="Q8" s="6">
        <f t="shared" si="0"/>
        <v>2.0606978403536118</v>
      </c>
      <c r="R8" s="6">
        <f t="shared" si="12"/>
        <v>2.9283067753449252</v>
      </c>
      <c r="T8" s="3">
        <v>2</v>
      </c>
      <c r="U8" s="3">
        <f t="shared" si="10"/>
        <v>4</v>
      </c>
      <c r="V8" s="4">
        <v>0.1</v>
      </c>
      <c r="W8" s="5">
        <v>5</v>
      </c>
      <c r="X8" s="5">
        <v>5</v>
      </c>
      <c r="Y8" s="4">
        <f t="shared" si="1"/>
        <v>50</v>
      </c>
      <c r="Z8" s="6">
        <f t="shared" si="2"/>
        <v>1.6989700043360187</v>
      </c>
      <c r="AA8" s="6">
        <f t="shared" si="13"/>
        <v>3.2900346113625183</v>
      </c>
      <c r="AC8" s="3">
        <v>2</v>
      </c>
      <c r="AD8" s="4">
        <v>0.1</v>
      </c>
      <c r="AE8" s="5">
        <v>74</v>
      </c>
      <c r="AF8" s="5">
        <v>125</v>
      </c>
      <c r="AG8" s="4">
        <f t="shared" si="3"/>
        <v>995</v>
      </c>
      <c r="AH8" s="6">
        <f t="shared" si="4"/>
        <v>2.9978230807457256</v>
      </c>
      <c r="AI8" s="6">
        <f>$AH$4-AH8</f>
        <v>1.8886676444267567</v>
      </c>
    </row>
    <row r="9" spans="2:35" x14ac:dyDescent="0.25">
      <c r="B9" s="3">
        <v>2.5</v>
      </c>
      <c r="C9" s="3">
        <f t="shared" si="5"/>
        <v>2.75</v>
      </c>
      <c r="D9" s="4">
        <v>0.1</v>
      </c>
      <c r="E9" s="5">
        <v>2</v>
      </c>
      <c r="F9" s="5">
        <v>0</v>
      </c>
      <c r="G9" s="4">
        <f t="shared" si="6"/>
        <v>10</v>
      </c>
      <c r="H9" s="6">
        <f t="shared" si="7"/>
        <v>1</v>
      </c>
      <c r="I9" s="6">
        <f t="shared" si="11"/>
        <v>3.989004615698537</v>
      </c>
      <c r="K9" s="3">
        <v>2.5</v>
      </c>
      <c r="L9" s="3">
        <f t="shared" si="8"/>
        <v>3.125</v>
      </c>
      <c r="M9" s="4">
        <v>0.1</v>
      </c>
      <c r="N9" s="5">
        <v>0</v>
      </c>
      <c r="O9" s="5">
        <v>1</v>
      </c>
      <c r="P9" s="4">
        <f t="shared" si="9"/>
        <v>5</v>
      </c>
      <c r="Q9" s="6">
        <v>0.7</v>
      </c>
      <c r="R9" s="6">
        <f t="shared" si="12"/>
        <v>4.2890046156985369</v>
      </c>
      <c r="T9" s="3">
        <v>2.5</v>
      </c>
      <c r="U9" s="3">
        <f t="shared" si="10"/>
        <v>5</v>
      </c>
      <c r="V9" s="4">
        <v>0.1</v>
      </c>
      <c r="W9" s="5">
        <v>0</v>
      </c>
      <c r="X9" s="5">
        <v>0</v>
      </c>
      <c r="Y9" s="4">
        <f t="shared" si="1"/>
        <v>0</v>
      </c>
      <c r="Z9" s="6">
        <v>0.7</v>
      </c>
      <c r="AA9" s="6">
        <f t="shared" si="13"/>
        <v>4.2890046156985369</v>
      </c>
      <c r="AC9" s="3">
        <v>3</v>
      </c>
      <c r="AD9" s="4">
        <v>0.1</v>
      </c>
      <c r="AE9" s="5">
        <v>11</v>
      </c>
      <c r="AF9" s="5">
        <v>15</v>
      </c>
      <c r="AG9" s="4">
        <f t="shared" si="3"/>
        <v>130</v>
      </c>
      <c r="AH9" s="6">
        <f t="shared" si="4"/>
        <v>2.1139433523068369</v>
      </c>
      <c r="AI9" s="6">
        <f t="shared" ref="AI9:AI11" si="14">$AH$4-AH9</f>
        <v>2.7725473728656453</v>
      </c>
    </row>
    <row r="10" spans="2:35" x14ac:dyDescent="0.25">
      <c r="B10" s="3">
        <v>3</v>
      </c>
      <c r="C10" s="3">
        <f t="shared" si="5"/>
        <v>3.3000000000000003</v>
      </c>
      <c r="D10" s="4">
        <v>0.1</v>
      </c>
      <c r="E10" s="5">
        <v>0</v>
      </c>
      <c r="F10" s="5">
        <v>0</v>
      </c>
      <c r="G10" s="4">
        <f t="shared" si="6"/>
        <v>0</v>
      </c>
      <c r="H10" s="6">
        <v>0.7</v>
      </c>
      <c r="I10" s="6">
        <f>$H$4-H10</f>
        <v>4.2890046156985369</v>
      </c>
      <c r="K10" s="3">
        <v>3</v>
      </c>
      <c r="L10" s="3">
        <f t="shared" si="8"/>
        <v>3.75</v>
      </c>
      <c r="M10" s="4">
        <v>0.1</v>
      </c>
      <c r="N10" s="9">
        <v>0</v>
      </c>
      <c r="O10" s="9">
        <v>0</v>
      </c>
      <c r="P10" s="4">
        <f t="shared" si="9"/>
        <v>0</v>
      </c>
      <c r="Q10" s="6">
        <v>0.7</v>
      </c>
      <c r="R10" s="6">
        <f t="shared" si="12"/>
        <v>4.2890046156985369</v>
      </c>
      <c r="T10" s="3">
        <v>3</v>
      </c>
      <c r="U10" s="3">
        <f t="shared" si="10"/>
        <v>6</v>
      </c>
      <c r="V10" s="4">
        <v>0.1</v>
      </c>
      <c r="W10" s="9">
        <v>0</v>
      </c>
      <c r="X10" s="5">
        <v>0</v>
      </c>
      <c r="Y10" s="4">
        <f t="shared" si="1"/>
        <v>0</v>
      </c>
      <c r="Z10" s="6">
        <v>0.7</v>
      </c>
      <c r="AA10" s="6">
        <f t="shared" si="13"/>
        <v>4.2890046156985369</v>
      </c>
      <c r="AC10" s="3">
        <v>4</v>
      </c>
      <c r="AD10" s="4">
        <v>0.1</v>
      </c>
      <c r="AE10" s="5">
        <v>0</v>
      </c>
      <c r="AF10" s="5">
        <v>5</v>
      </c>
      <c r="AG10" s="4">
        <f t="shared" si="3"/>
        <v>25</v>
      </c>
      <c r="AH10" s="6">
        <f t="shared" si="4"/>
        <v>1.3979400086720377</v>
      </c>
      <c r="AI10" s="6">
        <f t="shared" si="14"/>
        <v>3.4885507165004448</v>
      </c>
    </row>
    <row r="11" spans="2:35" x14ac:dyDescent="0.25">
      <c r="AC11" s="7">
        <v>5</v>
      </c>
      <c r="AD11" s="8">
        <v>0.1</v>
      </c>
      <c r="AE11" s="9">
        <v>0</v>
      </c>
      <c r="AF11" s="9">
        <v>0</v>
      </c>
      <c r="AG11" s="8">
        <f t="shared" si="3"/>
        <v>0</v>
      </c>
      <c r="AH11" s="6">
        <v>0.7</v>
      </c>
      <c r="AI11" s="10">
        <f t="shared" si="14"/>
        <v>4.1864907251724821</v>
      </c>
    </row>
    <row r="14" spans="2:35" x14ac:dyDescent="0.25">
      <c r="B14" s="14" t="s">
        <v>12</v>
      </c>
      <c r="C14" s="14"/>
      <c r="D14" s="14"/>
      <c r="E14" s="15" t="s">
        <v>13</v>
      </c>
      <c r="F14" s="15"/>
      <c r="G14" s="15"/>
    </row>
    <row r="15" spans="2:35" x14ac:dyDescent="0.25">
      <c r="B15" s="14" t="s">
        <v>14</v>
      </c>
      <c r="C15" s="14"/>
      <c r="D15" s="14"/>
      <c r="E15" s="14" t="s">
        <v>18</v>
      </c>
      <c r="F15" s="14"/>
      <c r="G15" s="14"/>
    </row>
  </sheetData>
  <mergeCells count="8">
    <mergeCell ref="AC2:AI2"/>
    <mergeCell ref="B14:D14"/>
    <mergeCell ref="E14:G14"/>
    <mergeCell ref="B15:D15"/>
    <mergeCell ref="E15:G15"/>
    <mergeCell ref="B2:I2"/>
    <mergeCell ref="K2:R2"/>
    <mergeCell ref="T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01.31.2017</vt:lpstr>
      <vt:lpstr>02.09.2017</vt:lpstr>
      <vt:lpstr>04.13.2017</vt:lpstr>
      <vt:lpstr>06.08.2017</vt:lpstr>
      <vt:lpstr>07.06.2017</vt:lpstr>
      <vt:lpstr>07.13.2017</vt:lpstr>
      <vt:lpstr>08.10.2017</vt:lpstr>
      <vt:lpstr>08.17.2017</vt:lpstr>
      <vt:lpstr>08.24.2017</vt:lpstr>
    </vt:vector>
  </TitlesOfParts>
  <Company>Comsale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Kelsie Carlson</dc:creator>
  <cp:lastModifiedBy>Kelsie Carlson</cp:lastModifiedBy>
  <dcterms:created xsi:type="dcterms:W3CDTF">2018-04-27T22:04:38Z</dcterms:created>
  <dcterms:modified xsi:type="dcterms:W3CDTF">2018-10-03T14:19:01Z</dcterms:modified>
</cp:coreProperties>
</file>