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F:\LED Modified\"/>
    </mc:Choice>
  </mc:AlternateContent>
  <xr:revisionPtr revIDLastSave="0" documentId="10_ncr:100000_{54C748EA-21C6-483D-87F2-B2555F1A6FDF}" xr6:coauthVersionLast="31" xr6:coauthVersionMax="31" xr10:uidLastSave="{00000000-0000-0000-0000-000000000000}"/>
  <bookViews>
    <workbookView xWindow="0" yWindow="0" windowWidth="24000" windowHeight="9735" activeTab="1" xr2:uid="{00000000-000D-0000-FFFF-FFFF00000000}"/>
  </bookViews>
  <sheets>
    <sheet name="LP02" sheetId="1" r:id="rId1"/>
    <sheet name="KMC" sheetId="2" r:id="rId2"/>
    <sheet name="F7621" sheetId="3" r:id="rId3"/>
  </sheets>
  <externalReferences>
    <externalReference r:id="rId4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2" l="1"/>
  <c r="I25" i="2"/>
  <c r="C22" i="1"/>
  <c r="I25" i="1"/>
  <c r="U29" i="1" l="1"/>
  <c r="O22" i="1"/>
  <c r="Q9" i="1" s="1"/>
  <c r="Q16" i="1" l="1"/>
  <c r="Q13" i="1"/>
  <c r="Q4" i="1"/>
  <c r="Q8" i="1"/>
  <c r="Q3" i="1"/>
  <c r="Q5" i="1"/>
  <c r="Q20" i="1"/>
  <c r="Q12" i="1"/>
  <c r="Q17" i="1"/>
  <c r="Q19" i="1"/>
  <c r="Q15" i="1"/>
  <c r="Q11" i="1"/>
  <c r="Q7" i="1"/>
  <c r="Q18" i="1"/>
  <c r="Q14" i="1"/>
  <c r="Q10" i="1"/>
  <c r="Q6" i="1"/>
  <c r="U29" i="3"/>
  <c r="O29" i="3"/>
  <c r="I29" i="3"/>
  <c r="C29" i="3"/>
  <c r="V22" i="3"/>
  <c r="U22" i="3"/>
  <c r="P22" i="3"/>
  <c r="O22" i="3"/>
  <c r="S18" i="3" s="1"/>
  <c r="J22" i="3"/>
  <c r="I22" i="3"/>
  <c r="K15" i="3" s="1"/>
  <c r="D22" i="3"/>
  <c r="C22" i="3"/>
  <c r="G13" i="3" s="1"/>
  <c r="Y19" i="3"/>
  <c r="W19" i="3"/>
  <c r="R19" i="3"/>
  <c r="F19" i="3"/>
  <c r="Y18" i="3"/>
  <c r="X18" i="3"/>
  <c r="W18" i="3"/>
  <c r="R18" i="3"/>
  <c r="L18" i="3"/>
  <c r="F18" i="3"/>
  <c r="X17" i="3"/>
  <c r="W17" i="3"/>
  <c r="R17" i="3"/>
  <c r="F17" i="3"/>
  <c r="Y16" i="3"/>
  <c r="W16" i="3"/>
  <c r="R16" i="3"/>
  <c r="L16" i="3"/>
  <c r="F16" i="3"/>
  <c r="Y15" i="3"/>
  <c r="X15" i="3"/>
  <c r="W15" i="3"/>
  <c r="R15" i="3"/>
  <c r="L15" i="3"/>
  <c r="F15" i="3"/>
  <c r="Y13" i="3"/>
  <c r="X13" i="3"/>
  <c r="W13" i="3"/>
  <c r="R13" i="3"/>
  <c r="L13" i="3"/>
  <c r="F13" i="3"/>
  <c r="Y12" i="3"/>
  <c r="X12" i="3"/>
  <c r="W12" i="3"/>
  <c r="R12" i="3"/>
  <c r="L12" i="3"/>
  <c r="F12" i="3"/>
  <c r="Y11" i="3"/>
  <c r="X11" i="3"/>
  <c r="W11" i="3"/>
  <c r="R11" i="3"/>
  <c r="L11" i="3"/>
  <c r="F11" i="3"/>
  <c r="Y10" i="3"/>
  <c r="X10" i="3"/>
  <c r="W10" i="3"/>
  <c r="R10" i="3"/>
  <c r="L10" i="3"/>
  <c r="F10" i="3"/>
  <c r="Y9" i="3"/>
  <c r="X9" i="3"/>
  <c r="W9" i="3"/>
  <c r="R9" i="3"/>
  <c r="L9" i="3"/>
  <c r="F9" i="3"/>
  <c r="F8" i="3"/>
  <c r="X7" i="3"/>
  <c r="W7" i="3"/>
  <c r="R7" i="3"/>
  <c r="L7" i="3"/>
  <c r="F7" i="3"/>
  <c r="Y6" i="3"/>
  <c r="W6" i="3"/>
  <c r="R6" i="3"/>
  <c r="F6" i="3"/>
  <c r="X5" i="3"/>
  <c r="W5" i="3"/>
  <c r="R5" i="3"/>
  <c r="L5" i="3"/>
  <c r="F5" i="3"/>
  <c r="Y4" i="3"/>
  <c r="W4" i="3"/>
  <c r="R4" i="3"/>
  <c r="F4" i="3"/>
  <c r="X3" i="3"/>
  <c r="W3" i="3"/>
  <c r="R3" i="3"/>
  <c r="L3" i="3"/>
  <c r="F3" i="3"/>
  <c r="U29" i="2"/>
  <c r="O29" i="2"/>
  <c r="I29" i="2"/>
  <c r="C29" i="2"/>
  <c r="V22" i="2"/>
  <c r="U22" i="2"/>
  <c r="P22" i="2"/>
  <c r="R8" i="2" s="1"/>
  <c r="O22" i="2"/>
  <c r="Q12" i="2" s="1"/>
  <c r="J22" i="2"/>
  <c r="I22" i="2"/>
  <c r="D22" i="2"/>
  <c r="C22" i="2"/>
  <c r="G14" i="2" s="1"/>
  <c r="X20" i="2"/>
  <c r="L20" i="2"/>
  <c r="X19" i="2"/>
  <c r="L19" i="2"/>
  <c r="X18" i="2"/>
  <c r="L18" i="2"/>
  <c r="X17" i="2"/>
  <c r="L17" i="2"/>
  <c r="X16" i="2"/>
  <c r="L16" i="2"/>
  <c r="X15" i="2"/>
  <c r="L15" i="2"/>
  <c r="X14" i="2"/>
  <c r="L14" i="2"/>
  <c r="X13" i="2"/>
  <c r="L13" i="2"/>
  <c r="X12" i="2"/>
  <c r="L12" i="2"/>
  <c r="X11" i="2"/>
  <c r="R11" i="2"/>
  <c r="L11" i="2"/>
  <c r="X10" i="2"/>
  <c r="L10" i="2"/>
  <c r="X9" i="2"/>
  <c r="L9" i="2"/>
  <c r="X8" i="2"/>
  <c r="L8" i="2"/>
  <c r="X7" i="2"/>
  <c r="L7" i="2"/>
  <c r="X6" i="2"/>
  <c r="L6" i="2"/>
  <c r="X5" i="2"/>
  <c r="L5" i="2"/>
  <c r="X4" i="2"/>
  <c r="R4" i="2"/>
  <c r="L4" i="2"/>
  <c r="X3" i="2"/>
  <c r="L3" i="2"/>
  <c r="I29" i="1"/>
  <c r="O29" i="1"/>
  <c r="I22" i="1"/>
  <c r="K3" i="1" s="1"/>
  <c r="C29" i="1"/>
  <c r="V22" i="1"/>
  <c r="U22" i="1"/>
  <c r="J22" i="1"/>
  <c r="L3" i="1" s="1"/>
  <c r="D22" i="1"/>
  <c r="G20" i="1"/>
  <c r="F20" i="1"/>
  <c r="F19" i="1"/>
  <c r="F17" i="1"/>
  <c r="F16" i="1"/>
  <c r="F15" i="1"/>
  <c r="F13" i="1"/>
  <c r="F12" i="1"/>
  <c r="F11" i="1"/>
  <c r="F9" i="1"/>
  <c r="F8" i="1"/>
  <c r="F7" i="1"/>
  <c r="F5" i="1"/>
  <c r="F4" i="1"/>
  <c r="F3" i="1"/>
  <c r="K3" i="3" l="1"/>
  <c r="M6" i="3"/>
  <c r="M4" i="3"/>
  <c r="K7" i="3"/>
  <c r="K5" i="3"/>
  <c r="K4" i="3"/>
  <c r="K6" i="3"/>
  <c r="M19" i="3"/>
  <c r="G12" i="3"/>
  <c r="E3" i="3"/>
  <c r="G4" i="3"/>
  <c r="E7" i="3"/>
  <c r="G8" i="3"/>
  <c r="G11" i="3"/>
  <c r="G10" i="3"/>
  <c r="G15" i="3"/>
  <c r="E5" i="3"/>
  <c r="G6" i="3"/>
  <c r="G9" i="3"/>
  <c r="Q8" i="2"/>
  <c r="Q7" i="2"/>
  <c r="Q16" i="2"/>
  <c r="Q11" i="2"/>
  <c r="Q15" i="2"/>
  <c r="Q6" i="2"/>
  <c r="Q4" i="2"/>
  <c r="E10" i="2"/>
  <c r="E3" i="2"/>
  <c r="E4" i="2"/>
  <c r="E11" i="2"/>
  <c r="G3" i="2"/>
  <c r="E6" i="2"/>
  <c r="E7" i="2"/>
  <c r="E8" i="2"/>
  <c r="E15" i="2"/>
  <c r="E16" i="2"/>
  <c r="E19" i="2"/>
  <c r="G6" i="1"/>
  <c r="G9" i="1"/>
  <c r="G14" i="1"/>
  <c r="E5" i="1"/>
  <c r="G17" i="1"/>
  <c r="E3" i="1"/>
  <c r="E13" i="1"/>
  <c r="E7" i="1"/>
  <c r="G8" i="1"/>
  <c r="E10" i="1"/>
  <c r="E12" i="1"/>
  <c r="E15" i="1"/>
  <c r="G16" i="1"/>
  <c r="E18" i="1"/>
  <c r="E20" i="1"/>
  <c r="G19" i="1"/>
  <c r="E4" i="1"/>
  <c r="G5" i="1"/>
  <c r="E9" i="1"/>
  <c r="G10" i="1"/>
  <c r="G13" i="1"/>
  <c r="E17" i="1"/>
  <c r="G18" i="1"/>
  <c r="G4" i="1"/>
  <c r="E6" i="1"/>
  <c r="E8" i="1"/>
  <c r="E11" i="1"/>
  <c r="G12" i="1"/>
  <c r="E14" i="1"/>
  <c r="E16" i="1"/>
  <c r="E19" i="1"/>
  <c r="F20" i="2"/>
  <c r="F18" i="2"/>
  <c r="F14" i="2"/>
  <c r="F10" i="2"/>
  <c r="F15" i="2"/>
  <c r="F17" i="2"/>
  <c r="F12" i="2"/>
  <c r="G9" i="2"/>
  <c r="G6" i="2"/>
  <c r="F5" i="2"/>
  <c r="F3" i="2"/>
  <c r="F13" i="2"/>
  <c r="F7" i="2"/>
  <c r="F4" i="2"/>
  <c r="F16" i="2"/>
  <c r="F9" i="2"/>
  <c r="F6" i="2"/>
  <c r="F11" i="2"/>
  <c r="G8" i="2"/>
  <c r="M3" i="1"/>
  <c r="G18" i="2"/>
  <c r="F19" i="2"/>
  <c r="G20" i="2"/>
  <c r="R14" i="2"/>
  <c r="R10" i="2"/>
  <c r="R20" i="2"/>
  <c r="R18" i="2"/>
  <c r="R15" i="2"/>
  <c r="R12" i="2"/>
  <c r="R5" i="2"/>
  <c r="R16" i="2"/>
  <c r="R7" i="2"/>
  <c r="R19" i="2"/>
  <c r="R17" i="2"/>
  <c r="R6" i="2"/>
  <c r="R3" i="2"/>
  <c r="R9" i="2"/>
  <c r="G5" i="2"/>
  <c r="F8" i="2"/>
  <c r="G10" i="2"/>
  <c r="G12" i="2"/>
  <c r="R13" i="2"/>
  <c r="G17" i="2"/>
  <c r="Y5" i="1"/>
  <c r="Y9" i="1"/>
  <c r="Y13" i="1"/>
  <c r="Y17" i="1"/>
  <c r="Y3" i="1"/>
  <c r="W5" i="1"/>
  <c r="W9" i="1"/>
  <c r="W13" i="1"/>
  <c r="W17" i="1"/>
  <c r="W3" i="1"/>
  <c r="Y7" i="1"/>
  <c r="Y11" i="1"/>
  <c r="Y15" i="1"/>
  <c r="Y19" i="1"/>
  <c r="W7" i="1"/>
  <c r="W11" i="1"/>
  <c r="W15" i="1"/>
  <c r="W19" i="1"/>
  <c r="Y4" i="1"/>
  <c r="Y8" i="1"/>
  <c r="Y23" i="1" s="1"/>
  <c r="Y12" i="1"/>
  <c r="Y16" i="1"/>
  <c r="Y20" i="1"/>
  <c r="W4" i="1"/>
  <c r="W23" i="1" s="1"/>
  <c r="W8" i="1"/>
  <c r="W12" i="1"/>
  <c r="W16" i="1"/>
  <c r="W20" i="1"/>
  <c r="Y6" i="1"/>
  <c r="Y10" i="1"/>
  <c r="Y14" i="1"/>
  <c r="Y18" i="1"/>
  <c r="W6" i="1"/>
  <c r="W10" i="1"/>
  <c r="W14" i="1"/>
  <c r="W18" i="1"/>
  <c r="G3" i="1"/>
  <c r="F6" i="1"/>
  <c r="G7" i="1"/>
  <c r="F10" i="1"/>
  <c r="G11" i="1"/>
  <c r="F14" i="1"/>
  <c r="G15" i="1"/>
  <c r="F18" i="1"/>
  <c r="X7" i="1"/>
  <c r="X11" i="1"/>
  <c r="X15" i="1"/>
  <c r="X19" i="1"/>
  <c r="X5" i="1"/>
  <c r="X9" i="1"/>
  <c r="X13" i="1"/>
  <c r="X17" i="1"/>
  <c r="X3" i="1"/>
  <c r="X6" i="1"/>
  <c r="X10" i="1"/>
  <c r="X14" i="1"/>
  <c r="X18" i="1"/>
  <c r="X4" i="1"/>
  <c r="X8" i="1"/>
  <c r="X12" i="1"/>
  <c r="X16" i="1"/>
  <c r="X20" i="1"/>
  <c r="G4" i="2"/>
  <c r="E5" i="2"/>
  <c r="Q5" i="2"/>
  <c r="G7" i="2"/>
  <c r="Q10" i="2"/>
  <c r="E12" i="2"/>
  <c r="G13" i="2"/>
  <c r="F23" i="1"/>
  <c r="L23" i="2"/>
  <c r="X23" i="2"/>
  <c r="E17" i="2"/>
  <c r="G15" i="2"/>
  <c r="E13" i="2"/>
  <c r="G11" i="2"/>
  <c r="E9" i="2"/>
  <c r="E20" i="2"/>
  <c r="G19" i="2"/>
  <c r="E18" i="2"/>
  <c r="G16" i="2"/>
  <c r="E14" i="2"/>
  <c r="S20" i="2"/>
  <c r="Q17" i="2"/>
  <c r="Q13" i="2"/>
  <c r="Q9" i="2"/>
  <c r="Q14" i="2"/>
  <c r="Q3" i="2"/>
  <c r="L19" i="3"/>
  <c r="L6" i="3"/>
  <c r="L4" i="3"/>
  <c r="L17" i="3"/>
  <c r="M7" i="3"/>
  <c r="M5" i="3"/>
  <c r="M3" i="3"/>
  <c r="X19" i="3"/>
  <c r="X16" i="3"/>
  <c r="X6" i="3"/>
  <c r="X4" i="3"/>
  <c r="X23" i="3" s="1"/>
  <c r="Y17" i="3"/>
  <c r="Y7" i="3"/>
  <c r="Y5" i="3"/>
  <c r="Y3" i="3"/>
  <c r="L23" i="3"/>
  <c r="E19" i="3"/>
  <c r="E18" i="3"/>
  <c r="E8" i="3"/>
  <c r="G7" i="3"/>
  <c r="E6" i="3"/>
  <c r="G5" i="3"/>
  <c r="E4" i="3"/>
  <c r="G3" i="3"/>
  <c r="E16" i="3"/>
  <c r="E15" i="3"/>
  <c r="E13" i="3"/>
  <c r="E12" i="3"/>
  <c r="E11" i="3"/>
  <c r="E10" i="3"/>
  <c r="E9" i="3"/>
  <c r="S6" i="3"/>
  <c r="S15" i="3"/>
  <c r="S19" i="3"/>
  <c r="S10" i="3"/>
  <c r="Q11" i="3"/>
  <c r="S3" i="3"/>
  <c r="S7" i="3"/>
  <c r="S5" i="3"/>
  <c r="S4" i="3"/>
  <c r="Q9" i="3"/>
  <c r="S12" i="3"/>
  <c r="Q13" i="3"/>
  <c r="S9" i="3"/>
  <c r="Q10" i="3"/>
  <c r="S11" i="3"/>
  <c r="Q12" i="3"/>
  <c r="S13" i="3"/>
  <c r="Q15" i="3"/>
  <c r="S17" i="3"/>
  <c r="Q3" i="3"/>
  <c r="Q4" i="3"/>
  <c r="Q5" i="3"/>
  <c r="Q6" i="3"/>
  <c r="Q7" i="3"/>
  <c r="K16" i="3"/>
  <c r="K17" i="3"/>
  <c r="M18" i="3"/>
  <c r="M16" i="3"/>
  <c r="M17" i="3"/>
  <c r="K18" i="3"/>
  <c r="K19" i="3"/>
  <c r="M9" i="3"/>
  <c r="M10" i="3"/>
  <c r="M11" i="3"/>
  <c r="M12" i="3"/>
  <c r="M13" i="3"/>
  <c r="M15" i="3"/>
  <c r="K9" i="3"/>
  <c r="K10" i="3"/>
  <c r="K11" i="3"/>
  <c r="K12" i="3"/>
  <c r="K13" i="3"/>
  <c r="F23" i="3"/>
  <c r="W23" i="3"/>
  <c r="S16" i="3"/>
  <c r="E17" i="3"/>
  <c r="R23" i="3"/>
  <c r="G19" i="3"/>
  <c r="G18" i="3"/>
  <c r="G17" i="3"/>
  <c r="G16" i="3"/>
  <c r="Q19" i="3"/>
  <c r="Q18" i="3"/>
  <c r="Q17" i="3"/>
  <c r="Q16" i="3"/>
  <c r="Q18" i="2"/>
  <c r="Q19" i="2"/>
  <c r="Q20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Y23" i="2" s="1"/>
  <c r="P22" i="1"/>
  <c r="M20" i="1"/>
  <c r="K5" i="1"/>
  <c r="K6" i="1"/>
  <c r="K4" i="1"/>
  <c r="K8" i="1"/>
  <c r="K7" i="1"/>
  <c r="K11" i="1"/>
  <c r="K15" i="1"/>
  <c r="K19" i="1"/>
  <c r="M19" i="1"/>
  <c r="K10" i="1"/>
  <c r="K14" i="1"/>
  <c r="K18" i="1"/>
  <c r="K12" i="1"/>
  <c r="K16" i="1"/>
  <c r="K20" i="1"/>
  <c r="K9" i="1"/>
  <c r="K13" i="1"/>
  <c r="K17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Q23" i="2" l="1"/>
  <c r="G23" i="2"/>
  <c r="E23" i="2"/>
  <c r="C25" i="2" s="1"/>
  <c r="E23" i="1"/>
  <c r="U25" i="1"/>
  <c r="U26" i="1" s="1"/>
  <c r="F23" i="2"/>
  <c r="Y23" i="3"/>
  <c r="G23" i="3"/>
  <c r="E23" i="3"/>
  <c r="R4" i="1"/>
  <c r="R8" i="1"/>
  <c r="R12" i="1"/>
  <c r="R16" i="1"/>
  <c r="R20" i="1"/>
  <c r="S4" i="1"/>
  <c r="S8" i="1"/>
  <c r="S12" i="1"/>
  <c r="S16" i="1"/>
  <c r="S20" i="1"/>
  <c r="R6" i="1"/>
  <c r="R10" i="1"/>
  <c r="R14" i="1"/>
  <c r="R18" i="1"/>
  <c r="S5" i="1"/>
  <c r="S9" i="1"/>
  <c r="S13" i="1"/>
  <c r="S17" i="1"/>
  <c r="S3" i="1"/>
  <c r="R7" i="1"/>
  <c r="R11" i="1"/>
  <c r="R15" i="1"/>
  <c r="R19" i="1"/>
  <c r="R5" i="1"/>
  <c r="R9" i="1"/>
  <c r="R13" i="1"/>
  <c r="R17" i="1"/>
  <c r="R3" i="1"/>
  <c r="S6" i="1"/>
  <c r="S7" i="1"/>
  <c r="S19" i="1"/>
  <c r="S18" i="1"/>
  <c r="S15" i="1"/>
  <c r="S11" i="1"/>
  <c r="S14" i="1"/>
  <c r="S10" i="1"/>
  <c r="G23" i="1"/>
  <c r="R23" i="2"/>
  <c r="S23" i="3"/>
  <c r="Q23" i="3"/>
  <c r="M23" i="3"/>
  <c r="K23" i="3"/>
  <c r="C27" i="3"/>
  <c r="S23" i="2"/>
  <c r="K23" i="2"/>
  <c r="W23" i="2"/>
  <c r="U25" i="2" s="1"/>
  <c r="M23" i="2"/>
  <c r="U27" i="2"/>
  <c r="K23" i="1"/>
  <c r="X23" i="1"/>
  <c r="U27" i="1" s="1"/>
  <c r="M23" i="1"/>
  <c r="L23" i="1"/>
  <c r="O31" i="3" l="1"/>
  <c r="C25" i="3"/>
  <c r="I25" i="3"/>
  <c r="C31" i="3"/>
  <c r="C27" i="2"/>
  <c r="C28" i="2" s="1"/>
  <c r="I31" i="1"/>
  <c r="I26" i="3"/>
  <c r="K76" i="3" s="1"/>
  <c r="C25" i="1"/>
  <c r="C31" i="1"/>
  <c r="U31" i="1"/>
  <c r="I27" i="3"/>
  <c r="I28" i="3" s="1"/>
  <c r="C26" i="2"/>
  <c r="E86" i="2" s="1"/>
  <c r="I27" i="1"/>
  <c r="U31" i="2"/>
  <c r="E36" i="2"/>
  <c r="E42" i="2"/>
  <c r="F42" i="2" s="1"/>
  <c r="O25" i="3"/>
  <c r="C27" i="1"/>
  <c r="C31" i="2"/>
  <c r="U28" i="1"/>
  <c r="U30" i="1"/>
  <c r="U31" i="3"/>
  <c r="U25" i="3"/>
  <c r="E44" i="2"/>
  <c r="F44" i="2" s="1"/>
  <c r="E37" i="2"/>
  <c r="G37" i="2" s="1"/>
  <c r="U27" i="3"/>
  <c r="Q23" i="1"/>
  <c r="O27" i="3"/>
  <c r="O30" i="3" s="1"/>
  <c r="I31" i="3"/>
  <c r="C30" i="3"/>
  <c r="C28" i="3"/>
  <c r="C26" i="3"/>
  <c r="E72" i="3" s="1"/>
  <c r="E38" i="3"/>
  <c r="O27" i="2"/>
  <c r="O31" i="2"/>
  <c r="O25" i="2"/>
  <c r="I31" i="2"/>
  <c r="I27" i="2"/>
  <c r="W67" i="2"/>
  <c r="W59" i="2"/>
  <c r="W51" i="2"/>
  <c r="W75" i="2"/>
  <c r="W44" i="2"/>
  <c r="W36" i="2"/>
  <c r="U26" i="2"/>
  <c r="W82" i="2" s="1"/>
  <c r="U30" i="2"/>
  <c r="U28" i="2"/>
  <c r="R23" i="1"/>
  <c r="S23" i="1"/>
  <c r="O25" i="1" s="1"/>
  <c r="W46" i="1"/>
  <c r="Y46" i="1" s="1"/>
  <c r="W93" i="1"/>
  <c r="E41" i="3" l="1"/>
  <c r="K83" i="3"/>
  <c r="K70" i="3"/>
  <c r="K78" i="3"/>
  <c r="L78" i="3" s="1"/>
  <c r="K74" i="3"/>
  <c r="L74" i="3" s="1"/>
  <c r="K77" i="3"/>
  <c r="K75" i="3"/>
  <c r="M75" i="3" s="1"/>
  <c r="K73" i="3"/>
  <c r="L73" i="3" s="1"/>
  <c r="K80" i="3"/>
  <c r="L80" i="3" s="1"/>
  <c r="K87" i="3"/>
  <c r="M87" i="3" s="1"/>
  <c r="K89" i="3"/>
  <c r="M89" i="3" s="1"/>
  <c r="E47" i="3"/>
  <c r="F47" i="3" s="1"/>
  <c r="E71" i="3"/>
  <c r="G71" i="3" s="1"/>
  <c r="E49" i="3"/>
  <c r="G49" i="3" s="1"/>
  <c r="E39" i="3"/>
  <c r="F39" i="3" s="1"/>
  <c r="E59" i="3"/>
  <c r="G59" i="3" s="1"/>
  <c r="E85" i="3"/>
  <c r="F85" i="3" s="1"/>
  <c r="E67" i="3"/>
  <c r="F67" i="3" s="1"/>
  <c r="E88" i="3"/>
  <c r="G88" i="3" s="1"/>
  <c r="E37" i="3"/>
  <c r="G37" i="3" s="1"/>
  <c r="E44" i="3"/>
  <c r="G44" i="3" s="1"/>
  <c r="E90" i="3"/>
  <c r="G90" i="3" s="1"/>
  <c r="E75" i="2"/>
  <c r="E47" i="2"/>
  <c r="E59" i="2"/>
  <c r="E90" i="2"/>
  <c r="E58" i="2"/>
  <c r="F58" i="2" s="1"/>
  <c r="E70" i="2"/>
  <c r="G70" i="2" s="1"/>
  <c r="C30" i="2"/>
  <c r="G58" i="2"/>
  <c r="E72" i="2"/>
  <c r="E74" i="2"/>
  <c r="G74" i="2" s="1"/>
  <c r="E77" i="2"/>
  <c r="G77" i="2" s="1"/>
  <c r="C30" i="1"/>
  <c r="C28" i="1"/>
  <c r="I28" i="1"/>
  <c r="I30" i="1"/>
  <c r="W76" i="2"/>
  <c r="W53" i="2"/>
  <c r="W69" i="2"/>
  <c r="C26" i="1"/>
  <c r="E85" i="1" s="1"/>
  <c r="W38" i="2"/>
  <c r="W84" i="2"/>
  <c r="W61" i="2"/>
  <c r="E70" i="3"/>
  <c r="F70" i="3" s="1"/>
  <c r="G72" i="3"/>
  <c r="F72" i="3"/>
  <c r="G85" i="3"/>
  <c r="E52" i="3"/>
  <c r="F52" i="3" s="1"/>
  <c r="E51" i="3"/>
  <c r="F51" i="3" s="1"/>
  <c r="E61" i="3"/>
  <c r="G61" i="3" s="1"/>
  <c r="E69" i="3"/>
  <c r="F69" i="3" s="1"/>
  <c r="U30" i="3"/>
  <c r="U28" i="3"/>
  <c r="E82" i="3"/>
  <c r="F82" i="3" s="1"/>
  <c r="E74" i="3"/>
  <c r="F74" i="3" s="1"/>
  <c r="E86" i="3"/>
  <c r="G86" i="3" s="1"/>
  <c r="E81" i="3"/>
  <c r="G81" i="3" s="1"/>
  <c r="Q36" i="3"/>
  <c r="O26" i="3"/>
  <c r="Q44" i="3" s="1"/>
  <c r="Q74" i="3"/>
  <c r="G86" i="2"/>
  <c r="G90" i="2"/>
  <c r="F86" i="2"/>
  <c r="F90" i="2"/>
  <c r="F72" i="2"/>
  <c r="F75" i="2"/>
  <c r="G72" i="2"/>
  <c r="G75" i="2"/>
  <c r="E64" i="2"/>
  <c r="G64" i="2" s="1"/>
  <c r="E55" i="2"/>
  <c r="F55" i="2" s="1"/>
  <c r="E50" i="2"/>
  <c r="G50" i="2" s="1"/>
  <c r="E39" i="2"/>
  <c r="E45" i="2"/>
  <c r="G45" i="2" s="1"/>
  <c r="F47" i="2"/>
  <c r="E60" i="2"/>
  <c r="E67" i="2"/>
  <c r="E62" i="2"/>
  <c r="G62" i="2" s="1"/>
  <c r="E69" i="2"/>
  <c r="F69" i="2" s="1"/>
  <c r="E61" i="2"/>
  <c r="F59" i="2"/>
  <c r="F67" i="2"/>
  <c r="E48" i="2"/>
  <c r="G48" i="2" s="1"/>
  <c r="E66" i="2"/>
  <c r="G66" i="2" s="1"/>
  <c r="E65" i="2"/>
  <c r="F65" i="2" s="1"/>
  <c r="E35" i="2"/>
  <c r="G35" i="2" s="1"/>
  <c r="G36" i="2"/>
  <c r="E51" i="2"/>
  <c r="G51" i="2" s="1"/>
  <c r="E49" i="2"/>
  <c r="E38" i="2"/>
  <c r="G38" i="2" s="1"/>
  <c r="E40" i="2"/>
  <c r="G40" i="2" s="1"/>
  <c r="E87" i="2"/>
  <c r="F87" i="2" s="1"/>
  <c r="E88" i="2"/>
  <c r="F88" i="2" s="1"/>
  <c r="E89" i="2"/>
  <c r="G89" i="2" s="1"/>
  <c r="E73" i="2"/>
  <c r="F50" i="2"/>
  <c r="W72" i="2"/>
  <c r="W40" i="2"/>
  <c r="W85" i="2"/>
  <c r="W47" i="2"/>
  <c r="W55" i="2"/>
  <c r="W63" i="2"/>
  <c r="W74" i="2"/>
  <c r="F37" i="2"/>
  <c r="G44" i="2"/>
  <c r="G42" i="2"/>
  <c r="E42" i="3"/>
  <c r="E45" i="3"/>
  <c r="F45" i="3" s="1"/>
  <c r="E36" i="3"/>
  <c r="F36" i="3" s="1"/>
  <c r="E54" i="3"/>
  <c r="F54" i="3" s="1"/>
  <c r="E48" i="3"/>
  <c r="F48" i="3" s="1"/>
  <c r="E63" i="3"/>
  <c r="G63" i="3" s="1"/>
  <c r="E56" i="2"/>
  <c r="E53" i="2"/>
  <c r="E57" i="2"/>
  <c r="E75" i="3"/>
  <c r="F75" i="3" s="1"/>
  <c r="E87" i="3"/>
  <c r="G87" i="3" s="1"/>
  <c r="E78" i="3"/>
  <c r="F78" i="3" s="1"/>
  <c r="E77" i="3"/>
  <c r="E80" i="3"/>
  <c r="F80" i="3" s="1"/>
  <c r="E68" i="2"/>
  <c r="E54" i="2"/>
  <c r="E41" i="2"/>
  <c r="E83" i="2"/>
  <c r="G83" i="2" s="1"/>
  <c r="E79" i="2"/>
  <c r="G79" i="2" s="1"/>
  <c r="E84" i="2"/>
  <c r="F84" i="2" s="1"/>
  <c r="E82" i="2"/>
  <c r="E85" i="2"/>
  <c r="F85" i="2" s="1"/>
  <c r="M76" i="3"/>
  <c r="L76" i="3"/>
  <c r="M77" i="3"/>
  <c r="L77" i="3"/>
  <c r="L89" i="3"/>
  <c r="M83" i="3"/>
  <c r="L83" i="3"/>
  <c r="K71" i="3"/>
  <c r="L71" i="3" s="1"/>
  <c r="K90" i="3"/>
  <c r="L90" i="3" s="1"/>
  <c r="K85" i="3"/>
  <c r="M85" i="3" s="1"/>
  <c r="K88" i="3"/>
  <c r="L88" i="3" s="1"/>
  <c r="K72" i="3"/>
  <c r="M72" i="3" s="1"/>
  <c r="E84" i="3"/>
  <c r="G84" i="3" s="1"/>
  <c r="G67" i="2"/>
  <c r="W81" i="2"/>
  <c r="W42" i="2"/>
  <c r="W73" i="2"/>
  <c r="W49" i="2"/>
  <c r="W57" i="2"/>
  <c r="W65" i="2"/>
  <c r="G47" i="2"/>
  <c r="G59" i="2"/>
  <c r="F36" i="2"/>
  <c r="O26" i="2"/>
  <c r="Q45" i="2" s="1"/>
  <c r="E43" i="3"/>
  <c r="G43" i="3" s="1"/>
  <c r="E46" i="3"/>
  <c r="F46" i="3" s="1"/>
  <c r="E35" i="3"/>
  <c r="F35" i="3" s="1"/>
  <c r="E40" i="3"/>
  <c r="F40" i="3" s="1"/>
  <c r="E56" i="3"/>
  <c r="E55" i="3"/>
  <c r="G55" i="3" s="1"/>
  <c r="E65" i="3"/>
  <c r="F65" i="3" s="1"/>
  <c r="E63" i="2"/>
  <c r="F63" i="2" s="1"/>
  <c r="E43" i="2"/>
  <c r="U26" i="3"/>
  <c r="W81" i="3" s="1"/>
  <c r="W47" i="3"/>
  <c r="E83" i="3"/>
  <c r="F83" i="3" s="1"/>
  <c r="E79" i="3"/>
  <c r="F79" i="3" s="1"/>
  <c r="E89" i="3"/>
  <c r="F89" i="3" s="1"/>
  <c r="E73" i="3"/>
  <c r="F73" i="3" s="1"/>
  <c r="E76" i="3"/>
  <c r="G76" i="3" s="1"/>
  <c r="E52" i="2"/>
  <c r="F52" i="2" s="1"/>
  <c r="E46" i="2"/>
  <c r="F46" i="2" s="1"/>
  <c r="E80" i="2"/>
  <c r="G80" i="2" s="1"/>
  <c r="E71" i="2"/>
  <c r="F71" i="2" s="1"/>
  <c r="E76" i="2"/>
  <c r="G76" i="2" s="1"/>
  <c r="E78" i="2"/>
  <c r="F78" i="2" s="1"/>
  <c r="E81" i="2"/>
  <c r="G81" i="2" s="1"/>
  <c r="K79" i="3"/>
  <c r="M79" i="3" s="1"/>
  <c r="K86" i="3"/>
  <c r="K82" i="3"/>
  <c r="M82" i="3" s="1"/>
  <c r="K81" i="3"/>
  <c r="M81" i="3" s="1"/>
  <c r="K84" i="3"/>
  <c r="M84" i="3" s="1"/>
  <c r="F70" i="2"/>
  <c r="W57" i="1"/>
  <c r="X57" i="1" s="1"/>
  <c r="W76" i="1"/>
  <c r="W73" i="1"/>
  <c r="X73" i="1" s="1"/>
  <c r="W38" i="1"/>
  <c r="Y38" i="1" s="1"/>
  <c r="W78" i="1"/>
  <c r="W92" i="1"/>
  <c r="W40" i="1"/>
  <c r="X40" i="1" s="1"/>
  <c r="W50" i="1"/>
  <c r="X50" i="1" s="1"/>
  <c r="W61" i="1"/>
  <c r="X61" i="1" s="1"/>
  <c r="W94" i="1"/>
  <c r="W80" i="1"/>
  <c r="X80" i="1" s="1"/>
  <c r="X93" i="1"/>
  <c r="W42" i="1"/>
  <c r="Y42" i="1" s="1"/>
  <c r="W84" i="1"/>
  <c r="W65" i="1"/>
  <c r="X65" i="1" s="1"/>
  <c r="W83" i="1"/>
  <c r="X83" i="1" s="1"/>
  <c r="W77" i="1"/>
  <c r="Y77" i="1" s="1"/>
  <c r="W36" i="1"/>
  <c r="X36" i="1" s="1"/>
  <c r="W44" i="1"/>
  <c r="X44" i="1" s="1"/>
  <c r="W53" i="1"/>
  <c r="W69" i="1"/>
  <c r="X69" i="1" s="1"/>
  <c r="Y93" i="1"/>
  <c r="O28" i="3"/>
  <c r="I30" i="3"/>
  <c r="K38" i="3"/>
  <c r="L38" i="3" s="1"/>
  <c r="K51" i="3"/>
  <c r="M51" i="3" s="1"/>
  <c r="K65" i="3"/>
  <c r="M65" i="3" s="1"/>
  <c r="K42" i="3"/>
  <c r="K53" i="3"/>
  <c r="M53" i="3" s="1"/>
  <c r="K69" i="3"/>
  <c r="L69" i="3" s="1"/>
  <c r="K46" i="3"/>
  <c r="M46" i="3" s="1"/>
  <c r="K57" i="3"/>
  <c r="L57" i="3" s="1"/>
  <c r="K49" i="3"/>
  <c r="L49" i="3" s="1"/>
  <c r="K61" i="3"/>
  <c r="M61" i="3" s="1"/>
  <c r="E57" i="3"/>
  <c r="E62" i="3"/>
  <c r="G62" i="3" s="1"/>
  <c r="E66" i="3"/>
  <c r="G66" i="3" s="1"/>
  <c r="K48" i="3"/>
  <c r="M48" i="3" s="1"/>
  <c r="K35" i="3"/>
  <c r="M35" i="3" s="1"/>
  <c r="K39" i="3"/>
  <c r="M39" i="3" s="1"/>
  <c r="K43" i="3"/>
  <c r="L43" i="3" s="1"/>
  <c r="K50" i="3"/>
  <c r="M50" i="3" s="1"/>
  <c r="K54" i="3"/>
  <c r="L54" i="3" s="1"/>
  <c r="K58" i="3"/>
  <c r="M58" i="3" s="1"/>
  <c r="K62" i="3"/>
  <c r="L62" i="3" s="1"/>
  <c r="K66" i="3"/>
  <c r="M66" i="3" s="1"/>
  <c r="L70" i="3"/>
  <c r="M70" i="3"/>
  <c r="M38" i="3"/>
  <c r="L50" i="3"/>
  <c r="K36" i="3"/>
  <c r="M36" i="3" s="1"/>
  <c r="K40" i="3"/>
  <c r="M40" i="3" s="1"/>
  <c r="K44" i="3"/>
  <c r="L44" i="3" s="1"/>
  <c r="K55" i="3"/>
  <c r="M55" i="3" s="1"/>
  <c r="K59" i="3"/>
  <c r="M59" i="3" s="1"/>
  <c r="K63" i="3"/>
  <c r="L63" i="3" s="1"/>
  <c r="K67" i="3"/>
  <c r="L67" i="3" s="1"/>
  <c r="G69" i="3"/>
  <c r="G65" i="3"/>
  <c r="G41" i="3"/>
  <c r="G40" i="3"/>
  <c r="G38" i="3"/>
  <c r="F49" i="3"/>
  <c r="F41" i="3"/>
  <c r="F38" i="3"/>
  <c r="E50" i="3"/>
  <c r="G50" i="3" s="1"/>
  <c r="E58" i="3"/>
  <c r="G58" i="3" s="1"/>
  <c r="E53" i="3"/>
  <c r="E60" i="3"/>
  <c r="G60" i="3" s="1"/>
  <c r="E64" i="3"/>
  <c r="F64" i="3" s="1"/>
  <c r="E68" i="3"/>
  <c r="F68" i="3" s="1"/>
  <c r="K47" i="3"/>
  <c r="M47" i="3" s="1"/>
  <c r="K37" i="3"/>
  <c r="M37" i="3" s="1"/>
  <c r="K41" i="3"/>
  <c r="M41" i="3" s="1"/>
  <c r="K45" i="3"/>
  <c r="M45" i="3" s="1"/>
  <c r="K52" i="3"/>
  <c r="L52" i="3" s="1"/>
  <c r="K56" i="3"/>
  <c r="L56" i="3" s="1"/>
  <c r="K60" i="3"/>
  <c r="M60" i="3" s="1"/>
  <c r="K64" i="3"/>
  <c r="M64" i="3" s="1"/>
  <c r="K68" i="3"/>
  <c r="L68" i="3" s="1"/>
  <c r="O30" i="2"/>
  <c r="O28" i="2"/>
  <c r="K73" i="2"/>
  <c r="Y84" i="2"/>
  <c r="Y76" i="2"/>
  <c r="X75" i="2"/>
  <c r="Y85" i="2"/>
  <c r="X82" i="2"/>
  <c r="X73" i="2"/>
  <c r="X69" i="2"/>
  <c r="X65" i="2"/>
  <c r="X61" i="2"/>
  <c r="X57" i="2"/>
  <c r="X53" i="2"/>
  <c r="Y44" i="2"/>
  <c r="Y42" i="2"/>
  <c r="X85" i="2"/>
  <c r="Y81" i="2"/>
  <c r="X76" i="2"/>
  <c r="Y74" i="2"/>
  <c r="Y67" i="2"/>
  <c r="Y63" i="2"/>
  <c r="Y59" i="2"/>
  <c r="Y51" i="2"/>
  <c r="Y47" i="2"/>
  <c r="X44" i="2"/>
  <c r="X81" i="2"/>
  <c r="X74" i="2"/>
  <c r="X67" i="2"/>
  <c r="X63" i="2"/>
  <c r="X59" i="2"/>
  <c r="X51" i="2"/>
  <c r="X47" i="2"/>
  <c r="X84" i="2"/>
  <c r="Y61" i="2"/>
  <c r="X40" i="2"/>
  <c r="Y82" i="2"/>
  <c r="Y75" i="2"/>
  <c r="Y57" i="2"/>
  <c r="Y73" i="2"/>
  <c r="Y69" i="2"/>
  <c r="Y53" i="2"/>
  <c r="X42" i="2"/>
  <c r="Y38" i="2"/>
  <c r="Y36" i="2"/>
  <c r="Y65" i="2"/>
  <c r="X36" i="2"/>
  <c r="Y40" i="2"/>
  <c r="X38" i="2"/>
  <c r="W35" i="2"/>
  <c r="Y35" i="2" s="1"/>
  <c r="W39" i="2"/>
  <c r="X39" i="2" s="1"/>
  <c r="W43" i="2"/>
  <c r="Y43" i="2" s="1"/>
  <c r="W83" i="2"/>
  <c r="X83" i="2" s="1"/>
  <c r="W80" i="2"/>
  <c r="Y80" i="2" s="1"/>
  <c r="W46" i="2"/>
  <c r="Y46" i="2" s="1"/>
  <c r="W50" i="2"/>
  <c r="X50" i="2" s="1"/>
  <c r="W54" i="2"/>
  <c r="Y54" i="2" s="1"/>
  <c r="W58" i="2"/>
  <c r="Y58" i="2" s="1"/>
  <c r="W62" i="2"/>
  <c r="Y62" i="2" s="1"/>
  <c r="W66" i="2"/>
  <c r="Y66" i="2" s="1"/>
  <c r="W70" i="2"/>
  <c r="W79" i="2"/>
  <c r="Y79" i="2" s="1"/>
  <c r="W37" i="2"/>
  <c r="X37" i="2" s="1"/>
  <c r="W41" i="2"/>
  <c r="Y41" i="2" s="1"/>
  <c r="W45" i="2"/>
  <c r="X45" i="2" s="1"/>
  <c r="W71" i="2"/>
  <c r="Y71" i="2" s="1"/>
  <c r="W77" i="2"/>
  <c r="Y77" i="2" s="1"/>
  <c r="W48" i="2"/>
  <c r="Y48" i="2" s="1"/>
  <c r="W52" i="2"/>
  <c r="X52" i="2" s="1"/>
  <c r="W56" i="2"/>
  <c r="Y56" i="2" s="1"/>
  <c r="W60" i="2"/>
  <c r="X60" i="2" s="1"/>
  <c r="W64" i="2"/>
  <c r="Y64" i="2" s="1"/>
  <c r="W68" i="2"/>
  <c r="X68" i="2" s="1"/>
  <c r="W78" i="2"/>
  <c r="X78" i="2" s="1"/>
  <c r="I30" i="2"/>
  <c r="I28" i="2"/>
  <c r="O27" i="1"/>
  <c r="O28" i="1" s="1"/>
  <c r="O31" i="1"/>
  <c r="X46" i="1"/>
  <c r="W35" i="1"/>
  <c r="W39" i="1"/>
  <c r="W43" i="1"/>
  <c r="W47" i="1"/>
  <c r="Y47" i="1" s="1"/>
  <c r="W51" i="1"/>
  <c r="W54" i="1"/>
  <c r="X54" i="1" s="1"/>
  <c r="W58" i="1"/>
  <c r="X58" i="1" s="1"/>
  <c r="W62" i="1"/>
  <c r="W66" i="1"/>
  <c r="X66" i="1" s="1"/>
  <c r="W70" i="1"/>
  <c r="X70" i="1" s="1"/>
  <c r="W74" i="1"/>
  <c r="X74" i="1" s="1"/>
  <c r="W79" i="1"/>
  <c r="Y79" i="1" s="1"/>
  <c r="X84" i="1"/>
  <c r="W95" i="1"/>
  <c r="X95" i="1" s="1"/>
  <c r="Y84" i="1"/>
  <c r="W90" i="1"/>
  <c r="Y90" i="1" s="1"/>
  <c r="Y57" i="1"/>
  <c r="Y61" i="1"/>
  <c r="Y65" i="1"/>
  <c r="Y73" i="1"/>
  <c r="X78" i="1"/>
  <c r="W89" i="1"/>
  <c r="X89" i="1" s="1"/>
  <c r="X94" i="1"/>
  <c r="I26" i="1"/>
  <c r="K82" i="1" s="1"/>
  <c r="W48" i="1"/>
  <c r="X48" i="1" s="1"/>
  <c r="Y94" i="1"/>
  <c r="W55" i="1"/>
  <c r="X55" i="1" s="1"/>
  <c r="W59" i="1"/>
  <c r="W63" i="1"/>
  <c r="W67" i="1"/>
  <c r="X67" i="1" s="1"/>
  <c r="W71" i="1"/>
  <c r="Y71" i="1" s="1"/>
  <c r="W75" i="1"/>
  <c r="X75" i="1" s="1"/>
  <c r="W91" i="1"/>
  <c r="Y91" i="1" s="1"/>
  <c r="W86" i="1"/>
  <c r="X86" i="1" s="1"/>
  <c r="Y58" i="1"/>
  <c r="Y66" i="1"/>
  <c r="Y70" i="1"/>
  <c r="Y74" i="1"/>
  <c r="W85" i="1"/>
  <c r="X85" i="1" s="1"/>
  <c r="X38" i="1"/>
  <c r="X53" i="1"/>
  <c r="Y44" i="1"/>
  <c r="Y48" i="1"/>
  <c r="Y53" i="1"/>
  <c r="W88" i="1"/>
  <c r="W37" i="1"/>
  <c r="W41" i="1"/>
  <c r="W45" i="1"/>
  <c r="Y45" i="1" s="1"/>
  <c r="W49" i="1"/>
  <c r="Y78" i="1"/>
  <c r="W52" i="1"/>
  <c r="Y52" i="1" s="1"/>
  <c r="W56" i="1"/>
  <c r="Y56" i="1" s="1"/>
  <c r="W60" i="1"/>
  <c r="Y60" i="1" s="1"/>
  <c r="W64" i="1"/>
  <c r="Y64" i="1" s="1"/>
  <c r="W68" i="1"/>
  <c r="Y68" i="1" s="1"/>
  <c r="W72" i="1"/>
  <c r="Y72" i="1" s="1"/>
  <c r="X76" i="1"/>
  <c r="W87" i="1"/>
  <c r="Y87" i="1" s="1"/>
  <c r="X92" i="1"/>
  <c r="X56" i="1"/>
  <c r="Y76" i="1"/>
  <c r="W82" i="1"/>
  <c r="Y92" i="1"/>
  <c r="Y67" i="1"/>
  <c r="W81" i="1"/>
  <c r="X81" i="1" s="1"/>
  <c r="E83" i="1" l="1"/>
  <c r="Q35" i="3"/>
  <c r="Q66" i="3"/>
  <c r="Q59" i="3"/>
  <c r="R59" i="3" s="1"/>
  <c r="Q63" i="3"/>
  <c r="R63" i="3" s="1"/>
  <c r="Q58" i="3"/>
  <c r="S58" i="3" s="1"/>
  <c r="Q69" i="3"/>
  <c r="S36" i="3"/>
  <c r="Q45" i="3"/>
  <c r="R45" i="3" s="1"/>
  <c r="R44" i="3"/>
  <c r="Q70" i="3"/>
  <c r="Q80" i="3"/>
  <c r="R80" i="3" s="1"/>
  <c r="Q90" i="3"/>
  <c r="R90" i="3" s="1"/>
  <c r="Q83" i="3"/>
  <c r="S83" i="3" s="1"/>
  <c r="Q89" i="3"/>
  <c r="Q60" i="3"/>
  <c r="R60" i="3" s="1"/>
  <c r="S69" i="3"/>
  <c r="Q67" i="3"/>
  <c r="Q50" i="3"/>
  <c r="R50" i="3" s="1"/>
  <c r="Q47" i="3"/>
  <c r="R47" i="3" s="1"/>
  <c r="Q62" i="3"/>
  <c r="R62" i="3" s="1"/>
  <c r="Q85" i="3"/>
  <c r="Q61" i="3"/>
  <c r="S61" i="3" s="1"/>
  <c r="Q41" i="3"/>
  <c r="R41" i="3" s="1"/>
  <c r="Q76" i="3"/>
  <c r="R76" i="3" s="1"/>
  <c r="Q52" i="3"/>
  <c r="S52" i="3" s="1"/>
  <c r="Q43" i="3"/>
  <c r="S43" i="3" s="1"/>
  <c r="Q42" i="3"/>
  <c r="R42" i="3" s="1"/>
  <c r="Q51" i="3"/>
  <c r="S51" i="3" s="1"/>
  <c r="Q79" i="3"/>
  <c r="S79" i="3" s="1"/>
  <c r="Q39" i="3"/>
  <c r="S39" i="3" s="1"/>
  <c r="Q54" i="3"/>
  <c r="R54" i="3" s="1"/>
  <c r="Q77" i="3"/>
  <c r="R77" i="3" s="1"/>
  <c r="Q57" i="3"/>
  <c r="Q37" i="3"/>
  <c r="R37" i="3" s="1"/>
  <c r="Q68" i="3"/>
  <c r="S68" i="3" s="1"/>
  <c r="Q48" i="3"/>
  <c r="S48" i="3" s="1"/>
  <c r="Q82" i="3"/>
  <c r="S82" i="3" s="1"/>
  <c r="Q71" i="3"/>
  <c r="R71" i="3" s="1"/>
  <c r="Q86" i="3"/>
  <c r="S86" i="3" s="1"/>
  <c r="Q38" i="3"/>
  <c r="S38" i="3" s="1"/>
  <c r="Q73" i="3"/>
  <c r="S73" i="3" s="1"/>
  <c r="Q53" i="3"/>
  <c r="S53" i="3" s="1"/>
  <c r="Q84" i="3"/>
  <c r="S84" i="3" s="1"/>
  <c r="Q64" i="3"/>
  <c r="S64" i="3" s="1"/>
  <c r="F37" i="3"/>
  <c r="F59" i="3"/>
  <c r="G47" i="3"/>
  <c r="G54" i="3"/>
  <c r="G52" i="3"/>
  <c r="F71" i="3"/>
  <c r="G35" i="3"/>
  <c r="F44" i="3"/>
  <c r="M74" i="3"/>
  <c r="M78" i="3"/>
  <c r="L75" i="3"/>
  <c r="L48" i="3"/>
  <c r="M69" i="3"/>
  <c r="L66" i="3"/>
  <c r="L85" i="3"/>
  <c r="M80" i="3"/>
  <c r="M49" i="3"/>
  <c r="M73" i="3"/>
  <c r="L51" i="3"/>
  <c r="L87" i="3"/>
  <c r="M90" i="3"/>
  <c r="M88" i="3"/>
  <c r="L39" i="3"/>
  <c r="L58" i="3"/>
  <c r="L82" i="3"/>
  <c r="G51" i="3"/>
  <c r="F43" i="3"/>
  <c r="G67" i="3"/>
  <c r="F61" i="3"/>
  <c r="G39" i="3"/>
  <c r="G46" i="3"/>
  <c r="F55" i="3"/>
  <c r="G36" i="3"/>
  <c r="F66" i="3"/>
  <c r="G45" i="3"/>
  <c r="F62" i="3"/>
  <c r="F88" i="3"/>
  <c r="F63" i="3"/>
  <c r="G48" i="3"/>
  <c r="G70" i="3"/>
  <c r="F86" i="3"/>
  <c r="F90" i="3"/>
  <c r="G64" i="3"/>
  <c r="G80" i="3"/>
  <c r="G89" i="3"/>
  <c r="F76" i="3"/>
  <c r="G74" i="3"/>
  <c r="G83" i="3"/>
  <c r="G73" i="3"/>
  <c r="Q37" i="2"/>
  <c r="Q83" i="2"/>
  <c r="Q40" i="2"/>
  <c r="Q47" i="2"/>
  <c r="Q68" i="2"/>
  <c r="Q88" i="2"/>
  <c r="R88" i="2" s="1"/>
  <c r="Q36" i="2"/>
  <c r="Q75" i="2"/>
  <c r="S75" i="2" s="1"/>
  <c r="Q42" i="2"/>
  <c r="Q59" i="2"/>
  <c r="Q78" i="2"/>
  <c r="R78" i="2" s="1"/>
  <c r="Q39" i="2"/>
  <c r="Q62" i="2"/>
  <c r="Q77" i="2"/>
  <c r="S77" i="2" s="1"/>
  <c r="Q81" i="2"/>
  <c r="S81" i="2" s="1"/>
  <c r="Q56" i="2"/>
  <c r="Q86" i="2"/>
  <c r="S86" i="2" s="1"/>
  <c r="Q74" i="2"/>
  <c r="S74" i="2" s="1"/>
  <c r="Q46" i="2"/>
  <c r="Q61" i="2"/>
  <c r="Q43" i="2"/>
  <c r="Q87" i="2"/>
  <c r="S87" i="2" s="1"/>
  <c r="Q51" i="2"/>
  <c r="Q70" i="2"/>
  <c r="Q90" i="2"/>
  <c r="S90" i="2" s="1"/>
  <c r="Q52" i="2"/>
  <c r="Q58" i="2"/>
  <c r="Q38" i="2"/>
  <c r="Q69" i="2"/>
  <c r="Q49" i="2"/>
  <c r="Q53" i="2"/>
  <c r="Q64" i="2"/>
  <c r="Q82" i="2"/>
  <c r="Q48" i="2"/>
  <c r="Q35" i="2"/>
  <c r="S35" i="2" s="1"/>
  <c r="Q63" i="2"/>
  <c r="Q79" i="2"/>
  <c r="S79" i="2" s="1"/>
  <c r="Q44" i="2"/>
  <c r="Q54" i="2"/>
  <c r="Q85" i="2"/>
  <c r="S85" i="2" s="1"/>
  <c r="Q65" i="2"/>
  <c r="K84" i="2"/>
  <c r="K90" i="2"/>
  <c r="K74" i="2"/>
  <c r="L74" i="2" s="1"/>
  <c r="K83" i="2"/>
  <c r="M83" i="2" s="1"/>
  <c r="K77" i="2"/>
  <c r="L77" i="2" s="1"/>
  <c r="F48" i="2"/>
  <c r="G87" i="2"/>
  <c r="F74" i="2"/>
  <c r="F77" i="2"/>
  <c r="G69" i="2"/>
  <c r="G63" i="2"/>
  <c r="F40" i="2"/>
  <c r="F38" i="2"/>
  <c r="F35" i="2"/>
  <c r="F45" i="2"/>
  <c r="G71" i="2"/>
  <c r="F81" i="2"/>
  <c r="F64" i="2"/>
  <c r="F66" i="2"/>
  <c r="F83" i="2"/>
  <c r="G78" i="2"/>
  <c r="G85" i="2"/>
  <c r="F62" i="2"/>
  <c r="F51" i="2"/>
  <c r="F80" i="2"/>
  <c r="E40" i="1"/>
  <c r="E47" i="1"/>
  <c r="G47" i="1" s="1"/>
  <c r="X59" i="1"/>
  <c r="Y59" i="1"/>
  <c r="K91" i="1"/>
  <c r="Y62" i="1"/>
  <c r="X62" i="1"/>
  <c r="G53" i="3"/>
  <c r="F53" i="3"/>
  <c r="Y49" i="2"/>
  <c r="X49" i="2"/>
  <c r="K80" i="1"/>
  <c r="L80" i="1" s="1"/>
  <c r="Y55" i="2"/>
  <c r="X55" i="2"/>
  <c r="Y72" i="2"/>
  <c r="X72" i="2"/>
  <c r="G39" i="2"/>
  <c r="F39" i="2"/>
  <c r="G52" i="2"/>
  <c r="E55" i="1"/>
  <c r="G55" i="1" s="1"/>
  <c r="E45" i="1"/>
  <c r="E35" i="1"/>
  <c r="G35" i="1" s="1"/>
  <c r="E51" i="1"/>
  <c r="G51" i="1" s="1"/>
  <c r="E63" i="1"/>
  <c r="E57" i="1"/>
  <c r="G57" i="1" s="1"/>
  <c r="E39" i="1"/>
  <c r="G39" i="1" s="1"/>
  <c r="E70" i="1"/>
  <c r="F70" i="1" s="1"/>
  <c r="E62" i="1"/>
  <c r="F62" i="1" s="1"/>
  <c r="G40" i="1"/>
  <c r="E74" i="1"/>
  <c r="E41" i="1"/>
  <c r="G41" i="1" s="1"/>
  <c r="E53" i="1"/>
  <c r="G53" i="1" s="1"/>
  <c r="E90" i="1"/>
  <c r="F90" i="1" s="1"/>
  <c r="E87" i="1"/>
  <c r="G87" i="1" s="1"/>
  <c r="E93" i="1"/>
  <c r="G93" i="1" s="1"/>
  <c r="F40" i="1"/>
  <c r="E64" i="1"/>
  <c r="F64" i="1" s="1"/>
  <c r="E75" i="1"/>
  <c r="E72" i="1"/>
  <c r="G72" i="1" s="1"/>
  <c r="E56" i="1"/>
  <c r="F56" i="1" s="1"/>
  <c r="E52" i="1"/>
  <c r="F52" i="1" s="1"/>
  <c r="E37" i="1"/>
  <c r="G37" i="1" s="1"/>
  <c r="E60" i="1"/>
  <c r="G60" i="1" s="1"/>
  <c r="E49" i="1"/>
  <c r="G49" i="1" s="1"/>
  <c r="E78" i="1"/>
  <c r="G78" i="1" s="1"/>
  <c r="E94" i="1"/>
  <c r="F94" i="1" s="1"/>
  <c r="G83" i="1"/>
  <c r="E91" i="1"/>
  <c r="F91" i="1" s="1"/>
  <c r="E80" i="1"/>
  <c r="G80" i="1" s="1"/>
  <c r="F85" i="1"/>
  <c r="E77" i="1"/>
  <c r="F77" i="1" s="1"/>
  <c r="E59" i="1"/>
  <c r="G59" i="1" s="1"/>
  <c r="E73" i="1"/>
  <c r="F73" i="1" s="1"/>
  <c r="E44" i="1"/>
  <c r="F44" i="1" s="1"/>
  <c r="E67" i="1"/>
  <c r="G67" i="1" s="1"/>
  <c r="E65" i="1"/>
  <c r="G65" i="1" s="1"/>
  <c r="E54" i="1"/>
  <c r="F54" i="1" s="1"/>
  <c r="E36" i="1"/>
  <c r="F36" i="1" s="1"/>
  <c r="F57" i="1"/>
  <c r="E68" i="1"/>
  <c r="G68" i="1" s="1"/>
  <c r="F60" i="1"/>
  <c r="E71" i="1"/>
  <c r="G71" i="1" s="1"/>
  <c r="E82" i="1"/>
  <c r="F82" i="1" s="1"/>
  <c r="E76" i="1"/>
  <c r="F76" i="1" s="1"/>
  <c r="F83" i="1"/>
  <c r="E79" i="1"/>
  <c r="G79" i="1" s="1"/>
  <c r="E95" i="1"/>
  <c r="G95" i="1" s="1"/>
  <c r="E84" i="1"/>
  <c r="G84" i="1" s="1"/>
  <c r="E81" i="1"/>
  <c r="F81" i="1" s="1"/>
  <c r="E89" i="1"/>
  <c r="G89" i="1" s="1"/>
  <c r="E48" i="1"/>
  <c r="G48" i="1" s="1"/>
  <c r="E61" i="1"/>
  <c r="F61" i="1" s="1"/>
  <c r="E69" i="1"/>
  <c r="F69" i="1" s="1"/>
  <c r="E50" i="1"/>
  <c r="G50" i="1" s="1"/>
  <c r="E46" i="1"/>
  <c r="G46" i="1" s="1"/>
  <c r="F47" i="1"/>
  <c r="E58" i="1"/>
  <c r="F58" i="1" s="1"/>
  <c r="F53" i="1"/>
  <c r="E43" i="1"/>
  <c r="F43" i="1" s="1"/>
  <c r="E42" i="1"/>
  <c r="F42" i="1" s="1"/>
  <c r="E66" i="1"/>
  <c r="F66" i="1" s="1"/>
  <c r="E92" i="1"/>
  <c r="F92" i="1" s="1"/>
  <c r="E86" i="1"/>
  <c r="G86" i="1" s="1"/>
  <c r="K74" i="1"/>
  <c r="L74" i="1" s="1"/>
  <c r="K86" i="1"/>
  <c r="M86" i="1" s="1"/>
  <c r="K84" i="1"/>
  <c r="M84" i="1" s="1"/>
  <c r="K79" i="1"/>
  <c r="K95" i="1"/>
  <c r="L95" i="1" s="1"/>
  <c r="K88" i="1"/>
  <c r="M88" i="1" s="1"/>
  <c r="K89" i="1"/>
  <c r="L89" i="1" s="1"/>
  <c r="K93" i="1"/>
  <c r="L93" i="1" s="1"/>
  <c r="K85" i="1"/>
  <c r="M85" i="1" s="1"/>
  <c r="M82" i="1"/>
  <c r="K90" i="1"/>
  <c r="L90" i="1" s="1"/>
  <c r="K92" i="1"/>
  <c r="M92" i="1" s="1"/>
  <c r="M91" i="1"/>
  <c r="K83" i="1"/>
  <c r="M83" i="1" s="1"/>
  <c r="M89" i="1"/>
  <c r="L82" i="1"/>
  <c r="K78" i="1"/>
  <c r="M78" i="1" s="1"/>
  <c r="K94" i="1"/>
  <c r="M94" i="1" s="1"/>
  <c r="M79" i="1"/>
  <c r="L91" i="1"/>
  <c r="K87" i="1"/>
  <c r="M87" i="1" s="1"/>
  <c r="K76" i="1"/>
  <c r="M76" i="1" s="1"/>
  <c r="M93" i="1"/>
  <c r="X41" i="2"/>
  <c r="L42" i="3"/>
  <c r="M42" i="3"/>
  <c r="L86" i="3"/>
  <c r="M86" i="3"/>
  <c r="W83" i="3"/>
  <c r="Y83" i="3" s="1"/>
  <c r="W66" i="3"/>
  <c r="X66" i="3" s="1"/>
  <c r="W61" i="3"/>
  <c r="W74" i="3"/>
  <c r="X76" i="3"/>
  <c r="Y56" i="3"/>
  <c r="X56" i="3"/>
  <c r="X49" i="3"/>
  <c r="X35" i="3"/>
  <c r="W70" i="3"/>
  <c r="X70" i="3" s="1"/>
  <c r="W44" i="3"/>
  <c r="Y44" i="3" s="1"/>
  <c r="W59" i="3"/>
  <c r="Y59" i="3" s="1"/>
  <c r="W37" i="3"/>
  <c r="W54" i="3"/>
  <c r="X54" i="3" s="1"/>
  <c r="W76" i="3"/>
  <c r="Y76" i="3" s="1"/>
  <c r="X44" i="3"/>
  <c r="W69" i="3"/>
  <c r="X69" i="3" s="1"/>
  <c r="W35" i="3"/>
  <c r="Y35" i="3" s="1"/>
  <c r="W48" i="3"/>
  <c r="Y48" i="3" s="1"/>
  <c r="W85" i="3"/>
  <c r="X85" i="3" s="1"/>
  <c r="Y74" i="3"/>
  <c r="Y55" i="3"/>
  <c r="X74" i="3"/>
  <c r="X55" i="3"/>
  <c r="X48" i="3"/>
  <c r="X83" i="3"/>
  <c r="W46" i="3"/>
  <c r="W65" i="3"/>
  <c r="X65" i="3" s="1"/>
  <c r="W73" i="3"/>
  <c r="Y73" i="3" s="1"/>
  <c r="W50" i="3"/>
  <c r="X50" i="3" s="1"/>
  <c r="W41" i="3"/>
  <c r="Y41" i="3" s="1"/>
  <c r="W68" i="3"/>
  <c r="X68" i="3" s="1"/>
  <c r="W75" i="3"/>
  <c r="Y75" i="3" s="1"/>
  <c r="W39" i="3"/>
  <c r="X39" i="3" s="1"/>
  <c r="W60" i="3"/>
  <c r="X60" i="3" s="1"/>
  <c r="W84" i="3"/>
  <c r="Y84" i="3" s="1"/>
  <c r="Y81" i="3"/>
  <c r="Y61" i="3"/>
  <c r="Y53" i="3"/>
  <c r="X61" i="3"/>
  <c r="X53" i="3"/>
  <c r="X47" i="3"/>
  <c r="Y47" i="3"/>
  <c r="X38" i="3"/>
  <c r="W36" i="3"/>
  <c r="Y36" i="3" s="1"/>
  <c r="W72" i="3"/>
  <c r="Y72" i="3" s="1"/>
  <c r="W58" i="3"/>
  <c r="W63" i="3"/>
  <c r="Y63" i="3" s="1"/>
  <c r="W53" i="3"/>
  <c r="W43" i="3"/>
  <c r="X43" i="3" s="1"/>
  <c r="Y60" i="3"/>
  <c r="Y38" i="3"/>
  <c r="Y49" i="3"/>
  <c r="W64" i="3"/>
  <c r="W57" i="3"/>
  <c r="X57" i="3" s="1"/>
  <c r="W52" i="3"/>
  <c r="X52" i="3" s="1"/>
  <c r="W45" i="3"/>
  <c r="Y45" i="3" s="1"/>
  <c r="W49" i="3"/>
  <c r="X81" i="3"/>
  <c r="X59" i="3"/>
  <c r="X79" i="3"/>
  <c r="X36" i="3"/>
  <c r="W40" i="3"/>
  <c r="X40" i="3" s="1"/>
  <c r="W71" i="3"/>
  <c r="X71" i="3" s="1"/>
  <c r="W77" i="3"/>
  <c r="W80" i="3"/>
  <c r="Y80" i="3" s="1"/>
  <c r="W79" i="3"/>
  <c r="Y79" i="3" s="1"/>
  <c r="W82" i="3"/>
  <c r="Y82" i="3" s="1"/>
  <c r="W51" i="3"/>
  <c r="Y51" i="3" s="1"/>
  <c r="X41" i="3"/>
  <c r="Y57" i="3"/>
  <c r="Y70" i="3"/>
  <c r="X73" i="3"/>
  <c r="W56" i="3"/>
  <c r="W78" i="3"/>
  <c r="Y78" i="3" s="1"/>
  <c r="W62" i="3"/>
  <c r="X62" i="3" s="1"/>
  <c r="W42" i="3"/>
  <c r="X42" i="3" s="1"/>
  <c r="Y40" i="3"/>
  <c r="W38" i="3"/>
  <c r="W55" i="3"/>
  <c r="W67" i="3"/>
  <c r="Y67" i="3" s="1"/>
  <c r="Y39" i="3"/>
  <c r="Y69" i="3"/>
  <c r="Y54" i="3"/>
  <c r="L79" i="1"/>
  <c r="F49" i="2"/>
  <c r="G49" i="2"/>
  <c r="G61" i="2"/>
  <c r="F61" i="2"/>
  <c r="G60" i="2"/>
  <c r="F60" i="2"/>
  <c r="F76" i="2"/>
  <c r="G82" i="3"/>
  <c r="G85" i="1"/>
  <c r="K81" i="1"/>
  <c r="L81" i="1" s="1"/>
  <c r="X63" i="1"/>
  <c r="Y63" i="1"/>
  <c r="Y70" i="2"/>
  <c r="X70" i="2"/>
  <c r="G57" i="3"/>
  <c r="F57" i="3"/>
  <c r="F43" i="2"/>
  <c r="G43" i="2"/>
  <c r="G56" i="3"/>
  <c r="F56" i="3"/>
  <c r="K77" i="1"/>
  <c r="M77" i="1" s="1"/>
  <c r="G82" i="2"/>
  <c r="F82" i="2"/>
  <c r="F41" i="2"/>
  <c r="G41" i="2"/>
  <c r="G77" i="3"/>
  <c r="F77" i="3"/>
  <c r="G57" i="2"/>
  <c r="F57" i="2"/>
  <c r="G42" i="3"/>
  <c r="F42" i="3"/>
  <c r="G73" i="2"/>
  <c r="F73" i="2"/>
  <c r="G79" i="3"/>
  <c r="E38" i="1"/>
  <c r="F38" i="1" s="1"/>
  <c r="E88" i="1"/>
  <c r="G88" i="1" s="1"/>
  <c r="S82" i="2"/>
  <c r="S88" i="2"/>
  <c r="R90" i="2"/>
  <c r="R82" i="2"/>
  <c r="R77" i="2"/>
  <c r="R83" i="2"/>
  <c r="K75" i="2"/>
  <c r="L75" i="2" s="1"/>
  <c r="K88" i="2"/>
  <c r="M88" i="2" s="1"/>
  <c r="K86" i="2"/>
  <c r="M86" i="2" s="1"/>
  <c r="K89" i="2"/>
  <c r="M89" i="2" s="1"/>
  <c r="M71" i="3"/>
  <c r="L81" i="3"/>
  <c r="L72" i="3"/>
  <c r="G54" i="2"/>
  <c r="F54" i="2"/>
  <c r="F53" i="2"/>
  <c r="G53" i="2"/>
  <c r="G55" i="2"/>
  <c r="G88" i="2"/>
  <c r="F79" i="2"/>
  <c r="S71" i="3"/>
  <c r="F81" i="3"/>
  <c r="M73" i="2"/>
  <c r="M77" i="2"/>
  <c r="L73" i="2"/>
  <c r="M74" i="2"/>
  <c r="M90" i="2"/>
  <c r="L86" i="2"/>
  <c r="L90" i="2"/>
  <c r="L84" i="2"/>
  <c r="M84" i="2"/>
  <c r="S35" i="3"/>
  <c r="L65" i="3"/>
  <c r="S83" i="2"/>
  <c r="K79" i="2"/>
  <c r="M79" i="2" s="1"/>
  <c r="K87" i="2"/>
  <c r="M87" i="2" s="1"/>
  <c r="K80" i="2"/>
  <c r="L80" i="2" s="1"/>
  <c r="K82" i="2"/>
  <c r="M82" i="2" s="1"/>
  <c r="K85" i="2"/>
  <c r="L85" i="2" s="1"/>
  <c r="L79" i="3"/>
  <c r="L84" i="3"/>
  <c r="G68" i="2"/>
  <c r="F68" i="2"/>
  <c r="F56" i="2"/>
  <c r="G56" i="2"/>
  <c r="G84" i="2"/>
  <c r="F89" i="2"/>
  <c r="G75" i="3"/>
  <c r="G78" i="3"/>
  <c r="F84" i="3"/>
  <c r="X64" i="1"/>
  <c r="Y40" i="1"/>
  <c r="Y80" i="1"/>
  <c r="G68" i="3"/>
  <c r="S70" i="3"/>
  <c r="L35" i="3"/>
  <c r="L46" i="3"/>
  <c r="Q72" i="2"/>
  <c r="R72" i="2" s="1"/>
  <c r="Q71" i="2"/>
  <c r="S71" i="2" s="1"/>
  <c r="Q76" i="2"/>
  <c r="S76" i="2" s="1"/>
  <c r="Q67" i="2"/>
  <c r="Q80" i="2"/>
  <c r="R80" i="2" s="1"/>
  <c r="Q55" i="2"/>
  <c r="Q84" i="2"/>
  <c r="S84" i="2" s="1"/>
  <c r="Q60" i="2"/>
  <c r="Q66" i="2"/>
  <c r="Q50" i="2"/>
  <c r="Q89" i="2"/>
  <c r="S89" i="2" s="1"/>
  <c r="Q73" i="2"/>
  <c r="S73" i="2" s="1"/>
  <c r="Q57" i="2"/>
  <c r="Q41" i="2"/>
  <c r="K76" i="2"/>
  <c r="L76" i="2" s="1"/>
  <c r="K71" i="2"/>
  <c r="L71" i="2" s="1"/>
  <c r="K72" i="2"/>
  <c r="M72" i="2" s="1"/>
  <c r="K78" i="2"/>
  <c r="L78" i="2" s="1"/>
  <c r="K81" i="2"/>
  <c r="L81" i="2" s="1"/>
  <c r="G65" i="2"/>
  <c r="G46" i="2"/>
  <c r="R89" i="3"/>
  <c r="R74" i="3"/>
  <c r="R85" i="3"/>
  <c r="S74" i="3"/>
  <c r="S85" i="3"/>
  <c r="S89" i="3"/>
  <c r="R83" i="3"/>
  <c r="R79" i="3"/>
  <c r="Q75" i="3"/>
  <c r="S75" i="3" s="1"/>
  <c r="Q87" i="3"/>
  <c r="S87" i="3" s="1"/>
  <c r="Q55" i="3"/>
  <c r="R55" i="3" s="1"/>
  <c r="Q78" i="3"/>
  <c r="S78" i="3" s="1"/>
  <c r="Q46" i="3"/>
  <c r="S46" i="3" s="1"/>
  <c r="Q81" i="3"/>
  <c r="S81" i="3" s="1"/>
  <c r="Q65" i="3"/>
  <c r="S65" i="3" s="1"/>
  <c r="Q49" i="3"/>
  <c r="S49" i="3" s="1"/>
  <c r="Q88" i="3"/>
  <c r="S88" i="3" s="1"/>
  <c r="Q72" i="3"/>
  <c r="R72" i="3" s="1"/>
  <c r="Q56" i="3"/>
  <c r="R56" i="3" s="1"/>
  <c r="Q40" i="3"/>
  <c r="S40" i="3" s="1"/>
  <c r="F87" i="3"/>
  <c r="Y75" i="1"/>
  <c r="Y86" i="1"/>
  <c r="Y95" i="1"/>
  <c r="Y83" i="1"/>
  <c r="X42" i="1"/>
  <c r="Y36" i="1"/>
  <c r="X77" i="1"/>
  <c r="Y54" i="1"/>
  <c r="X71" i="1"/>
  <c r="Y85" i="1"/>
  <c r="X79" i="1"/>
  <c r="Y50" i="1"/>
  <c r="X91" i="1"/>
  <c r="Y89" i="1"/>
  <c r="Y55" i="1"/>
  <c r="X72" i="1"/>
  <c r="Y69" i="1"/>
  <c r="O30" i="1"/>
  <c r="R67" i="3"/>
  <c r="R35" i="3"/>
  <c r="R69" i="3"/>
  <c r="S66" i="3"/>
  <c r="S50" i="3"/>
  <c r="S57" i="3"/>
  <c r="R52" i="3"/>
  <c r="R61" i="3"/>
  <c r="R58" i="3"/>
  <c r="M57" i="3"/>
  <c r="M62" i="3"/>
  <c r="M43" i="3"/>
  <c r="M68" i="3"/>
  <c r="S44" i="3"/>
  <c r="R57" i="3"/>
  <c r="L37" i="3"/>
  <c r="L41" i="3"/>
  <c r="L53" i="3"/>
  <c r="L59" i="3"/>
  <c r="L47" i="3"/>
  <c r="L55" i="3"/>
  <c r="L61" i="3"/>
  <c r="S67" i="3"/>
  <c r="M52" i="3"/>
  <c r="F60" i="3"/>
  <c r="L36" i="3"/>
  <c r="M56" i="3"/>
  <c r="M63" i="3"/>
  <c r="R36" i="3"/>
  <c r="R66" i="3"/>
  <c r="R70" i="3"/>
  <c r="L40" i="3"/>
  <c r="M54" i="3"/>
  <c r="L45" i="3"/>
  <c r="M44" i="3"/>
  <c r="M67" i="3"/>
  <c r="L60" i="3"/>
  <c r="L64" i="3"/>
  <c r="F50" i="3"/>
  <c r="F58" i="3"/>
  <c r="Y83" i="2"/>
  <c r="Y52" i="2"/>
  <c r="Y60" i="2"/>
  <c r="Y68" i="2"/>
  <c r="Y78" i="2"/>
  <c r="X71" i="2"/>
  <c r="X79" i="2"/>
  <c r="K38" i="2"/>
  <c r="L38" i="2" s="1"/>
  <c r="K59" i="2"/>
  <c r="M59" i="2" s="1"/>
  <c r="K43" i="2"/>
  <c r="M43" i="2" s="1"/>
  <c r="X58" i="2"/>
  <c r="Y37" i="2"/>
  <c r="X46" i="2"/>
  <c r="X66" i="2"/>
  <c r="X77" i="2"/>
  <c r="Y50" i="2"/>
  <c r="X43" i="2"/>
  <c r="X48" i="2"/>
  <c r="X56" i="2"/>
  <c r="X64" i="2"/>
  <c r="Y45" i="2"/>
  <c r="X80" i="2"/>
  <c r="K35" i="2"/>
  <c r="M35" i="2" s="1"/>
  <c r="K39" i="2"/>
  <c r="M39" i="2" s="1"/>
  <c r="K40" i="2"/>
  <c r="M40" i="2" s="1"/>
  <c r="K63" i="2"/>
  <c r="L63" i="2" s="1"/>
  <c r="K51" i="2"/>
  <c r="L51" i="2" s="1"/>
  <c r="K48" i="2"/>
  <c r="M48" i="2" s="1"/>
  <c r="K56" i="2"/>
  <c r="M56" i="2" s="1"/>
  <c r="K64" i="2"/>
  <c r="M64" i="2" s="1"/>
  <c r="K49" i="2"/>
  <c r="M49" i="2" s="1"/>
  <c r="K57" i="2"/>
  <c r="M57" i="2" s="1"/>
  <c r="K65" i="2"/>
  <c r="M65" i="2" s="1"/>
  <c r="K44" i="2"/>
  <c r="L44" i="2" s="1"/>
  <c r="K50" i="2"/>
  <c r="L50" i="2" s="1"/>
  <c r="K58" i="2"/>
  <c r="L58" i="2" s="1"/>
  <c r="K66" i="2"/>
  <c r="M66" i="2" s="1"/>
  <c r="Y39" i="2"/>
  <c r="X54" i="2"/>
  <c r="K55" i="2"/>
  <c r="M55" i="2" s="1"/>
  <c r="K36" i="2"/>
  <c r="M36" i="2" s="1"/>
  <c r="K45" i="2"/>
  <c r="M45" i="2" s="1"/>
  <c r="X35" i="2"/>
  <c r="X62" i="2"/>
  <c r="K42" i="2"/>
  <c r="M42" i="2" s="1"/>
  <c r="K37" i="2"/>
  <c r="M37" i="2" s="1"/>
  <c r="K47" i="2"/>
  <c r="L47" i="2" s="1"/>
  <c r="K41" i="2"/>
  <c r="L41" i="2" s="1"/>
  <c r="K67" i="2"/>
  <c r="L67" i="2" s="1"/>
  <c r="K52" i="2"/>
  <c r="M52" i="2" s="1"/>
  <c r="K60" i="2"/>
  <c r="L60" i="2" s="1"/>
  <c r="K68" i="2"/>
  <c r="M68" i="2" s="1"/>
  <c r="K53" i="2"/>
  <c r="M53" i="2" s="1"/>
  <c r="K61" i="2"/>
  <c r="M61" i="2" s="1"/>
  <c r="K69" i="2"/>
  <c r="M69" i="2" s="1"/>
  <c r="K46" i="2"/>
  <c r="L46" i="2" s="1"/>
  <c r="K54" i="2"/>
  <c r="L54" i="2" s="1"/>
  <c r="K62" i="2"/>
  <c r="L62" i="2" s="1"/>
  <c r="K70" i="2"/>
  <c r="L70" i="2" s="1"/>
  <c r="O26" i="1"/>
  <c r="Q35" i="1" s="1"/>
  <c r="K54" i="1"/>
  <c r="M54" i="1" s="1"/>
  <c r="K46" i="1"/>
  <c r="L46" i="1" s="1"/>
  <c r="K71" i="1"/>
  <c r="L71" i="1" s="1"/>
  <c r="K67" i="1"/>
  <c r="L67" i="1" s="1"/>
  <c r="K36" i="1"/>
  <c r="L36" i="1" s="1"/>
  <c r="K50" i="1"/>
  <c r="L50" i="1" s="1"/>
  <c r="K42" i="1"/>
  <c r="L42" i="1" s="1"/>
  <c r="K38" i="1"/>
  <c r="L38" i="1" s="1"/>
  <c r="K55" i="1"/>
  <c r="L55" i="1" s="1"/>
  <c r="K59" i="1"/>
  <c r="L59" i="1" s="1"/>
  <c r="K75" i="1"/>
  <c r="L75" i="1" s="1"/>
  <c r="K40" i="1"/>
  <c r="M40" i="1" s="1"/>
  <c r="K63" i="1"/>
  <c r="M63" i="1" s="1"/>
  <c r="X87" i="1"/>
  <c r="X68" i="1"/>
  <c r="X90" i="1"/>
  <c r="X52" i="1"/>
  <c r="K35" i="1"/>
  <c r="M35" i="1" s="1"/>
  <c r="K39" i="1"/>
  <c r="M39" i="1" s="1"/>
  <c r="K43" i="1"/>
  <c r="M43" i="1" s="1"/>
  <c r="K47" i="1"/>
  <c r="M47" i="1" s="1"/>
  <c r="K51" i="1"/>
  <c r="M51" i="1" s="1"/>
  <c r="K56" i="1"/>
  <c r="M56" i="1" s="1"/>
  <c r="K60" i="1"/>
  <c r="K64" i="1"/>
  <c r="M64" i="1" s="1"/>
  <c r="K68" i="1"/>
  <c r="M68" i="1" s="1"/>
  <c r="K72" i="1"/>
  <c r="M72" i="1" s="1"/>
  <c r="Y43" i="1"/>
  <c r="X43" i="1"/>
  <c r="X49" i="1"/>
  <c r="Y49" i="1"/>
  <c r="X88" i="1"/>
  <c r="Y88" i="1"/>
  <c r="X41" i="1"/>
  <c r="Y41" i="1"/>
  <c r="X47" i="1"/>
  <c r="K44" i="1"/>
  <c r="M44" i="1" s="1"/>
  <c r="K48" i="1"/>
  <c r="M48" i="1" s="1"/>
  <c r="K52" i="1"/>
  <c r="M52" i="1" s="1"/>
  <c r="K53" i="1"/>
  <c r="L53" i="1" s="1"/>
  <c r="M74" i="1"/>
  <c r="K57" i="1"/>
  <c r="L57" i="1" s="1"/>
  <c r="K61" i="1"/>
  <c r="M61" i="1" s="1"/>
  <c r="K65" i="1"/>
  <c r="M65" i="1" s="1"/>
  <c r="K69" i="1"/>
  <c r="M69" i="1" s="1"/>
  <c r="K73" i="1"/>
  <c r="L73" i="1" s="1"/>
  <c r="Y39" i="1"/>
  <c r="X39" i="1"/>
  <c r="X82" i="1"/>
  <c r="Y82" i="1"/>
  <c r="X60" i="1"/>
  <c r="Y81" i="1"/>
  <c r="X37" i="1"/>
  <c r="Y37" i="1"/>
  <c r="X45" i="1"/>
  <c r="K37" i="1"/>
  <c r="M37" i="1" s="1"/>
  <c r="K41" i="1"/>
  <c r="L41" i="1" s="1"/>
  <c r="K45" i="1"/>
  <c r="L45" i="1" s="1"/>
  <c r="K49" i="1"/>
  <c r="M49" i="1" s="1"/>
  <c r="M55" i="1"/>
  <c r="K58" i="1"/>
  <c r="M58" i="1" s="1"/>
  <c r="K62" i="1"/>
  <c r="L62" i="1" s="1"/>
  <c r="K66" i="1"/>
  <c r="L66" i="1" s="1"/>
  <c r="K70" i="1"/>
  <c r="L70" i="1" s="1"/>
  <c r="X51" i="1"/>
  <c r="Y51" i="1"/>
  <c r="Y35" i="1"/>
  <c r="X35" i="1"/>
  <c r="G62" i="1" l="1"/>
  <c r="F55" i="1"/>
  <c r="S59" i="3"/>
  <c r="S54" i="3"/>
  <c r="S42" i="3"/>
  <c r="R86" i="3"/>
  <c r="R40" i="3"/>
  <c r="S63" i="3"/>
  <c r="S60" i="3"/>
  <c r="R84" i="3"/>
  <c r="S76" i="3"/>
  <c r="R64" i="3"/>
  <c r="R38" i="3"/>
  <c r="S45" i="3"/>
  <c r="S62" i="3"/>
  <c r="R81" i="3"/>
  <c r="S77" i="3"/>
  <c r="R68" i="3"/>
  <c r="R51" i="3"/>
  <c r="S90" i="3"/>
  <c r="S80" i="3"/>
  <c r="S55" i="3"/>
  <c r="R48" i="3"/>
  <c r="R53" i="3"/>
  <c r="R46" i="3"/>
  <c r="R43" i="3"/>
  <c r="R73" i="3"/>
  <c r="R88" i="3"/>
  <c r="S37" i="3"/>
  <c r="S41" i="3"/>
  <c r="S47" i="3"/>
  <c r="R87" i="3"/>
  <c r="R82" i="3"/>
  <c r="R39" i="3"/>
  <c r="R75" i="2"/>
  <c r="R74" i="2"/>
  <c r="S78" i="2"/>
  <c r="R87" i="2"/>
  <c r="R81" i="2"/>
  <c r="R85" i="2"/>
  <c r="R86" i="2"/>
  <c r="R71" i="2"/>
  <c r="S72" i="2"/>
  <c r="R35" i="2"/>
  <c r="S80" i="2"/>
  <c r="R79" i="2"/>
  <c r="R73" i="2"/>
  <c r="L87" i="2"/>
  <c r="L83" i="2"/>
  <c r="M75" i="2"/>
  <c r="L88" i="2"/>
  <c r="L79" i="2"/>
  <c r="L72" i="2"/>
  <c r="M78" i="2"/>
  <c r="M85" i="2"/>
  <c r="Q70" i="1"/>
  <c r="R70" i="1" s="1"/>
  <c r="Q42" i="1"/>
  <c r="R42" i="1" s="1"/>
  <c r="Q38" i="1"/>
  <c r="R38" i="1" s="1"/>
  <c r="Q52" i="1"/>
  <c r="R52" i="1" s="1"/>
  <c r="Q58" i="1"/>
  <c r="R58" i="1" s="1"/>
  <c r="M46" i="1"/>
  <c r="M75" i="1"/>
  <c r="M95" i="1"/>
  <c r="L84" i="1"/>
  <c r="L69" i="1"/>
  <c r="M59" i="1"/>
  <c r="L48" i="1"/>
  <c r="L76" i="1"/>
  <c r="L88" i="1"/>
  <c r="L86" i="1"/>
  <c r="M80" i="1"/>
  <c r="L37" i="1"/>
  <c r="L49" i="1"/>
  <c r="L63" i="1"/>
  <c r="M50" i="1"/>
  <c r="M36" i="1"/>
  <c r="G81" i="1"/>
  <c r="G69" i="1"/>
  <c r="G73" i="1"/>
  <c r="G76" i="1"/>
  <c r="F35" i="1"/>
  <c r="G91" i="1"/>
  <c r="F37" i="1"/>
  <c r="G52" i="1"/>
  <c r="G70" i="1"/>
  <c r="G64" i="1"/>
  <c r="F46" i="1"/>
  <c r="G94" i="1"/>
  <c r="F48" i="1"/>
  <c r="G61" i="1"/>
  <c r="G90" i="1"/>
  <c r="G44" i="1"/>
  <c r="F39" i="1"/>
  <c r="F49" i="1"/>
  <c r="F51" i="1"/>
  <c r="F89" i="1"/>
  <c r="F79" i="1"/>
  <c r="G66" i="1"/>
  <c r="F72" i="1"/>
  <c r="G54" i="1"/>
  <c r="F95" i="1"/>
  <c r="M81" i="2"/>
  <c r="Y62" i="3"/>
  <c r="L83" i="1"/>
  <c r="G82" i="1"/>
  <c r="L47" i="1"/>
  <c r="Q69" i="1"/>
  <c r="R69" i="1" s="1"/>
  <c r="Q66" i="1"/>
  <c r="R66" i="1" s="1"/>
  <c r="Q60" i="1"/>
  <c r="S60" i="1" s="1"/>
  <c r="Q64" i="1"/>
  <c r="S64" i="1" s="1"/>
  <c r="Q72" i="1"/>
  <c r="S72" i="1" s="1"/>
  <c r="Q54" i="1"/>
  <c r="S54" i="1" s="1"/>
  <c r="M38" i="2"/>
  <c r="S56" i="3"/>
  <c r="R78" i="3"/>
  <c r="M71" i="2"/>
  <c r="M80" i="2"/>
  <c r="L82" i="2"/>
  <c r="L89" i="2"/>
  <c r="R76" i="2"/>
  <c r="R89" i="2"/>
  <c r="M90" i="1"/>
  <c r="Y65" i="3"/>
  <c r="X80" i="3"/>
  <c r="X51" i="3"/>
  <c r="Y42" i="3"/>
  <c r="X67" i="3"/>
  <c r="Y68" i="3"/>
  <c r="X46" i="3"/>
  <c r="Y46" i="3"/>
  <c r="Y43" i="3"/>
  <c r="X63" i="3"/>
  <c r="Y66" i="3"/>
  <c r="L85" i="1"/>
  <c r="M81" i="1"/>
  <c r="L92" i="1"/>
  <c r="L87" i="1"/>
  <c r="L94" i="1"/>
  <c r="F87" i="1"/>
  <c r="F59" i="1"/>
  <c r="G42" i="1"/>
  <c r="F86" i="1"/>
  <c r="F93" i="1"/>
  <c r="G92" i="1"/>
  <c r="F41" i="1"/>
  <c r="G36" i="1"/>
  <c r="G77" i="1"/>
  <c r="F71" i="1"/>
  <c r="G43" i="1"/>
  <c r="F63" i="1"/>
  <c r="G63" i="1"/>
  <c r="Y85" i="3"/>
  <c r="F80" i="1"/>
  <c r="F67" i="1"/>
  <c r="G45" i="1"/>
  <c r="F45" i="1"/>
  <c r="L54" i="1"/>
  <c r="Q43" i="1"/>
  <c r="S43" i="1" s="1"/>
  <c r="Q48" i="1"/>
  <c r="S48" i="1" s="1"/>
  <c r="Q62" i="1"/>
  <c r="R62" i="1" s="1"/>
  <c r="Q61" i="1"/>
  <c r="Q56" i="1"/>
  <c r="R56" i="1" s="1"/>
  <c r="Q51" i="1"/>
  <c r="S51" i="1" s="1"/>
  <c r="R65" i="3"/>
  <c r="R49" i="3"/>
  <c r="R75" i="3"/>
  <c r="S72" i="3"/>
  <c r="M76" i="2"/>
  <c r="R84" i="2"/>
  <c r="X75" i="3"/>
  <c r="X45" i="3"/>
  <c r="Y52" i="3"/>
  <c r="Y64" i="3"/>
  <c r="X64" i="3"/>
  <c r="X82" i="3"/>
  <c r="Y50" i="3"/>
  <c r="X78" i="3"/>
  <c r="L77" i="1"/>
  <c r="L78" i="1"/>
  <c r="F50" i="1"/>
  <c r="G38" i="1"/>
  <c r="F88" i="1"/>
  <c r="G56" i="1"/>
  <c r="F68" i="1"/>
  <c r="Q39" i="1"/>
  <c r="R39" i="1" s="1"/>
  <c r="Q65" i="1"/>
  <c r="S65" i="1" s="1"/>
  <c r="Q50" i="1"/>
  <c r="S50" i="1" s="1"/>
  <c r="Q40" i="1"/>
  <c r="R40" i="1" s="1"/>
  <c r="Q36" i="1"/>
  <c r="R36" i="1" s="1"/>
  <c r="Q47" i="1"/>
  <c r="R47" i="1" s="1"/>
  <c r="Q41" i="1"/>
  <c r="S41" i="1" s="1"/>
  <c r="F84" i="1"/>
  <c r="Y71" i="3"/>
  <c r="X72" i="3"/>
  <c r="Y77" i="3"/>
  <c r="X77" i="3"/>
  <c r="X58" i="3"/>
  <c r="Y58" i="3"/>
  <c r="X84" i="3"/>
  <c r="Y37" i="3"/>
  <c r="X37" i="3"/>
  <c r="G58" i="1"/>
  <c r="G75" i="1"/>
  <c r="F75" i="1"/>
  <c r="F78" i="1"/>
  <c r="F74" i="1"/>
  <c r="G74" i="1"/>
  <c r="F65" i="1"/>
  <c r="Q87" i="1"/>
  <c r="R87" i="1" s="1"/>
  <c r="Q53" i="1"/>
  <c r="S53" i="1" s="1"/>
  <c r="Q73" i="1"/>
  <c r="S73" i="1" s="1"/>
  <c r="Q93" i="1"/>
  <c r="S93" i="1" s="1"/>
  <c r="Q94" i="1"/>
  <c r="S94" i="1" s="1"/>
  <c r="Q77" i="1"/>
  <c r="R77" i="1" s="1"/>
  <c r="Q78" i="1"/>
  <c r="R78" i="1" s="1"/>
  <c r="Q83" i="1"/>
  <c r="S83" i="1" s="1"/>
  <c r="Q79" i="1"/>
  <c r="R79" i="1" s="1"/>
  <c r="Q80" i="1"/>
  <c r="S80" i="1" s="1"/>
  <c r="Q90" i="1"/>
  <c r="R90" i="1" s="1"/>
  <c r="Q89" i="1"/>
  <c r="R89" i="1" s="1"/>
  <c r="R93" i="1"/>
  <c r="Q92" i="1"/>
  <c r="R92" i="1" s="1"/>
  <c r="Q76" i="1"/>
  <c r="S76" i="1" s="1"/>
  <c r="Q86" i="1"/>
  <c r="S86" i="1" s="1"/>
  <c r="Q85" i="1"/>
  <c r="S85" i="1" s="1"/>
  <c r="Q88" i="1"/>
  <c r="S88" i="1" s="1"/>
  <c r="Q82" i="1"/>
  <c r="R82" i="1" s="1"/>
  <c r="Q91" i="1"/>
  <c r="S91" i="1" s="1"/>
  <c r="Q81" i="1"/>
  <c r="R81" i="1" s="1"/>
  <c r="Q95" i="1"/>
  <c r="S95" i="1" s="1"/>
  <c r="Q84" i="1"/>
  <c r="R84" i="1" s="1"/>
  <c r="L66" i="2"/>
  <c r="S57" i="2"/>
  <c r="R57" i="2"/>
  <c r="R52" i="2"/>
  <c r="S52" i="2"/>
  <c r="R51" i="2"/>
  <c r="S51" i="2"/>
  <c r="S50" i="2"/>
  <c r="R50" i="2"/>
  <c r="S41" i="2"/>
  <c r="R41" i="2"/>
  <c r="R64" i="2"/>
  <c r="S64" i="2"/>
  <c r="S63" i="2"/>
  <c r="R63" i="2"/>
  <c r="S62" i="2"/>
  <c r="R62" i="2"/>
  <c r="S61" i="2"/>
  <c r="R61" i="2"/>
  <c r="S53" i="2"/>
  <c r="R53" i="2"/>
  <c r="L42" i="2"/>
  <c r="L35" i="2"/>
  <c r="L39" i="2"/>
  <c r="L40" i="2"/>
  <c r="M44" i="2"/>
  <c r="L55" i="2"/>
  <c r="L48" i="2"/>
  <c r="L64" i="2"/>
  <c r="L57" i="2"/>
  <c r="M46" i="2"/>
  <c r="M50" i="2"/>
  <c r="M54" i="2"/>
  <c r="M58" i="2"/>
  <c r="M62" i="2"/>
  <c r="M70" i="2"/>
  <c r="R45" i="2"/>
  <c r="S45" i="2"/>
  <c r="R44" i="2"/>
  <c r="S44" i="2"/>
  <c r="S65" i="2"/>
  <c r="R65" i="2"/>
  <c r="R43" i="2"/>
  <c r="S43" i="2"/>
  <c r="R56" i="2"/>
  <c r="S56" i="2"/>
  <c r="S55" i="2"/>
  <c r="R55" i="2"/>
  <c r="S54" i="2"/>
  <c r="R54" i="2"/>
  <c r="L45" i="2"/>
  <c r="L36" i="2"/>
  <c r="L43" i="2"/>
  <c r="M41" i="2"/>
  <c r="L59" i="2"/>
  <c r="L52" i="2"/>
  <c r="L68" i="2"/>
  <c r="L61" i="2"/>
  <c r="M47" i="2"/>
  <c r="M51" i="2"/>
  <c r="M63" i="2"/>
  <c r="M67" i="2"/>
  <c r="S69" i="2"/>
  <c r="R69" i="2"/>
  <c r="S68" i="2"/>
  <c r="R68" i="2"/>
  <c r="R67" i="2"/>
  <c r="S67" i="2"/>
  <c r="S66" i="2"/>
  <c r="R66" i="2"/>
  <c r="S39" i="2"/>
  <c r="R39" i="2"/>
  <c r="R36" i="2"/>
  <c r="S36" i="2"/>
  <c r="S48" i="2"/>
  <c r="R48" i="2"/>
  <c r="R47" i="2"/>
  <c r="S47" i="2"/>
  <c r="R46" i="2"/>
  <c r="S46" i="2"/>
  <c r="L37" i="2"/>
  <c r="L56" i="2"/>
  <c r="L49" i="2"/>
  <c r="L65" i="2"/>
  <c r="M60" i="2"/>
  <c r="S60" i="2"/>
  <c r="R60" i="2"/>
  <c r="R59" i="2"/>
  <c r="S59" i="2"/>
  <c r="S58" i="2"/>
  <c r="R58" i="2"/>
  <c r="R42" i="2"/>
  <c r="S42" i="2"/>
  <c r="S40" i="2"/>
  <c r="R40" i="2"/>
  <c r="S37" i="2"/>
  <c r="R37" i="2"/>
  <c r="R70" i="2"/>
  <c r="S70" i="2"/>
  <c r="S49" i="2"/>
  <c r="R49" i="2"/>
  <c r="S38" i="2"/>
  <c r="R38" i="2"/>
  <c r="L53" i="2"/>
  <c r="L69" i="2"/>
  <c r="Q71" i="1"/>
  <c r="S71" i="1" s="1"/>
  <c r="R64" i="1"/>
  <c r="S42" i="1"/>
  <c r="S35" i="1"/>
  <c r="R35" i="1"/>
  <c r="Q75" i="1"/>
  <c r="Q68" i="1"/>
  <c r="S68" i="1" s="1"/>
  <c r="S58" i="1"/>
  <c r="S70" i="1"/>
  <c r="S38" i="1"/>
  <c r="Q55" i="1"/>
  <c r="Q46" i="1"/>
  <c r="R53" i="1"/>
  <c r="S40" i="1"/>
  <c r="Q49" i="1"/>
  <c r="Q44" i="1"/>
  <c r="Q74" i="1"/>
  <c r="R74" i="1" s="1"/>
  <c r="Q45" i="1"/>
  <c r="Q57" i="1"/>
  <c r="Q37" i="1"/>
  <c r="Q59" i="1"/>
  <c r="R59" i="1" s="1"/>
  <c r="Q63" i="1"/>
  <c r="S63" i="1" s="1"/>
  <c r="Q67" i="1"/>
  <c r="M71" i="1"/>
  <c r="M42" i="1"/>
  <c r="L52" i="1"/>
  <c r="L35" i="1"/>
  <c r="L51" i="1"/>
  <c r="M67" i="1"/>
  <c r="M38" i="1"/>
  <c r="L40" i="1"/>
  <c r="L39" i="1"/>
  <c r="L72" i="1"/>
  <c r="M53" i="1"/>
  <c r="L56" i="1"/>
  <c r="M70" i="1"/>
  <c r="L68" i="1"/>
  <c r="M45" i="1"/>
  <c r="M66" i="1"/>
  <c r="M41" i="1"/>
  <c r="L65" i="1"/>
  <c r="M60" i="1"/>
  <c r="L60" i="1"/>
  <c r="L61" i="1"/>
  <c r="M62" i="1"/>
  <c r="L44" i="1"/>
  <c r="L43" i="1"/>
  <c r="L58" i="1"/>
  <c r="M73" i="1"/>
  <c r="M57" i="1"/>
  <c r="L64" i="1"/>
  <c r="S47" i="1" l="1"/>
  <c r="R43" i="1"/>
  <c r="R65" i="1"/>
  <c r="R80" i="1"/>
  <c r="S52" i="1"/>
  <c r="S69" i="1"/>
  <c r="R76" i="1"/>
  <c r="R94" i="1"/>
  <c r="S87" i="1"/>
  <c r="S36" i="1"/>
  <c r="R68" i="1"/>
  <c r="R71" i="1"/>
  <c r="S39" i="1"/>
  <c r="S92" i="1"/>
  <c r="S79" i="1"/>
  <c r="R72" i="1"/>
  <c r="S66" i="1"/>
  <c r="S62" i="1"/>
  <c r="R48" i="1"/>
  <c r="R41" i="1"/>
  <c r="R50" i="1"/>
  <c r="S78" i="1"/>
  <c r="S56" i="1"/>
  <c r="R51" i="1"/>
  <c r="R54" i="1"/>
  <c r="S61" i="1"/>
  <c r="R61" i="1"/>
  <c r="R73" i="1"/>
  <c r="R60" i="1"/>
  <c r="S77" i="1"/>
  <c r="R88" i="1"/>
  <c r="R85" i="1"/>
  <c r="S90" i="1"/>
  <c r="R83" i="1"/>
  <c r="S84" i="1"/>
  <c r="R91" i="1"/>
  <c r="R86" i="1"/>
  <c r="S89" i="1"/>
  <c r="S81" i="1"/>
  <c r="S82" i="1"/>
  <c r="R95" i="1"/>
  <c r="R75" i="1"/>
  <c r="S75" i="1"/>
  <c r="R63" i="1"/>
  <c r="S74" i="1"/>
  <c r="S45" i="1"/>
  <c r="R45" i="1"/>
  <c r="R37" i="1"/>
  <c r="S37" i="1"/>
  <c r="S59" i="1"/>
  <c r="S49" i="1"/>
  <c r="R49" i="1"/>
  <c r="S46" i="1"/>
  <c r="R46" i="1"/>
  <c r="S67" i="1"/>
  <c r="R67" i="1"/>
  <c r="S57" i="1"/>
  <c r="R57" i="1"/>
  <c r="R44" i="1"/>
  <c r="S44" i="1"/>
  <c r="R55" i="1"/>
  <c r="S55" i="1"/>
</calcChain>
</file>

<file path=xl/sharedStrings.xml><?xml version="1.0" encoding="utf-8"?>
<sst xmlns="http://schemas.openxmlformats.org/spreadsheetml/2006/main" count="159" uniqueCount="23">
  <si>
    <t>255 nm</t>
  </si>
  <si>
    <t>265 nm</t>
  </si>
  <si>
    <t>285 nm</t>
  </si>
  <si>
    <t>254 nm</t>
  </si>
  <si>
    <t>Dose</t>
  </si>
  <si>
    <t>Log Inactivation</t>
  </si>
  <si>
    <r>
      <t>(x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-x)</t>
    </r>
    <r>
      <rPr>
        <vertAlign val="superscript"/>
        <sz val="11"/>
        <color theme="1"/>
        <rFont val="Calibri"/>
        <family val="2"/>
        <scheme val="minor"/>
      </rPr>
      <t>2</t>
    </r>
  </si>
  <si>
    <r>
      <t>(y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-y)</t>
    </r>
    <r>
      <rPr>
        <vertAlign val="superscript"/>
        <sz val="11"/>
        <color theme="1"/>
        <rFont val="Calibri"/>
        <family val="2"/>
        <scheme val="minor"/>
      </rPr>
      <t>2</t>
    </r>
  </si>
  <si>
    <r>
      <t>(x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-x)</t>
    </r>
    <r>
      <rPr>
        <sz val="11"/>
        <color theme="1"/>
        <rFont val="Calibri"/>
        <family val="2"/>
        <scheme val="minor"/>
      </rPr>
      <t>*(y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-y)</t>
    </r>
  </si>
  <si>
    <t>Average</t>
  </si>
  <si>
    <t>Sum</t>
  </si>
  <si>
    <t>Slope</t>
  </si>
  <si>
    <t>Y-Intercept</t>
  </si>
  <si>
    <r>
      <t>S</t>
    </r>
    <r>
      <rPr>
        <vertAlign val="subscript"/>
        <sz val="11"/>
        <color theme="1"/>
        <rFont val="Calibri"/>
        <family val="2"/>
        <scheme val="minor"/>
      </rPr>
      <t>E</t>
    </r>
    <r>
      <rPr>
        <vertAlign val="superscript"/>
        <sz val="11"/>
        <color theme="1"/>
        <rFont val="Calibri"/>
        <family val="2"/>
        <scheme val="minor"/>
      </rPr>
      <t>2</t>
    </r>
  </si>
  <si>
    <r>
      <t>S</t>
    </r>
    <r>
      <rPr>
        <vertAlign val="subscript"/>
        <sz val="11"/>
        <color theme="1"/>
        <rFont val="Calibri"/>
        <family val="2"/>
        <scheme val="minor"/>
      </rPr>
      <t>E</t>
    </r>
  </si>
  <si>
    <r>
      <t>S</t>
    </r>
    <r>
      <rPr>
        <vertAlign val="subscript"/>
        <sz val="11"/>
        <color theme="1"/>
        <rFont val="Calibri"/>
        <family val="2"/>
        <scheme val="minor"/>
      </rPr>
      <t>Y</t>
    </r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</si>
  <si>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</si>
  <si>
    <r>
      <t>R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(Other)</t>
    </r>
  </si>
  <si>
    <t>UV Dose</t>
  </si>
  <si>
    <t>Average Log Inactivation</t>
  </si>
  <si>
    <t>Calculated Log Inactivation</t>
  </si>
  <si>
    <t>Upper Bound</t>
  </si>
  <si>
    <t>Lower Bound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</si>
</sst>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3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2" fontId="0" fillId="2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UV-LED 255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'LP02'!$C$45:$C$95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'LP02'!$E$45:$E$95</c:f>
              <c:numCache>
                <c:formatCode>0.00</c:formatCode>
                <c:ptCount val="51"/>
                <c:pt idx="0">
                  <c:v>0.67731134878193733</c:v>
                </c:pt>
                <c:pt idx="1">
                  <c:v>0.76035947712418339</c:v>
                </c:pt>
                <c:pt idx="2">
                  <c:v>0.84340760546642923</c:v>
                </c:pt>
                <c:pt idx="3">
                  <c:v>0.92645573380867541</c:v>
                </c:pt>
                <c:pt idx="4">
                  <c:v>1.0095038621509211</c:v>
                </c:pt>
                <c:pt idx="5">
                  <c:v>1.0925519904931673</c:v>
                </c:pt>
                <c:pt idx="6">
                  <c:v>1.1756001188354135</c:v>
                </c:pt>
                <c:pt idx="7">
                  <c:v>1.2586482471776592</c:v>
                </c:pt>
                <c:pt idx="8">
                  <c:v>1.3416963755199054</c:v>
                </c:pt>
                <c:pt idx="9">
                  <c:v>1.4247445038621511</c:v>
                </c:pt>
                <c:pt idx="10">
                  <c:v>1.5077926322043973</c:v>
                </c:pt>
                <c:pt idx="11">
                  <c:v>1.5908407605466435</c:v>
                </c:pt>
                <c:pt idx="12">
                  <c:v>1.6738888888888894</c:v>
                </c:pt>
                <c:pt idx="13">
                  <c:v>1.7569370172311352</c:v>
                </c:pt>
                <c:pt idx="14">
                  <c:v>1.8399851455733811</c:v>
                </c:pt>
                <c:pt idx="15">
                  <c:v>1.9230332739156271</c:v>
                </c:pt>
                <c:pt idx="16">
                  <c:v>2.0060814022578732</c:v>
                </c:pt>
                <c:pt idx="17">
                  <c:v>2.0891295306001192</c:v>
                </c:pt>
                <c:pt idx="18">
                  <c:v>2.1721776589423651</c:v>
                </c:pt>
                <c:pt idx="19">
                  <c:v>2.2552257872846111</c:v>
                </c:pt>
                <c:pt idx="20">
                  <c:v>2.338273915626857</c:v>
                </c:pt>
                <c:pt idx="21">
                  <c:v>2.421322043969103</c:v>
                </c:pt>
                <c:pt idx="22">
                  <c:v>2.5043701723113498</c:v>
                </c:pt>
                <c:pt idx="23">
                  <c:v>2.5874183006535949</c:v>
                </c:pt>
                <c:pt idx="24">
                  <c:v>2.6704664289958409</c:v>
                </c:pt>
                <c:pt idx="25">
                  <c:v>2.7535145573380877</c:v>
                </c:pt>
                <c:pt idx="26">
                  <c:v>2.8365626856803337</c:v>
                </c:pt>
                <c:pt idx="27">
                  <c:v>2.9196108140225796</c:v>
                </c:pt>
                <c:pt idx="28">
                  <c:v>3.0026589423648247</c:v>
                </c:pt>
                <c:pt idx="29">
                  <c:v>3.0857070707070715</c:v>
                </c:pt>
                <c:pt idx="30">
                  <c:v>3.1687551990493175</c:v>
                </c:pt>
                <c:pt idx="31">
                  <c:v>3.2518033273915625</c:v>
                </c:pt>
                <c:pt idx="32">
                  <c:v>3.3348514557338094</c:v>
                </c:pt>
                <c:pt idx="33">
                  <c:v>3.4178995840760553</c:v>
                </c:pt>
                <c:pt idx="34">
                  <c:v>3.5009477124183013</c:v>
                </c:pt>
                <c:pt idx="35">
                  <c:v>3.5839958407605472</c:v>
                </c:pt>
                <c:pt idx="36">
                  <c:v>3.6670439691027932</c:v>
                </c:pt>
                <c:pt idx="37">
                  <c:v>3.7500920974450391</c:v>
                </c:pt>
                <c:pt idx="38">
                  <c:v>3.8331402257872851</c:v>
                </c:pt>
                <c:pt idx="39">
                  <c:v>3.9161883541295319</c:v>
                </c:pt>
                <c:pt idx="40">
                  <c:v>3.999236482471777</c:v>
                </c:pt>
                <c:pt idx="41">
                  <c:v>4.0822846108140229</c:v>
                </c:pt>
                <c:pt idx="42">
                  <c:v>4.1653327391562698</c:v>
                </c:pt>
                <c:pt idx="43">
                  <c:v>4.2483808674985148</c:v>
                </c:pt>
                <c:pt idx="44">
                  <c:v>4.3314289958407617</c:v>
                </c:pt>
                <c:pt idx="45">
                  <c:v>4.4144771241830076</c:v>
                </c:pt>
                <c:pt idx="46">
                  <c:v>4.4975252525252527</c:v>
                </c:pt>
                <c:pt idx="47">
                  <c:v>4.5805733808674995</c:v>
                </c:pt>
                <c:pt idx="48">
                  <c:v>4.6636215092097455</c:v>
                </c:pt>
                <c:pt idx="49">
                  <c:v>4.7466696375519914</c:v>
                </c:pt>
                <c:pt idx="50">
                  <c:v>4.8297177658942374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57-4C3F-9C63-6CEE1960F0C1}"/>
            </c:ext>
          </c:extLst>
        </c:ser>
        <c:ser>
          <c:idx val="1"/>
          <c:order val="1"/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'LP02'!$C$45:$C$95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'LP02'!$F$45:$F$95</c:f>
              <c:numCache>
                <c:formatCode>0.00</c:formatCode>
                <c:ptCount val="51"/>
                <c:pt idx="0">
                  <c:v>0.91963687757349999</c:v>
                </c:pt>
                <c:pt idx="1">
                  <c:v>0.99556174718021628</c:v>
                </c:pt>
                <c:pt idx="2">
                  <c:v>1.0716821707225148</c:v>
                </c:pt>
                <c:pt idx="3">
                  <c:v>1.1480164925502496</c:v>
                </c:pt>
                <c:pt idx="4">
                  <c:v>1.2245847442705844</c:v>
                </c:pt>
                <c:pt idx="5">
                  <c:v>1.3014087003699302</c:v>
                </c:pt>
                <c:pt idx="6">
                  <c:v>1.3785118928547231</c:v>
                </c:pt>
                <c:pt idx="7">
                  <c:v>1.4559195684048558</c:v>
                </c:pt>
                <c:pt idx="8">
                  <c:v>1.5336585689063309</c:v>
                </c:pt>
                <c:pt idx="9">
                  <c:v>1.6117571145831247</c:v>
                </c:pt>
                <c:pt idx="10">
                  <c:v>1.6902444691794321</c:v>
                </c:pt>
                <c:pt idx="11">
                  <c:v>1.7691504698459362</c:v>
                </c:pt>
                <c:pt idx="12">
                  <c:v>1.8485049116736705</c:v>
                </c:pt>
                <c:pt idx="13">
                  <c:v>1.9283367890043068</c:v>
                </c:pt>
                <c:pt idx="14">
                  <c:v>2.0086734127485433</c:v>
                </c:pt>
                <c:pt idx="15">
                  <c:v>2.0895394436786892</c:v>
                </c:pt>
                <c:pt idx="16">
                  <c:v>2.1709559030871879</c:v>
                </c:pt>
                <c:pt idx="17">
                  <c:v>2.2529392398551238</c:v>
                </c:pt>
                <c:pt idx="18">
                  <c:v>2.3355005417134143</c:v>
                </c:pt>
                <c:pt idx="19">
                  <c:v>2.4186449740254155</c:v>
                </c:pt>
                <c:pt idx="20">
                  <c:v>2.5023715101288762</c:v>
                </c:pt>
                <c:pt idx="21">
                  <c:v>2.5866729853502024</c:v>
                </c:pt>
                <c:pt idx="22">
                  <c:v>2.6715364681901113</c:v>
                </c:pt>
                <c:pt idx="23">
                  <c:v>2.7569439049379589</c:v>
                </c:pt>
                <c:pt idx="24">
                  <c:v>2.842872965722484</c:v>
                </c:pt>
                <c:pt idx="25">
                  <c:v>2.9292980055694704</c:v>
                </c:pt>
                <c:pt idx="26">
                  <c:v>3.0161910542808927</c:v>
                </c:pt>
                <c:pt idx="27">
                  <c:v>3.1035227611821501</c:v>
                </c:pt>
                <c:pt idx="28">
                  <c:v>3.1912632402424035</c:v>
                </c:pt>
                <c:pt idx="29">
                  <c:v>3.279382782699328</c:v>
                </c:pt>
                <c:pt idx="30">
                  <c:v>3.367852424096438</c:v>
                </c:pt>
                <c:pt idx="31">
                  <c:v>3.4566443681894539</c:v>
                </c:pt>
                <c:pt idx="32">
                  <c:v>3.5457322806961713</c:v>
                </c:pt>
                <c:pt idx="33">
                  <c:v>3.6350914716924958</c:v>
                </c:pt>
                <c:pt idx="34">
                  <c:v>3.7246989875519239</c:v>
                </c:pt>
                <c:pt idx="35">
                  <c:v>3.8145336328237898</c:v>
                </c:pt>
                <c:pt idx="36">
                  <c:v>3.904575940388368</c:v>
                </c:pt>
                <c:pt idx="37">
                  <c:v>3.9948081054301534</c:v>
                </c:pt>
                <c:pt idx="38">
                  <c:v>4.0852138957995914</c:v>
                </c:pt>
                <c:pt idx="39">
                  <c:v>4.1757785485335566</c:v>
                </c:pt>
                <c:pt idx="40">
                  <c:v>4.2664886598546907</c:v>
                </c:pt>
                <c:pt idx="41">
                  <c:v>4.3573320739345567</c:v>
                </c:pt>
                <c:pt idx="42">
                  <c:v>4.448297774081289</c:v>
                </c:pt>
                <c:pt idx="43">
                  <c:v>4.5393757787583793</c:v>
                </c:pt>
                <c:pt idx="44">
                  <c:v>4.630557043900617</c:v>
                </c:pt>
                <c:pt idx="45">
                  <c:v>4.7218333723072403</c:v>
                </c:pt>
                <c:pt idx="46">
                  <c:v>4.8131973304064841</c:v>
                </c:pt>
                <c:pt idx="47">
                  <c:v>4.9046421723526512</c:v>
                </c:pt>
                <c:pt idx="48">
                  <c:v>4.9961617711982482</c:v>
                </c:pt>
                <c:pt idx="49">
                  <c:v>5.0877505567486851</c:v>
                </c:pt>
                <c:pt idx="50">
                  <c:v>5.1794034596317475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57-4C3F-9C63-6CEE1960F0C1}"/>
            </c:ext>
          </c:extLst>
        </c:ser>
        <c:ser>
          <c:idx val="2"/>
          <c:order val="2"/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'LP02'!$C$45:$C$95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'LP02'!$G$45:$G$95</c:f>
              <c:numCache>
                <c:formatCode>0.00</c:formatCode>
                <c:ptCount val="51"/>
                <c:pt idx="0">
                  <c:v>0.43498581999037472</c:v>
                </c:pt>
                <c:pt idx="1">
                  <c:v>0.5251572070681505</c:v>
                </c:pt>
                <c:pt idx="2">
                  <c:v>0.61513304021034365</c:v>
                </c:pt>
                <c:pt idx="3">
                  <c:v>0.70489497506710119</c:v>
                </c:pt>
                <c:pt idx="4">
                  <c:v>0.79442298003125777</c:v>
                </c:pt>
                <c:pt idx="5">
                  <c:v>0.88369528061640445</c:v>
                </c:pt>
                <c:pt idx="6">
                  <c:v>0.97268834481610389</c:v>
                </c:pt>
                <c:pt idx="7">
                  <c:v>1.0613769259504626</c:v>
                </c:pt>
                <c:pt idx="8">
                  <c:v>1.1497341821334799</c:v>
                </c:pt>
                <c:pt idx="9">
                  <c:v>1.2377318931411776</c:v>
                </c:pt>
                <c:pt idx="10">
                  <c:v>1.3253407952293625</c:v>
                </c:pt>
                <c:pt idx="11">
                  <c:v>1.4125310512473508</c:v>
                </c:pt>
                <c:pt idx="12">
                  <c:v>1.4992728661041084</c:v>
                </c:pt>
                <c:pt idx="13">
                  <c:v>1.5855372454579635</c:v>
                </c:pt>
                <c:pt idx="14">
                  <c:v>1.6712968783982192</c:v>
                </c:pt>
                <c:pt idx="15">
                  <c:v>1.756527104152565</c:v>
                </c:pt>
                <c:pt idx="16">
                  <c:v>1.8412069014285584</c:v>
                </c:pt>
                <c:pt idx="17">
                  <c:v>1.9253198213451146</c:v>
                </c:pt>
                <c:pt idx="18">
                  <c:v>2.008854776171316</c:v>
                </c:pt>
                <c:pt idx="19">
                  <c:v>2.0918066005438067</c:v>
                </c:pt>
                <c:pt idx="20">
                  <c:v>2.1741763211248379</c:v>
                </c:pt>
                <c:pt idx="21">
                  <c:v>2.2559711025880036</c:v>
                </c:pt>
                <c:pt idx="22">
                  <c:v>2.3372038764325884</c:v>
                </c:pt>
                <c:pt idx="23">
                  <c:v>2.4178926963692309</c:v>
                </c:pt>
                <c:pt idx="24">
                  <c:v>2.4980598922691977</c:v>
                </c:pt>
                <c:pt idx="25">
                  <c:v>2.577731109106705</c:v>
                </c:pt>
                <c:pt idx="26">
                  <c:v>2.6569343170797746</c:v>
                </c:pt>
                <c:pt idx="27">
                  <c:v>2.7356988668630091</c:v>
                </c:pt>
                <c:pt idx="28">
                  <c:v>2.8140546444872458</c:v>
                </c:pt>
                <c:pt idx="29">
                  <c:v>2.892031358714815</c:v>
                </c:pt>
                <c:pt idx="30">
                  <c:v>2.9696579740021969</c:v>
                </c:pt>
                <c:pt idx="31">
                  <c:v>3.0469622865936712</c:v>
                </c:pt>
                <c:pt idx="32">
                  <c:v>3.1239706307714474</c:v>
                </c:pt>
                <c:pt idx="33">
                  <c:v>3.2007076964596148</c:v>
                </c:pt>
                <c:pt idx="34">
                  <c:v>3.2771964372846787</c:v>
                </c:pt>
                <c:pt idx="35">
                  <c:v>3.3534580486973047</c:v>
                </c:pt>
                <c:pt idx="36">
                  <c:v>3.4295119978172184</c:v>
                </c:pt>
                <c:pt idx="37">
                  <c:v>3.5053760894599248</c:v>
                </c:pt>
                <c:pt idx="38">
                  <c:v>3.5810665557749783</c:v>
                </c:pt>
                <c:pt idx="39">
                  <c:v>3.6565981597255073</c:v>
                </c:pt>
                <c:pt idx="40">
                  <c:v>3.7319843050888628</c:v>
                </c:pt>
                <c:pt idx="41">
                  <c:v>3.8072371476934892</c:v>
                </c:pt>
                <c:pt idx="42">
                  <c:v>3.8823677042312505</c:v>
                </c:pt>
                <c:pt idx="43">
                  <c:v>3.9573859562386504</c:v>
                </c:pt>
                <c:pt idx="44">
                  <c:v>4.0323009477809064</c:v>
                </c:pt>
                <c:pt idx="45">
                  <c:v>4.107120876058775</c:v>
                </c:pt>
                <c:pt idx="46">
                  <c:v>4.1818531746440213</c:v>
                </c:pt>
                <c:pt idx="47">
                  <c:v>4.2565045893823479</c:v>
                </c:pt>
                <c:pt idx="48">
                  <c:v>4.3310812472212428</c:v>
                </c:pt>
                <c:pt idx="49">
                  <c:v>4.4055887183552978</c:v>
                </c:pt>
                <c:pt idx="50">
                  <c:v>4.4800320721567273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B57-4C3F-9C63-6CEE1960F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691648"/>
        <c:axId val="362694784"/>
      </c:scatterChart>
      <c:valAx>
        <c:axId val="36269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 Dose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694784"/>
        <c:crosses val="autoZero"/>
        <c:crossBetween val="midCat"/>
      </c:valAx>
      <c:valAx>
        <c:axId val="362694784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Inactivation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69164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UV-LED 265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'F7621'!$I$40:$I$90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'F7621'!$K$40:$K$90</c:f>
              <c:numCache>
                <c:formatCode>0.00</c:formatCode>
                <c:ptCount val="51"/>
                <c:pt idx="0">
                  <c:v>1.4938961701906388</c:v>
                </c:pt>
                <c:pt idx="1">
                  <c:v>1.6117804878646886</c:v>
                </c:pt>
                <c:pt idx="2">
                  <c:v>1.7296648055387382</c:v>
                </c:pt>
                <c:pt idx="3">
                  <c:v>1.8475491232127879</c:v>
                </c:pt>
                <c:pt idx="4">
                  <c:v>1.9654334408868375</c:v>
                </c:pt>
                <c:pt idx="5">
                  <c:v>2.0833177585608871</c:v>
                </c:pt>
                <c:pt idx="6">
                  <c:v>2.2012020762349369</c:v>
                </c:pt>
                <c:pt idx="7">
                  <c:v>2.3190863939089867</c:v>
                </c:pt>
                <c:pt idx="8">
                  <c:v>2.4369707115830366</c:v>
                </c:pt>
                <c:pt idx="9">
                  <c:v>2.554855029257086</c:v>
                </c:pt>
                <c:pt idx="10">
                  <c:v>2.6727393469311358</c:v>
                </c:pt>
                <c:pt idx="11">
                  <c:v>2.7906236646051856</c:v>
                </c:pt>
                <c:pt idx="12">
                  <c:v>2.9085079822792355</c:v>
                </c:pt>
                <c:pt idx="13">
                  <c:v>3.0263922999532848</c:v>
                </c:pt>
                <c:pt idx="14">
                  <c:v>3.1442766176273347</c:v>
                </c:pt>
                <c:pt idx="15">
                  <c:v>3.2621609353013841</c:v>
                </c:pt>
                <c:pt idx="16">
                  <c:v>3.3800452529754339</c:v>
                </c:pt>
                <c:pt idx="17">
                  <c:v>3.4979295706494837</c:v>
                </c:pt>
                <c:pt idx="18">
                  <c:v>3.6158138883235331</c:v>
                </c:pt>
                <c:pt idx="19">
                  <c:v>3.733698205997583</c:v>
                </c:pt>
                <c:pt idx="20">
                  <c:v>3.8515825236716328</c:v>
                </c:pt>
                <c:pt idx="21">
                  <c:v>3.9694668413456826</c:v>
                </c:pt>
                <c:pt idx="22">
                  <c:v>4.0873511590197324</c:v>
                </c:pt>
                <c:pt idx="23">
                  <c:v>4.2052354766937814</c:v>
                </c:pt>
                <c:pt idx="24">
                  <c:v>4.3231197943678321</c:v>
                </c:pt>
                <c:pt idx="25">
                  <c:v>4.4410041120418811</c:v>
                </c:pt>
                <c:pt idx="26">
                  <c:v>4.5588884297159318</c:v>
                </c:pt>
                <c:pt idx="27">
                  <c:v>4.6767727473899807</c:v>
                </c:pt>
                <c:pt idx="28">
                  <c:v>4.7946570650640297</c:v>
                </c:pt>
                <c:pt idx="29">
                  <c:v>4.9125413827380804</c:v>
                </c:pt>
                <c:pt idx="30">
                  <c:v>5.0304257004121293</c:v>
                </c:pt>
                <c:pt idx="31">
                  <c:v>5.1483100180861783</c:v>
                </c:pt>
                <c:pt idx="32">
                  <c:v>5.266194335760229</c:v>
                </c:pt>
                <c:pt idx="33">
                  <c:v>5.3840786534342779</c:v>
                </c:pt>
                <c:pt idx="34">
                  <c:v>5.5019629711083287</c:v>
                </c:pt>
                <c:pt idx="35">
                  <c:v>5.6198472887823776</c:v>
                </c:pt>
                <c:pt idx="36">
                  <c:v>5.7377316064564283</c:v>
                </c:pt>
                <c:pt idx="37">
                  <c:v>5.8556159241304773</c:v>
                </c:pt>
                <c:pt idx="38">
                  <c:v>5.973500241804528</c:v>
                </c:pt>
                <c:pt idx="39">
                  <c:v>6.0913845594785769</c:v>
                </c:pt>
                <c:pt idx="40">
                  <c:v>6.2092688771526259</c:v>
                </c:pt>
                <c:pt idx="41">
                  <c:v>6.3271531948266766</c:v>
                </c:pt>
                <c:pt idx="42">
                  <c:v>6.4450375125007255</c:v>
                </c:pt>
                <c:pt idx="43">
                  <c:v>6.5629218301747763</c:v>
                </c:pt>
                <c:pt idx="44">
                  <c:v>6.6808061478488252</c:v>
                </c:pt>
                <c:pt idx="45">
                  <c:v>6.7986904655228759</c:v>
                </c:pt>
                <c:pt idx="46">
                  <c:v>6.9165747831969249</c:v>
                </c:pt>
                <c:pt idx="47">
                  <c:v>7.0344591008709756</c:v>
                </c:pt>
                <c:pt idx="48">
                  <c:v>7.1523434185450245</c:v>
                </c:pt>
                <c:pt idx="49">
                  <c:v>7.2702277362190753</c:v>
                </c:pt>
                <c:pt idx="50">
                  <c:v>7.3881120538931242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DA-4C3E-9B37-80254BDFF202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'F7621'!$I$40:$I$90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'F7621'!$L$40:$L$90</c:f>
              <c:numCache>
                <c:formatCode>0.00</c:formatCode>
                <c:ptCount val="51"/>
                <c:pt idx="0">
                  <c:v>1.7441752542489439</c:v>
                </c:pt>
                <c:pt idx="1">
                  <c:v>1.8520133051547947</c:v>
                </c:pt>
                <c:pt idx="2">
                  <c:v>1.9622225456184494</c:v>
                </c:pt>
                <c:pt idx="3">
                  <c:v>2.0750430963650173</c:v>
                </c:pt>
                <c:pt idx="4">
                  <c:v>2.1906511634398278</c:v>
                </c:pt>
                <c:pt idx="5">
                  <c:v>2.3091310590218832</c:v>
                </c:pt>
                <c:pt idx="6">
                  <c:v>2.4304604024959127</c:v>
                </c:pt>
                <c:pt idx="7">
                  <c:v>2.5545141387409065</c:v>
                </c:pt>
                <c:pt idx="8">
                  <c:v>2.6810857977515625</c:v>
                </c:pt>
                <c:pt idx="9">
                  <c:v>2.8099182311017543</c:v>
                </c:pt>
                <c:pt idx="10">
                  <c:v>2.9407345109867671</c:v>
                </c:pt>
                <c:pt idx="11">
                  <c:v>3.0732624594669655</c:v>
                </c:pt>
                <c:pt idx="12">
                  <c:v>3.2072504769906462</c:v>
                </c:pt>
                <c:pt idx="13">
                  <c:v>3.3424754809573352</c:v>
                </c:pt>
                <c:pt idx="14">
                  <c:v>3.4787451301403136</c:v>
                </c:pt>
                <c:pt idx="15">
                  <c:v>3.615896576414086</c:v>
                </c:pt>
                <c:pt idx="16">
                  <c:v>3.7537934718420223</c:v>
                </c:pt>
                <c:pt idx="17">
                  <c:v>3.8923223543058838</c:v>
                </c:pt>
                <c:pt idx="18">
                  <c:v>4.0313890486451101</c:v>
                </c:pt>
                <c:pt idx="19">
                  <c:v>4.1709153938277606</c:v>
                </c:pt>
                <c:pt idx="20">
                  <c:v>4.3108364122493086</c:v>
                </c:pt>
                <c:pt idx="21">
                  <c:v>4.451097932944915</c:v>
                </c:pt>
                <c:pt idx="22">
                  <c:v>4.5916546311455777</c:v>
                </c:pt>
                <c:pt idx="23">
                  <c:v>4.7324684280379312</c:v>
                </c:pt>
                <c:pt idx="24">
                  <c:v>4.8735071918886197</c:v>
                </c:pt>
                <c:pt idx="25">
                  <c:v>5.0147436863245964</c:v>
                </c:pt>
                <c:pt idx="26">
                  <c:v>5.1561547189272705</c:v>
                </c:pt>
                <c:pt idx="27">
                  <c:v>5.2977204510979625</c:v>
                </c:pt>
                <c:pt idx="28">
                  <c:v>5.4394238373421251</c:v>
                </c:pt>
                <c:pt idx="29">
                  <c:v>5.5812501683162079</c:v>
                </c:pt>
                <c:pt idx="30">
                  <c:v>5.7231866971249925</c:v>
                </c:pt>
                <c:pt idx="31">
                  <c:v>5.8652223325330626</c:v>
                </c:pt>
                <c:pt idx="32">
                  <c:v>6.0073473860989157</c:v>
                </c:pt>
                <c:pt idx="33">
                  <c:v>6.1495533628981871</c:v>
                </c:pt>
                <c:pt idx="34">
                  <c:v>6.2918327876054123</c:v>
                </c:pt>
                <c:pt idx="35">
                  <c:v>6.4341790593643564</c:v>
                </c:pt>
                <c:pt idx="36">
                  <c:v>6.5765863301881291</c:v>
                </c:pt>
                <c:pt idx="37">
                  <c:v>6.719049402666351</c:v>
                </c:pt>
                <c:pt idx="38">
                  <c:v>6.8615636435771119</c:v>
                </c:pt>
                <c:pt idx="39">
                  <c:v>7.0041249106524424</c:v>
                </c:pt>
                <c:pt idx="40">
                  <c:v>7.1467294902643737</c:v>
                </c:pt>
                <c:pt idx="41">
                  <c:v>7.2893740442123462</c:v>
                </c:pt>
                <c:pt idx="42">
                  <c:v>7.4320555641243367</c:v>
                </c:pt>
                <c:pt idx="43">
                  <c:v>7.574771332250565</c:v>
                </c:pt>
                <c:pt idx="44">
                  <c:v>7.7175188876436724</c:v>
                </c:pt>
                <c:pt idx="45">
                  <c:v>7.86029599689346</c:v>
                </c:pt>
                <c:pt idx="46">
                  <c:v>8.0031006287257203</c:v>
                </c:pt>
                <c:pt idx="47">
                  <c:v>8.14593093189022</c:v>
                </c:pt>
                <c:pt idx="48">
                  <c:v>8.288785215857251</c:v>
                </c:pt>
                <c:pt idx="49">
                  <c:v>8.4316619339199086</c:v>
                </c:pt>
                <c:pt idx="50">
                  <c:v>8.5745596683630936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1DA-4C3E-9B37-80254BDFF202}"/>
            </c:ext>
          </c:extLst>
        </c:ser>
        <c:ser>
          <c:idx val="2"/>
          <c:order val="2"/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'F7621'!$I$40:$I$90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'F7621'!$M$40:$M$90</c:f>
              <c:numCache>
                <c:formatCode>0.00</c:formatCode>
                <c:ptCount val="51"/>
                <c:pt idx="0">
                  <c:v>1.2436170861323337</c:v>
                </c:pt>
                <c:pt idx="1">
                  <c:v>1.3715476705745826</c:v>
                </c:pt>
                <c:pt idx="2">
                  <c:v>1.4971070654590271</c:v>
                </c:pt>
                <c:pt idx="3">
                  <c:v>1.6200551500605584</c:v>
                </c:pt>
                <c:pt idx="4">
                  <c:v>1.7402157183338469</c:v>
                </c:pt>
                <c:pt idx="5">
                  <c:v>1.8575044580998912</c:v>
                </c:pt>
                <c:pt idx="6">
                  <c:v>1.9719437499739614</c:v>
                </c:pt>
                <c:pt idx="7">
                  <c:v>2.083658649077067</c:v>
                </c:pt>
                <c:pt idx="8">
                  <c:v>2.1928556254145106</c:v>
                </c:pt>
                <c:pt idx="9">
                  <c:v>2.2997918274124176</c:v>
                </c:pt>
                <c:pt idx="10">
                  <c:v>2.4047441828755045</c:v>
                </c:pt>
                <c:pt idx="11">
                  <c:v>2.5079848697434057</c:v>
                </c:pt>
                <c:pt idx="12">
                  <c:v>2.6097654875678247</c:v>
                </c:pt>
                <c:pt idx="13">
                  <c:v>2.7103091189492345</c:v>
                </c:pt>
                <c:pt idx="14">
                  <c:v>2.8098081051143557</c:v>
                </c:pt>
                <c:pt idx="15">
                  <c:v>2.9084252941886821</c:v>
                </c:pt>
                <c:pt idx="16">
                  <c:v>3.0062970341088455</c:v>
                </c:pt>
                <c:pt idx="17">
                  <c:v>3.1035367869930837</c:v>
                </c:pt>
                <c:pt idx="18">
                  <c:v>3.2002387280019562</c:v>
                </c:pt>
                <c:pt idx="19">
                  <c:v>3.2964810181674054</c:v>
                </c:pt>
                <c:pt idx="20">
                  <c:v>3.3923286350939565</c:v>
                </c:pt>
                <c:pt idx="21">
                  <c:v>3.4878357497464503</c:v>
                </c:pt>
                <c:pt idx="22">
                  <c:v>3.5830476868938868</c:v>
                </c:pt>
                <c:pt idx="23">
                  <c:v>3.6780025253496316</c:v>
                </c:pt>
                <c:pt idx="24">
                  <c:v>3.7727323968470445</c:v>
                </c:pt>
                <c:pt idx="25">
                  <c:v>3.8672645377591657</c:v>
                </c:pt>
                <c:pt idx="26">
                  <c:v>3.9616221405045935</c:v>
                </c:pt>
                <c:pt idx="27">
                  <c:v>4.0558250436819989</c:v>
                </c:pt>
                <c:pt idx="28">
                  <c:v>4.1498902927859342</c:v>
                </c:pt>
                <c:pt idx="29">
                  <c:v>4.2438325971599529</c:v>
                </c:pt>
                <c:pt idx="30">
                  <c:v>4.3376647036992662</c:v>
                </c:pt>
                <c:pt idx="31">
                  <c:v>4.431397703639294</c:v>
                </c:pt>
                <c:pt idx="32">
                  <c:v>4.5250412854215423</c:v>
                </c:pt>
                <c:pt idx="33">
                  <c:v>4.6186039439703688</c:v>
                </c:pt>
                <c:pt idx="34">
                  <c:v>4.712093154611245</c:v>
                </c:pt>
                <c:pt idx="35">
                  <c:v>4.8055155182003988</c:v>
                </c:pt>
                <c:pt idx="36">
                  <c:v>4.8988768827247275</c:v>
                </c:pt>
                <c:pt idx="37">
                  <c:v>4.9921824455946036</c:v>
                </c:pt>
                <c:pt idx="38">
                  <c:v>5.0854368400319441</c:v>
                </c:pt>
                <c:pt idx="39">
                  <c:v>5.1786442083047115</c:v>
                </c:pt>
                <c:pt idx="40">
                  <c:v>5.2718082640408781</c:v>
                </c:pt>
                <c:pt idx="41">
                  <c:v>5.3649323454410069</c:v>
                </c:pt>
                <c:pt idx="42">
                  <c:v>5.4580194608771144</c:v>
                </c:pt>
                <c:pt idx="43">
                  <c:v>5.5510723280989875</c:v>
                </c:pt>
                <c:pt idx="44">
                  <c:v>5.644093408053978</c:v>
                </c:pt>
                <c:pt idx="45">
                  <c:v>5.7370849341522918</c:v>
                </c:pt>
                <c:pt idx="46">
                  <c:v>5.8300489376681295</c:v>
                </c:pt>
                <c:pt idx="47">
                  <c:v>5.9229872698517303</c:v>
                </c:pt>
                <c:pt idx="48">
                  <c:v>6.015901621232798</c:v>
                </c:pt>
                <c:pt idx="49">
                  <c:v>6.108793538518241</c:v>
                </c:pt>
                <c:pt idx="50">
                  <c:v>6.2016644394231557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1DA-4C3E-9B37-80254BDFF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577224"/>
        <c:axId val="477578008"/>
      </c:scatterChart>
      <c:valAx>
        <c:axId val="477577224"/>
        <c:scaling>
          <c:orientation val="minMax"/>
          <c:max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 Dose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578008"/>
        <c:crosses val="autoZero"/>
        <c:crossBetween val="midCat"/>
      </c:valAx>
      <c:valAx>
        <c:axId val="477578008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Inactivation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57722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UV-LED 285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'F7621'!$O$40:$O$90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'F7621'!$Q$40:$Q$90</c:f>
              <c:numCache>
                <c:formatCode>0.00</c:formatCode>
                <c:ptCount val="51"/>
                <c:pt idx="0">
                  <c:v>0.97356139233958594</c:v>
                </c:pt>
                <c:pt idx="1">
                  <c:v>1.0498690744551138</c:v>
                </c:pt>
                <c:pt idx="2">
                  <c:v>1.1261767565706415</c:v>
                </c:pt>
                <c:pt idx="3">
                  <c:v>1.2024844386861693</c:v>
                </c:pt>
                <c:pt idx="4">
                  <c:v>1.278792120801697</c:v>
                </c:pt>
                <c:pt idx="5">
                  <c:v>1.355099802917225</c:v>
                </c:pt>
                <c:pt idx="6">
                  <c:v>1.4314074850327527</c:v>
                </c:pt>
                <c:pt idx="7">
                  <c:v>1.5077151671482805</c:v>
                </c:pt>
                <c:pt idx="8">
                  <c:v>1.5840228492638084</c:v>
                </c:pt>
                <c:pt idx="9">
                  <c:v>1.6603305313793359</c:v>
                </c:pt>
                <c:pt idx="10">
                  <c:v>1.7366382134948639</c:v>
                </c:pt>
                <c:pt idx="11">
                  <c:v>1.8129458956103919</c:v>
                </c:pt>
                <c:pt idx="12">
                  <c:v>1.8892535777259196</c:v>
                </c:pt>
                <c:pt idx="13">
                  <c:v>1.9655612598414471</c:v>
                </c:pt>
                <c:pt idx="14">
                  <c:v>2.0418689419569751</c:v>
                </c:pt>
                <c:pt idx="15">
                  <c:v>2.1181766240725031</c:v>
                </c:pt>
                <c:pt idx="16">
                  <c:v>2.1944843061880306</c:v>
                </c:pt>
                <c:pt idx="17">
                  <c:v>2.2707919883035586</c:v>
                </c:pt>
                <c:pt idx="18">
                  <c:v>2.3470996704190861</c:v>
                </c:pt>
                <c:pt idx="19">
                  <c:v>2.423407352534614</c:v>
                </c:pt>
                <c:pt idx="20">
                  <c:v>2.499715034650142</c:v>
                </c:pt>
                <c:pt idx="21">
                  <c:v>2.57602271676567</c:v>
                </c:pt>
                <c:pt idx="22">
                  <c:v>2.6523303988811975</c:v>
                </c:pt>
                <c:pt idx="23">
                  <c:v>2.728638080996725</c:v>
                </c:pt>
                <c:pt idx="24">
                  <c:v>2.804945763112253</c:v>
                </c:pt>
                <c:pt idx="25">
                  <c:v>2.8812534452277809</c:v>
                </c:pt>
                <c:pt idx="26">
                  <c:v>2.9575611273433089</c:v>
                </c:pt>
                <c:pt idx="27">
                  <c:v>3.0338688094588364</c:v>
                </c:pt>
                <c:pt idx="28">
                  <c:v>3.1101764915743639</c:v>
                </c:pt>
                <c:pt idx="29">
                  <c:v>3.1864841736898919</c:v>
                </c:pt>
                <c:pt idx="30">
                  <c:v>3.2627918558054199</c:v>
                </c:pt>
                <c:pt idx="31">
                  <c:v>3.3390995379209474</c:v>
                </c:pt>
                <c:pt idx="32">
                  <c:v>3.4154072200364758</c:v>
                </c:pt>
                <c:pt idx="33">
                  <c:v>3.4917149021520033</c:v>
                </c:pt>
                <c:pt idx="34">
                  <c:v>3.5680225842675313</c:v>
                </c:pt>
                <c:pt idx="35">
                  <c:v>3.6443302663830588</c:v>
                </c:pt>
                <c:pt idx="36">
                  <c:v>3.7206379484985863</c:v>
                </c:pt>
                <c:pt idx="37">
                  <c:v>3.7969456306141147</c:v>
                </c:pt>
                <c:pt idx="38">
                  <c:v>3.8732533127296422</c:v>
                </c:pt>
                <c:pt idx="39">
                  <c:v>3.9495609948451702</c:v>
                </c:pt>
                <c:pt idx="40">
                  <c:v>4.0258686769606982</c:v>
                </c:pt>
                <c:pt idx="41">
                  <c:v>4.1021763590762248</c:v>
                </c:pt>
                <c:pt idx="42">
                  <c:v>4.1784840411917532</c:v>
                </c:pt>
                <c:pt idx="43">
                  <c:v>4.2547917233072807</c:v>
                </c:pt>
                <c:pt idx="44">
                  <c:v>4.3310994054228091</c:v>
                </c:pt>
                <c:pt idx="45">
                  <c:v>4.4074070875383367</c:v>
                </c:pt>
                <c:pt idx="46">
                  <c:v>4.4837147696538642</c:v>
                </c:pt>
                <c:pt idx="47">
                  <c:v>4.5600224517693926</c:v>
                </c:pt>
                <c:pt idx="48">
                  <c:v>4.6363301338849201</c:v>
                </c:pt>
                <c:pt idx="49">
                  <c:v>4.7126378160004485</c:v>
                </c:pt>
                <c:pt idx="50">
                  <c:v>4.788945498115976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588-461F-9B78-B784C4DDF5B6}"/>
            </c:ext>
          </c:extLst>
        </c:ser>
        <c:ser>
          <c:idx val="1"/>
          <c:order val="1"/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'F7621'!$O$40:$O$90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'F7621'!$R$40:$R$90</c:f>
              <c:numCache>
                <c:formatCode>0.00</c:formatCode>
                <c:ptCount val="51"/>
                <c:pt idx="0">
                  <c:v>1.3249776413852128</c:v>
                </c:pt>
                <c:pt idx="1">
                  <c:v>1.3936122762303949</c:v>
                </c:pt>
                <c:pt idx="2">
                  <c:v>1.4623484375038984</c:v>
                </c:pt>
                <c:pt idx="3">
                  <c:v>1.5311931410011637</c:v>
                </c:pt>
                <c:pt idx="4">
                  <c:v>1.6001539488321428</c:v>
                </c:pt>
                <c:pt idx="5">
                  <c:v>1.6692390072102874</c:v>
                </c:pt>
                <c:pt idx="6">
                  <c:v>1.7384570843714153</c:v>
                </c:pt>
                <c:pt idx="7">
                  <c:v>1.8078176077507093</c:v>
                </c:pt>
                <c:pt idx="8">
                  <c:v>1.8773306992753307</c:v>
                </c:pt>
                <c:pt idx="9">
                  <c:v>1.9470072073098608</c:v>
                </c:pt>
                <c:pt idx="10">
                  <c:v>2.0168587334217865</c:v>
                </c:pt>
                <c:pt idx="11">
                  <c:v>2.0868976517190192</c:v>
                </c:pt>
                <c:pt idx="12">
                  <c:v>2.1571371180624492</c:v>
                </c:pt>
                <c:pt idx="13">
                  <c:v>2.2275910659948917</c:v>
                </c:pt>
                <c:pt idx="14">
                  <c:v>2.2982741857873936</c:v>
                </c:pt>
                <c:pt idx="15">
                  <c:v>2.3692018826342811</c:v>
                </c:pt>
                <c:pt idx="16">
                  <c:v>2.4403902097967576</c:v>
                </c:pt>
                <c:pt idx="17">
                  <c:v>2.5118557724864758</c:v>
                </c:pt>
                <c:pt idx="18">
                  <c:v>2.5836155985949656</c:v>
                </c:pt>
                <c:pt idx="19">
                  <c:v>2.6556869731184132</c:v>
                </c:pt>
                <c:pt idx="20">
                  <c:v>2.728087234397738</c:v>
                </c:pt>
                <c:pt idx="21">
                  <c:v>2.8008335321592011</c:v>
                </c:pt>
                <c:pt idx="22">
                  <c:v>2.8739425498106965</c:v>
                </c:pt>
                <c:pt idx="23">
                  <c:v>2.9474301964457053</c:v>
                </c:pt>
                <c:pt idx="24">
                  <c:v>3.0213112773399762</c:v>
                </c:pt>
                <c:pt idx="25">
                  <c:v>3.0955991550816533</c:v>
                </c:pt>
                <c:pt idx="26">
                  <c:v>3.1703054164319706</c:v>
                </c:pt>
                <c:pt idx="27">
                  <c:v>3.2454395620884617</c:v>
                </c:pt>
                <c:pt idx="28">
                  <c:v>3.3210087372533352</c:v>
                </c:pt>
                <c:pt idx="29">
                  <c:v>3.3970175199539847</c:v>
                </c:pt>
                <c:pt idx="30">
                  <c:v>3.4734677812967325</c:v>
                </c:pt>
                <c:pt idx="31">
                  <c:v>3.5503586274187295</c:v>
                </c:pt>
                <c:pt idx="32">
                  <c:v>3.6276864272862417</c:v>
                </c:pt>
                <c:pt idx="33">
                  <c:v>3.7054449243461076</c:v>
                </c:pt>
                <c:pt idx="34">
                  <c:v>3.7836254241489713</c:v>
                </c:pt>
                <c:pt idx="35">
                  <c:v>3.8622170451562043</c:v>
                </c:pt>
                <c:pt idx="36">
                  <c:v>3.9412070165581845</c:v>
                </c:pt>
                <c:pt idx="37">
                  <c:v>4.020581005335039</c:v>
                </c:pt>
                <c:pt idx="38">
                  <c:v>4.1003234549540277</c:v>
                </c:pt>
                <c:pt idx="39">
                  <c:v>4.180417919745385</c:v>
                </c:pt>
                <c:pt idx="40">
                  <c:v>4.2608473816986177</c:v>
                </c:pt>
                <c:pt idx="41">
                  <c:v>4.3415945396882734</c:v>
                </c:pt>
                <c:pt idx="42">
                  <c:v>4.422642064521324</c:v>
                </c:pt>
                <c:pt idx="43">
                  <c:v>4.503972816342384</c:v>
                </c:pt>
                <c:pt idx="44">
                  <c:v>4.5855700236039283</c:v>
                </c:pt>
                <c:pt idx="45">
                  <c:v>4.6674174248907949</c:v>
                </c:pt>
                <c:pt idx="46">
                  <c:v>4.7494993763641542</c:v>
                </c:pt>
                <c:pt idx="47">
                  <c:v>4.8318009285100905</c:v>
                </c:pt>
                <c:pt idx="48">
                  <c:v>4.9143078763323889</c:v>
                </c:pt>
                <c:pt idx="49">
                  <c:v>4.9970067872231088</c:v>
                </c:pt>
                <c:pt idx="50">
                  <c:v>5.0798850105814086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588-461F-9B78-B784C4DDF5B6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'F7621'!$O$40:$O$90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'F7621'!$S$40:$S$90</c:f>
              <c:numCache>
                <c:formatCode>0.00</c:formatCode>
                <c:ptCount val="51"/>
                <c:pt idx="0">
                  <c:v>0.62214514329395909</c:v>
                </c:pt>
                <c:pt idx="1">
                  <c:v>0.70612587267983273</c:v>
                </c:pt>
                <c:pt idx="2">
                  <c:v>0.79000507563738465</c:v>
                </c:pt>
                <c:pt idx="3">
                  <c:v>0.87377573637117489</c:v>
                </c:pt>
                <c:pt idx="4">
                  <c:v>0.95743029277125113</c:v>
                </c:pt>
                <c:pt idx="5">
                  <c:v>1.0409605986241626</c:v>
                </c:pt>
                <c:pt idx="6">
                  <c:v>1.1243578856940901</c:v>
                </c:pt>
                <c:pt idx="7">
                  <c:v>1.2076127265458516</c:v>
                </c:pt>
                <c:pt idx="8">
                  <c:v>1.2907149992522862</c:v>
                </c:pt>
                <c:pt idx="9">
                  <c:v>1.3736538554488111</c:v>
                </c:pt>
                <c:pt idx="10">
                  <c:v>1.4564176935679412</c:v>
                </c:pt>
                <c:pt idx="11">
                  <c:v>1.5389941395017643</c:v>
                </c:pt>
                <c:pt idx="12">
                  <c:v>1.6213700373893898</c:v>
                </c:pt>
                <c:pt idx="13">
                  <c:v>1.7035314536880026</c:v>
                </c:pt>
                <c:pt idx="14">
                  <c:v>1.7854636981265566</c:v>
                </c:pt>
                <c:pt idx="15">
                  <c:v>1.8671513655107252</c:v>
                </c:pt>
                <c:pt idx="16">
                  <c:v>1.9485784025793034</c:v>
                </c:pt>
                <c:pt idx="17">
                  <c:v>2.0297282041206413</c:v>
                </c:pt>
                <c:pt idx="18">
                  <c:v>2.1105837422432066</c:v>
                </c:pt>
                <c:pt idx="19">
                  <c:v>2.1911277319508149</c:v>
                </c:pt>
                <c:pt idx="20">
                  <c:v>2.271342834902546</c:v>
                </c:pt>
                <c:pt idx="21">
                  <c:v>2.3512119013721389</c:v>
                </c:pt>
                <c:pt idx="22">
                  <c:v>2.4307182479516984</c:v>
                </c:pt>
                <c:pt idx="23">
                  <c:v>2.5098459655477448</c:v>
                </c:pt>
                <c:pt idx="24">
                  <c:v>2.5885802488845298</c:v>
                </c:pt>
                <c:pt idx="25">
                  <c:v>2.6669077353739086</c:v>
                </c:pt>
                <c:pt idx="26">
                  <c:v>2.7448168382546472</c:v>
                </c:pt>
                <c:pt idx="27">
                  <c:v>2.8222980568292111</c:v>
                </c:pt>
                <c:pt idx="28">
                  <c:v>2.8993442458953926</c:v>
                </c:pt>
                <c:pt idx="29">
                  <c:v>2.9759508274257991</c:v>
                </c:pt>
                <c:pt idx="30">
                  <c:v>3.0521159303141072</c:v>
                </c:pt>
                <c:pt idx="31">
                  <c:v>3.1278404484231652</c:v>
                </c:pt>
                <c:pt idx="32">
                  <c:v>3.2031280127867099</c:v>
                </c:pt>
                <c:pt idx="33">
                  <c:v>3.277984879957899</c:v>
                </c:pt>
                <c:pt idx="34">
                  <c:v>3.3524197443860912</c:v>
                </c:pt>
                <c:pt idx="35">
                  <c:v>3.4264434876099132</c:v>
                </c:pt>
                <c:pt idx="36">
                  <c:v>3.5000688804389881</c:v>
                </c:pt>
                <c:pt idx="37">
                  <c:v>3.5733102558931908</c:v>
                </c:pt>
                <c:pt idx="38">
                  <c:v>3.6461831705052568</c:v>
                </c:pt>
                <c:pt idx="39">
                  <c:v>3.7187040699449554</c:v>
                </c:pt>
                <c:pt idx="40">
                  <c:v>3.7908899722227787</c:v>
                </c:pt>
                <c:pt idx="41">
                  <c:v>3.8627581784641762</c:v>
                </c:pt>
                <c:pt idx="42">
                  <c:v>3.9343260178621828</c:v>
                </c:pt>
                <c:pt idx="43">
                  <c:v>4.0056106302721775</c:v>
                </c:pt>
                <c:pt idx="44">
                  <c:v>4.07662878724169</c:v>
                </c:pt>
                <c:pt idx="45">
                  <c:v>4.1473967501858784</c:v>
                </c:pt>
                <c:pt idx="46">
                  <c:v>4.2179301629435741</c:v>
                </c:pt>
                <c:pt idx="47">
                  <c:v>4.2882439750286947</c:v>
                </c:pt>
                <c:pt idx="48">
                  <c:v>4.3583523914374513</c:v>
                </c:pt>
                <c:pt idx="49">
                  <c:v>4.4282688447777883</c:v>
                </c:pt>
                <c:pt idx="50">
                  <c:v>4.4980059856505434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588-461F-9B78-B784C4DDF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952408"/>
        <c:axId val="364950448"/>
      </c:scatterChart>
      <c:valAx>
        <c:axId val="364952408"/>
        <c:scaling>
          <c:orientation val="minMax"/>
          <c:max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 Dose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950448"/>
        <c:crosses val="autoZero"/>
        <c:crossBetween val="midCat"/>
      </c:valAx>
      <c:valAx>
        <c:axId val="364950448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Inactivatin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95240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UV-LP 254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[1]F7621!$U$35:$U$85</c:f>
              <c:numCache>
                <c:formatCode>General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4.7999999999999901</c:v>
                </c:pt>
                <c:pt idx="39">
                  <c:v>4.8999999999999897</c:v>
                </c:pt>
                <c:pt idx="40">
                  <c:v>5</c:v>
                </c:pt>
                <c:pt idx="41">
                  <c:v>5.0999999999999899</c:v>
                </c:pt>
                <c:pt idx="42">
                  <c:v>5.1999999999999904</c:v>
                </c:pt>
                <c:pt idx="43">
                  <c:v>5.2999999999999901</c:v>
                </c:pt>
                <c:pt idx="44">
                  <c:v>5.3999999999999897</c:v>
                </c:pt>
                <c:pt idx="45">
                  <c:v>5.4999999999999902</c:v>
                </c:pt>
                <c:pt idx="46">
                  <c:v>5.5999999999999899</c:v>
                </c:pt>
                <c:pt idx="47">
                  <c:v>5.6999999999999904</c:v>
                </c:pt>
                <c:pt idx="48">
                  <c:v>5.7999999999999901</c:v>
                </c:pt>
                <c:pt idx="49">
                  <c:v>5.8999999999999897</c:v>
                </c:pt>
                <c:pt idx="50">
                  <c:v>5.9999999999999902</c:v>
                </c:pt>
              </c:numCache>
            </c:numRef>
          </c:xVal>
          <c:yVal>
            <c:numRef>
              <c:f>[1]F7621!$W$35:$W$85</c:f>
              <c:numCache>
                <c:formatCode>General</c:formatCode>
                <c:ptCount val="51"/>
                <c:pt idx="0">
                  <c:v>1.2004013027915788</c:v>
                </c:pt>
                <c:pt idx="1">
                  <c:v>1.282360927087006</c:v>
                </c:pt>
                <c:pt idx="2">
                  <c:v>1.3643205513824332</c:v>
                </c:pt>
                <c:pt idx="3">
                  <c:v>1.4462801756778605</c:v>
                </c:pt>
                <c:pt idx="4">
                  <c:v>1.5282397999732877</c:v>
                </c:pt>
                <c:pt idx="5">
                  <c:v>1.610199424268715</c:v>
                </c:pt>
                <c:pt idx="6">
                  <c:v>1.6921590485641422</c:v>
                </c:pt>
                <c:pt idx="7">
                  <c:v>1.7741186728595695</c:v>
                </c:pt>
                <c:pt idx="8">
                  <c:v>1.8560782971549967</c:v>
                </c:pt>
                <c:pt idx="9">
                  <c:v>1.938037921450424</c:v>
                </c:pt>
                <c:pt idx="10">
                  <c:v>2.0199975457458512</c:v>
                </c:pt>
                <c:pt idx="11">
                  <c:v>2.1019571700412785</c:v>
                </c:pt>
                <c:pt idx="12">
                  <c:v>2.1839167943367057</c:v>
                </c:pt>
                <c:pt idx="13">
                  <c:v>2.265876418632133</c:v>
                </c:pt>
                <c:pt idx="14">
                  <c:v>2.3478360429275602</c:v>
                </c:pt>
                <c:pt idx="15">
                  <c:v>2.4297956672229875</c:v>
                </c:pt>
                <c:pt idx="16">
                  <c:v>2.5117552915184147</c:v>
                </c:pt>
                <c:pt idx="17">
                  <c:v>2.5937149158138419</c:v>
                </c:pt>
                <c:pt idx="18">
                  <c:v>2.6756745401092692</c:v>
                </c:pt>
                <c:pt idx="19">
                  <c:v>2.7576341644046964</c:v>
                </c:pt>
                <c:pt idx="20">
                  <c:v>2.8395937887001237</c:v>
                </c:pt>
                <c:pt idx="21">
                  <c:v>2.9215534129955509</c:v>
                </c:pt>
                <c:pt idx="22">
                  <c:v>3.0035130372909782</c:v>
                </c:pt>
                <c:pt idx="23">
                  <c:v>3.0854726615864054</c:v>
                </c:pt>
                <c:pt idx="24">
                  <c:v>3.1674322858818327</c:v>
                </c:pt>
                <c:pt idx="25">
                  <c:v>3.2493919101772599</c:v>
                </c:pt>
                <c:pt idx="26">
                  <c:v>3.3313515344726872</c:v>
                </c:pt>
                <c:pt idx="27">
                  <c:v>3.4133111587681144</c:v>
                </c:pt>
                <c:pt idx="28">
                  <c:v>3.4952707830635417</c:v>
                </c:pt>
                <c:pt idx="29">
                  <c:v>3.5772304073589689</c:v>
                </c:pt>
                <c:pt idx="30">
                  <c:v>3.6591900316543962</c:v>
                </c:pt>
                <c:pt idx="31">
                  <c:v>3.741149655949823</c:v>
                </c:pt>
                <c:pt idx="32">
                  <c:v>3.8231092802452507</c:v>
                </c:pt>
                <c:pt idx="33">
                  <c:v>3.9050689045406779</c:v>
                </c:pt>
                <c:pt idx="34">
                  <c:v>3.9870285288361056</c:v>
                </c:pt>
                <c:pt idx="35">
                  <c:v>4.0689881531315324</c:v>
                </c:pt>
                <c:pt idx="36">
                  <c:v>4.1509477774269588</c:v>
                </c:pt>
                <c:pt idx="37">
                  <c:v>4.2329074017223869</c:v>
                </c:pt>
                <c:pt idx="38">
                  <c:v>4.3148670260178061</c:v>
                </c:pt>
                <c:pt idx="39">
                  <c:v>4.3968266503132325</c:v>
                </c:pt>
                <c:pt idx="40">
                  <c:v>4.4787862746086686</c:v>
                </c:pt>
                <c:pt idx="41">
                  <c:v>4.5607458989040879</c:v>
                </c:pt>
                <c:pt idx="42">
                  <c:v>4.6427055231995151</c:v>
                </c:pt>
                <c:pt idx="43">
                  <c:v>4.7246651474949424</c:v>
                </c:pt>
                <c:pt idx="44">
                  <c:v>4.8066247717903687</c:v>
                </c:pt>
                <c:pt idx="45">
                  <c:v>4.8885843960857969</c:v>
                </c:pt>
                <c:pt idx="46">
                  <c:v>4.9705440203812241</c:v>
                </c:pt>
                <c:pt idx="47">
                  <c:v>5.0525036446766514</c:v>
                </c:pt>
                <c:pt idx="48">
                  <c:v>5.1344632689720786</c:v>
                </c:pt>
                <c:pt idx="49">
                  <c:v>5.216422893267505</c:v>
                </c:pt>
                <c:pt idx="50">
                  <c:v>5.2983825175629331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62-4007-B1C0-97C496A4C8A7}"/>
            </c:ext>
          </c:extLst>
        </c:ser>
        <c:ser>
          <c:idx val="1"/>
          <c:order val="1"/>
          <c:spPr>
            <a:ln w="190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'F7621'!$U$35:$U$85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4.7999999999999901</c:v>
                </c:pt>
                <c:pt idx="39">
                  <c:v>4.8999999999999897</c:v>
                </c:pt>
                <c:pt idx="40">
                  <c:v>5</c:v>
                </c:pt>
                <c:pt idx="41">
                  <c:v>5.0999999999999899</c:v>
                </c:pt>
                <c:pt idx="42">
                  <c:v>5.1999999999999904</c:v>
                </c:pt>
                <c:pt idx="43">
                  <c:v>5.2999999999999901</c:v>
                </c:pt>
                <c:pt idx="44">
                  <c:v>5.3999999999999897</c:v>
                </c:pt>
                <c:pt idx="45">
                  <c:v>5.4999999999999902</c:v>
                </c:pt>
                <c:pt idx="46">
                  <c:v>5.5999999999999899</c:v>
                </c:pt>
                <c:pt idx="47">
                  <c:v>5.6999999999999904</c:v>
                </c:pt>
                <c:pt idx="48">
                  <c:v>5.7999999999999901</c:v>
                </c:pt>
                <c:pt idx="49">
                  <c:v>5.8999999999999897</c:v>
                </c:pt>
                <c:pt idx="50">
                  <c:v>5.9999999999999902</c:v>
                </c:pt>
              </c:numCache>
            </c:numRef>
          </c:xVal>
          <c:yVal>
            <c:numRef>
              <c:f>'F7621'!$X$35:$X$85</c:f>
              <c:numCache>
                <c:formatCode>0.00</c:formatCode>
                <c:ptCount val="51"/>
                <c:pt idx="0">
                  <c:v>1.4734049385037047</c:v>
                </c:pt>
                <c:pt idx="1">
                  <c:v>1.5475577910730003</c:v>
                </c:pt>
                <c:pt idx="2">
                  <c:v>1.6218542040437081</c:v>
                </c:pt>
                <c:pt idx="3">
                  <c:v>1.6963073779323266</c:v>
                </c:pt>
                <c:pt idx="4">
                  <c:v>1.7709318589913337</c:v>
                </c:pt>
                <c:pt idx="5">
                  <c:v>1.8457436519261279</c:v>
                </c:pt>
                <c:pt idx="6">
                  <c:v>1.9207603278346683</c:v>
                </c:pt>
                <c:pt idx="7">
                  <c:v>1.9960011205984574</c:v>
                </c:pt>
                <c:pt idx="8">
                  <c:v>2.0714870025829928</c:v>
                </c:pt>
                <c:pt idx="9">
                  <c:v>2.1472407277480814</c:v>
                </c:pt>
                <c:pt idx="10">
                  <c:v>2.2232868272649489</c:v>
                </c:pt>
                <c:pt idx="11">
                  <c:v>2.2996515397824826</c:v>
                </c:pt>
                <c:pt idx="12">
                  <c:v>2.3763626560830118</c:v>
                </c:pt>
                <c:pt idx="13">
                  <c:v>2.4534492567731343</c:v>
                </c:pt>
                <c:pt idx="14">
                  <c:v>2.5309413228687663</c:v>
                </c:pt>
                <c:pt idx="15">
                  <c:v>2.6088692038092463</c:v>
                </c:pt>
                <c:pt idx="16">
                  <c:v>2.6872629366446552</c:v>
                </c:pt>
                <c:pt idx="17">
                  <c:v>2.7661514244745429</c:v>
                </c:pt>
                <c:pt idx="18">
                  <c:v>2.8455615012614159</c:v>
                </c:pt>
                <c:pt idx="19">
                  <c:v>2.9255169319808103</c:v>
                </c:pt>
                <c:pt idx="20">
                  <c:v>3.006037418069365</c:v>
                </c:pt>
                <c:pt idx="21">
                  <c:v>3.0871376933342374</c:v>
                </c:pt>
                <c:pt idx="22">
                  <c:v>3.168826799761141</c:v>
                </c:pt>
                <c:pt idx="23">
                  <c:v>3.2511076224427642</c:v>
                </c:pt>
                <c:pt idx="24">
                  <c:v>3.333976737854329</c:v>
                </c:pt>
                <c:pt idx="25">
                  <c:v>3.4174245937148271</c:v>
                </c:pt>
                <c:pt idx="26">
                  <c:v>3.5014359988424189</c:v>
                </c:pt>
                <c:pt idx="27">
                  <c:v>3.5859908661228772</c:v>
                </c:pt>
                <c:pt idx="28">
                  <c:v>3.6710651278912403</c:v>
                </c:pt>
                <c:pt idx="29">
                  <c:v>3.7566317341203908</c:v>
                </c:pt>
                <c:pt idx="30">
                  <c:v>3.8426616491956458</c:v>
                </c:pt>
                <c:pt idx="31">
                  <c:v>3.9291247789627688</c:v>
                </c:pt>
                <c:pt idx="32">
                  <c:v>4.0159907809894833</c:v>
                </c:pt>
                <c:pt idx="33">
                  <c:v>4.1032297326981313</c:v>
                </c:pt>
                <c:pt idx="34">
                  <c:v>4.1908126507196162</c:v>
                </c:pt>
                <c:pt idx="35">
                  <c:v>4.2787118687115901</c:v>
                </c:pt>
                <c:pt idx="36">
                  <c:v>4.3669012896712873</c:v>
                </c:pt>
                <c:pt idx="37">
                  <c:v>4.4553565331068539</c:v>
                </c:pt>
                <c:pt idx="38">
                  <c:v>4.5440549984025518</c:v>
                </c:pt>
                <c:pt idx="39">
                  <c:v>4.6329758644703922</c:v>
                </c:pt>
                <c:pt idx="40">
                  <c:v>4.7221000433052689</c:v>
                </c:pt>
                <c:pt idx="41">
                  <c:v>4.8114101020858069</c:v>
                </c:pt>
                <c:pt idx="42">
                  <c:v>4.9008901654716599</c:v>
                </c:pt>
                <c:pt idx="43">
                  <c:v>4.9905258070193446</c:v>
                </c:pt>
                <c:pt idx="44">
                  <c:v>5.0803039363049338</c:v>
                </c:pt>
                <c:pt idx="45">
                  <c:v>5.1702126864351792</c:v>
                </c:pt>
                <c:pt idx="46">
                  <c:v>5.2602413051284698</c:v>
                </c:pt>
                <c:pt idx="47">
                  <c:v>5.3503800514023663</c:v>
                </c:pt>
                <c:pt idx="48">
                  <c:v>5.4406200990556242</c:v>
                </c:pt>
                <c:pt idx="49">
                  <c:v>5.5309534475207798</c:v>
                </c:pt>
                <c:pt idx="50">
                  <c:v>5.6213728402353391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62-4007-B1C0-97C496A4C8A7}"/>
            </c:ext>
          </c:extLst>
        </c:ser>
        <c:ser>
          <c:idx val="2"/>
          <c:order val="2"/>
          <c:spPr>
            <a:ln w="190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'F7621'!$U$35:$U$85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4.7999999999999901</c:v>
                </c:pt>
                <c:pt idx="39">
                  <c:v>4.8999999999999897</c:v>
                </c:pt>
                <c:pt idx="40">
                  <c:v>5</c:v>
                </c:pt>
                <c:pt idx="41">
                  <c:v>5.0999999999999899</c:v>
                </c:pt>
                <c:pt idx="42">
                  <c:v>5.1999999999999904</c:v>
                </c:pt>
                <c:pt idx="43">
                  <c:v>5.2999999999999901</c:v>
                </c:pt>
                <c:pt idx="44">
                  <c:v>5.3999999999999897</c:v>
                </c:pt>
                <c:pt idx="45">
                  <c:v>5.4999999999999902</c:v>
                </c:pt>
                <c:pt idx="46">
                  <c:v>5.5999999999999899</c:v>
                </c:pt>
                <c:pt idx="47">
                  <c:v>5.6999999999999904</c:v>
                </c:pt>
                <c:pt idx="48">
                  <c:v>5.7999999999999901</c:v>
                </c:pt>
                <c:pt idx="49">
                  <c:v>5.8999999999999897</c:v>
                </c:pt>
                <c:pt idx="50">
                  <c:v>5.9999999999999902</c:v>
                </c:pt>
              </c:numCache>
            </c:numRef>
          </c:xVal>
          <c:yVal>
            <c:numRef>
              <c:f>'F7621'!$Y$35:$Y$85</c:f>
              <c:numCache>
                <c:formatCode>0.00</c:formatCode>
                <c:ptCount val="51"/>
                <c:pt idx="0">
                  <c:v>0.92739766707945281</c:v>
                </c:pt>
                <c:pt idx="1">
                  <c:v>1.0171640631010117</c:v>
                </c:pt>
                <c:pt idx="2">
                  <c:v>1.1067868987211584</c:v>
                </c:pt>
                <c:pt idx="3">
                  <c:v>1.1962529734233944</c:v>
                </c:pt>
                <c:pt idx="4">
                  <c:v>1.2855477409552418</c:v>
                </c:pt>
                <c:pt idx="5">
                  <c:v>1.3746551966113021</c:v>
                </c:pt>
                <c:pt idx="6">
                  <c:v>1.4635577692936161</c:v>
                </c:pt>
                <c:pt idx="7">
                  <c:v>1.5522362251206816</c:v>
                </c:pt>
                <c:pt idx="8">
                  <c:v>1.6406695917270009</c:v>
                </c:pt>
                <c:pt idx="9">
                  <c:v>1.7288351151527663</c:v>
                </c:pt>
                <c:pt idx="10">
                  <c:v>1.8167082642267538</c:v>
                </c:pt>
                <c:pt idx="11">
                  <c:v>1.9042628003000746</c:v>
                </c:pt>
                <c:pt idx="12">
                  <c:v>1.9914709325903996</c:v>
                </c:pt>
                <c:pt idx="13">
                  <c:v>2.0783035804911316</c:v>
                </c:pt>
                <c:pt idx="14">
                  <c:v>2.1647307629863541</c:v>
                </c:pt>
                <c:pt idx="15">
                  <c:v>2.2507221306367287</c:v>
                </c:pt>
                <c:pt idx="16">
                  <c:v>2.3362476463921742</c:v>
                </c:pt>
                <c:pt idx="17">
                  <c:v>2.421278407153141</c:v>
                </c:pt>
                <c:pt idx="18">
                  <c:v>2.5057875789571225</c:v>
                </c:pt>
                <c:pt idx="19">
                  <c:v>2.5897513968285826</c:v>
                </c:pt>
                <c:pt idx="20">
                  <c:v>2.6731501593308824</c:v>
                </c:pt>
                <c:pt idx="21">
                  <c:v>2.7559691326568645</c:v>
                </c:pt>
                <c:pt idx="22">
                  <c:v>2.8381992748208154</c:v>
                </c:pt>
                <c:pt idx="23">
                  <c:v>2.9198377007300467</c:v>
                </c:pt>
                <c:pt idx="24">
                  <c:v>3.0008878339093363</c:v>
                </c:pt>
                <c:pt idx="25">
                  <c:v>3.0813592266396927</c:v>
                </c:pt>
                <c:pt idx="26">
                  <c:v>3.1612670701029555</c:v>
                </c:pt>
                <c:pt idx="27">
                  <c:v>3.2406314514133516</c:v>
                </c:pt>
                <c:pt idx="28">
                  <c:v>3.319476438235843</c:v>
                </c:pt>
                <c:pt idx="29">
                  <c:v>3.3978290805975471</c:v>
                </c:pt>
                <c:pt idx="30">
                  <c:v>3.4757184141131465</c:v>
                </c:pt>
                <c:pt idx="31">
                  <c:v>3.5531745329368771</c:v>
                </c:pt>
                <c:pt idx="32">
                  <c:v>3.6302277795010185</c:v>
                </c:pt>
                <c:pt idx="33">
                  <c:v>3.7069080763832249</c:v>
                </c:pt>
                <c:pt idx="34">
                  <c:v>3.783244406952595</c:v>
                </c:pt>
                <c:pt idx="35">
                  <c:v>3.8592644375514751</c:v>
                </c:pt>
                <c:pt idx="36">
                  <c:v>3.9349942651826297</c:v>
                </c:pt>
                <c:pt idx="37">
                  <c:v>4.0104582703379199</c:v>
                </c:pt>
                <c:pt idx="38">
                  <c:v>4.0856790536330605</c:v>
                </c:pt>
                <c:pt idx="39">
                  <c:v>4.1606774361560728</c:v>
                </c:pt>
                <c:pt idx="40">
                  <c:v>4.2354725059120684</c:v>
                </c:pt>
                <c:pt idx="41">
                  <c:v>4.3100816957223689</c:v>
                </c:pt>
                <c:pt idx="42">
                  <c:v>4.3845208809273704</c:v>
                </c:pt>
                <c:pt idx="43">
                  <c:v>4.4588044879705402</c:v>
                </c:pt>
                <c:pt idx="44">
                  <c:v>4.5329456072758036</c:v>
                </c:pt>
                <c:pt idx="45">
                  <c:v>4.6069561057364146</c:v>
                </c:pt>
                <c:pt idx="46">
                  <c:v>4.6808467356339785</c:v>
                </c:pt>
                <c:pt idx="47">
                  <c:v>4.7546272379509364</c:v>
                </c:pt>
                <c:pt idx="48">
                  <c:v>4.8283064388885331</c:v>
                </c:pt>
                <c:pt idx="49">
                  <c:v>4.9018923390142302</c:v>
                </c:pt>
                <c:pt idx="50">
                  <c:v>4.9753921948905271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E62-4007-B1C0-97C496A4C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952800"/>
        <c:axId val="364950840"/>
      </c:scatterChart>
      <c:valAx>
        <c:axId val="364952800"/>
        <c:scaling>
          <c:orientation val="minMax"/>
          <c:max val="7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 Dose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950840"/>
        <c:crosses val="autoZero"/>
        <c:crossBetween val="midCat"/>
        <c:majorUnit val="1"/>
      </c:valAx>
      <c:valAx>
        <c:axId val="364950840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</a:t>
                </a:r>
                <a:r>
                  <a:rPr lang="en-US" baseline="0"/>
                  <a:t> Inactivation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95280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UV-LED 265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'LP02'!$I$45:$I$95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'LP02'!$K$45:$K$95</c:f>
              <c:numCache>
                <c:formatCode>0.00</c:formatCode>
                <c:ptCount val="51"/>
                <c:pt idx="0">
                  <c:v>0.73090441634271741</c:v>
                </c:pt>
                <c:pt idx="1">
                  <c:v>0.82028205855615077</c:v>
                </c:pt>
                <c:pt idx="2">
                  <c:v>0.90965970076958391</c:v>
                </c:pt>
                <c:pt idx="3">
                  <c:v>0.9990373429830175</c:v>
                </c:pt>
                <c:pt idx="4">
                  <c:v>1.0884149851964506</c:v>
                </c:pt>
                <c:pt idx="5">
                  <c:v>1.177792627409884</c:v>
                </c:pt>
                <c:pt idx="6">
                  <c:v>1.2671702696233174</c:v>
                </c:pt>
                <c:pt idx="7">
                  <c:v>1.3565479118367505</c:v>
                </c:pt>
                <c:pt idx="8">
                  <c:v>1.4459255540501841</c:v>
                </c:pt>
                <c:pt idx="9">
                  <c:v>1.5353031962636172</c:v>
                </c:pt>
                <c:pt idx="10">
                  <c:v>1.6246808384770506</c:v>
                </c:pt>
                <c:pt idx="11">
                  <c:v>1.7140584806904839</c:v>
                </c:pt>
                <c:pt idx="12">
                  <c:v>1.8034361229039173</c:v>
                </c:pt>
                <c:pt idx="13">
                  <c:v>1.8928137651173502</c:v>
                </c:pt>
                <c:pt idx="14">
                  <c:v>1.9821914073307836</c:v>
                </c:pt>
                <c:pt idx="15">
                  <c:v>2.0715690495442174</c:v>
                </c:pt>
                <c:pt idx="16">
                  <c:v>2.1609466917576508</c:v>
                </c:pt>
                <c:pt idx="17">
                  <c:v>2.2503243339710841</c:v>
                </c:pt>
                <c:pt idx="18">
                  <c:v>2.339701976184517</c:v>
                </c:pt>
                <c:pt idx="19">
                  <c:v>2.4290796183979504</c:v>
                </c:pt>
                <c:pt idx="20">
                  <c:v>2.5184572606113838</c:v>
                </c:pt>
                <c:pt idx="21">
                  <c:v>2.6078349028248171</c:v>
                </c:pt>
                <c:pt idx="22">
                  <c:v>2.6972125450382505</c:v>
                </c:pt>
                <c:pt idx="23">
                  <c:v>2.7865901872516834</c:v>
                </c:pt>
                <c:pt idx="24">
                  <c:v>2.8759678294651168</c:v>
                </c:pt>
                <c:pt idx="25">
                  <c:v>2.9653454716785501</c:v>
                </c:pt>
                <c:pt idx="26">
                  <c:v>3.0547231138919839</c:v>
                </c:pt>
                <c:pt idx="27">
                  <c:v>3.1441007561054173</c:v>
                </c:pt>
                <c:pt idx="28">
                  <c:v>3.2334783983188502</c:v>
                </c:pt>
                <c:pt idx="29">
                  <c:v>3.3228560405322836</c:v>
                </c:pt>
                <c:pt idx="30">
                  <c:v>3.4122336827457169</c:v>
                </c:pt>
                <c:pt idx="31">
                  <c:v>3.5016113249591498</c:v>
                </c:pt>
                <c:pt idx="32">
                  <c:v>3.5909889671725836</c:v>
                </c:pt>
                <c:pt idx="33">
                  <c:v>3.6803666093860166</c:v>
                </c:pt>
                <c:pt idx="34">
                  <c:v>3.7697442515994504</c:v>
                </c:pt>
                <c:pt idx="35">
                  <c:v>3.8591218938128837</c:v>
                </c:pt>
                <c:pt idx="36">
                  <c:v>3.9484995360263162</c:v>
                </c:pt>
                <c:pt idx="37">
                  <c:v>4.03787717823975</c:v>
                </c:pt>
                <c:pt idx="38">
                  <c:v>4.1272548204531834</c:v>
                </c:pt>
                <c:pt idx="39">
                  <c:v>4.2166324626666167</c:v>
                </c:pt>
                <c:pt idx="40">
                  <c:v>4.3060101048800501</c:v>
                </c:pt>
                <c:pt idx="41">
                  <c:v>4.3953877470934835</c:v>
                </c:pt>
                <c:pt idx="42">
                  <c:v>4.4847653893069168</c:v>
                </c:pt>
                <c:pt idx="43">
                  <c:v>4.5741430315203502</c:v>
                </c:pt>
                <c:pt idx="44">
                  <c:v>4.6635206737337835</c:v>
                </c:pt>
                <c:pt idx="45">
                  <c:v>4.7528983159472169</c:v>
                </c:pt>
                <c:pt idx="46">
                  <c:v>4.8422759581606503</c:v>
                </c:pt>
                <c:pt idx="47">
                  <c:v>4.9316536003740836</c:v>
                </c:pt>
                <c:pt idx="48">
                  <c:v>5.021031242587517</c:v>
                </c:pt>
                <c:pt idx="49">
                  <c:v>5.1104088848009503</c:v>
                </c:pt>
                <c:pt idx="50">
                  <c:v>5.1997865270143837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20-4DD1-9B28-7687B2D0DFFB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'LP02'!$I$45:$I$95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'LP02'!$L$45:$L$95</c:f>
              <c:numCache>
                <c:formatCode>0.00</c:formatCode>
                <c:ptCount val="51"/>
                <c:pt idx="0">
                  <c:v>0.96697812400547645</c:v>
                </c:pt>
                <c:pt idx="1">
                  <c:v>1.0497902852465015</c:v>
                </c:pt>
                <c:pt idx="2">
                  <c:v>1.1327643668985559</c:v>
                </c:pt>
                <c:pt idx="3">
                  <c:v>1.2159147121102583</c:v>
                </c:pt>
                <c:pt idx="4">
                  <c:v>1.2992569394931464</c:v>
                </c:pt>
                <c:pt idx="5">
                  <c:v>1.382807996113816</c:v>
                </c:pt>
                <c:pt idx="6">
                  <c:v>1.4665861876916388</c:v>
                </c:pt>
                <c:pt idx="7">
                  <c:v>1.5506111763004728</c:v>
                </c:pt>
                <c:pt idx="8">
                  <c:v>1.6349039340587574</c:v>
                </c:pt>
                <c:pt idx="9">
                  <c:v>1.7194866397868498</c:v>
                </c:pt>
                <c:pt idx="10">
                  <c:v>1.8043825048203257</c:v>
                </c:pt>
                <c:pt idx="11">
                  <c:v>1.889615514631271</c:v>
                </c:pt>
                <c:pt idx="12">
                  <c:v>1.9752100752560897</c:v>
                </c:pt>
                <c:pt idx="13">
                  <c:v>2.0611905583768406</c:v>
                </c:pt>
                <c:pt idx="14">
                  <c:v>2.1475807466821299</c:v>
                </c:pt>
                <c:pt idx="15">
                  <c:v>2.2344031918328153</c:v>
                </c:pt>
                <c:pt idx="16">
                  <c:v>2.3216785102619992</c:v>
                </c:pt>
                <c:pt idx="17">
                  <c:v>2.4094246555472183</c:v>
                </c:pt>
                <c:pt idx="18">
                  <c:v>2.497656217762914</c:v>
                </c:pt>
                <c:pt idx="19">
                  <c:v>2.5863838071554239</c:v>
                </c:pt>
                <c:pt idx="20">
                  <c:v>2.6756135790645406</c:v>
                </c:pt>
                <c:pt idx="21">
                  <c:v>2.7653469478242902</c:v>
                </c:pt>
                <c:pt idx="22">
                  <c:v>2.8555805199294673</c:v>
                </c:pt>
                <c:pt idx="23">
                  <c:v>2.9463062537053659</c:v>
                </c:pt>
                <c:pt idx="24">
                  <c:v>3.037511828291418</c:v>
                </c:pt>
                <c:pt idx="25">
                  <c:v>3.1291811835707066</c:v>
                </c:pt>
                <c:pt idx="26">
                  <c:v>3.2212951784367041</c:v>
                </c:pt>
                <c:pt idx="27">
                  <c:v>3.313832309280524</c:v>
                </c:pt>
                <c:pt idx="28">
                  <c:v>3.4067694334615855</c:v>
                </c:pt>
                <c:pt idx="29">
                  <c:v>3.5000824517680531</c:v>
                </c:pt>
                <c:pt idx="30">
                  <c:v>3.5937469166413272</c:v>
                </c:pt>
                <c:pt idx="31">
                  <c:v>3.6877385464503596</c:v>
                </c:pt>
                <c:pt idx="32">
                  <c:v>3.7820336382364377</c:v>
                </c:pt>
                <c:pt idx="33">
                  <c:v>3.876609380883</c:v>
                </c:pt>
                <c:pt idx="34">
                  <c:v>3.9714440772037412</c:v>
                </c:pt>
                <c:pt idx="35">
                  <c:v>4.0665172871895168</c:v>
                </c:pt>
                <c:pt idx="36">
                  <c:v>4.1618099061445042</c:v>
                </c:pt>
                <c:pt idx="37">
                  <c:v>4.2573041913150123</c:v>
                </c:pt>
                <c:pt idx="38">
                  <c:v>4.3529837494706376</c:v>
                </c:pt>
                <c:pt idx="39">
                  <c:v>4.4488334962230285</c:v>
                </c:pt>
                <c:pt idx="40">
                  <c:v>4.5448395960134258</c:v>
                </c:pt>
                <c:pt idx="41">
                  <c:v>4.6409893898942833</c:v>
                </c:pt>
                <c:pt idx="42">
                  <c:v>4.737271316601583</c:v>
                </c:pt>
                <c:pt idx="43">
                  <c:v>4.833674831021856</c:v>
                </c:pt>
                <c:pt idx="44">
                  <c:v>4.9301903230137549</c:v>
                </c:pt>
                <c:pt idx="45">
                  <c:v>5.0268090386339699</c:v>
                </c:pt>
                <c:pt idx="46">
                  <c:v>5.1235230051131797</c:v>
                </c:pt>
                <c:pt idx="47">
                  <c:v>5.2203249603967237</c:v>
                </c:pt>
                <c:pt idx="48">
                  <c:v>5.3172082876740419</c:v>
                </c:pt>
                <c:pt idx="49">
                  <c:v>5.4141669550412548</c:v>
                </c:pt>
                <c:pt idx="50">
                  <c:v>5.5111954602470457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820-4DD1-9B28-7687B2D0DFFB}"/>
            </c:ext>
          </c:extLst>
        </c:ser>
        <c:ser>
          <c:idx val="2"/>
          <c:order val="2"/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'LP02'!$I$45:$I$95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'LP02'!$M$45:$M$95</c:f>
              <c:numCache>
                <c:formatCode>0.00</c:formatCode>
                <c:ptCount val="51"/>
                <c:pt idx="0">
                  <c:v>0.49483070867995843</c:v>
                </c:pt>
                <c:pt idx="1">
                  <c:v>0.59077383186580001</c:v>
                </c:pt>
                <c:pt idx="2">
                  <c:v>0.68655503464061207</c:v>
                </c:pt>
                <c:pt idx="3">
                  <c:v>0.78215997385577674</c:v>
                </c:pt>
                <c:pt idx="4">
                  <c:v>0.87757303089975502</c:v>
                </c:pt>
                <c:pt idx="5">
                  <c:v>0.97277725870595189</c:v>
                </c:pt>
                <c:pt idx="6">
                  <c:v>1.0677543515549959</c:v>
                </c:pt>
                <c:pt idx="7">
                  <c:v>1.1624846473730281</c:v>
                </c:pt>
                <c:pt idx="8">
                  <c:v>1.2569471740416107</c:v>
                </c:pt>
                <c:pt idx="9">
                  <c:v>1.3511197527403846</c:v>
                </c:pt>
                <c:pt idx="10">
                  <c:v>1.4449791721337755</c:v>
                </c:pt>
                <c:pt idx="11">
                  <c:v>1.5385014467496969</c:v>
                </c:pt>
                <c:pt idx="12">
                  <c:v>1.6316621705517449</c:v>
                </c:pt>
                <c:pt idx="13">
                  <c:v>1.7244369718578598</c:v>
                </c:pt>
                <c:pt idx="14">
                  <c:v>1.8168020679794372</c:v>
                </c:pt>
                <c:pt idx="15">
                  <c:v>1.9087349072556195</c:v>
                </c:pt>
                <c:pt idx="16">
                  <c:v>2.0002148732533023</c:v>
                </c:pt>
                <c:pt idx="17">
                  <c:v>2.0912240123949499</c:v>
                </c:pt>
                <c:pt idx="18">
                  <c:v>2.18174773460612</c:v>
                </c:pt>
                <c:pt idx="19">
                  <c:v>2.2717754296404769</c:v>
                </c:pt>
                <c:pt idx="20">
                  <c:v>2.3613009421582269</c:v>
                </c:pt>
                <c:pt idx="21">
                  <c:v>2.450322857825344</c:v>
                </c:pt>
                <c:pt idx="22">
                  <c:v>2.5388445701470337</c:v>
                </c:pt>
                <c:pt idx="23">
                  <c:v>2.6268741207980009</c:v>
                </c:pt>
                <c:pt idx="24">
                  <c:v>2.7144238306388155</c:v>
                </c:pt>
                <c:pt idx="25">
                  <c:v>2.8015097597863936</c:v>
                </c:pt>
                <c:pt idx="26">
                  <c:v>2.8881510493472637</c:v>
                </c:pt>
                <c:pt idx="27">
                  <c:v>2.9743692029303106</c:v>
                </c:pt>
                <c:pt idx="28">
                  <c:v>3.0601873631761149</c:v>
                </c:pt>
                <c:pt idx="29">
                  <c:v>3.145629629296514</c:v>
                </c:pt>
                <c:pt idx="30">
                  <c:v>3.2307204488501067</c:v>
                </c:pt>
                <c:pt idx="31">
                  <c:v>3.3154841034679401</c:v>
                </c:pt>
                <c:pt idx="32">
                  <c:v>3.3999442961087296</c:v>
                </c:pt>
                <c:pt idx="33">
                  <c:v>3.4841238378890331</c:v>
                </c:pt>
                <c:pt idx="34">
                  <c:v>3.5680444259951596</c:v>
                </c:pt>
                <c:pt idx="35">
                  <c:v>3.6517265004362507</c:v>
                </c:pt>
                <c:pt idx="36">
                  <c:v>3.7351891659081282</c:v>
                </c:pt>
                <c:pt idx="37">
                  <c:v>3.8184501651644878</c:v>
                </c:pt>
                <c:pt idx="38">
                  <c:v>3.9015258914357291</c:v>
                </c:pt>
                <c:pt idx="39">
                  <c:v>3.9844314291102054</c:v>
                </c:pt>
                <c:pt idx="40">
                  <c:v>4.0671806137466744</c:v>
                </c:pt>
                <c:pt idx="41">
                  <c:v>4.1497861042926836</c:v>
                </c:pt>
                <c:pt idx="42">
                  <c:v>4.2322594620122507</c:v>
                </c:pt>
                <c:pt idx="43">
                  <c:v>4.3146112320188443</c:v>
                </c:pt>
                <c:pt idx="44">
                  <c:v>4.3968510244538122</c:v>
                </c:pt>
                <c:pt idx="45">
                  <c:v>4.4789875932604639</c:v>
                </c:pt>
                <c:pt idx="46">
                  <c:v>4.5610289112081208</c:v>
                </c:pt>
                <c:pt idx="47">
                  <c:v>4.6429822403514436</c:v>
                </c:pt>
                <c:pt idx="48">
                  <c:v>4.7248541975009921</c:v>
                </c:pt>
                <c:pt idx="49">
                  <c:v>4.8066508145606459</c:v>
                </c:pt>
                <c:pt idx="50">
                  <c:v>4.8883775937817218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820-4DD1-9B28-7687B2D0D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688120"/>
        <c:axId val="362690864"/>
      </c:scatterChart>
      <c:valAx>
        <c:axId val="362688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 Dose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690864"/>
        <c:crosses val="autoZero"/>
        <c:crossBetween val="midCat"/>
      </c:valAx>
      <c:valAx>
        <c:axId val="362690864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Inactivation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68812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UV-LED</a:t>
            </a:r>
            <a:r>
              <a:rPr lang="en-US" baseline="0"/>
              <a:t> 285 nm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'LP02'!$O$45:$O$95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'LP02'!$Q$45:$Q$95</c:f>
              <c:numCache>
                <c:formatCode>0.00</c:formatCode>
                <c:ptCount val="51"/>
                <c:pt idx="0">
                  <c:v>0.39117485408030006</c:v>
                </c:pt>
                <c:pt idx="1">
                  <c:v>0.44481390507774921</c:v>
                </c:pt>
                <c:pt idx="2">
                  <c:v>0.49845295607519813</c:v>
                </c:pt>
                <c:pt idx="3">
                  <c:v>0.55209200707264727</c:v>
                </c:pt>
                <c:pt idx="4">
                  <c:v>0.6057310580700962</c:v>
                </c:pt>
                <c:pt idx="5">
                  <c:v>0.65937010906754523</c:v>
                </c:pt>
                <c:pt idx="6">
                  <c:v>0.71300916006499437</c:v>
                </c:pt>
                <c:pt idx="7">
                  <c:v>0.7666482110624433</c:v>
                </c:pt>
                <c:pt idx="8">
                  <c:v>0.82028726205989244</c:v>
                </c:pt>
                <c:pt idx="9">
                  <c:v>0.87392631305734136</c:v>
                </c:pt>
                <c:pt idx="10">
                  <c:v>0.92756536405479051</c:v>
                </c:pt>
                <c:pt idx="11">
                  <c:v>0.98120441505223965</c:v>
                </c:pt>
                <c:pt idx="12">
                  <c:v>1.0348434660496888</c:v>
                </c:pt>
                <c:pt idx="13">
                  <c:v>1.0884825170471375</c:v>
                </c:pt>
                <c:pt idx="14">
                  <c:v>1.1421215680445866</c:v>
                </c:pt>
                <c:pt idx="15">
                  <c:v>1.1957606190420358</c:v>
                </c:pt>
                <c:pt idx="16">
                  <c:v>1.2493996700394849</c:v>
                </c:pt>
                <c:pt idx="17">
                  <c:v>1.3030387210369339</c:v>
                </c:pt>
                <c:pt idx="18">
                  <c:v>1.3566777720343828</c:v>
                </c:pt>
                <c:pt idx="19">
                  <c:v>1.4103168230318319</c:v>
                </c:pt>
                <c:pt idx="20">
                  <c:v>1.4639558740292808</c:v>
                </c:pt>
                <c:pt idx="21">
                  <c:v>1.51759492502673</c:v>
                </c:pt>
                <c:pt idx="22">
                  <c:v>1.5712339760241791</c:v>
                </c:pt>
                <c:pt idx="23">
                  <c:v>1.6248730270216281</c:v>
                </c:pt>
                <c:pt idx="24">
                  <c:v>1.678512078019077</c:v>
                </c:pt>
                <c:pt idx="25">
                  <c:v>1.7321511290165261</c:v>
                </c:pt>
                <c:pt idx="26">
                  <c:v>1.7857901800139753</c:v>
                </c:pt>
                <c:pt idx="27">
                  <c:v>1.8394292310114244</c:v>
                </c:pt>
                <c:pt idx="28">
                  <c:v>1.8930682820088731</c:v>
                </c:pt>
                <c:pt idx="29">
                  <c:v>1.9467073330063225</c:v>
                </c:pt>
                <c:pt idx="30">
                  <c:v>2.0003463840037714</c:v>
                </c:pt>
                <c:pt idx="31">
                  <c:v>2.0539854350012203</c:v>
                </c:pt>
                <c:pt idx="32">
                  <c:v>2.1076244859986697</c:v>
                </c:pt>
                <c:pt idx="33">
                  <c:v>2.1612635369961186</c:v>
                </c:pt>
                <c:pt idx="34">
                  <c:v>2.214902587993568</c:v>
                </c:pt>
                <c:pt idx="35">
                  <c:v>2.2685416389910165</c:v>
                </c:pt>
                <c:pt idx="36">
                  <c:v>2.3221806899884654</c:v>
                </c:pt>
                <c:pt idx="37">
                  <c:v>2.3758197409859148</c:v>
                </c:pt>
                <c:pt idx="38">
                  <c:v>2.4294587919833637</c:v>
                </c:pt>
                <c:pt idx="39">
                  <c:v>2.483097842980813</c:v>
                </c:pt>
                <c:pt idx="40">
                  <c:v>2.536736893978262</c:v>
                </c:pt>
                <c:pt idx="41">
                  <c:v>2.5903759449757109</c:v>
                </c:pt>
                <c:pt idx="42">
                  <c:v>2.6440149959731603</c:v>
                </c:pt>
                <c:pt idx="43">
                  <c:v>2.6976540469706087</c:v>
                </c:pt>
                <c:pt idx="44">
                  <c:v>2.7512930979680581</c:v>
                </c:pt>
                <c:pt idx="45">
                  <c:v>2.804932148965507</c:v>
                </c:pt>
                <c:pt idx="46">
                  <c:v>2.8585711999629559</c:v>
                </c:pt>
                <c:pt idx="47">
                  <c:v>2.9122102509604053</c:v>
                </c:pt>
                <c:pt idx="48">
                  <c:v>2.9658493019578542</c:v>
                </c:pt>
                <c:pt idx="49">
                  <c:v>3.0194883529553036</c:v>
                </c:pt>
                <c:pt idx="50">
                  <c:v>3.0731274039527521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8BE-4726-9200-5E549B34FB4E}"/>
            </c:ext>
          </c:extLst>
        </c:ser>
        <c:ser>
          <c:idx val="1"/>
          <c:order val="1"/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'LP02'!$O$45:$O$95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'LP02'!$R$45:$R$95</c:f>
              <c:numCache>
                <c:formatCode>0.00</c:formatCode>
                <c:ptCount val="51"/>
                <c:pt idx="0">
                  <c:v>0.62180980126218843</c:v>
                </c:pt>
                <c:pt idx="1">
                  <c:v>0.67315308128430584</c:v>
                </c:pt>
                <c:pt idx="2">
                  <c:v>0.72450794636089499</c:v>
                </c:pt>
                <c:pt idx="3">
                  <c:v>0.77587475124369631</c:v>
                </c:pt>
                <c:pt idx="4">
                  <c:v>0.82725386334681006</c:v>
                </c:pt>
                <c:pt idx="5">
                  <c:v>0.87864566319952231</c:v>
                </c:pt>
                <c:pt idx="6">
                  <c:v>0.93005054490988393</c:v>
                </c:pt>
                <c:pt idx="7">
                  <c:v>0.98146891663844293</c:v>
                </c:pt>
                <c:pt idx="8">
                  <c:v>1.0329012010813834</c:v>
                </c:pt>
                <c:pt idx="9">
                  <c:v>1.084347835962151</c:v>
                </c:pt>
                <c:pt idx="10">
                  <c:v>1.1358092745304762</c:v>
                </c:pt>
                <c:pt idx="11">
                  <c:v>1.1872859860674871</c:v>
                </c:pt>
                <c:pt idx="12">
                  <c:v>1.2387784563953887</c:v>
                </c:pt>
                <c:pt idx="13">
                  <c:v>1.2902871883899238</c:v>
                </c:pt>
                <c:pt idx="14">
                  <c:v>1.341812702493566</c:v>
                </c:pt>
                <c:pt idx="15">
                  <c:v>1.3933555372270734</c:v>
                </c:pt>
                <c:pt idx="16">
                  <c:v>1.4449162496967205</c:v>
                </c:pt>
                <c:pt idx="17">
                  <c:v>1.4964954160941422</c:v>
                </c:pt>
                <c:pt idx="18">
                  <c:v>1.5480936321853438</c:v>
                </c:pt>
                <c:pt idx="19">
                  <c:v>1.5997115137849993</c:v>
                </c:pt>
                <c:pt idx="20">
                  <c:v>1.6513496972117021</c:v>
                </c:pt>
                <c:pt idx="21">
                  <c:v>1.7030088397193506</c:v>
                </c:pt>
                <c:pt idx="22">
                  <c:v>1.7546896198993163</c:v>
                </c:pt>
                <c:pt idx="23">
                  <c:v>1.8063927380475138</c:v>
                </c:pt>
                <c:pt idx="24">
                  <c:v>1.8581189164898937</c:v>
                </c:pt>
                <c:pt idx="25">
                  <c:v>1.9098688998592981</c:v>
                </c:pt>
                <c:pt idx="26">
                  <c:v>1.9616434553159925</c:v>
                </c:pt>
                <c:pt idx="27">
                  <c:v>2.0134433727035619</c:v>
                </c:pt>
                <c:pt idx="28">
                  <c:v>2.0652694646312244</c:v>
                </c:pt>
                <c:pt idx="29">
                  <c:v>2.1171225664730016</c:v>
                </c:pt>
                <c:pt idx="30">
                  <c:v>2.1690035362735465</c:v>
                </c:pt>
                <c:pt idx="31">
                  <c:v>2.2209132545499055</c:v>
                </c:pt>
                <c:pt idx="32">
                  <c:v>2.2728526239779132</c:v>
                </c:pt>
                <c:pt idx="33">
                  <c:v>2.3248225689514905</c:v>
                </c:pt>
                <c:pt idx="34">
                  <c:v>2.3768240350027581</c:v>
                </c:pt>
                <c:pt idx="35">
                  <c:v>2.4288579880705865</c:v>
                </c:pt>
                <c:pt idx="36">
                  <c:v>2.4809254136051462</c:v>
                </c:pt>
                <c:pt idx="37">
                  <c:v>2.5330273154960223</c:v>
                </c:pt>
                <c:pt idx="38">
                  <c:v>2.585164714811774</c:v>
                </c:pt>
                <c:pt idx="39">
                  <c:v>2.6373386483392647</c:v>
                </c:pt>
                <c:pt idx="40">
                  <c:v>2.6895501669118711</c:v>
                </c:pt>
                <c:pt idx="41">
                  <c:v>2.7418003335167276</c:v>
                </c:pt>
                <c:pt idx="42">
                  <c:v>2.7940902211725276</c:v>
                </c:pt>
                <c:pt idx="43">
                  <c:v>2.8464209105711498</c:v>
                </c:pt>
                <c:pt idx="44">
                  <c:v>2.8987934874784731</c:v>
                </c:pt>
                <c:pt idx="45">
                  <c:v>2.9512090398922268</c:v>
                </c:pt>
                <c:pt idx="46">
                  <c:v>3.003668654957631</c:v>
                </c:pt>
                <c:pt idx="47">
                  <c:v>3.0561734156448384</c:v>
                </c:pt>
                <c:pt idx="48">
                  <c:v>3.1087243971958403</c:v>
                </c:pt>
                <c:pt idx="49">
                  <c:v>3.16132266335251</c:v>
                </c:pt>
                <c:pt idx="50">
                  <c:v>3.2139692623816996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8BE-4726-9200-5E549B34FB4E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'LP02'!$O$45:$O$95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'LP02'!$S$45:$S$95</c:f>
              <c:numCache>
                <c:formatCode>0.00</c:formatCode>
                <c:ptCount val="51"/>
                <c:pt idx="0">
                  <c:v>0.16053990689841169</c:v>
                </c:pt>
                <c:pt idx="1">
                  <c:v>0.21647472887119251</c:v>
                </c:pt>
                <c:pt idx="2">
                  <c:v>0.27239796578950121</c:v>
                </c:pt>
                <c:pt idx="3">
                  <c:v>0.32830926290159829</c:v>
                </c:pt>
                <c:pt idx="4">
                  <c:v>0.38420825279338239</c:v>
                </c:pt>
                <c:pt idx="5">
                  <c:v>0.44009455493556815</c:v>
                </c:pt>
                <c:pt idx="6">
                  <c:v>0.49596777522010482</c:v>
                </c:pt>
                <c:pt idx="7">
                  <c:v>0.55182750548644366</c:v>
                </c:pt>
                <c:pt idx="8">
                  <c:v>0.60767332303840149</c:v>
                </c:pt>
                <c:pt idx="9">
                  <c:v>0.66350479015253172</c:v>
                </c:pt>
                <c:pt idx="10">
                  <c:v>0.71932145357910482</c:v>
                </c:pt>
                <c:pt idx="11">
                  <c:v>0.77512284403699216</c:v>
                </c:pt>
                <c:pt idx="12">
                  <c:v>0.83090847570398885</c:v>
                </c:pt>
                <c:pt idx="13">
                  <c:v>0.88667784570435115</c:v>
                </c:pt>
                <c:pt idx="14">
                  <c:v>0.94243043359560741</c:v>
                </c:pt>
                <c:pt idx="15">
                  <c:v>0.99816570085699818</c:v>
                </c:pt>
                <c:pt idx="16">
                  <c:v>1.0538830903822494</c:v>
                </c:pt>
                <c:pt idx="17">
                  <c:v>1.1095820259797256</c:v>
                </c:pt>
                <c:pt idx="18">
                  <c:v>1.1652619118834218</c:v>
                </c:pt>
                <c:pt idx="19">
                  <c:v>1.2209221322786645</c:v>
                </c:pt>
                <c:pt idx="20">
                  <c:v>1.2765620508468596</c:v>
                </c:pt>
                <c:pt idx="21">
                  <c:v>1.3321810103341094</c:v>
                </c:pt>
                <c:pt idx="22">
                  <c:v>1.387778332149042</c:v>
                </c:pt>
                <c:pt idx="23">
                  <c:v>1.4433533159957423</c:v>
                </c:pt>
                <c:pt idx="24">
                  <c:v>1.4989052395482603</c:v>
                </c:pt>
                <c:pt idx="25">
                  <c:v>1.5544333581737542</c:v>
                </c:pt>
                <c:pt idx="26">
                  <c:v>1.6099369047119581</c:v>
                </c:pt>
                <c:pt idx="27">
                  <c:v>1.6654150893192872</c:v>
                </c:pt>
                <c:pt idx="28">
                  <c:v>1.7208670993865216</c:v>
                </c:pt>
                <c:pt idx="29">
                  <c:v>1.7762920995396434</c:v>
                </c:pt>
                <c:pt idx="30">
                  <c:v>1.8316892317339966</c:v>
                </c:pt>
                <c:pt idx="31">
                  <c:v>1.8870576154525351</c:v>
                </c:pt>
                <c:pt idx="32">
                  <c:v>1.9423963480194264</c:v>
                </c:pt>
                <c:pt idx="33">
                  <c:v>1.9977045050407467</c:v>
                </c:pt>
                <c:pt idx="34">
                  <c:v>2.0529811409843779</c:v>
                </c:pt>
                <c:pt idx="35">
                  <c:v>2.1082252899114464</c:v>
                </c:pt>
                <c:pt idx="36">
                  <c:v>2.1634359663717846</c:v>
                </c:pt>
                <c:pt idx="37">
                  <c:v>2.2186121664758072</c:v>
                </c:pt>
                <c:pt idx="38">
                  <c:v>2.2737528691549533</c:v>
                </c:pt>
                <c:pt idx="39">
                  <c:v>2.3288570376223614</c:v>
                </c:pt>
                <c:pt idx="40">
                  <c:v>2.3839236210446528</c:v>
                </c:pt>
                <c:pt idx="41">
                  <c:v>2.4389515564346942</c:v>
                </c:pt>
                <c:pt idx="42">
                  <c:v>2.4939397707737929</c:v>
                </c:pt>
                <c:pt idx="43">
                  <c:v>2.5488871833700677</c:v>
                </c:pt>
                <c:pt idx="44">
                  <c:v>2.6037927084576431</c:v>
                </c:pt>
                <c:pt idx="45">
                  <c:v>2.6586552580387872</c:v>
                </c:pt>
                <c:pt idx="46">
                  <c:v>2.7134737449682809</c:v>
                </c:pt>
                <c:pt idx="47">
                  <c:v>2.7682470862759723</c:v>
                </c:pt>
                <c:pt idx="48">
                  <c:v>2.8229742067198682</c:v>
                </c:pt>
                <c:pt idx="49">
                  <c:v>2.8776540425580972</c:v>
                </c:pt>
                <c:pt idx="50">
                  <c:v>2.9322855455238046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8BE-4726-9200-5E549B34F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694000"/>
        <c:axId val="362688904"/>
      </c:scatterChart>
      <c:valAx>
        <c:axId val="362694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 Dose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688904"/>
        <c:crosses val="autoZero"/>
        <c:crossBetween val="midCat"/>
      </c:valAx>
      <c:valAx>
        <c:axId val="362688904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Inactivation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69400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UV-LP 254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'LP02'!$U$40:$U$95</c:f>
              <c:numCache>
                <c:formatCode>0.0</c:formatCode>
                <c:ptCount val="56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  <c:pt idx="9">
                  <c:v>1.4</c:v>
                </c:pt>
                <c:pt idx="10">
                  <c:v>1.5</c:v>
                </c:pt>
                <c:pt idx="11">
                  <c:v>1.6</c:v>
                </c:pt>
                <c:pt idx="12">
                  <c:v>1.7</c:v>
                </c:pt>
                <c:pt idx="13">
                  <c:v>1.8</c:v>
                </c:pt>
                <c:pt idx="14">
                  <c:v>1.9</c:v>
                </c:pt>
                <c:pt idx="15">
                  <c:v>2</c:v>
                </c:pt>
                <c:pt idx="16">
                  <c:v>2.1</c:v>
                </c:pt>
                <c:pt idx="17">
                  <c:v>2.2000000000000002</c:v>
                </c:pt>
                <c:pt idx="18">
                  <c:v>2.2999999999999998</c:v>
                </c:pt>
                <c:pt idx="19">
                  <c:v>2.4</c:v>
                </c:pt>
                <c:pt idx="20">
                  <c:v>2.5</c:v>
                </c:pt>
                <c:pt idx="21">
                  <c:v>2.6</c:v>
                </c:pt>
                <c:pt idx="22">
                  <c:v>2.7</c:v>
                </c:pt>
                <c:pt idx="23">
                  <c:v>2.8</c:v>
                </c:pt>
                <c:pt idx="24">
                  <c:v>2.9</c:v>
                </c:pt>
                <c:pt idx="25">
                  <c:v>3</c:v>
                </c:pt>
                <c:pt idx="26">
                  <c:v>3.1</c:v>
                </c:pt>
                <c:pt idx="27">
                  <c:v>3.2</c:v>
                </c:pt>
                <c:pt idx="28">
                  <c:v>3.3</c:v>
                </c:pt>
                <c:pt idx="29">
                  <c:v>3.4</c:v>
                </c:pt>
                <c:pt idx="30">
                  <c:v>3.5</c:v>
                </c:pt>
                <c:pt idx="31">
                  <c:v>3.6</c:v>
                </c:pt>
                <c:pt idx="32">
                  <c:v>3.7</c:v>
                </c:pt>
                <c:pt idx="33">
                  <c:v>3.8</c:v>
                </c:pt>
                <c:pt idx="34">
                  <c:v>3.9</c:v>
                </c:pt>
                <c:pt idx="35">
                  <c:v>4</c:v>
                </c:pt>
                <c:pt idx="36">
                  <c:v>4.0999999999999996</c:v>
                </c:pt>
                <c:pt idx="37">
                  <c:v>4.2</c:v>
                </c:pt>
                <c:pt idx="38">
                  <c:v>4.3</c:v>
                </c:pt>
                <c:pt idx="39">
                  <c:v>4.4000000000000004</c:v>
                </c:pt>
                <c:pt idx="40">
                  <c:v>4.5</c:v>
                </c:pt>
                <c:pt idx="41">
                  <c:v>4.5999999999999996</c:v>
                </c:pt>
                <c:pt idx="42">
                  <c:v>4.7</c:v>
                </c:pt>
                <c:pt idx="43">
                  <c:v>4.7999999999999901</c:v>
                </c:pt>
                <c:pt idx="44">
                  <c:v>4.8999999999999897</c:v>
                </c:pt>
                <c:pt idx="45">
                  <c:v>5</c:v>
                </c:pt>
                <c:pt idx="46">
                  <c:v>5.0999999999999899</c:v>
                </c:pt>
                <c:pt idx="47">
                  <c:v>5.1999999999999904</c:v>
                </c:pt>
                <c:pt idx="48">
                  <c:v>5.2999999999999901</c:v>
                </c:pt>
                <c:pt idx="49">
                  <c:v>5.3999999999999897</c:v>
                </c:pt>
                <c:pt idx="50">
                  <c:v>5.4999999999999902</c:v>
                </c:pt>
                <c:pt idx="51">
                  <c:v>5.5999999999999899</c:v>
                </c:pt>
                <c:pt idx="52">
                  <c:v>5.6999999999999904</c:v>
                </c:pt>
                <c:pt idx="53">
                  <c:v>5.7999999999999901</c:v>
                </c:pt>
                <c:pt idx="54">
                  <c:v>5.8999999999999897</c:v>
                </c:pt>
                <c:pt idx="55">
                  <c:v>5.9999999999999902</c:v>
                </c:pt>
              </c:numCache>
            </c:numRef>
          </c:xVal>
          <c:yVal>
            <c:numRef>
              <c:f>'LP02'!$W$40:$W$95</c:f>
              <c:numCache>
                <c:formatCode>0.00</c:formatCode>
                <c:ptCount val="56"/>
                <c:pt idx="0">
                  <c:v>0.43915873015873053</c:v>
                </c:pt>
                <c:pt idx="1">
                  <c:v>0.48850158730158766</c:v>
                </c:pt>
                <c:pt idx="2">
                  <c:v>0.53784444444444479</c:v>
                </c:pt>
                <c:pt idx="3">
                  <c:v>0.58718730158730192</c:v>
                </c:pt>
                <c:pt idx="4">
                  <c:v>0.63653015873015906</c:v>
                </c:pt>
                <c:pt idx="5">
                  <c:v>0.68587301587301619</c:v>
                </c:pt>
                <c:pt idx="6">
                  <c:v>0.73521587301587343</c:v>
                </c:pt>
                <c:pt idx="7">
                  <c:v>0.78455873015873046</c:v>
                </c:pt>
                <c:pt idx="8">
                  <c:v>0.8339015873015877</c:v>
                </c:pt>
                <c:pt idx="9">
                  <c:v>0.88324444444444472</c:v>
                </c:pt>
                <c:pt idx="10">
                  <c:v>0.93258730158730196</c:v>
                </c:pt>
                <c:pt idx="11">
                  <c:v>0.9819301587301591</c:v>
                </c:pt>
                <c:pt idx="12">
                  <c:v>1.0312730158730163</c:v>
                </c:pt>
                <c:pt idx="13">
                  <c:v>1.0806158730158733</c:v>
                </c:pt>
                <c:pt idx="14">
                  <c:v>1.1299587301587306</c:v>
                </c:pt>
                <c:pt idx="15">
                  <c:v>1.1793015873015875</c:v>
                </c:pt>
                <c:pt idx="16">
                  <c:v>1.2286444444444449</c:v>
                </c:pt>
                <c:pt idx="17">
                  <c:v>1.277987301587302</c:v>
                </c:pt>
                <c:pt idx="18">
                  <c:v>1.3273301587301589</c:v>
                </c:pt>
                <c:pt idx="19">
                  <c:v>1.376673015873016</c:v>
                </c:pt>
                <c:pt idx="20">
                  <c:v>1.4260158730158734</c:v>
                </c:pt>
                <c:pt idx="21">
                  <c:v>1.4753587301587305</c:v>
                </c:pt>
                <c:pt idx="22">
                  <c:v>1.5247015873015877</c:v>
                </c:pt>
                <c:pt idx="23">
                  <c:v>1.5740444444444446</c:v>
                </c:pt>
                <c:pt idx="24">
                  <c:v>1.6233873015873019</c:v>
                </c:pt>
                <c:pt idx="25">
                  <c:v>1.6727301587301591</c:v>
                </c:pt>
                <c:pt idx="26">
                  <c:v>1.7220730158730162</c:v>
                </c:pt>
                <c:pt idx="27">
                  <c:v>1.7714158730158733</c:v>
                </c:pt>
                <c:pt idx="28">
                  <c:v>1.8207587301587302</c:v>
                </c:pt>
                <c:pt idx="29">
                  <c:v>1.8701015873015876</c:v>
                </c:pt>
                <c:pt idx="30">
                  <c:v>1.9194444444444447</c:v>
                </c:pt>
                <c:pt idx="31">
                  <c:v>1.9687873015873019</c:v>
                </c:pt>
                <c:pt idx="32">
                  <c:v>2.018130158730159</c:v>
                </c:pt>
                <c:pt idx="33">
                  <c:v>2.0674730158730164</c:v>
                </c:pt>
                <c:pt idx="34">
                  <c:v>2.1168158730158733</c:v>
                </c:pt>
                <c:pt idx="35">
                  <c:v>2.1661587301587302</c:v>
                </c:pt>
                <c:pt idx="36">
                  <c:v>2.2155015873015875</c:v>
                </c:pt>
                <c:pt idx="37">
                  <c:v>2.2648444444444449</c:v>
                </c:pt>
                <c:pt idx="38">
                  <c:v>2.3141873015873018</c:v>
                </c:pt>
                <c:pt idx="39">
                  <c:v>2.3635301587301591</c:v>
                </c:pt>
                <c:pt idx="40">
                  <c:v>2.4128730158730161</c:v>
                </c:pt>
                <c:pt idx="41">
                  <c:v>2.462215873015873</c:v>
                </c:pt>
                <c:pt idx="42">
                  <c:v>2.5115587301587303</c:v>
                </c:pt>
                <c:pt idx="43">
                  <c:v>2.5609015873015828</c:v>
                </c:pt>
                <c:pt idx="44">
                  <c:v>2.6102444444444397</c:v>
                </c:pt>
                <c:pt idx="45">
                  <c:v>2.6595873015873019</c:v>
                </c:pt>
                <c:pt idx="46">
                  <c:v>2.708930158730154</c:v>
                </c:pt>
                <c:pt idx="47">
                  <c:v>2.7582730158730113</c:v>
                </c:pt>
                <c:pt idx="48">
                  <c:v>2.8076158730158682</c:v>
                </c:pt>
                <c:pt idx="49">
                  <c:v>2.8569587301587251</c:v>
                </c:pt>
                <c:pt idx="50">
                  <c:v>2.9063015873015825</c:v>
                </c:pt>
                <c:pt idx="51">
                  <c:v>2.9556444444444394</c:v>
                </c:pt>
                <c:pt idx="52">
                  <c:v>3.0049873015872972</c:v>
                </c:pt>
                <c:pt idx="53">
                  <c:v>3.0543301587301541</c:v>
                </c:pt>
                <c:pt idx="54">
                  <c:v>3.103673015873011</c:v>
                </c:pt>
                <c:pt idx="55">
                  <c:v>3.1530158730158684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60-4581-8434-87D479D470D2}"/>
            </c:ext>
          </c:extLst>
        </c:ser>
        <c:ser>
          <c:idx val="1"/>
          <c:order val="1"/>
          <c:spPr>
            <a:ln w="190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'LP02'!$U$40:$U$95</c:f>
              <c:numCache>
                <c:formatCode>0.0</c:formatCode>
                <c:ptCount val="56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  <c:pt idx="9">
                  <c:v>1.4</c:v>
                </c:pt>
                <c:pt idx="10">
                  <c:v>1.5</c:v>
                </c:pt>
                <c:pt idx="11">
                  <c:v>1.6</c:v>
                </c:pt>
                <c:pt idx="12">
                  <c:v>1.7</c:v>
                </c:pt>
                <c:pt idx="13">
                  <c:v>1.8</c:v>
                </c:pt>
                <c:pt idx="14">
                  <c:v>1.9</c:v>
                </c:pt>
                <c:pt idx="15">
                  <c:v>2</c:v>
                </c:pt>
                <c:pt idx="16">
                  <c:v>2.1</c:v>
                </c:pt>
                <c:pt idx="17">
                  <c:v>2.2000000000000002</c:v>
                </c:pt>
                <c:pt idx="18">
                  <c:v>2.2999999999999998</c:v>
                </c:pt>
                <c:pt idx="19">
                  <c:v>2.4</c:v>
                </c:pt>
                <c:pt idx="20">
                  <c:v>2.5</c:v>
                </c:pt>
                <c:pt idx="21">
                  <c:v>2.6</c:v>
                </c:pt>
                <c:pt idx="22">
                  <c:v>2.7</c:v>
                </c:pt>
                <c:pt idx="23">
                  <c:v>2.8</c:v>
                </c:pt>
                <c:pt idx="24">
                  <c:v>2.9</c:v>
                </c:pt>
                <c:pt idx="25">
                  <c:v>3</c:v>
                </c:pt>
                <c:pt idx="26">
                  <c:v>3.1</c:v>
                </c:pt>
                <c:pt idx="27">
                  <c:v>3.2</c:v>
                </c:pt>
                <c:pt idx="28">
                  <c:v>3.3</c:v>
                </c:pt>
                <c:pt idx="29">
                  <c:v>3.4</c:v>
                </c:pt>
                <c:pt idx="30">
                  <c:v>3.5</c:v>
                </c:pt>
                <c:pt idx="31">
                  <c:v>3.6</c:v>
                </c:pt>
                <c:pt idx="32">
                  <c:v>3.7</c:v>
                </c:pt>
                <c:pt idx="33">
                  <c:v>3.8</c:v>
                </c:pt>
                <c:pt idx="34">
                  <c:v>3.9</c:v>
                </c:pt>
                <c:pt idx="35">
                  <c:v>4</c:v>
                </c:pt>
                <c:pt idx="36">
                  <c:v>4.0999999999999996</c:v>
                </c:pt>
                <c:pt idx="37">
                  <c:v>4.2</c:v>
                </c:pt>
                <c:pt idx="38">
                  <c:v>4.3</c:v>
                </c:pt>
                <c:pt idx="39">
                  <c:v>4.4000000000000004</c:v>
                </c:pt>
                <c:pt idx="40">
                  <c:v>4.5</c:v>
                </c:pt>
                <c:pt idx="41">
                  <c:v>4.5999999999999996</c:v>
                </c:pt>
                <c:pt idx="42">
                  <c:v>4.7</c:v>
                </c:pt>
                <c:pt idx="43">
                  <c:v>4.7999999999999901</c:v>
                </c:pt>
                <c:pt idx="44">
                  <c:v>4.8999999999999897</c:v>
                </c:pt>
                <c:pt idx="45">
                  <c:v>5</c:v>
                </c:pt>
                <c:pt idx="46">
                  <c:v>5.0999999999999899</c:v>
                </c:pt>
                <c:pt idx="47">
                  <c:v>5.1999999999999904</c:v>
                </c:pt>
                <c:pt idx="48">
                  <c:v>5.2999999999999901</c:v>
                </c:pt>
                <c:pt idx="49">
                  <c:v>5.3999999999999897</c:v>
                </c:pt>
                <c:pt idx="50">
                  <c:v>5.4999999999999902</c:v>
                </c:pt>
                <c:pt idx="51">
                  <c:v>5.5999999999999899</c:v>
                </c:pt>
                <c:pt idx="52">
                  <c:v>5.6999999999999904</c:v>
                </c:pt>
                <c:pt idx="53">
                  <c:v>5.7999999999999901</c:v>
                </c:pt>
                <c:pt idx="54">
                  <c:v>5.8999999999999897</c:v>
                </c:pt>
                <c:pt idx="55">
                  <c:v>5.9999999999999902</c:v>
                </c:pt>
              </c:numCache>
            </c:numRef>
          </c:xVal>
          <c:yVal>
            <c:numRef>
              <c:f>'LP02'!$X$40:$X$95</c:f>
              <c:numCache>
                <c:formatCode>0.00</c:formatCode>
                <c:ptCount val="56"/>
                <c:pt idx="0">
                  <c:v>0.74202336942794989</c:v>
                </c:pt>
                <c:pt idx="1">
                  <c:v>0.78775792160405977</c:v>
                </c:pt>
                <c:pt idx="2">
                  <c:v>0.83350814952970187</c:v>
                </c:pt>
                <c:pt idx="3">
                  <c:v>0.87927463163337105</c:v>
                </c:pt>
                <c:pt idx="4">
                  <c:v>0.92505797233961207</c:v>
                </c:pt>
                <c:pt idx="5">
                  <c:v>0.97085880334876329</c:v>
                </c:pt>
                <c:pt idx="6">
                  <c:v>1.0166777849759157</c:v>
                </c:pt>
                <c:pt idx="7">
                  <c:v>1.0625156075504294</c:v>
                </c:pt>
                <c:pt idx="8">
                  <c:v>1.1083729928770971</c:v>
                </c:pt>
                <c:pt idx="9">
                  <c:v>1.1542506957597198</c:v>
                </c:pt>
                <c:pt idx="10">
                  <c:v>1.2001495055874762</c:v>
                </c:pt>
                <c:pt idx="11">
                  <c:v>1.2460702479839756</c:v>
                </c:pt>
                <c:pt idx="12">
                  <c:v>1.2920137865183219</c:v>
                </c:pt>
                <c:pt idx="13">
                  <c:v>1.3379810244768122</c:v>
                </c:pt>
                <c:pt idx="14">
                  <c:v>1.3839729066930861</c:v>
                </c:pt>
                <c:pt idx="15">
                  <c:v>1.4299904214335686</c:v>
                </c:pt>
                <c:pt idx="16">
                  <c:v>1.4760346023339364</c:v>
                </c:pt>
                <c:pt idx="17">
                  <c:v>1.5221065303810077</c:v>
                </c:pt>
                <c:pt idx="18">
                  <c:v>1.5682073359329614</c:v>
                </c:pt>
                <c:pt idx="19">
                  <c:v>1.6143382007690317</c:v>
                </c:pt>
                <c:pt idx="20">
                  <c:v>1.6605003601578481</c:v>
                </c:pt>
                <c:pt idx="21">
                  <c:v>1.7066951049313177</c:v>
                </c:pt>
                <c:pt idx="22">
                  <c:v>1.7529237835484062</c:v>
                </c:pt>
                <c:pt idx="23">
                  <c:v>1.7991878041302909</c:v>
                </c:pt>
                <c:pt idx="24">
                  <c:v>1.8454886364451768</c:v>
                </c:pt>
                <c:pt idx="25">
                  <c:v>1.8918278138175191</c:v>
                </c:pt>
                <c:pt idx="26">
                  <c:v>1.9382069349325199</c:v>
                </c:pt>
                <c:pt idx="27">
                  <c:v>1.984627665502525</c:v>
                </c:pt>
                <c:pt idx="28">
                  <c:v>2.0310917397573958</c:v>
                </c:pt>
                <c:pt idx="29">
                  <c:v>2.0776009617160764</c:v>
                </c:pt>
                <c:pt idx="30">
                  <c:v>2.1241572061914509</c:v>
                </c:pt>
                <c:pt idx="31">
                  <c:v>2.170762419475321</c:v>
                </c:pt>
                <c:pt idx="32">
                  <c:v>2.217418619644941</c:v>
                </c:pt>
                <c:pt idx="33">
                  <c:v>2.2641278964272407</c:v>
                </c:pt>
                <c:pt idx="34">
                  <c:v>2.3108924105517654</c:v>
                </c:pt>
                <c:pt idx="35">
                  <c:v>2.3577143925186697</c:v>
                </c:pt>
                <c:pt idx="36">
                  <c:v>2.4045961407041125</c:v>
                </c:pt>
                <c:pt idx="37">
                  <c:v>2.4515400187223477</c:v>
                </c:pt>
                <c:pt idx="38">
                  <c:v>2.4985484519621086</c:v>
                </c:pt>
                <c:pt idx="39">
                  <c:v>2.5456239232148299</c:v>
                </c:pt>
                <c:pt idx="40">
                  <c:v>2.5927689673143584</c:v>
                </c:pt>
                <c:pt idx="41">
                  <c:v>2.6399861647124423</c:v>
                </c:pt>
                <c:pt idx="42">
                  <c:v>2.6872781339219212</c:v>
                </c:pt>
                <c:pt idx="43">
                  <c:v>2.7346475227706173</c:v>
                </c:pt>
                <c:pt idx="44">
                  <c:v>2.7820969984238291</c:v>
                </c:pt>
                <c:pt idx="45">
                  <c:v>2.8296292361522153</c:v>
                </c:pt>
                <c:pt idx="46">
                  <c:v>2.8772469068452131</c:v>
                </c:pt>
                <c:pt idx="47">
                  <c:v>2.9249526632976104</c:v>
                </c:pt>
                <c:pt idx="48">
                  <c:v>2.9727491253282343</c:v>
                </c:pt>
                <c:pt idx="49">
                  <c:v>3.0206388638250954</c:v>
                </c:pt>
                <c:pt idx="50">
                  <c:v>3.068624383848872</c:v>
                </c:pt>
                <c:pt idx="51">
                  <c:v>3.1167081069662355</c:v>
                </c:pt>
                <c:pt idx="52">
                  <c:v>3.164892353024229</c:v>
                </c:pt>
                <c:pt idx="53">
                  <c:v>3.2131793216151725</c:v>
                </c:pt>
                <c:pt idx="54">
                  <c:v>3.2615710735165577</c:v>
                </c:pt>
                <c:pt idx="55">
                  <c:v>3.3100695124198918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60-4581-8434-87D479D470D2}"/>
            </c:ext>
          </c:extLst>
        </c:ser>
        <c:ser>
          <c:idx val="2"/>
          <c:order val="2"/>
          <c:spPr>
            <a:ln w="190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'LP02'!$U$40:$U$95</c:f>
              <c:numCache>
                <c:formatCode>0.0</c:formatCode>
                <c:ptCount val="56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  <c:pt idx="9">
                  <c:v>1.4</c:v>
                </c:pt>
                <c:pt idx="10">
                  <c:v>1.5</c:v>
                </c:pt>
                <c:pt idx="11">
                  <c:v>1.6</c:v>
                </c:pt>
                <c:pt idx="12">
                  <c:v>1.7</c:v>
                </c:pt>
                <c:pt idx="13">
                  <c:v>1.8</c:v>
                </c:pt>
                <c:pt idx="14">
                  <c:v>1.9</c:v>
                </c:pt>
                <c:pt idx="15">
                  <c:v>2</c:v>
                </c:pt>
                <c:pt idx="16">
                  <c:v>2.1</c:v>
                </c:pt>
                <c:pt idx="17">
                  <c:v>2.2000000000000002</c:v>
                </c:pt>
                <c:pt idx="18">
                  <c:v>2.2999999999999998</c:v>
                </c:pt>
                <c:pt idx="19">
                  <c:v>2.4</c:v>
                </c:pt>
                <c:pt idx="20">
                  <c:v>2.5</c:v>
                </c:pt>
                <c:pt idx="21">
                  <c:v>2.6</c:v>
                </c:pt>
                <c:pt idx="22">
                  <c:v>2.7</c:v>
                </c:pt>
                <c:pt idx="23">
                  <c:v>2.8</c:v>
                </c:pt>
                <c:pt idx="24">
                  <c:v>2.9</c:v>
                </c:pt>
                <c:pt idx="25">
                  <c:v>3</c:v>
                </c:pt>
                <c:pt idx="26">
                  <c:v>3.1</c:v>
                </c:pt>
                <c:pt idx="27">
                  <c:v>3.2</c:v>
                </c:pt>
                <c:pt idx="28">
                  <c:v>3.3</c:v>
                </c:pt>
                <c:pt idx="29">
                  <c:v>3.4</c:v>
                </c:pt>
                <c:pt idx="30">
                  <c:v>3.5</c:v>
                </c:pt>
                <c:pt idx="31">
                  <c:v>3.6</c:v>
                </c:pt>
                <c:pt idx="32">
                  <c:v>3.7</c:v>
                </c:pt>
                <c:pt idx="33">
                  <c:v>3.8</c:v>
                </c:pt>
                <c:pt idx="34">
                  <c:v>3.9</c:v>
                </c:pt>
                <c:pt idx="35">
                  <c:v>4</c:v>
                </c:pt>
                <c:pt idx="36">
                  <c:v>4.0999999999999996</c:v>
                </c:pt>
                <c:pt idx="37">
                  <c:v>4.2</c:v>
                </c:pt>
                <c:pt idx="38">
                  <c:v>4.3</c:v>
                </c:pt>
                <c:pt idx="39">
                  <c:v>4.4000000000000004</c:v>
                </c:pt>
                <c:pt idx="40">
                  <c:v>4.5</c:v>
                </c:pt>
                <c:pt idx="41">
                  <c:v>4.5999999999999996</c:v>
                </c:pt>
                <c:pt idx="42">
                  <c:v>4.7</c:v>
                </c:pt>
                <c:pt idx="43">
                  <c:v>4.7999999999999901</c:v>
                </c:pt>
                <c:pt idx="44">
                  <c:v>4.8999999999999897</c:v>
                </c:pt>
                <c:pt idx="45">
                  <c:v>5</c:v>
                </c:pt>
                <c:pt idx="46">
                  <c:v>5.0999999999999899</c:v>
                </c:pt>
                <c:pt idx="47">
                  <c:v>5.1999999999999904</c:v>
                </c:pt>
                <c:pt idx="48">
                  <c:v>5.2999999999999901</c:v>
                </c:pt>
                <c:pt idx="49">
                  <c:v>5.3999999999999897</c:v>
                </c:pt>
                <c:pt idx="50">
                  <c:v>5.4999999999999902</c:v>
                </c:pt>
                <c:pt idx="51">
                  <c:v>5.5999999999999899</c:v>
                </c:pt>
                <c:pt idx="52">
                  <c:v>5.6999999999999904</c:v>
                </c:pt>
                <c:pt idx="53">
                  <c:v>5.7999999999999901</c:v>
                </c:pt>
                <c:pt idx="54">
                  <c:v>5.8999999999999897</c:v>
                </c:pt>
                <c:pt idx="55">
                  <c:v>5.9999999999999902</c:v>
                </c:pt>
              </c:numCache>
            </c:numRef>
          </c:xVal>
          <c:yVal>
            <c:numRef>
              <c:f>'LP02'!$Y$40:$Y$95</c:f>
              <c:numCache>
                <c:formatCode>0.00</c:formatCode>
                <c:ptCount val="56"/>
                <c:pt idx="0">
                  <c:v>0.13629409088951111</c:v>
                </c:pt>
                <c:pt idx="1">
                  <c:v>0.18924525299911554</c:v>
                </c:pt>
                <c:pt idx="2">
                  <c:v>0.24218073935918766</c:v>
                </c:pt>
                <c:pt idx="3">
                  <c:v>0.29509997154123274</c:v>
                </c:pt>
                <c:pt idx="4">
                  <c:v>0.34800234512070605</c:v>
                </c:pt>
                <c:pt idx="5">
                  <c:v>0.40088722839726909</c:v>
                </c:pt>
                <c:pt idx="6">
                  <c:v>0.45375396105583121</c:v>
                </c:pt>
                <c:pt idx="7">
                  <c:v>0.50660185276703151</c:v>
                </c:pt>
                <c:pt idx="8">
                  <c:v>0.55943018172607839</c:v>
                </c:pt>
                <c:pt idx="9">
                  <c:v>0.61223819312916961</c:v>
                </c:pt>
                <c:pt idx="10">
                  <c:v>0.66502509758712769</c:v>
                </c:pt>
                <c:pt idx="11">
                  <c:v>0.71779006947634261</c:v>
                </c:pt>
                <c:pt idx="12">
                  <c:v>0.7705322452277108</c:v>
                </c:pt>
                <c:pt idx="13">
                  <c:v>0.82325072155493428</c:v>
                </c:pt>
                <c:pt idx="14">
                  <c:v>0.87594455362437507</c:v>
                </c:pt>
                <c:pt idx="15">
                  <c:v>0.92861275316960645</c:v>
                </c:pt>
                <c:pt idx="16">
                  <c:v>0.98125428655495339</c:v>
                </c:pt>
                <c:pt idx="17">
                  <c:v>1.0338680727935963</c:v>
                </c:pt>
                <c:pt idx="18">
                  <c:v>1.0864529815273565</c:v>
                </c:pt>
                <c:pt idx="19">
                  <c:v>1.1390078309770004</c:v>
                </c:pt>
                <c:pt idx="20">
                  <c:v>1.1915313858738987</c:v>
                </c:pt>
                <c:pt idx="21">
                  <c:v>1.2440223553861434</c:v>
                </c:pt>
                <c:pt idx="22">
                  <c:v>1.2964793910547692</c:v>
                </c:pt>
                <c:pt idx="23">
                  <c:v>1.3489010847585983</c:v>
                </c:pt>
                <c:pt idx="24">
                  <c:v>1.4012859667294271</c:v>
                </c:pt>
                <c:pt idx="25">
                  <c:v>1.4536325036427991</c:v>
                </c:pt>
                <c:pt idx="26">
                  <c:v>1.5059390968135125</c:v>
                </c:pt>
                <c:pt idx="27">
                  <c:v>1.5582040805292217</c:v>
                </c:pt>
                <c:pt idx="28">
                  <c:v>1.6104257205600645</c:v>
                </c:pt>
                <c:pt idx="29">
                  <c:v>1.6626022128870988</c:v>
                </c:pt>
                <c:pt idx="30">
                  <c:v>1.7147316826974386</c:v>
                </c:pt>
                <c:pt idx="31">
                  <c:v>1.7668121836992825</c:v>
                </c:pt>
                <c:pt idx="32">
                  <c:v>1.818841697815377</c:v>
                </c:pt>
                <c:pt idx="33">
                  <c:v>1.8708181353187918</c:v>
                </c:pt>
                <c:pt idx="34">
                  <c:v>1.9227393354799811</c:v>
                </c:pt>
                <c:pt idx="35">
                  <c:v>1.9746030677987905</c:v>
                </c:pt>
                <c:pt idx="36">
                  <c:v>2.0264070338990625</c:v>
                </c:pt>
                <c:pt idx="37">
                  <c:v>2.078148870166542</c:v>
                </c:pt>
                <c:pt idx="38">
                  <c:v>2.129826151212495</c:v>
                </c:pt>
                <c:pt idx="39">
                  <c:v>2.1814363942454884</c:v>
                </c:pt>
                <c:pt idx="40">
                  <c:v>2.2329770644316738</c:v>
                </c:pt>
                <c:pt idx="41">
                  <c:v>2.2844455813193036</c:v>
                </c:pt>
                <c:pt idx="42">
                  <c:v>2.3358393263955395</c:v>
                </c:pt>
                <c:pt idx="43">
                  <c:v>2.3871556518325483</c:v>
                </c:pt>
                <c:pt idx="44">
                  <c:v>2.4383918904650503</c:v>
                </c:pt>
                <c:pt idx="45">
                  <c:v>2.4895453670223886</c:v>
                </c:pt>
                <c:pt idx="46">
                  <c:v>2.5406134106150948</c:v>
                </c:pt>
                <c:pt idx="47">
                  <c:v>2.5915933684484123</c:v>
                </c:pt>
                <c:pt idx="48">
                  <c:v>2.6424826207035021</c:v>
                </c:pt>
                <c:pt idx="49">
                  <c:v>2.6932785964923549</c:v>
                </c:pt>
                <c:pt idx="50">
                  <c:v>2.743978790754293</c:v>
                </c:pt>
                <c:pt idx="51">
                  <c:v>2.7945807819226434</c:v>
                </c:pt>
                <c:pt idx="52">
                  <c:v>2.8450822501503654</c:v>
                </c:pt>
                <c:pt idx="53">
                  <c:v>2.8954809958451357</c:v>
                </c:pt>
                <c:pt idx="54">
                  <c:v>2.9457749582294643</c:v>
                </c:pt>
                <c:pt idx="55">
                  <c:v>2.995962233611845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C60-4581-8434-87D479D47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691256"/>
        <c:axId val="362692824"/>
      </c:scatterChart>
      <c:valAx>
        <c:axId val="362691256"/>
        <c:scaling>
          <c:orientation val="minMax"/>
          <c:max val="7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 Dose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692824"/>
        <c:crosses val="autoZero"/>
        <c:crossBetween val="midCat"/>
        <c:majorUnit val="1"/>
      </c:valAx>
      <c:valAx>
        <c:axId val="362692824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Inactivation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69125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UV-LED 255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KMC!$C$40:$C$90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KMC!$E$40:$E$90</c:f>
              <c:numCache>
                <c:formatCode>0.00</c:formatCode>
                <c:ptCount val="51"/>
                <c:pt idx="0">
                  <c:v>0.42396910279263211</c:v>
                </c:pt>
                <c:pt idx="1">
                  <c:v>0.51437908496732021</c:v>
                </c:pt>
                <c:pt idx="2">
                  <c:v>0.6047890671420082</c:v>
                </c:pt>
                <c:pt idx="3">
                  <c:v>0.6951990493166964</c:v>
                </c:pt>
                <c:pt idx="4">
                  <c:v>0.78560903149138439</c:v>
                </c:pt>
                <c:pt idx="5">
                  <c:v>0.87601901366607238</c:v>
                </c:pt>
                <c:pt idx="6">
                  <c:v>0.96642899584076059</c:v>
                </c:pt>
                <c:pt idx="7">
                  <c:v>1.0568389780154486</c:v>
                </c:pt>
                <c:pt idx="8">
                  <c:v>1.1472489601901366</c:v>
                </c:pt>
                <c:pt idx="9">
                  <c:v>1.2376589423648245</c:v>
                </c:pt>
                <c:pt idx="10">
                  <c:v>1.3280689245395128</c:v>
                </c:pt>
                <c:pt idx="11">
                  <c:v>1.418478906714201</c:v>
                </c:pt>
                <c:pt idx="12">
                  <c:v>1.5088888888888889</c:v>
                </c:pt>
                <c:pt idx="13">
                  <c:v>1.5992988710635769</c:v>
                </c:pt>
                <c:pt idx="14">
                  <c:v>1.6897088532382649</c:v>
                </c:pt>
                <c:pt idx="15">
                  <c:v>1.7801188354129529</c:v>
                </c:pt>
                <c:pt idx="16">
                  <c:v>1.8705288175876413</c:v>
                </c:pt>
                <c:pt idx="17">
                  <c:v>1.9609387997623293</c:v>
                </c:pt>
                <c:pt idx="18">
                  <c:v>2.0513487819370173</c:v>
                </c:pt>
                <c:pt idx="19">
                  <c:v>2.1417587641117053</c:v>
                </c:pt>
                <c:pt idx="20">
                  <c:v>2.2321687462863933</c:v>
                </c:pt>
                <c:pt idx="21">
                  <c:v>2.3225787284610817</c:v>
                </c:pt>
                <c:pt idx="22">
                  <c:v>2.4129887106357697</c:v>
                </c:pt>
                <c:pt idx="23">
                  <c:v>2.5033986928104572</c:v>
                </c:pt>
                <c:pt idx="24">
                  <c:v>2.5938086749851457</c:v>
                </c:pt>
                <c:pt idx="25">
                  <c:v>2.6842186571598337</c:v>
                </c:pt>
                <c:pt idx="26">
                  <c:v>2.7746286393345216</c:v>
                </c:pt>
                <c:pt idx="27">
                  <c:v>2.8650386215092101</c:v>
                </c:pt>
                <c:pt idx="28">
                  <c:v>2.9554486036838976</c:v>
                </c:pt>
                <c:pt idx="29">
                  <c:v>3.045858585858586</c:v>
                </c:pt>
                <c:pt idx="30">
                  <c:v>3.136268568033274</c:v>
                </c:pt>
                <c:pt idx="31">
                  <c:v>3.2266785502079616</c:v>
                </c:pt>
                <c:pt idx="32">
                  <c:v>3.3170885323826504</c:v>
                </c:pt>
                <c:pt idx="33">
                  <c:v>3.407498514557338</c:v>
                </c:pt>
                <c:pt idx="34">
                  <c:v>3.4979084967320264</c:v>
                </c:pt>
                <c:pt idx="35">
                  <c:v>3.588318478906714</c:v>
                </c:pt>
                <c:pt idx="36">
                  <c:v>3.6787284610814024</c:v>
                </c:pt>
                <c:pt idx="37">
                  <c:v>3.7691384432560908</c:v>
                </c:pt>
                <c:pt idx="38">
                  <c:v>3.8595484254307784</c:v>
                </c:pt>
                <c:pt idx="39">
                  <c:v>3.9499584076054668</c:v>
                </c:pt>
                <c:pt idx="40">
                  <c:v>4.0403683897801539</c:v>
                </c:pt>
                <c:pt idx="41">
                  <c:v>4.1307783719548432</c:v>
                </c:pt>
                <c:pt idx="42">
                  <c:v>4.2211883541295308</c:v>
                </c:pt>
                <c:pt idx="43">
                  <c:v>4.3115983363042183</c:v>
                </c:pt>
                <c:pt idx="44">
                  <c:v>4.4020083184789076</c:v>
                </c:pt>
                <c:pt idx="45">
                  <c:v>4.4924183006535952</c:v>
                </c:pt>
                <c:pt idx="46">
                  <c:v>4.5828282828282827</c:v>
                </c:pt>
                <c:pt idx="47">
                  <c:v>4.673238265002972</c:v>
                </c:pt>
                <c:pt idx="48">
                  <c:v>4.7636482471776596</c:v>
                </c:pt>
                <c:pt idx="49">
                  <c:v>4.8540582293523471</c:v>
                </c:pt>
                <c:pt idx="50">
                  <c:v>4.9444682115270346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E2E-49EE-8748-59A067652C50}"/>
            </c:ext>
          </c:extLst>
        </c:ser>
        <c:ser>
          <c:idx val="1"/>
          <c:order val="1"/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KMC!$C$40:$C$90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KMC!$F$40:$F$90</c:f>
              <c:numCache>
                <c:formatCode>0.00</c:formatCode>
                <c:ptCount val="51"/>
                <c:pt idx="0">
                  <c:v>0.67931361995342376</c:v>
                </c:pt>
                <c:pt idx="1">
                  <c:v>0.76173731129708</c:v>
                </c:pt>
                <c:pt idx="2">
                  <c:v>0.84433253278998877</c:v>
                </c:pt>
                <c:pt idx="3">
                  <c:v>0.92711662486671709</c:v>
                </c:pt>
                <c:pt idx="4">
                  <c:v>1.0101088352241887</c:v>
                </c:pt>
                <c:pt idx="5">
                  <c:v>1.09333047681482</c:v>
                </c:pt>
                <c:pt idx="6">
                  <c:v>1.1768050692624905</c:v>
                </c:pt>
                <c:pt idx="7">
                  <c:v>1.2605584484485772</c:v>
                </c:pt>
                <c:pt idx="8">
                  <c:v>1.3446188239269226</c:v>
                </c:pt>
                <c:pt idx="9">
                  <c:v>1.4290167582546238</c:v>
                </c:pt>
                <c:pt idx="10">
                  <c:v>1.5137850369408465</c:v>
                </c:pt>
                <c:pt idx="11">
                  <c:v>1.598958393696875</c:v>
                </c:pt>
                <c:pt idx="12">
                  <c:v>1.684573054795516</c:v>
                </c:pt>
                <c:pt idx="13">
                  <c:v>1.7706660709350781</c:v>
                </c:pt>
                <c:pt idx="14">
                  <c:v>1.8572744175586366</c:v>
                </c:pt>
                <c:pt idx="15">
                  <c:v>1.9444338670227357</c:v>
                </c:pt>
                <c:pt idx="16">
                  <c:v>2.0321776684730004</c:v>
                </c:pt>
                <c:pt idx="17">
                  <c:v>2.1205351107626274</c:v>
                </c:pt>
                <c:pt idx="18">
                  <c:v>2.209530083265475</c:v>
                </c:pt>
                <c:pt idx="19">
                  <c:v>2.2991797786165629</c:v>
                </c:pt>
                <c:pt idx="20">
                  <c:v>2.3894936891219993</c:v>
                </c:pt>
                <c:pt idx="21">
                  <c:v>2.4804730272227169</c:v>
                </c:pt>
                <c:pt idx="22">
                  <c:v>2.5721106501580868</c:v>
                </c:pt>
                <c:pt idx="23">
                  <c:v>2.6643914995006113</c:v>
                </c:pt>
                <c:pt idx="24">
                  <c:v>2.7572934941192671</c:v>
                </c:pt>
                <c:pt idx="25">
                  <c:v>2.8507887579623881</c:v>
                </c:pt>
                <c:pt idx="26">
                  <c:v>2.9448450339272387</c:v>
                </c:pt>
                <c:pt idx="27">
                  <c:v>3.0394271349142734</c:v>
                </c:pt>
                <c:pt idx="28">
                  <c:v>3.1344983072296615</c:v>
                </c:pt>
                <c:pt idx="29">
                  <c:v>3.2300214192010865</c:v>
                </c:pt>
                <c:pt idx="30">
                  <c:v>3.3259599282539316</c:v>
                </c:pt>
                <c:pt idx="31">
                  <c:v>3.4222786146575994</c:v>
                </c:pt>
                <c:pt idx="32">
                  <c:v>3.5189440955850437</c:v>
                </c:pt>
                <c:pt idx="33">
                  <c:v>3.6159251483916974</c:v>
                </c:pt>
                <c:pt idx="34">
                  <c:v>3.7131928786551067</c:v>
                </c:pt>
                <c:pt idx="35">
                  <c:v>3.8107207689605644</c:v>
                </c:pt>
                <c:pt idx="36">
                  <c:v>3.9084846410964458</c:v>
                </c:pt>
                <c:pt idx="37">
                  <c:v>4.006462559185608</c:v>
                </c:pt>
                <c:pt idx="38">
                  <c:v>4.1046346956726305</c:v>
                </c:pt>
                <c:pt idx="39">
                  <c:v>4.2029831768141577</c:v>
                </c:pt>
                <c:pt idx="40">
                  <c:v>4.3014919197767334</c:v>
                </c:pt>
                <c:pt idx="41">
                  <c:v>4.4001464697603394</c:v>
                </c:pt>
                <c:pt idx="42">
                  <c:v>4.4989338427077286</c:v>
                </c:pt>
                <c:pt idx="43">
                  <c:v>4.5978423770254988</c:v>
                </c:pt>
                <c:pt idx="44">
                  <c:v>4.6968615962020221</c:v>
                </c:pt>
                <c:pt idx="45">
                  <c:v>4.7959820831316691</c:v>
                </c:pt>
                <c:pt idx="46">
                  <c:v>4.8951953662308734</c:v>
                </c:pt>
                <c:pt idx="47">
                  <c:v>4.9944938169662034</c:v>
                </c:pt>
                <c:pt idx="48">
                  <c:v>5.0938705581344959</c:v>
                </c:pt>
                <c:pt idx="49">
                  <c:v>5.1933193820840735</c:v>
                </c:pt>
                <c:pt idx="50">
                  <c:v>5.2928346780027278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E2E-49EE-8748-59A067652C50}"/>
            </c:ext>
          </c:extLst>
        </c:ser>
        <c:ser>
          <c:idx val="2"/>
          <c:order val="2"/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KMC!$C$40:$C$90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KMC!$G$40:$G$90</c:f>
              <c:numCache>
                <c:formatCode>0.00</c:formatCode>
                <c:ptCount val="51"/>
                <c:pt idx="0">
                  <c:v>0.16862458563184046</c:v>
                </c:pt>
                <c:pt idx="1">
                  <c:v>0.26702085863756042</c:v>
                </c:pt>
                <c:pt idx="2">
                  <c:v>0.36524560149402763</c:v>
                </c:pt>
                <c:pt idx="3">
                  <c:v>0.46328147376667567</c:v>
                </c:pt>
                <c:pt idx="4">
                  <c:v>0.56110922775858008</c:v>
                </c:pt>
                <c:pt idx="5">
                  <c:v>0.65870755051732477</c:v>
                </c:pt>
                <c:pt idx="6">
                  <c:v>0.75605292241903066</c:v>
                </c:pt>
                <c:pt idx="7">
                  <c:v>0.8531195075823198</c:v>
                </c:pt>
                <c:pt idx="8">
                  <c:v>0.94987909645335056</c:v>
                </c:pt>
                <c:pt idx="9">
                  <c:v>1.0463011264750253</c:v>
                </c:pt>
                <c:pt idx="10">
                  <c:v>1.142352812138179</c:v>
                </c:pt>
                <c:pt idx="11">
                  <c:v>1.2379994197315269</c:v>
                </c:pt>
                <c:pt idx="12">
                  <c:v>1.3332047229822619</c:v>
                </c:pt>
                <c:pt idx="13">
                  <c:v>1.4279316711920758</c:v>
                </c:pt>
                <c:pt idx="14">
                  <c:v>1.5221432889178932</c:v>
                </c:pt>
                <c:pt idx="15">
                  <c:v>1.6158038038031701</c:v>
                </c:pt>
                <c:pt idx="16">
                  <c:v>1.7088799667022825</c:v>
                </c:pt>
                <c:pt idx="17">
                  <c:v>1.8013424887620315</c:v>
                </c:pt>
                <c:pt idx="18">
                  <c:v>1.8931674806085597</c:v>
                </c:pt>
                <c:pt idx="19">
                  <c:v>1.9843377496068475</c:v>
                </c:pt>
                <c:pt idx="20">
                  <c:v>2.0748438034507872</c:v>
                </c:pt>
                <c:pt idx="21">
                  <c:v>2.1646844296994465</c:v>
                </c:pt>
                <c:pt idx="22">
                  <c:v>2.2538667711134526</c:v>
                </c:pt>
                <c:pt idx="23">
                  <c:v>2.3424058861203032</c:v>
                </c:pt>
                <c:pt idx="24">
                  <c:v>2.4303238558510243</c:v>
                </c:pt>
                <c:pt idx="25">
                  <c:v>2.5176485563572792</c:v>
                </c:pt>
                <c:pt idx="26">
                  <c:v>2.6044122447418045</c:v>
                </c:pt>
                <c:pt idx="27">
                  <c:v>2.6906501081041467</c:v>
                </c:pt>
                <c:pt idx="28">
                  <c:v>2.7763989001381337</c:v>
                </c:pt>
                <c:pt idx="29">
                  <c:v>2.8616957525160855</c:v>
                </c:pt>
                <c:pt idx="30">
                  <c:v>2.9465772078126165</c:v>
                </c:pt>
                <c:pt idx="31">
                  <c:v>3.0310784857583237</c:v>
                </c:pt>
                <c:pt idx="32">
                  <c:v>3.1152329691802572</c:v>
                </c:pt>
                <c:pt idx="33">
                  <c:v>3.1990718807229785</c:v>
                </c:pt>
                <c:pt idx="34">
                  <c:v>3.2826241148089461</c:v>
                </c:pt>
                <c:pt idx="35">
                  <c:v>3.3659161888528635</c:v>
                </c:pt>
                <c:pt idx="36">
                  <c:v>3.448972281066359</c:v>
                </c:pt>
                <c:pt idx="37">
                  <c:v>3.5318143273265741</c:v>
                </c:pt>
                <c:pt idx="38">
                  <c:v>3.6144621551889262</c:v>
                </c:pt>
                <c:pt idx="39">
                  <c:v>3.6969336383967755</c:v>
                </c:pt>
                <c:pt idx="40">
                  <c:v>3.7792448597835748</c:v>
                </c:pt>
                <c:pt idx="41">
                  <c:v>3.8614102741493475</c:v>
                </c:pt>
                <c:pt idx="42">
                  <c:v>3.9434428655513334</c:v>
                </c:pt>
                <c:pt idx="43">
                  <c:v>4.0253542955829378</c:v>
                </c:pt>
                <c:pt idx="44">
                  <c:v>4.1071550407557931</c:v>
                </c:pt>
                <c:pt idx="45">
                  <c:v>4.1888545181755212</c:v>
                </c:pt>
                <c:pt idx="46">
                  <c:v>4.270461199425692</c:v>
                </c:pt>
                <c:pt idx="47">
                  <c:v>4.3519827130397406</c:v>
                </c:pt>
                <c:pt idx="48">
                  <c:v>4.4334259362208233</c:v>
                </c:pt>
                <c:pt idx="49">
                  <c:v>4.5147970766206207</c:v>
                </c:pt>
                <c:pt idx="50">
                  <c:v>4.5961017450513415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E2E-49EE-8748-59A067652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694392"/>
        <c:axId val="362689688"/>
      </c:scatterChart>
      <c:valAx>
        <c:axId val="362694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 Dose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689688"/>
        <c:crosses val="autoZero"/>
        <c:crossBetween val="midCat"/>
      </c:valAx>
      <c:valAx>
        <c:axId val="362689688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Inactivation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69439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UV-LED 265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KMC!$I$40:$I$90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KMC!$K$40:$K$90</c:f>
              <c:numCache>
                <c:formatCode>0.00</c:formatCode>
                <c:ptCount val="51"/>
                <c:pt idx="0">
                  <c:v>0.43802614379084948</c:v>
                </c:pt>
                <c:pt idx="1">
                  <c:v>0.5265281045751633</c:v>
                </c:pt>
                <c:pt idx="2">
                  <c:v>0.61503006535947691</c:v>
                </c:pt>
                <c:pt idx="3">
                  <c:v>0.70353202614379073</c:v>
                </c:pt>
                <c:pt idx="4">
                  <c:v>0.79203398692810434</c:v>
                </c:pt>
                <c:pt idx="5">
                  <c:v>0.88053594771241817</c:v>
                </c:pt>
                <c:pt idx="6">
                  <c:v>0.96903790849673199</c:v>
                </c:pt>
                <c:pt idx="7">
                  <c:v>1.0575398692810456</c:v>
                </c:pt>
                <c:pt idx="8">
                  <c:v>1.1460418300653594</c:v>
                </c:pt>
                <c:pt idx="9">
                  <c:v>1.234543790849673</c:v>
                </c:pt>
                <c:pt idx="10">
                  <c:v>1.3230457516339869</c:v>
                </c:pt>
                <c:pt idx="11">
                  <c:v>1.4115477124183007</c:v>
                </c:pt>
                <c:pt idx="12">
                  <c:v>1.5000496732026145</c:v>
                </c:pt>
                <c:pt idx="13">
                  <c:v>1.5885516339869279</c:v>
                </c:pt>
                <c:pt idx="14">
                  <c:v>1.6770535947712417</c:v>
                </c:pt>
                <c:pt idx="15">
                  <c:v>1.7655555555555555</c:v>
                </c:pt>
                <c:pt idx="16">
                  <c:v>1.8540575163398694</c:v>
                </c:pt>
                <c:pt idx="17">
                  <c:v>1.9425594771241832</c:v>
                </c:pt>
                <c:pt idx="18">
                  <c:v>2.0310614379084964</c:v>
                </c:pt>
                <c:pt idx="19">
                  <c:v>2.1195633986928106</c:v>
                </c:pt>
                <c:pt idx="20">
                  <c:v>2.208065359477124</c:v>
                </c:pt>
                <c:pt idx="21">
                  <c:v>2.2965673202614383</c:v>
                </c:pt>
                <c:pt idx="22">
                  <c:v>2.3850692810457517</c:v>
                </c:pt>
                <c:pt idx="23">
                  <c:v>2.473571241830065</c:v>
                </c:pt>
                <c:pt idx="24">
                  <c:v>2.5620732026143793</c:v>
                </c:pt>
                <c:pt idx="25">
                  <c:v>2.6505751633986927</c:v>
                </c:pt>
                <c:pt idx="26">
                  <c:v>2.739077124183007</c:v>
                </c:pt>
                <c:pt idx="27">
                  <c:v>2.8275790849673204</c:v>
                </c:pt>
                <c:pt idx="28">
                  <c:v>2.9160810457516337</c:v>
                </c:pt>
                <c:pt idx="29">
                  <c:v>3.004583006535948</c:v>
                </c:pt>
                <c:pt idx="30">
                  <c:v>3.0930849673202614</c:v>
                </c:pt>
                <c:pt idx="31">
                  <c:v>3.1815869281045748</c:v>
                </c:pt>
                <c:pt idx="32">
                  <c:v>3.270088888888889</c:v>
                </c:pt>
                <c:pt idx="33">
                  <c:v>3.3585908496732024</c:v>
                </c:pt>
                <c:pt idx="34">
                  <c:v>3.4470928104575167</c:v>
                </c:pt>
                <c:pt idx="35">
                  <c:v>3.5355947712418301</c:v>
                </c:pt>
                <c:pt idx="36">
                  <c:v>3.6240967320261435</c:v>
                </c:pt>
                <c:pt idx="37">
                  <c:v>3.7125986928104577</c:v>
                </c:pt>
                <c:pt idx="38">
                  <c:v>3.8011006535947711</c:v>
                </c:pt>
                <c:pt idx="39">
                  <c:v>3.8896026143790854</c:v>
                </c:pt>
                <c:pt idx="40">
                  <c:v>3.9781045751633988</c:v>
                </c:pt>
                <c:pt idx="41">
                  <c:v>4.0666065359477122</c:v>
                </c:pt>
                <c:pt idx="42">
                  <c:v>4.1551084967320264</c:v>
                </c:pt>
                <c:pt idx="43">
                  <c:v>4.2436104575163398</c:v>
                </c:pt>
                <c:pt idx="44">
                  <c:v>4.3321124183006541</c:v>
                </c:pt>
                <c:pt idx="45">
                  <c:v>4.4206143790849675</c:v>
                </c:pt>
                <c:pt idx="46">
                  <c:v>4.5091163398692808</c:v>
                </c:pt>
                <c:pt idx="47">
                  <c:v>4.5976183006535951</c:v>
                </c:pt>
                <c:pt idx="48">
                  <c:v>4.6861202614379085</c:v>
                </c:pt>
                <c:pt idx="49">
                  <c:v>4.7746222222222228</c:v>
                </c:pt>
                <c:pt idx="50">
                  <c:v>4.8631241830065361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82-46EC-92B0-0DABC3F6C5EB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KMC!$I$40:$I$90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KMC!$L$40:$L$90</c:f>
              <c:numCache>
                <c:formatCode>0.00</c:formatCode>
                <c:ptCount val="51"/>
                <c:pt idx="0">
                  <c:v>0.67446045470046445</c:v>
                </c:pt>
                <c:pt idx="1">
                  <c:v>0.75661484828410996</c:v>
                </c:pt>
                <c:pt idx="2">
                  <c:v>0.83887939896457375</c:v>
                </c:pt>
                <c:pt idx="3">
                  <c:v>0.92126357404138592</c:v>
                </c:pt>
                <c:pt idx="4">
                  <c:v>1.0037777424768739</c:v>
                </c:pt>
                <c:pt idx="5">
                  <c:v>1.0864332457701849</c:v>
                </c:pt>
                <c:pt idx="6">
                  <c:v>1.1692424662636767</c:v>
                </c:pt>
                <c:pt idx="7">
                  <c:v>1.2522188892688308</c:v>
                </c:pt>
                <c:pt idx="8">
                  <c:v>1.3353771542014763</c:v>
                </c:pt>
                <c:pt idx="9">
                  <c:v>1.4187330885236418</c:v>
                </c:pt>
                <c:pt idx="10">
                  <c:v>1.5023037167543927</c:v>
                </c:pt>
                <c:pt idx="11">
                  <c:v>1.5861072352469476</c:v>
                </c:pt>
                <c:pt idx="12">
                  <c:v>1.6701629420290014</c:v>
                </c:pt>
                <c:pt idx="13">
                  <c:v>1.754491110064833</c:v>
                </c:pt>
                <c:pt idx="14">
                  <c:v>1.8391127922294488</c:v>
                </c:pt>
                <c:pt idx="15">
                  <c:v>1.9240495475873169</c:v>
                </c:pt>
                <c:pt idx="16">
                  <c:v>2.009323081772477</c:v>
                </c:pt>
                <c:pt idx="17">
                  <c:v>2.0949547998136548</c:v>
                </c:pt>
                <c:pt idx="18">
                  <c:v>2.1809652778050328</c:v>
                </c:pt>
                <c:pt idx="19">
                  <c:v>2.267373670065953</c:v>
                </c:pt>
                <c:pt idx="20">
                  <c:v>2.3541970798551959</c:v>
                </c:pt>
                <c:pt idx="21">
                  <c:v>2.4414499325635548</c:v>
                </c:pt>
                <c:pt idx="22">
                  <c:v>2.52914339830452</c:v>
                </c:pt>
                <c:pt idx="23">
                  <c:v>2.6172849135870648</c:v>
                </c:pt>
                <c:pt idx="24">
                  <c:v>2.7058778475513261</c:v>
                </c:pt>
                <c:pt idx="25">
                  <c:v>2.794921346689355</c:v>
                </c:pt>
                <c:pt idx="26">
                  <c:v>2.8844103744229264</c:v>
                </c:pt>
                <c:pt idx="27">
                  <c:v>2.97433594133047</c:v>
                </c:pt>
                <c:pt idx="28">
                  <c:v>3.0646855020221859</c:v>
                </c:pt>
                <c:pt idx="29">
                  <c:v>3.1554434792480417</c:v>
                </c:pt>
                <c:pt idx="30">
                  <c:v>3.2465918671650029</c:v>
                </c:pt>
                <c:pt idx="31">
                  <c:v>3.3381108644291775</c:v>
                </c:pt>
                <c:pt idx="32">
                  <c:v>3.429979492911547</c:v>
                </c:pt>
                <c:pt idx="33">
                  <c:v>3.5221761672799174</c:v>
                </c:pt>
                <c:pt idx="34">
                  <c:v>3.6146791920278187</c:v>
                </c:pt>
                <c:pt idx="35">
                  <c:v>3.7074671736476299</c:v>
                </c:pt>
                <c:pt idx="36">
                  <c:v>3.8005193450870345</c:v>
                </c:pt>
                <c:pt idx="37">
                  <c:v>3.8938158066802635</c:v>
                </c:pt>
                <c:pt idx="38">
                  <c:v>3.9873376923087411</c:v>
                </c:pt>
                <c:pt idx="39">
                  <c:v>4.0810672719223851</c:v>
                </c:pt>
                <c:pt idx="40">
                  <c:v>4.1749880022388499</c:v>
                </c:pt>
                <c:pt idx="41">
                  <c:v>4.2690845369635095</c:v>
                </c:pt>
                <c:pt idx="42">
                  <c:v>4.3633427067055788</c:v>
                </c:pt>
                <c:pt idx="43">
                  <c:v>4.4577494772694974</c:v>
                </c:pt>
                <c:pt idx="44">
                  <c:v>4.5522928934294775</c:v>
                </c:pt>
                <c:pt idx="45">
                  <c:v>4.6469620138078493</c:v>
                </c:pt>
                <c:pt idx="46">
                  <c:v>4.7417468411602961</c:v>
                </c:pt>
                <c:pt idx="47">
                  <c:v>4.8366382512576243</c:v>
                </c:pt>
                <c:pt idx="48">
                  <c:v>4.9316279226466238</c:v>
                </c:pt>
                <c:pt idx="49">
                  <c:v>5.0267082688554536</c:v>
                </c:pt>
                <c:pt idx="50">
                  <c:v>5.1218723740567293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782-46EC-92B0-0DABC3F6C5EB}"/>
            </c:ext>
          </c:extLst>
        </c:ser>
        <c:ser>
          <c:idx val="2"/>
          <c:order val="2"/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KMC!$I$40:$I$90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KMC!$M$40:$M$90</c:f>
              <c:numCache>
                <c:formatCode>0.00</c:formatCode>
                <c:ptCount val="51"/>
                <c:pt idx="0">
                  <c:v>0.20159183288123445</c:v>
                </c:pt>
                <c:pt idx="1">
                  <c:v>0.29644136086621664</c:v>
                </c:pt>
                <c:pt idx="2">
                  <c:v>0.39118073175438006</c:v>
                </c:pt>
                <c:pt idx="3">
                  <c:v>0.48580047824619549</c:v>
                </c:pt>
                <c:pt idx="4">
                  <c:v>0.58029023137933478</c:v>
                </c:pt>
                <c:pt idx="5">
                  <c:v>0.67463864965465148</c:v>
                </c:pt>
                <c:pt idx="6">
                  <c:v>0.7688333507297872</c:v>
                </c:pt>
                <c:pt idx="7">
                  <c:v>0.86286084929326035</c:v>
                </c:pt>
                <c:pt idx="8">
                  <c:v>0.95670650592924256</c:v>
                </c:pt>
                <c:pt idx="9">
                  <c:v>1.0503544931757043</c:v>
                </c:pt>
                <c:pt idx="10">
                  <c:v>1.143787786513581</c:v>
                </c:pt>
                <c:pt idx="11">
                  <c:v>1.2369881895896537</c:v>
                </c:pt>
                <c:pt idx="12">
                  <c:v>1.3299364043762276</c:v>
                </c:pt>
                <c:pt idx="13">
                  <c:v>1.4226121579090227</c:v>
                </c:pt>
                <c:pt idx="14">
                  <c:v>1.5149943973130346</c:v>
                </c:pt>
                <c:pt idx="15">
                  <c:v>1.6070615635237941</c:v>
                </c:pt>
                <c:pt idx="16">
                  <c:v>1.6987919509072615</c:v>
                </c:pt>
                <c:pt idx="17">
                  <c:v>1.7901641544347116</c:v>
                </c:pt>
                <c:pt idx="18">
                  <c:v>1.8811575980119601</c:v>
                </c:pt>
                <c:pt idx="19">
                  <c:v>1.9717531273196682</c:v>
                </c:pt>
                <c:pt idx="20">
                  <c:v>2.0619336390990521</c:v>
                </c:pt>
                <c:pt idx="21">
                  <c:v>2.1516847079593218</c:v>
                </c:pt>
                <c:pt idx="22">
                  <c:v>2.2409951637869834</c:v>
                </c:pt>
                <c:pt idx="23">
                  <c:v>2.3298575700730653</c:v>
                </c:pt>
                <c:pt idx="24">
                  <c:v>2.4182685576774325</c:v>
                </c:pt>
                <c:pt idx="25">
                  <c:v>2.5062289801080304</c:v>
                </c:pt>
                <c:pt idx="26">
                  <c:v>2.5937438739430876</c:v>
                </c:pt>
                <c:pt idx="27">
                  <c:v>2.6808222286041707</c:v>
                </c:pt>
                <c:pt idx="28">
                  <c:v>2.7674765894810816</c:v>
                </c:pt>
                <c:pt idx="29">
                  <c:v>2.8537225338238543</c:v>
                </c:pt>
                <c:pt idx="30">
                  <c:v>2.9395780674755199</c:v>
                </c:pt>
                <c:pt idx="31">
                  <c:v>3.0250629917799721</c:v>
                </c:pt>
                <c:pt idx="32">
                  <c:v>3.1101982848662311</c:v>
                </c:pt>
                <c:pt idx="33">
                  <c:v>3.1950055320664874</c:v>
                </c:pt>
                <c:pt idx="34">
                  <c:v>3.2795064288872147</c:v>
                </c:pt>
                <c:pt idx="35">
                  <c:v>3.3637223688360303</c:v>
                </c:pt>
                <c:pt idx="36">
                  <c:v>3.4476741189652524</c:v>
                </c:pt>
                <c:pt idx="37">
                  <c:v>3.531381578940652</c:v>
                </c:pt>
                <c:pt idx="38">
                  <c:v>3.6148636148808011</c:v>
                </c:pt>
                <c:pt idx="39">
                  <c:v>3.6981379568357862</c:v>
                </c:pt>
                <c:pt idx="40">
                  <c:v>3.7812211480879481</c:v>
                </c:pt>
                <c:pt idx="41">
                  <c:v>3.8641285349319148</c:v>
                </c:pt>
                <c:pt idx="42">
                  <c:v>3.9468742867584741</c:v>
                </c:pt>
                <c:pt idx="43">
                  <c:v>4.0294714377631822</c:v>
                </c:pt>
                <c:pt idx="44">
                  <c:v>4.1119319431718306</c:v>
                </c:pt>
                <c:pt idx="45">
                  <c:v>4.1942667443620856</c:v>
                </c:pt>
                <c:pt idx="46">
                  <c:v>4.2764858385782656</c:v>
                </c:pt>
                <c:pt idx="47">
                  <c:v>4.358598350049566</c:v>
                </c:pt>
                <c:pt idx="48">
                  <c:v>4.4406126002291932</c:v>
                </c:pt>
                <c:pt idx="49">
                  <c:v>4.5225361755889919</c:v>
                </c:pt>
                <c:pt idx="50">
                  <c:v>4.604375991956343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782-46EC-92B0-0DABC3F6C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579184"/>
        <c:axId val="477583104"/>
      </c:scatterChart>
      <c:valAx>
        <c:axId val="477579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 Dose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583104"/>
        <c:crosses val="autoZero"/>
        <c:crossBetween val="midCat"/>
      </c:valAx>
      <c:valAx>
        <c:axId val="477583104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Inactivation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57918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UV-LED 285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KMC!$O$40:$O$90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KMC!$Q$40:$Q$90</c:f>
              <c:numCache>
                <c:formatCode>0.00</c:formatCode>
                <c:ptCount val="51"/>
                <c:pt idx="0">
                  <c:v>0.13843137254901972</c:v>
                </c:pt>
                <c:pt idx="1">
                  <c:v>0.19237254901960799</c:v>
                </c:pt>
                <c:pt idx="2">
                  <c:v>0.24631372549019614</c:v>
                </c:pt>
                <c:pt idx="3">
                  <c:v>0.30025490196078441</c:v>
                </c:pt>
                <c:pt idx="4">
                  <c:v>0.35419607843137257</c:v>
                </c:pt>
                <c:pt idx="5">
                  <c:v>0.40813725490196084</c:v>
                </c:pt>
                <c:pt idx="6">
                  <c:v>0.46207843137254923</c:v>
                </c:pt>
                <c:pt idx="7">
                  <c:v>0.51601960784313738</c:v>
                </c:pt>
                <c:pt idx="8">
                  <c:v>0.56996078431372565</c:v>
                </c:pt>
                <c:pt idx="9">
                  <c:v>0.6239019607843137</c:v>
                </c:pt>
                <c:pt idx="10">
                  <c:v>0.67784313725490208</c:v>
                </c:pt>
                <c:pt idx="11">
                  <c:v>0.73178431372549047</c:v>
                </c:pt>
                <c:pt idx="12">
                  <c:v>0.78572549019607862</c:v>
                </c:pt>
                <c:pt idx="13">
                  <c:v>0.83966666666666678</c:v>
                </c:pt>
                <c:pt idx="14">
                  <c:v>0.89360784313725494</c:v>
                </c:pt>
                <c:pt idx="15">
                  <c:v>0.94754901960784332</c:v>
                </c:pt>
                <c:pt idx="16">
                  <c:v>1.0014901960784315</c:v>
                </c:pt>
                <c:pt idx="17">
                  <c:v>1.0554313725490199</c:v>
                </c:pt>
                <c:pt idx="18">
                  <c:v>1.1093725490196078</c:v>
                </c:pt>
                <c:pt idx="19">
                  <c:v>1.1633137254901962</c:v>
                </c:pt>
                <c:pt idx="20">
                  <c:v>1.2172549019607843</c:v>
                </c:pt>
                <c:pt idx="21">
                  <c:v>1.2711960784313727</c:v>
                </c:pt>
                <c:pt idx="22">
                  <c:v>1.3251372549019611</c:v>
                </c:pt>
                <c:pt idx="23">
                  <c:v>1.379078431372549</c:v>
                </c:pt>
                <c:pt idx="24">
                  <c:v>1.4330196078431374</c:v>
                </c:pt>
                <c:pt idx="25">
                  <c:v>1.4869607843137256</c:v>
                </c:pt>
                <c:pt idx="26">
                  <c:v>1.540901960784314</c:v>
                </c:pt>
                <c:pt idx="27">
                  <c:v>1.5948431372549021</c:v>
                </c:pt>
                <c:pt idx="28">
                  <c:v>1.6487843137254901</c:v>
                </c:pt>
                <c:pt idx="29">
                  <c:v>1.7027254901960784</c:v>
                </c:pt>
                <c:pt idx="30">
                  <c:v>1.7566666666666668</c:v>
                </c:pt>
                <c:pt idx="31">
                  <c:v>1.8106078431372548</c:v>
                </c:pt>
                <c:pt idx="32">
                  <c:v>1.8645490196078436</c:v>
                </c:pt>
                <c:pt idx="33">
                  <c:v>1.9184901960784315</c:v>
                </c:pt>
                <c:pt idx="34">
                  <c:v>1.9724313725490199</c:v>
                </c:pt>
                <c:pt idx="35">
                  <c:v>2.0263725490196078</c:v>
                </c:pt>
                <c:pt idx="36">
                  <c:v>2.0803137254901962</c:v>
                </c:pt>
                <c:pt idx="37">
                  <c:v>2.1342549019607846</c:v>
                </c:pt>
                <c:pt idx="38">
                  <c:v>2.1881960784313725</c:v>
                </c:pt>
                <c:pt idx="39">
                  <c:v>2.2421372549019614</c:v>
                </c:pt>
                <c:pt idx="40">
                  <c:v>2.2960784313725493</c:v>
                </c:pt>
                <c:pt idx="41">
                  <c:v>2.3500196078431372</c:v>
                </c:pt>
                <c:pt idx="42">
                  <c:v>2.4039607843137256</c:v>
                </c:pt>
                <c:pt idx="43">
                  <c:v>2.457901960784314</c:v>
                </c:pt>
                <c:pt idx="44">
                  <c:v>2.5118431372549024</c:v>
                </c:pt>
                <c:pt idx="45">
                  <c:v>2.5657843137254903</c:v>
                </c:pt>
                <c:pt idx="46">
                  <c:v>2.6197254901960783</c:v>
                </c:pt>
                <c:pt idx="47">
                  <c:v>2.6736666666666671</c:v>
                </c:pt>
                <c:pt idx="48">
                  <c:v>2.727607843137255</c:v>
                </c:pt>
                <c:pt idx="49">
                  <c:v>2.7815490196078434</c:v>
                </c:pt>
                <c:pt idx="50">
                  <c:v>2.8354901960784313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0C-4D0B-899C-795D3FF8FF0A}"/>
            </c:ext>
          </c:extLst>
        </c:ser>
        <c:ser>
          <c:idx val="1"/>
          <c:order val="1"/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KMC!$O$40:$O$90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KMC!$R$40:$R$90</c:f>
              <c:numCache>
                <c:formatCode>0.00</c:formatCode>
                <c:ptCount val="51"/>
                <c:pt idx="0">
                  <c:v>0.35046764884836151</c:v>
                </c:pt>
                <c:pt idx="1">
                  <c:v>0.40233836266329737</c:v>
                </c:pt>
                <c:pt idx="2">
                  <c:v>0.45421801645051696</c:v>
                </c:pt>
                <c:pt idx="3">
                  <c:v>0.50610687880060612</c:v>
                </c:pt>
                <c:pt idx="4">
                  <c:v>0.55800522789847273</c:v>
                </c:pt>
                <c:pt idx="5">
                  <c:v>0.60991335188233797</c:v>
                </c:pt>
                <c:pt idx="6">
                  <c:v>0.66183154921369314</c:v>
                </c:pt>
                <c:pt idx="7">
                  <c:v>0.71376012905811947</c:v>
                </c:pt>
                <c:pt idx="8">
                  <c:v>0.76569941167679678</c:v>
                </c:pt>
                <c:pt idx="9">
                  <c:v>0.81764972882843123</c:v>
                </c:pt>
                <c:pt idx="10">
                  <c:v>0.86961142418125137</c:v>
                </c:pt>
                <c:pt idx="11">
                  <c:v>0.92158485373459487</c:v>
                </c:pt>
                <c:pt idx="12">
                  <c:v>0.97357038624949865</c:v>
                </c:pt>
                <c:pt idx="13">
                  <c:v>1.025568403687557</c:v>
                </c:pt>
                <c:pt idx="14">
                  <c:v>1.0775793016571564</c:v>
                </c:pt>
                <c:pt idx="15">
                  <c:v>1.1296034898660245</c:v>
                </c:pt>
                <c:pt idx="16">
                  <c:v>1.1816413925788312</c:v>
                </c:pt>
                <c:pt idx="17">
                  <c:v>1.23369344907837</c:v>
                </c:pt>
                <c:pt idx="18">
                  <c:v>1.2857601141285961</c:v>
                </c:pt>
                <c:pt idx="19">
                  <c:v>1.3378418584375547</c:v>
                </c:pt>
                <c:pt idx="20">
                  <c:v>1.3899391691179159</c:v>
                </c:pt>
                <c:pt idx="21">
                  <c:v>1.442052550142549</c:v>
                </c:pt>
                <c:pt idx="22">
                  <c:v>1.4941825227921917</c:v>
                </c:pt>
                <c:pt idx="23">
                  <c:v>1.5463296260919268</c:v>
                </c:pt>
                <c:pt idx="24">
                  <c:v>1.5984944172327544</c:v>
                </c:pt>
                <c:pt idx="25">
                  <c:v>1.6506774719741244</c:v>
                </c:pt>
                <c:pt idx="26">
                  <c:v>1.7028793850228372</c:v>
                </c:pt>
                <c:pt idx="27">
                  <c:v>1.7551007703832249</c:v>
                </c:pt>
                <c:pt idx="28">
                  <c:v>1.8073422616730122</c:v>
                </c:pt>
                <c:pt idx="29">
                  <c:v>1.8596045123987226</c:v>
                </c:pt>
                <c:pt idx="30">
                  <c:v>1.9118881961839276</c:v>
                </c:pt>
                <c:pt idx="31">
                  <c:v>1.964194006943079</c:v>
                </c:pt>
                <c:pt idx="32">
                  <c:v>2.0165226589930758</c:v>
                </c:pt>
                <c:pt idx="33">
                  <c:v>2.0688748870941307</c:v>
                </c:pt>
                <c:pt idx="34">
                  <c:v>2.1212514464109611</c:v>
                </c:pt>
                <c:pt idx="35">
                  <c:v>2.1736531123847422</c:v>
                </c:pt>
                <c:pt idx="36">
                  <c:v>2.2260806805057984</c:v>
                </c:pt>
                <c:pt idx="37">
                  <c:v>2.2785349659765091</c:v>
                </c:pt>
                <c:pt idx="38">
                  <c:v>2.3310168032535561</c:v>
                </c:pt>
                <c:pt idx="39">
                  <c:v>2.3835270454583442</c:v>
                </c:pt>
                <c:pt idx="40">
                  <c:v>2.4360665636442285</c:v>
                </c:pt>
                <c:pt idx="41">
                  <c:v>2.4886362459092082</c:v>
                </c:pt>
                <c:pt idx="42">
                  <c:v>2.5412369963428265</c:v>
                </c:pt>
                <c:pt idx="43">
                  <c:v>2.5938697337964092</c:v>
                </c:pt>
                <c:pt idx="44">
                  <c:v>2.646535390466326</c:v>
                </c:pt>
                <c:pt idx="45">
                  <c:v>2.6992349102807824</c:v>
                </c:pt>
                <c:pt idx="46">
                  <c:v>2.7519692470817927</c:v>
                </c:pt>
                <c:pt idx="47">
                  <c:v>2.8047393625953925</c:v>
                </c:pt>
                <c:pt idx="48">
                  <c:v>2.8575462241849339</c:v>
                </c:pt>
                <c:pt idx="49">
                  <c:v>2.9103908023844376</c:v>
                </c:pt>
                <c:pt idx="50">
                  <c:v>2.9632740682114269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00C-4D0B-899C-795D3FF8FF0A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KMC!$O$40:$O$90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KMC!$S$40:$S$90</c:f>
              <c:numCache>
                <c:formatCode>0.00</c:formatCode>
                <c:ptCount val="51"/>
                <c:pt idx="0">
                  <c:v>-7.3604903750322082E-2</c:v>
                </c:pt>
                <c:pt idx="1">
                  <c:v>-1.7593264624081395E-2</c:v>
                </c:pt>
                <c:pt idx="2">
                  <c:v>3.8409434529875358E-2</c:v>
                </c:pt>
                <c:pt idx="3">
                  <c:v>9.4402925120962738E-2</c:v>
                </c:pt>
                <c:pt idx="4">
                  <c:v>0.15038692896427244</c:v>
                </c:pt>
                <c:pt idx="5">
                  <c:v>0.20636115792158369</c:v>
                </c:pt>
                <c:pt idx="6">
                  <c:v>0.26232531353140531</c:v>
                </c:pt>
                <c:pt idx="7">
                  <c:v>0.31827908662815529</c:v>
                </c:pt>
                <c:pt idx="8">
                  <c:v>0.37422215695065453</c:v>
                </c:pt>
                <c:pt idx="9">
                  <c:v>0.43015419274019617</c:v>
                </c:pt>
                <c:pt idx="10">
                  <c:v>0.4860748503285528</c:v>
                </c:pt>
                <c:pt idx="11">
                  <c:v>0.54198377371638606</c:v>
                </c:pt>
                <c:pt idx="12">
                  <c:v>0.59788059414265859</c:v>
                </c:pt>
                <c:pt idx="13">
                  <c:v>0.65376492964577659</c:v>
                </c:pt>
                <c:pt idx="14">
                  <c:v>0.70963638461735346</c:v>
                </c:pt>
                <c:pt idx="15">
                  <c:v>0.7654945493496621</c:v>
                </c:pt>
                <c:pt idx="16">
                  <c:v>0.82133899957803169</c:v>
                </c:pt>
                <c:pt idx="17">
                  <c:v>0.87716929601966986</c:v>
                </c:pt>
                <c:pt idx="18">
                  <c:v>0.93298498391061957</c:v>
                </c:pt>
                <c:pt idx="19">
                  <c:v>0.98878559254283771</c:v>
                </c:pt>
                <c:pt idx="20">
                  <c:v>1.0445706348036528</c:v>
                </c:pt>
                <c:pt idx="21">
                  <c:v>1.1003396067201965</c:v>
                </c:pt>
                <c:pt idx="22">
                  <c:v>1.1560919870117305</c:v>
                </c:pt>
                <c:pt idx="23">
                  <c:v>1.2118272366531713</c:v>
                </c:pt>
                <c:pt idx="24">
                  <c:v>1.2675447984535204</c:v>
                </c:pt>
                <c:pt idx="25">
                  <c:v>1.3232440966533268</c:v>
                </c:pt>
                <c:pt idx="26">
                  <c:v>1.3789245365457907</c:v>
                </c:pt>
                <c:pt idx="27">
                  <c:v>1.4345855041265794</c:v>
                </c:pt>
                <c:pt idx="28">
                  <c:v>1.490226365777968</c:v>
                </c:pt>
                <c:pt idx="29">
                  <c:v>1.5458464679934343</c:v>
                </c:pt>
                <c:pt idx="30">
                  <c:v>1.6014451371494061</c:v>
                </c:pt>
                <c:pt idx="31">
                  <c:v>1.6570216793314305</c:v>
                </c:pt>
                <c:pt idx="32">
                  <c:v>1.7125753802226114</c:v>
                </c:pt>
                <c:pt idx="33">
                  <c:v>1.7681055050627323</c:v>
                </c:pt>
                <c:pt idx="34">
                  <c:v>1.8236112986870789</c:v>
                </c:pt>
                <c:pt idx="35">
                  <c:v>1.8790919856544734</c:v>
                </c:pt>
                <c:pt idx="36">
                  <c:v>1.9345467704745938</c:v>
                </c:pt>
                <c:pt idx="37">
                  <c:v>1.9899748379450604</c:v>
                </c:pt>
                <c:pt idx="38">
                  <c:v>2.045375353609189</c:v>
                </c:pt>
                <c:pt idx="39">
                  <c:v>2.1007474643455786</c:v>
                </c:pt>
                <c:pt idx="40">
                  <c:v>2.1560902991008701</c:v>
                </c:pt>
                <c:pt idx="41">
                  <c:v>2.2114029697770663</c:v>
                </c:pt>
                <c:pt idx="42">
                  <c:v>2.2666845722846247</c:v>
                </c:pt>
                <c:pt idx="43">
                  <c:v>2.3219341877722188</c:v>
                </c:pt>
                <c:pt idx="44">
                  <c:v>2.3771508840434787</c:v>
                </c:pt>
                <c:pt idx="45">
                  <c:v>2.4323337171701982</c:v>
                </c:pt>
                <c:pt idx="46">
                  <c:v>2.4874817333103638</c:v>
                </c:pt>
                <c:pt idx="47">
                  <c:v>2.5425939707379417</c:v>
                </c:pt>
                <c:pt idx="48">
                  <c:v>2.5976694620895762</c:v>
                </c:pt>
                <c:pt idx="49">
                  <c:v>2.6527072368312492</c:v>
                </c:pt>
                <c:pt idx="50">
                  <c:v>2.7077063239454358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00C-4D0B-899C-795D3FF8F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581928"/>
        <c:axId val="477579968"/>
      </c:scatterChart>
      <c:valAx>
        <c:axId val="477581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 Dose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579968"/>
        <c:crosses val="autoZero"/>
        <c:crossBetween val="midCat"/>
      </c:valAx>
      <c:valAx>
        <c:axId val="477579968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Inactivatin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58192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UV-LP 254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KMC!$U$35:$U$85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4.7999999999999901</c:v>
                </c:pt>
                <c:pt idx="39">
                  <c:v>4.8999999999999897</c:v>
                </c:pt>
                <c:pt idx="40">
                  <c:v>5</c:v>
                </c:pt>
                <c:pt idx="41">
                  <c:v>5.0999999999999899</c:v>
                </c:pt>
                <c:pt idx="42">
                  <c:v>5.1999999999999904</c:v>
                </c:pt>
                <c:pt idx="43">
                  <c:v>5.2999999999999901</c:v>
                </c:pt>
                <c:pt idx="44">
                  <c:v>5.3999999999999897</c:v>
                </c:pt>
                <c:pt idx="45">
                  <c:v>5.4999999999999902</c:v>
                </c:pt>
                <c:pt idx="46">
                  <c:v>5.5999999999999899</c:v>
                </c:pt>
                <c:pt idx="47">
                  <c:v>5.6999999999999904</c:v>
                </c:pt>
                <c:pt idx="48">
                  <c:v>5.7999999999999901</c:v>
                </c:pt>
                <c:pt idx="49">
                  <c:v>5.8999999999999897</c:v>
                </c:pt>
                <c:pt idx="50">
                  <c:v>5.9999999999999902</c:v>
                </c:pt>
              </c:numCache>
            </c:numRef>
          </c:xVal>
          <c:yVal>
            <c:numRef>
              <c:f>KMC!$W$35:$W$85</c:f>
              <c:numCache>
                <c:formatCode>0.00</c:formatCode>
                <c:ptCount val="51"/>
                <c:pt idx="0">
                  <c:v>0.12317460317460305</c:v>
                </c:pt>
                <c:pt idx="1">
                  <c:v>0.19253650793650789</c:v>
                </c:pt>
                <c:pt idx="2">
                  <c:v>0.26189841269841252</c:v>
                </c:pt>
                <c:pt idx="3">
                  <c:v>0.33126031746031737</c:v>
                </c:pt>
                <c:pt idx="4">
                  <c:v>0.40062222222222199</c:v>
                </c:pt>
                <c:pt idx="5">
                  <c:v>0.46998412698412695</c:v>
                </c:pt>
                <c:pt idx="6">
                  <c:v>0.53934603174603168</c:v>
                </c:pt>
                <c:pt idx="7">
                  <c:v>0.60870793650793642</c:v>
                </c:pt>
                <c:pt idx="8">
                  <c:v>0.67806984126984116</c:v>
                </c:pt>
                <c:pt idx="9">
                  <c:v>0.74743174603174589</c:v>
                </c:pt>
                <c:pt idx="10">
                  <c:v>0.81679365079365063</c:v>
                </c:pt>
                <c:pt idx="11">
                  <c:v>0.88615555555555536</c:v>
                </c:pt>
                <c:pt idx="12">
                  <c:v>0.95551746031746032</c:v>
                </c:pt>
                <c:pt idx="13">
                  <c:v>1.0248793650793648</c:v>
                </c:pt>
                <c:pt idx="14">
                  <c:v>1.0942412698412696</c:v>
                </c:pt>
                <c:pt idx="15">
                  <c:v>1.1636031746031743</c:v>
                </c:pt>
                <c:pt idx="16">
                  <c:v>1.2329650793650793</c:v>
                </c:pt>
                <c:pt idx="17">
                  <c:v>1.302326984126984</c:v>
                </c:pt>
                <c:pt idx="18">
                  <c:v>1.3716888888888885</c:v>
                </c:pt>
                <c:pt idx="19">
                  <c:v>1.4410507936507932</c:v>
                </c:pt>
                <c:pt idx="20">
                  <c:v>1.5104126984126984</c:v>
                </c:pt>
                <c:pt idx="21">
                  <c:v>1.5797746031746032</c:v>
                </c:pt>
                <c:pt idx="22">
                  <c:v>1.6491365079365079</c:v>
                </c:pt>
                <c:pt idx="23">
                  <c:v>1.7184984126984122</c:v>
                </c:pt>
                <c:pt idx="24">
                  <c:v>1.7878603174603174</c:v>
                </c:pt>
                <c:pt idx="25">
                  <c:v>1.8572222222222221</c:v>
                </c:pt>
                <c:pt idx="26">
                  <c:v>1.9265841269841268</c:v>
                </c:pt>
                <c:pt idx="27">
                  <c:v>1.9959460317460316</c:v>
                </c:pt>
                <c:pt idx="28">
                  <c:v>2.0653079365079363</c:v>
                </c:pt>
                <c:pt idx="29">
                  <c:v>2.1346698412698411</c:v>
                </c:pt>
                <c:pt idx="30">
                  <c:v>2.2040317460317458</c:v>
                </c:pt>
                <c:pt idx="31">
                  <c:v>2.2733936507936501</c:v>
                </c:pt>
                <c:pt idx="32">
                  <c:v>2.3427555555555553</c:v>
                </c:pt>
                <c:pt idx="33">
                  <c:v>2.41211746031746</c:v>
                </c:pt>
                <c:pt idx="34">
                  <c:v>2.4814793650793652</c:v>
                </c:pt>
                <c:pt idx="35">
                  <c:v>2.5508412698412695</c:v>
                </c:pt>
                <c:pt idx="36">
                  <c:v>2.6202031746031742</c:v>
                </c:pt>
                <c:pt idx="37">
                  <c:v>2.6895650793650794</c:v>
                </c:pt>
                <c:pt idx="38">
                  <c:v>2.758926984126977</c:v>
                </c:pt>
                <c:pt idx="39">
                  <c:v>2.8282888888888813</c:v>
                </c:pt>
                <c:pt idx="40">
                  <c:v>2.8976507936507931</c:v>
                </c:pt>
                <c:pt idx="41">
                  <c:v>2.9670126984126912</c:v>
                </c:pt>
                <c:pt idx="42">
                  <c:v>3.0363746031745964</c:v>
                </c:pt>
                <c:pt idx="43">
                  <c:v>3.1057365079365007</c:v>
                </c:pt>
                <c:pt idx="44">
                  <c:v>3.1750984126984054</c:v>
                </c:pt>
                <c:pt idx="45">
                  <c:v>3.2444603174603102</c:v>
                </c:pt>
                <c:pt idx="46">
                  <c:v>3.3138222222222149</c:v>
                </c:pt>
                <c:pt idx="47">
                  <c:v>3.3831841269841201</c:v>
                </c:pt>
                <c:pt idx="48">
                  <c:v>3.4525460317460248</c:v>
                </c:pt>
                <c:pt idx="49">
                  <c:v>3.5219079365079291</c:v>
                </c:pt>
                <c:pt idx="50">
                  <c:v>3.5912698412698343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D2-49FB-B60F-0BC5DE1E7735}"/>
            </c:ext>
          </c:extLst>
        </c:ser>
        <c:ser>
          <c:idx val="1"/>
          <c:order val="1"/>
          <c:spPr>
            <a:ln w="190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KMC!$U$35:$U$85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4.7999999999999901</c:v>
                </c:pt>
                <c:pt idx="39">
                  <c:v>4.8999999999999897</c:v>
                </c:pt>
                <c:pt idx="40">
                  <c:v>5</c:v>
                </c:pt>
                <c:pt idx="41">
                  <c:v>5.0999999999999899</c:v>
                </c:pt>
                <c:pt idx="42">
                  <c:v>5.1999999999999904</c:v>
                </c:pt>
                <c:pt idx="43">
                  <c:v>5.2999999999999901</c:v>
                </c:pt>
                <c:pt idx="44">
                  <c:v>5.3999999999999897</c:v>
                </c:pt>
                <c:pt idx="45">
                  <c:v>5.4999999999999902</c:v>
                </c:pt>
                <c:pt idx="46">
                  <c:v>5.5999999999999899</c:v>
                </c:pt>
                <c:pt idx="47">
                  <c:v>5.6999999999999904</c:v>
                </c:pt>
                <c:pt idx="48">
                  <c:v>5.7999999999999901</c:v>
                </c:pt>
                <c:pt idx="49">
                  <c:v>5.8999999999999897</c:v>
                </c:pt>
                <c:pt idx="50">
                  <c:v>5.9999999999999902</c:v>
                </c:pt>
              </c:numCache>
            </c:numRef>
          </c:xVal>
          <c:yVal>
            <c:numRef>
              <c:f>KMC!$X$35:$X$85</c:f>
              <c:numCache>
                <c:formatCode>0.00</c:formatCode>
                <c:ptCount val="51"/>
                <c:pt idx="0">
                  <c:v>0.37051648618474331</c:v>
                </c:pt>
                <c:pt idx="1">
                  <c:v>0.43594231929176824</c:v>
                </c:pt>
                <c:pt idx="2">
                  <c:v>0.50138715806740308</c:v>
                </c:pt>
                <c:pt idx="3">
                  <c:v>0.56685195050721415</c:v>
                </c:pt>
                <c:pt idx="4">
                  <c:v>0.63233770338691253</c:v>
                </c:pt>
                <c:pt idx="5">
                  <c:v>0.69784548638377231</c:v>
                </c:pt>
                <c:pt idx="6">
                  <c:v>0.76337643649037557</c:v>
                </c:pt>
                <c:pt idx="7">
                  <c:v>0.82893176273653646</c:v>
                </c:pt>
                <c:pt idx="8">
                  <c:v>0.89451275123458129</c:v>
                </c:pt>
                <c:pt idx="9">
                  <c:v>0.96012077056200817</c:v>
                </c:pt>
                <c:pt idx="10">
                  <c:v>1.02575727749374</c:v>
                </c:pt>
                <c:pt idx="11">
                  <c:v>1.0914238230935847</c:v>
                </c:pt>
                <c:pt idx="12">
                  <c:v>1.1571220591709181</c:v>
                </c:pt>
                <c:pt idx="13">
                  <c:v>1.222853745103784</c:v>
                </c:pt>
                <c:pt idx="14">
                  <c:v>1.2886207550233033</c:v>
                </c:pt>
                <c:pt idx="15">
                  <c:v>1.3544250853461544</c:v>
                </c:pt>
                <c:pt idx="16">
                  <c:v>1.4202688626316247</c:v>
                </c:pt>
                <c:pt idx="17">
                  <c:v>1.4861543517268876</c:v>
                </c:pt>
                <c:pt idx="18">
                  <c:v>1.5520839641483011</c:v>
                </c:pt>
                <c:pt idx="19">
                  <c:v>1.6180602666271797</c:v>
                </c:pt>
                <c:pt idx="20">
                  <c:v>1.6840859897251419</c:v>
                </c:pt>
                <c:pt idx="21">
                  <c:v>1.7501640363962838</c:v>
                </c:pt>
                <c:pt idx="22">
                  <c:v>1.8162974903406091</c:v>
                </c:pt>
                <c:pt idx="23">
                  <c:v>1.8824896239549693</c:v>
                </c:pt>
                <c:pt idx="24">
                  <c:v>1.9487439056440445</c:v>
                </c:pt>
                <c:pt idx="25">
                  <c:v>2.0150640062045992</c:v>
                </c:pt>
                <c:pt idx="26">
                  <c:v>2.0814538039418764</c:v>
                </c:pt>
                <c:pt idx="27">
                  <c:v>2.147917388118362</c:v>
                </c:pt>
                <c:pt idx="28">
                  <c:v>2.214459060274014</c:v>
                </c:pt>
                <c:pt idx="29">
                  <c:v>2.281083332895824</c:v>
                </c:pt>
                <c:pt idx="30">
                  <c:v>2.3477949248569567</c:v>
                </c:pt>
                <c:pt idx="31">
                  <c:v>2.4145987529965711</c:v>
                </c:pt>
                <c:pt idx="32">
                  <c:v>2.4814999191770553</c:v>
                </c:pt>
                <c:pt idx="33">
                  <c:v>2.5485036921435595</c:v>
                </c:pt>
                <c:pt idx="34">
                  <c:v>2.6156154835303624</c:v>
                </c:pt>
                <c:pt idx="35">
                  <c:v>2.6828408174195371</c:v>
                </c:pt>
                <c:pt idx="36">
                  <c:v>2.7501852929696042</c:v>
                </c:pt>
                <c:pt idx="37">
                  <c:v>2.8176545398041482</c:v>
                </c:pt>
                <c:pt idx="38">
                  <c:v>2.8852541660891693</c:v>
                </c:pt>
                <c:pt idx="39">
                  <c:v>2.9529896995351468</c:v>
                </c:pt>
                <c:pt idx="40">
                  <c:v>3.0208665219307194</c:v>
                </c:pt>
                <c:pt idx="41">
                  <c:v>3.0888897982373069</c:v>
                </c:pt>
                <c:pt idx="42">
                  <c:v>3.1570644017250786</c:v>
                </c:pt>
                <c:pt idx="43">
                  <c:v>3.225394837078448</c:v>
                </c:pt>
                <c:pt idx="44">
                  <c:v>3.2938851638044064</c:v>
                </c:pt>
                <c:pt idx="45">
                  <c:v>3.3625389225925923</c:v>
                </c:pt>
                <c:pt idx="46">
                  <c:v>3.4313590674582586</c:v>
                </c:pt>
                <c:pt idx="47">
                  <c:v>3.5003479065087149</c:v>
                </c:pt>
                <c:pt idx="48">
                  <c:v>3.5695070539855891</c:v>
                </c:pt>
                <c:pt idx="49">
                  <c:v>3.6388373958436748</c:v>
                </c:pt>
                <c:pt idx="50">
                  <c:v>3.7083390705496315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8D2-49FB-B60F-0BC5DE1E7735}"/>
            </c:ext>
          </c:extLst>
        </c:ser>
        <c:ser>
          <c:idx val="2"/>
          <c:order val="2"/>
          <c:spPr>
            <a:ln w="190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KMC!$U$35:$U$85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4.7999999999999901</c:v>
                </c:pt>
                <c:pt idx="39">
                  <c:v>4.8999999999999897</c:v>
                </c:pt>
                <c:pt idx="40">
                  <c:v>5</c:v>
                </c:pt>
                <c:pt idx="41">
                  <c:v>5.0999999999999899</c:v>
                </c:pt>
                <c:pt idx="42">
                  <c:v>5.1999999999999904</c:v>
                </c:pt>
                <c:pt idx="43">
                  <c:v>5.2999999999999901</c:v>
                </c:pt>
                <c:pt idx="44">
                  <c:v>5.3999999999999897</c:v>
                </c:pt>
                <c:pt idx="45">
                  <c:v>5.4999999999999902</c:v>
                </c:pt>
                <c:pt idx="46">
                  <c:v>5.5999999999999899</c:v>
                </c:pt>
                <c:pt idx="47">
                  <c:v>5.6999999999999904</c:v>
                </c:pt>
                <c:pt idx="48">
                  <c:v>5.7999999999999901</c:v>
                </c:pt>
                <c:pt idx="49">
                  <c:v>5.8999999999999897</c:v>
                </c:pt>
                <c:pt idx="50">
                  <c:v>5.9999999999999902</c:v>
                </c:pt>
              </c:numCache>
            </c:numRef>
          </c:xVal>
          <c:yVal>
            <c:numRef>
              <c:f>KMC!$Y$35:$Y$85</c:f>
              <c:numCache>
                <c:formatCode>0.00</c:formatCode>
                <c:ptCount val="51"/>
                <c:pt idx="0">
                  <c:v>-0.12416727983553724</c:v>
                </c:pt>
                <c:pt idx="1">
                  <c:v>-5.0869303418752454E-2</c:v>
                </c:pt>
                <c:pt idx="2">
                  <c:v>2.2409667329421984E-2</c:v>
                </c:pt>
                <c:pt idx="3">
                  <c:v>9.5668684413420607E-2</c:v>
                </c:pt>
                <c:pt idx="4">
                  <c:v>0.16890674105753148</c:v>
                </c:pt>
                <c:pt idx="5">
                  <c:v>0.24212276758448159</c:v>
                </c:pt>
                <c:pt idx="6">
                  <c:v>0.3153156270016878</c:v>
                </c:pt>
                <c:pt idx="7">
                  <c:v>0.38848411027933638</c:v>
                </c:pt>
                <c:pt idx="8">
                  <c:v>0.46162693130510102</c:v>
                </c:pt>
                <c:pt idx="9">
                  <c:v>0.53474272150148361</c:v>
                </c:pt>
                <c:pt idx="10">
                  <c:v>0.60783002409356124</c:v>
                </c:pt>
                <c:pt idx="11">
                  <c:v>0.68088728801752596</c:v>
                </c:pt>
                <c:pt idx="12">
                  <c:v>0.7539128614640026</c:v>
                </c:pt>
                <c:pt idx="13">
                  <c:v>0.82690498505494581</c:v>
                </c:pt>
                <c:pt idx="14">
                  <c:v>0.89986178465923572</c:v>
                </c:pt>
                <c:pt idx="15">
                  <c:v>0.97278126386019437</c:v>
                </c:pt>
                <c:pt idx="16">
                  <c:v>1.0456612960985339</c:v>
                </c:pt>
                <c:pt idx="17">
                  <c:v>1.1184996165270804</c:v>
                </c:pt>
                <c:pt idx="18">
                  <c:v>1.191293813629476</c:v>
                </c:pt>
                <c:pt idx="19">
                  <c:v>1.2640413206744068</c:v>
                </c:pt>
                <c:pt idx="20">
                  <c:v>1.336739407100255</c:v>
                </c:pt>
                <c:pt idx="21">
                  <c:v>1.4093851699529225</c:v>
                </c:pt>
                <c:pt idx="22">
                  <c:v>1.4819755255324067</c:v>
                </c:pt>
                <c:pt idx="23">
                  <c:v>1.5545072014418551</c:v>
                </c:pt>
                <c:pt idx="24">
                  <c:v>1.6269767292765902</c:v>
                </c:pt>
                <c:pt idx="25">
                  <c:v>1.6993804382398447</c:v>
                </c:pt>
                <c:pt idx="26">
                  <c:v>1.7717144500263773</c:v>
                </c:pt>
                <c:pt idx="27">
                  <c:v>1.8439746753737012</c:v>
                </c:pt>
                <c:pt idx="28">
                  <c:v>1.9161568127418585</c:v>
                </c:pt>
                <c:pt idx="29">
                  <c:v>1.9882563496438581</c:v>
                </c:pt>
                <c:pt idx="30">
                  <c:v>2.0602685672065348</c:v>
                </c:pt>
                <c:pt idx="31">
                  <c:v>2.132188548590729</c:v>
                </c:pt>
                <c:pt idx="32">
                  <c:v>2.2040111919340553</c:v>
                </c:pt>
                <c:pt idx="33">
                  <c:v>2.2757312284913604</c:v>
                </c:pt>
                <c:pt idx="34">
                  <c:v>2.3473432466283679</c:v>
                </c:pt>
                <c:pt idx="35">
                  <c:v>2.4188417222630019</c:v>
                </c:pt>
                <c:pt idx="36">
                  <c:v>2.4902210562367442</c:v>
                </c:pt>
                <c:pt idx="37">
                  <c:v>2.5614756189260106</c:v>
                </c:pt>
                <c:pt idx="38">
                  <c:v>2.6325998021647847</c:v>
                </c:pt>
                <c:pt idx="39">
                  <c:v>2.7035880782426158</c:v>
                </c:pt>
                <c:pt idx="40">
                  <c:v>2.7744350653708669</c:v>
                </c:pt>
                <c:pt idx="41">
                  <c:v>2.8451355985880755</c:v>
                </c:pt>
                <c:pt idx="42">
                  <c:v>2.9156848046241142</c:v>
                </c:pt>
                <c:pt idx="43">
                  <c:v>2.9860781787945534</c:v>
                </c:pt>
                <c:pt idx="44">
                  <c:v>3.0563116615924044</c:v>
                </c:pt>
                <c:pt idx="45">
                  <c:v>3.126381712328028</c:v>
                </c:pt>
                <c:pt idx="46">
                  <c:v>3.1962853769861712</c:v>
                </c:pt>
                <c:pt idx="47">
                  <c:v>3.2660203474595253</c:v>
                </c:pt>
                <c:pt idx="48">
                  <c:v>3.3355850095064605</c:v>
                </c:pt>
                <c:pt idx="49">
                  <c:v>3.4049784771721834</c:v>
                </c:pt>
                <c:pt idx="50">
                  <c:v>3.474200611990037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8D2-49FB-B60F-0BC5DE1E7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583496"/>
        <c:axId val="477576048"/>
      </c:scatterChart>
      <c:valAx>
        <c:axId val="477583496"/>
        <c:scaling>
          <c:orientation val="minMax"/>
          <c:max val="7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 Dose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576048"/>
        <c:crosses val="autoZero"/>
        <c:crossBetween val="midCat"/>
        <c:majorUnit val="1"/>
      </c:valAx>
      <c:valAx>
        <c:axId val="477576048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</a:t>
                </a:r>
                <a:r>
                  <a:rPr lang="en-US" baseline="0"/>
                  <a:t> Inactivation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58349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UV-LED 255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'F7621'!$C$40:$C$90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'F7621'!$E$40:$E$90</c:f>
              <c:numCache>
                <c:formatCode>0.00</c:formatCode>
                <c:ptCount val="51"/>
                <c:pt idx="0">
                  <c:v>1.4474532730624743</c:v>
                </c:pt>
                <c:pt idx="1">
                  <c:v>1.5665766560706993</c:v>
                </c:pt>
                <c:pt idx="2">
                  <c:v>1.6857000390789241</c:v>
                </c:pt>
                <c:pt idx="3">
                  <c:v>1.8048234220871493</c:v>
                </c:pt>
                <c:pt idx="4">
                  <c:v>1.9239468050953741</c:v>
                </c:pt>
                <c:pt idx="5">
                  <c:v>2.0430701881035991</c:v>
                </c:pt>
                <c:pt idx="6">
                  <c:v>2.1621935711118239</c:v>
                </c:pt>
                <c:pt idx="7">
                  <c:v>2.2813169541200491</c:v>
                </c:pt>
                <c:pt idx="8">
                  <c:v>2.4004403371282739</c:v>
                </c:pt>
                <c:pt idx="9">
                  <c:v>2.5195637201364987</c:v>
                </c:pt>
                <c:pt idx="10">
                  <c:v>2.6386871031447239</c:v>
                </c:pt>
                <c:pt idx="11">
                  <c:v>2.7578104861529491</c:v>
                </c:pt>
                <c:pt idx="12">
                  <c:v>2.8769338691611739</c:v>
                </c:pt>
                <c:pt idx="13">
                  <c:v>2.9960572521693987</c:v>
                </c:pt>
                <c:pt idx="14">
                  <c:v>3.1151806351776234</c:v>
                </c:pt>
                <c:pt idx="15">
                  <c:v>3.2343040181858487</c:v>
                </c:pt>
                <c:pt idx="16">
                  <c:v>3.3534274011940739</c:v>
                </c:pt>
                <c:pt idx="17">
                  <c:v>3.4725507842022987</c:v>
                </c:pt>
                <c:pt idx="18">
                  <c:v>3.5916741672105235</c:v>
                </c:pt>
                <c:pt idx="19">
                  <c:v>3.7107975502187482</c:v>
                </c:pt>
                <c:pt idx="20">
                  <c:v>3.8299209332269735</c:v>
                </c:pt>
                <c:pt idx="21">
                  <c:v>3.9490443162351987</c:v>
                </c:pt>
                <c:pt idx="22">
                  <c:v>4.068167699243423</c:v>
                </c:pt>
                <c:pt idx="23">
                  <c:v>4.1872910822516483</c:v>
                </c:pt>
                <c:pt idx="24">
                  <c:v>4.3064144652598735</c:v>
                </c:pt>
                <c:pt idx="25">
                  <c:v>4.4255378482680978</c:v>
                </c:pt>
                <c:pt idx="26">
                  <c:v>4.544661231276323</c:v>
                </c:pt>
                <c:pt idx="27">
                  <c:v>4.6637846142845483</c:v>
                </c:pt>
                <c:pt idx="28">
                  <c:v>4.7829079972927726</c:v>
                </c:pt>
                <c:pt idx="29">
                  <c:v>4.9020313803009978</c:v>
                </c:pt>
                <c:pt idx="30">
                  <c:v>5.0211547633092231</c:v>
                </c:pt>
                <c:pt idx="31">
                  <c:v>5.1402781463174474</c:v>
                </c:pt>
                <c:pt idx="32">
                  <c:v>5.2594015293256735</c:v>
                </c:pt>
                <c:pt idx="33">
                  <c:v>5.3785249123338978</c:v>
                </c:pt>
                <c:pt idx="34">
                  <c:v>5.4976482953421231</c:v>
                </c:pt>
                <c:pt idx="35">
                  <c:v>5.6167716783503483</c:v>
                </c:pt>
                <c:pt idx="36">
                  <c:v>5.7358950613585726</c:v>
                </c:pt>
                <c:pt idx="37">
                  <c:v>5.8550184443667979</c:v>
                </c:pt>
                <c:pt idx="38">
                  <c:v>5.9741418273750222</c:v>
                </c:pt>
                <c:pt idx="39">
                  <c:v>6.0932652103832483</c:v>
                </c:pt>
                <c:pt idx="40">
                  <c:v>6.2123885933914726</c:v>
                </c:pt>
                <c:pt idx="41">
                  <c:v>6.331511976399697</c:v>
                </c:pt>
                <c:pt idx="42">
                  <c:v>6.4506353594079231</c:v>
                </c:pt>
                <c:pt idx="43">
                  <c:v>6.5697587424161474</c:v>
                </c:pt>
                <c:pt idx="44">
                  <c:v>6.6888821254243727</c:v>
                </c:pt>
                <c:pt idx="45">
                  <c:v>6.808005508432597</c:v>
                </c:pt>
                <c:pt idx="46">
                  <c:v>6.9271288914408222</c:v>
                </c:pt>
                <c:pt idx="47">
                  <c:v>7.0462522744490474</c:v>
                </c:pt>
                <c:pt idx="48">
                  <c:v>7.1653756574572718</c:v>
                </c:pt>
                <c:pt idx="49">
                  <c:v>7.2844990404654979</c:v>
                </c:pt>
                <c:pt idx="50">
                  <c:v>7.4036224234737222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31-44CC-BB20-D4A10DFC4FED}"/>
            </c:ext>
          </c:extLst>
        </c:ser>
        <c:ser>
          <c:idx val="1"/>
          <c:order val="1"/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'F7621'!$C$40:$C$90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'F7621'!$F$40:$F$90</c:f>
              <c:numCache>
                <c:formatCode>0.00</c:formatCode>
                <c:ptCount val="51"/>
                <c:pt idx="0">
                  <c:v>1.7372831996665468</c:v>
                </c:pt>
                <c:pt idx="1">
                  <c:v>1.8464577197285932</c:v>
                </c:pt>
                <c:pt idx="2">
                  <c:v>1.9582450347369265</c:v>
                </c:pt>
                <c:pt idx="3">
                  <c:v>2.0728597646736753</c:v>
                </c:pt>
                <c:pt idx="4">
                  <c:v>2.1904454517356466</c:v>
                </c:pt>
                <c:pt idx="5">
                  <c:v>2.3110532431649715</c:v>
                </c:pt>
                <c:pt idx="6">
                  <c:v>2.4346337450288709</c:v>
                </c:pt>
                <c:pt idx="7">
                  <c:v>2.5610448940060557</c:v>
                </c:pt>
                <c:pt idx="8">
                  <c:v>2.6900730938509598</c:v>
                </c:pt>
                <c:pt idx="9">
                  <c:v>2.8214608691884395</c:v>
                </c:pt>
                <c:pt idx="10">
                  <c:v>2.9549338183365057</c:v>
                </c:pt>
                <c:pt idx="11">
                  <c:v>3.0902220120639625</c:v>
                </c:pt>
                <c:pt idx="12">
                  <c:v>3.2270741291604761</c:v>
                </c:pt>
                <c:pt idx="13">
                  <c:v>3.3652649473915655</c:v>
                </c:pt>
                <c:pt idx="14">
                  <c:v>3.5045978717955522</c:v>
                </c:pt>
                <c:pt idx="15">
                  <c:v>3.6449042952973212</c:v>
                </c:pt>
                <c:pt idx="16">
                  <c:v>3.7860412386725883</c:v>
                </c:pt>
                <c:pt idx="17">
                  <c:v>3.92788826192267</c:v>
                </c:pt>
                <c:pt idx="18">
                  <c:v>4.0703442480392784</c:v>
                </c:pt>
                <c:pt idx="19">
                  <c:v>4.2133243807158456</c:v>
                </c:pt>
                <c:pt idx="20">
                  <c:v>4.3567574599440428</c:v>
                </c:pt>
                <c:pt idx="21">
                  <c:v>4.5005835966333816</c:v>
                </c:pt>
                <c:pt idx="22">
                  <c:v>4.6447522734265876</c:v>
                </c:pt>
                <c:pt idx="23">
                  <c:v>4.7892207342665749</c:v>
                </c:pt>
                <c:pt idx="24">
                  <c:v>4.9339526570766221</c:v>
                </c:pt>
                <c:pt idx="25">
                  <c:v>5.0789170642119883</c:v>
                </c:pt>
                <c:pt idx="26">
                  <c:v>5.2240874295431148</c:v>
                </c:pt>
                <c:pt idx="27">
                  <c:v>5.3694409466305943</c:v>
                </c:pt>
                <c:pt idx="28">
                  <c:v>5.5149579281676244</c:v>
                </c:pt>
                <c:pt idx="29">
                  <c:v>5.66062131210386</c:v>
                </c:pt>
                <c:pt idx="30">
                  <c:v>5.8064162544040441</c:v>
                </c:pt>
                <c:pt idx="31">
                  <c:v>5.9523297922028844</c:v>
                </c:pt>
                <c:pt idx="32">
                  <c:v>6.0983505642491469</c:v>
                </c:pt>
                <c:pt idx="33">
                  <c:v>6.2444685780753826</c:v>
                </c:pt>
                <c:pt idx="34">
                  <c:v>6.3906750153799781</c:v>
                </c:pt>
                <c:pt idx="35">
                  <c:v>6.5369620687535148</c:v>
                </c:pt>
                <c:pt idx="36">
                  <c:v>6.6833228041992019</c:v>
                </c:pt>
                <c:pt idx="37">
                  <c:v>6.8297510449516148</c:v>
                </c:pt>
                <c:pt idx="38">
                  <c:v>6.9762412729424703</c:v>
                </c:pt>
                <c:pt idx="39">
                  <c:v>7.1227885449392589</c:v>
                </c:pt>
                <c:pt idx="40">
                  <c:v>7.269388420926493</c:v>
                </c:pt>
                <c:pt idx="41">
                  <c:v>7.416036902737396</c:v>
                </c:pt>
                <c:pt idx="42">
                  <c:v>7.562730381297472</c:v>
                </c:pt>
                <c:pt idx="43">
                  <c:v>7.7094655911277945</c:v>
                </c:pt>
                <c:pt idx="44">
                  <c:v>7.8562395709884747</c:v>
                </c:pt>
                <c:pt idx="45">
                  <c:v>8.003049629732164</c:v>
                </c:pt>
                <c:pt idx="46">
                  <c:v>8.1498933165924345</c:v>
                </c:pt>
                <c:pt idx="47">
                  <c:v>8.2967683952587912</c:v>
                </c:pt>
                <c:pt idx="48">
                  <c:v>8.4436728211945393</c:v>
                </c:pt>
                <c:pt idx="49">
                  <c:v>8.5906047217399593</c:v>
                </c:pt>
                <c:pt idx="50">
                  <c:v>8.7375623786145464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231-44CC-BB20-D4A10DFC4FED}"/>
            </c:ext>
          </c:extLst>
        </c:ser>
        <c:ser>
          <c:idx val="2"/>
          <c:order val="2"/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'F7621'!$C$40:$C$90</c:f>
              <c:numCache>
                <c:formatCode>0.0</c:formatCode>
                <c:ptCount val="5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</c:numCache>
            </c:numRef>
          </c:xVal>
          <c:yVal>
            <c:numRef>
              <c:f>'F7621'!$G$40:$G$90</c:f>
              <c:numCache>
                <c:formatCode>0.00</c:formatCode>
                <c:ptCount val="51"/>
                <c:pt idx="0">
                  <c:v>1.1576233464584018</c:v>
                </c:pt>
                <c:pt idx="1">
                  <c:v>1.2866955924128054</c:v>
                </c:pt>
                <c:pt idx="2">
                  <c:v>1.4131550434209217</c:v>
                </c:pt>
                <c:pt idx="3">
                  <c:v>1.5367870795006235</c:v>
                </c:pt>
                <c:pt idx="4">
                  <c:v>1.6574481584551017</c:v>
                </c:pt>
                <c:pt idx="5">
                  <c:v>1.7750871330422267</c:v>
                </c:pt>
                <c:pt idx="6">
                  <c:v>1.8897533971947771</c:v>
                </c:pt>
                <c:pt idx="7">
                  <c:v>2.0015890142340425</c:v>
                </c:pt>
                <c:pt idx="8">
                  <c:v>2.1108075804055879</c:v>
                </c:pt>
                <c:pt idx="9">
                  <c:v>2.2176665710845578</c:v>
                </c:pt>
                <c:pt idx="10">
                  <c:v>2.3224403879529421</c:v>
                </c:pt>
                <c:pt idx="11">
                  <c:v>2.4253989602419357</c:v>
                </c:pt>
                <c:pt idx="12">
                  <c:v>2.5267936091618717</c:v>
                </c:pt>
                <c:pt idx="13">
                  <c:v>2.6268495569472319</c:v>
                </c:pt>
                <c:pt idx="14">
                  <c:v>2.7257633985596947</c:v>
                </c:pt>
                <c:pt idx="15">
                  <c:v>2.8237037410743762</c:v>
                </c:pt>
                <c:pt idx="16">
                  <c:v>2.9208135637155594</c:v>
                </c:pt>
                <c:pt idx="17">
                  <c:v>3.0172133064819273</c:v>
                </c:pt>
                <c:pt idx="18">
                  <c:v>3.1130040863817685</c:v>
                </c:pt>
                <c:pt idx="19">
                  <c:v>3.2082707197216505</c:v>
                </c:pt>
                <c:pt idx="20">
                  <c:v>3.3030844065099041</c:v>
                </c:pt>
                <c:pt idx="21">
                  <c:v>3.3975050358370154</c:v>
                </c:pt>
                <c:pt idx="22">
                  <c:v>3.4915831250602589</c:v>
                </c:pt>
                <c:pt idx="23">
                  <c:v>3.5853614302367216</c:v>
                </c:pt>
                <c:pt idx="24">
                  <c:v>3.6788762734431248</c:v>
                </c:pt>
                <c:pt idx="25">
                  <c:v>3.7721586323242073</c:v>
                </c:pt>
                <c:pt idx="26">
                  <c:v>3.8652350330095313</c:v>
                </c:pt>
                <c:pt idx="27">
                  <c:v>3.9581282819385022</c:v>
                </c:pt>
                <c:pt idx="28">
                  <c:v>4.0508580664179208</c:v>
                </c:pt>
                <c:pt idx="29">
                  <c:v>4.1434414484981357</c:v>
                </c:pt>
                <c:pt idx="30">
                  <c:v>4.235893272214402</c:v>
                </c:pt>
                <c:pt idx="31">
                  <c:v>4.3282265004320104</c:v>
                </c:pt>
                <c:pt idx="32">
                  <c:v>4.4204524944022001</c:v>
                </c:pt>
                <c:pt idx="33">
                  <c:v>4.5125812465924131</c:v>
                </c:pt>
                <c:pt idx="34">
                  <c:v>4.6046215753042681</c:v>
                </c:pt>
                <c:pt idx="35">
                  <c:v>4.6965812879471818</c:v>
                </c:pt>
                <c:pt idx="36">
                  <c:v>4.7884673185179434</c:v>
                </c:pt>
                <c:pt idx="37">
                  <c:v>4.8802858437819809</c:v>
                </c:pt>
                <c:pt idx="38">
                  <c:v>4.9720423818075741</c:v>
                </c:pt>
                <c:pt idx="39">
                  <c:v>5.0637418758272377</c:v>
                </c:pt>
                <c:pt idx="40">
                  <c:v>5.1553887658564523</c:v>
                </c:pt>
                <c:pt idx="41">
                  <c:v>5.2469870500619979</c:v>
                </c:pt>
                <c:pt idx="42">
                  <c:v>5.3385403375183742</c:v>
                </c:pt>
                <c:pt idx="43">
                  <c:v>5.4300518937045004</c:v>
                </c:pt>
                <c:pt idx="44">
                  <c:v>5.5215246798602706</c:v>
                </c:pt>
                <c:pt idx="45">
                  <c:v>5.6129613871330308</c:v>
                </c:pt>
                <c:pt idx="46">
                  <c:v>5.704364466289209</c:v>
                </c:pt>
                <c:pt idx="47">
                  <c:v>5.7957361536393037</c:v>
                </c:pt>
                <c:pt idx="48">
                  <c:v>5.8870784937200051</c:v>
                </c:pt>
                <c:pt idx="49">
                  <c:v>5.9783933591910365</c:v>
                </c:pt>
                <c:pt idx="50">
                  <c:v>6.069682468332898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231-44CC-BB20-D4A10DFC4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581144"/>
        <c:axId val="477577616"/>
      </c:scatterChart>
      <c:valAx>
        <c:axId val="477581144"/>
        <c:scaling>
          <c:orientation val="minMax"/>
          <c:max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 Dose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577616"/>
        <c:crosses val="autoZero"/>
        <c:crossBetween val="midCat"/>
      </c:valAx>
      <c:valAx>
        <c:axId val="477577616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Inactivation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58114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171450</xdr:rowOff>
    </xdr:from>
    <xdr:to>
      <xdr:col>7</xdr:col>
      <xdr:colOff>95250</xdr:colOff>
      <xdr:row>110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95</xdr:row>
      <xdr:rowOff>180975</xdr:rowOff>
    </xdr:from>
    <xdr:to>
      <xdr:col>13</xdr:col>
      <xdr:colOff>323850</xdr:colOff>
      <xdr:row>110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352425</xdr:colOff>
      <xdr:row>95</xdr:row>
      <xdr:rowOff>171450</xdr:rowOff>
    </xdr:from>
    <xdr:to>
      <xdr:col>19</xdr:col>
      <xdr:colOff>438150</xdr:colOff>
      <xdr:row>110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504265</xdr:colOff>
      <xdr:row>95</xdr:row>
      <xdr:rowOff>179294</xdr:rowOff>
    </xdr:from>
    <xdr:to>
      <xdr:col>25</xdr:col>
      <xdr:colOff>599515</xdr:colOff>
      <xdr:row>110</xdr:row>
      <xdr:rowOff>64994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133350</xdr:rowOff>
    </xdr:from>
    <xdr:to>
      <xdr:col>7</xdr:col>
      <xdr:colOff>95250</xdr:colOff>
      <xdr:row>110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95</xdr:row>
      <xdr:rowOff>142875</xdr:rowOff>
    </xdr:from>
    <xdr:to>
      <xdr:col>13</xdr:col>
      <xdr:colOff>323850</xdr:colOff>
      <xdr:row>110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352425</xdr:colOff>
      <xdr:row>95</xdr:row>
      <xdr:rowOff>133350</xdr:rowOff>
    </xdr:from>
    <xdr:to>
      <xdr:col>19</xdr:col>
      <xdr:colOff>438150</xdr:colOff>
      <xdr:row>110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87</xdr:row>
      <xdr:rowOff>0</xdr:rowOff>
    </xdr:from>
    <xdr:to>
      <xdr:col>26</xdr:col>
      <xdr:colOff>95250</xdr:colOff>
      <xdr:row>101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92</xdr:row>
      <xdr:rowOff>57150</xdr:rowOff>
    </xdr:from>
    <xdr:to>
      <xdr:col>7</xdr:col>
      <xdr:colOff>95250</xdr:colOff>
      <xdr:row>106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92</xdr:row>
      <xdr:rowOff>66675</xdr:rowOff>
    </xdr:from>
    <xdr:to>
      <xdr:col>13</xdr:col>
      <xdr:colOff>323850</xdr:colOff>
      <xdr:row>106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352425</xdr:colOff>
      <xdr:row>92</xdr:row>
      <xdr:rowOff>57150</xdr:rowOff>
    </xdr:from>
    <xdr:to>
      <xdr:col>19</xdr:col>
      <xdr:colOff>438150</xdr:colOff>
      <xdr:row>106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87</xdr:row>
      <xdr:rowOff>0</xdr:rowOff>
    </xdr:from>
    <xdr:to>
      <xdr:col>26</xdr:col>
      <xdr:colOff>95250</xdr:colOff>
      <xdr:row>101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rlson%20UV-LED%20-%20Copy/Good%20Statistics/Linear%20Regres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02"/>
      <sheetName val="KMC"/>
      <sheetName val="F7621"/>
    </sheetNames>
    <sheetDataSet>
      <sheetData sheetId="0"/>
      <sheetData sheetId="1"/>
      <sheetData sheetId="2">
        <row r="35">
          <cell r="U35">
            <v>1</v>
          </cell>
          <cell r="W35">
            <v>1.2004013027915788</v>
          </cell>
        </row>
        <row r="36">
          <cell r="U36">
            <v>1.1000000000000001</v>
          </cell>
          <cell r="W36">
            <v>1.282360927087006</v>
          </cell>
        </row>
        <row r="37">
          <cell r="U37">
            <v>1.2</v>
          </cell>
          <cell r="W37">
            <v>1.3643205513824332</v>
          </cell>
        </row>
        <row r="38">
          <cell r="U38">
            <v>1.3</v>
          </cell>
          <cell r="W38">
            <v>1.4462801756778605</v>
          </cell>
        </row>
        <row r="39">
          <cell r="U39">
            <v>1.4</v>
          </cell>
          <cell r="W39">
            <v>1.5282397999732877</v>
          </cell>
        </row>
        <row r="40">
          <cell r="U40">
            <v>1.5</v>
          </cell>
          <cell r="W40">
            <v>1.610199424268715</v>
          </cell>
        </row>
        <row r="41">
          <cell r="U41">
            <v>1.6</v>
          </cell>
          <cell r="W41">
            <v>1.6921590485641422</v>
          </cell>
        </row>
        <row r="42">
          <cell r="U42">
            <v>1.7</v>
          </cell>
          <cell r="W42">
            <v>1.7741186728595695</v>
          </cell>
        </row>
        <row r="43">
          <cell r="U43">
            <v>1.8</v>
          </cell>
          <cell r="W43">
            <v>1.8560782971549967</v>
          </cell>
        </row>
        <row r="44">
          <cell r="U44">
            <v>1.9</v>
          </cell>
          <cell r="W44">
            <v>1.938037921450424</v>
          </cell>
        </row>
        <row r="45">
          <cell r="U45">
            <v>2</v>
          </cell>
          <cell r="W45">
            <v>2.0199975457458512</v>
          </cell>
        </row>
        <row r="46">
          <cell r="U46">
            <v>2.1</v>
          </cell>
          <cell r="W46">
            <v>2.1019571700412785</v>
          </cell>
        </row>
        <row r="47">
          <cell r="U47">
            <v>2.2000000000000002</v>
          </cell>
          <cell r="W47">
            <v>2.1839167943367057</v>
          </cell>
        </row>
        <row r="48">
          <cell r="U48">
            <v>2.2999999999999998</v>
          </cell>
          <cell r="W48">
            <v>2.265876418632133</v>
          </cell>
        </row>
        <row r="49">
          <cell r="U49">
            <v>2.4</v>
          </cell>
          <cell r="W49">
            <v>2.3478360429275602</v>
          </cell>
        </row>
        <row r="50">
          <cell r="U50">
            <v>2.5</v>
          </cell>
          <cell r="W50">
            <v>2.4297956672229875</v>
          </cell>
        </row>
        <row r="51">
          <cell r="U51">
            <v>2.6</v>
          </cell>
          <cell r="W51">
            <v>2.5117552915184147</v>
          </cell>
        </row>
        <row r="52">
          <cell r="U52">
            <v>2.7</v>
          </cell>
          <cell r="W52">
            <v>2.5937149158138419</v>
          </cell>
        </row>
        <row r="53">
          <cell r="U53">
            <v>2.8</v>
          </cell>
          <cell r="W53">
            <v>2.6756745401092692</v>
          </cell>
        </row>
        <row r="54">
          <cell r="U54">
            <v>2.9</v>
          </cell>
          <cell r="W54">
            <v>2.7576341644046964</v>
          </cell>
        </row>
        <row r="55">
          <cell r="U55">
            <v>3</v>
          </cell>
          <cell r="W55">
            <v>2.8395937887001237</v>
          </cell>
        </row>
        <row r="56">
          <cell r="U56">
            <v>3.1</v>
          </cell>
          <cell r="W56">
            <v>2.9215534129955509</v>
          </cell>
        </row>
        <row r="57">
          <cell r="U57">
            <v>3.2</v>
          </cell>
          <cell r="W57">
            <v>3.0035130372909782</v>
          </cell>
        </row>
        <row r="58">
          <cell r="U58">
            <v>3.3</v>
          </cell>
          <cell r="W58">
            <v>3.0854726615864054</v>
          </cell>
        </row>
        <row r="59">
          <cell r="U59">
            <v>3.4</v>
          </cell>
          <cell r="W59">
            <v>3.1674322858818327</v>
          </cell>
        </row>
        <row r="60">
          <cell r="U60">
            <v>3.5</v>
          </cell>
          <cell r="W60">
            <v>3.2493919101772599</v>
          </cell>
        </row>
        <row r="61">
          <cell r="U61">
            <v>3.6</v>
          </cell>
          <cell r="W61">
            <v>3.3313515344726872</v>
          </cell>
        </row>
        <row r="62">
          <cell r="U62">
            <v>3.7</v>
          </cell>
          <cell r="W62">
            <v>3.4133111587681144</v>
          </cell>
        </row>
        <row r="63">
          <cell r="U63">
            <v>3.8</v>
          </cell>
          <cell r="W63">
            <v>3.4952707830635417</v>
          </cell>
        </row>
        <row r="64">
          <cell r="U64">
            <v>3.9</v>
          </cell>
          <cell r="W64">
            <v>3.5772304073589689</v>
          </cell>
        </row>
        <row r="65">
          <cell r="U65">
            <v>4</v>
          </cell>
          <cell r="W65">
            <v>3.6591900316543962</v>
          </cell>
        </row>
        <row r="66">
          <cell r="U66">
            <v>4.0999999999999996</v>
          </cell>
          <cell r="W66">
            <v>3.741149655949823</v>
          </cell>
        </row>
        <row r="67">
          <cell r="U67">
            <v>4.2</v>
          </cell>
          <cell r="W67">
            <v>3.8231092802452507</v>
          </cell>
        </row>
        <row r="68">
          <cell r="U68">
            <v>4.3</v>
          </cell>
          <cell r="W68">
            <v>3.9050689045406779</v>
          </cell>
        </row>
        <row r="69">
          <cell r="U69">
            <v>4.4000000000000004</v>
          </cell>
          <cell r="W69">
            <v>3.9870285288361056</v>
          </cell>
        </row>
        <row r="70">
          <cell r="U70">
            <v>4.5</v>
          </cell>
          <cell r="W70">
            <v>4.0689881531315324</v>
          </cell>
        </row>
        <row r="71">
          <cell r="U71">
            <v>4.5999999999999996</v>
          </cell>
          <cell r="W71">
            <v>4.1509477774269588</v>
          </cell>
        </row>
        <row r="72">
          <cell r="U72">
            <v>4.7</v>
          </cell>
          <cell r="W72">
            <v>4.2329074017223869</v>
          </cell>
        </row>
        <row r="73">
          <cell r="U73">
            <v>4.7999999999999901</v>
          </cell>
          <cell r="W73">
            <v>4.3148670260178061</v>
          </cell>
        </row>
        <row r="74">
          <cell r="U74">
            <v>4.8999999999999897</v>
          </cell>
          <cell r="W74">
            <v>4.3968266503132325</v>
          </cell>
        </row>
        <row r="75">
          <cell r="U75">
            <v>5</v>
          </cell>
          <cell r="W75">
            <v>4.4787862746086686</v>
          </cell>
        </row>
        <row r="76">
          <cell r="U76">
            <v>5.0999999999999899</v>
          </cell>
          <cell r="W76">
            <v>4.5607458989040879</v>
          </cell>
        </row>
        <row r="77">
          <cell r="U77">
            <v>5.1999999999999904</v>
          </cell>
          <cell r="W77">
            <v>4.6427055231995151</v>
          </cell>
        </row>
        <row r="78">
          <cell r="U78">
            <v>5.2999999999999901</v>
          </cell>
          <cell r="W78">
            <v>4.7246651474949424</v>
          </cell>
        </row>
        <row r="79">
          <cell r="U79">
            <v>5.3999999999999897</v>
          </cell>
          <cell r="W79">
            <v>4.8066247717903687</v>
          </cell>
        </row>
        <row r="80">
          <cell r="U80">
            <v>5.4999999999999902</v>
          </cell>
          <cell r="W80">
            <v>4.8885843960857969</v>
          </cell>
        </row>
        <row r="81">
          <cell r="U81">
            <v>5.5999999999999899</v>
          </cell>
          <cell r="W81">
            <v>4.9705440203812241</v>
          </cell>
        </row>
        <row r="82">
          <cell r="U82">
            <v>5.6999999999999904</v>
          </cell>
          <cell r="W82">
            <v>5.0525036446766514</v>
          </cell>
        </row>
        <row r="83">
          <cell r="U83">
            <v>5.7999999999999901</v>
          </cell>
          <cell r="W83">
            <v>5.1344632689720786</v>
          </cell>
        </row>
        <row r="84">
          <cell r="U84">
            <v>5.8999999999999897</v>
          </cell>
          <cell r="W84">
            <v>5.216422893267505</v>
          </cell>
        </row>
        <row r="85">
          <cell r="U85">
            <v>5.9999999999999902</v>
          </cell>
          <cell r="W85">
            <v>5.2983825175629331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5"/>
  <sheetViews>
    <sheetView zoomScale="80" zoomScaleNormal="80" workbookViewId="0">
      <selection activeCell="O25" sqref="O25:S25"/>
    </sheetView>
  </sheetViews>
  <sheetFormatPr defaultRowHeight="15" x14ac:dyDescent="0.25"/>
  <cols>
    <col min="1" max="1" width="12.5703125" bestFit="1" customWidth="1"/>
    <col min="4" max="4" width="12" customWidth="1"/>
    <col min="5" max="5" width="14" customWidth="1"/>
    <col min="6" max="6" width="12" customWidth="1"/>
    <col min="7" max="7" width="10.85546875" bestFit="1" customWidth="1"/>
    <col min="10" max="10" width="11.7109375" customWidth="1"/>
    <col min="11" max="11" width="13.42578125" customWidth="1"/>
    <col min="12" max="13" width="11.7109375" customWidth="1"/>
    <col min="16" max="16" width="11.7109375" customWidth="1"/>
    <col min="17" max="17" width="13.85546875" bestFit="1" customWidth="1"/>
    <col min="18" max="19" width="11.7109375" customWidth="1"/>
    <col min="22" max="22" width="13.7109375" customWidth="1"/>
    <col min="23" max="23" width="13.85546875" bestFit="1" customWidth="1"/>
    <col min="25" max="25" width="10.85546875" bestFit="1" customWidth="1"/>
  </cols>
  <sheetData>
    <row r="1" spans="1:25" x14ac:dyDescent="0.25">
      <c r="C1" s="12" t="s">
        <v>0</v>
      </c>
      <c r="D1" s="12"/>
      <c r="E1" s="12"/>
      <c r="F1" s="12"/>
      <c r="G1" s="12"/>
      <c r="I1" s="12" t="s">
        <v>1</v>
      </c>
      <c r="J1" s="12"/>
      <c r="K1" s="12"/>
      <c r="L1" s="12"/>
      <c r="M1" s="12"/>
      <c r="O1" s="12" t="s">
        <v>2</v>
      </c>
      <c r="P1" s="12"/>
      <c r="Q1" s="12"/>
      <c r="R1" s="12"/>
      <c r="S1" s="12"/>
      <c r="U1" s="12" t="s">
        <v>3</v>
      </c>
      <c r="V1" s="12"/>
      <c r="W1" s="12"/>
      <c r="X1" s="12"/>
      <c r="Y1" s="12"/>
    </row>
    <row r="2" spans="1:25" ht="27" customHeight="1" x14ac:dyDescent="0.25">
      <c r="C2" s="1" t="s">
        <v>4</v>
      </c>
      <c r="D2" s="2" t="s">
        <v>5</v>
      </c>
      <c r="E2" s="3" t="s">
        <v>6</v>
      </c>
      <c r="F2" s="3" t="s">
        <v>7</v>
      </c>
      <c r="G2" s="3" t="s">
        <v>8</v>
      </c>
      <c r="I2" s="1" t="s">
        <v>4</v>
      </c>
      <c r="J2" s="2" t="s">
        <v>5</v>
      </c>
      <c r="K2" s="3" t="s">
        <v>6</v>
      </c>
      <c r="L2" s="3" t="s">
        <v>7</v>
      </c>
      <c r="M2" s="3" t="s">
        <v>8</v>
      </c>
      <c r="O2" s="1" t="s">
        <v>4</v>
      </c>
      <c r="P2" s="2" t="s">
        <v>5</v>
      </c>
      <c r="Q2" s="3" t="s">
        <v>6</v>
      </c>
      <c r="R2" s="3" t="s">
        <v>7</v>
      </c>
      <c r="S2" s="3" t="s">
        <v>8</v>
      </c>
      <c r="U2" s="1" t="s">
        <v>4</v>
      </c>
      <c r="V2" s="2" t="s">
        <v>5</v>
      </c>
      <c r="W2" s="3" t="s">
        <v>6</v>
      </c>
      <c r="X2" s="3" t="s">
        <v>7</v>
      </c>
      <c r="Y2" s="3" t="s">
        <v>8</v>
      </c>
    </row>
    <row r="3" spans="1:25" x14ac:dyDescent="0.25">
      <c r="A3" s="13">
        <v>42766</v>
      </c>
      <c r="C3" s="4">
        <v>0.55000000000000004</v>
      </c>
      <c r="D3" s="5">
        <v>0.49</v>
      </c>
      <c r="E3" s="5">
        <f>(C3-$C$22)^2</f>
        <v>2.7224999999999988</v>
      </c>
      <c r="F3" s="5">
        <f>(D3-$D$22)^2</f>
        <v>1.401592901234568</v>
      </c>
      <c r="G3" s="5">
        <f>(C3-$C$22)*(D3-$D$22)</f>
        <v>1.9534166666666664</v>
      </c>
      <c r="H3" s="6"/>
      <c r="I3" s="4">
        <v>0.625</v>
      </c>
      <c r="J3" s="5">
        <v>0.46775605124403352</v>
      </c>
      <c r="K3" s="5">
        <f>(I3-$I$22)^2</f>
        <v>3.515625</v>
      </c>
      <c r="L3" s="5">
        <f>(J3-$J$22)^2</f>
        <v>2.5722161335166254</v>
      </c>
      <c r="M3" s="5">
        <f>(I3-$I$22)*(J3-$J$22)</f>
        <v>3.0071493718128446</v>
      </c>
      <c r="N3" s="6"/>
      <c r="O3" s="4">
        <v>1</v>
      </c>
      <c r="P3" s="5">
        <v>0.62396183277579187</v>
      </c>
      <c r="Q3" s="5">
        <f>(O3-$O$22)^2</f>
        <v>9</v>
      </c>
      <c r="R3" s="5">
        <f>(P3-$P$22)^2</f>
        <v>1.8944344328590466</v>
      </c>
      <c r="S3" s="5">
        <f>(O3-$O$22)*(P3-$P$22)</f>
        <v>4.1291536536839386</v>
      </c>
      <c r="T3" s="6"/>
      <c r="U3" s="4">
        <v>1</v>
      </c>
      <c r="V3" s="6">
        <v>0.77</v>
      </c>
      <c r="W3" s="5">
        <f>(U3-$U$22)^2</f>
        <v>6.25</v>
      </c>
      <c r="X3" s="5">
        <f>(V3-$V$22)^2</f>
        <v>1.3212225308641981</v>
      </c>
      <c r="Y3" s="5">
        <f>(U3-$U$22)*(V3-$V$22)</f>
        <v>2.8736111111111118</v>
      </c>
    </row>
    <row r="4" spans="1:25" x14ac:dyDescent="0.25">
      <c r="A4" s="14"/>
      <c r="C4" s="4">
        <v>1.1000000000000001</v>
      </c>
      <c r="D4" s="5">
        <v>0.75</v>
      </c>
      <c r="E4" s="5">
        <f t="shared" ref="E4:E20" si="0">(C4-$C$22)^2</f>
        <v>1.2099999999999993</v>
      </c>
      <c r="F4" s="5">
        <f t="shared" ref="F4:F20" si="1">(D4-$D$22)^2</f>
        <v>0.85357067901234585</v>
      </c>
      <c r="G4" s="5">
        <f t="shared" ref="G4:G20" si="2">(C4-$C$22)*(D4-$D$22)</f>
        <v>1.0162777777777776</v>
      </c>
      <c r="H4" s="6"/>
      <c r="I4" s="4">
        <v>1.25</v>
      </c>
      <c r="J4" s="5">
        <v>1.2466027292893278</v>
      </c>
      <c r="K4" s="5">
        <f t="shared" ref="K4:K20" si="3">(I4-$I$22)^2</f>
        <v>1.5625</v>
      </c>
      <c r="L4" s="5">
        <f t="shared" ref="L4:L20" si="4">(J4-$J$22)^2</f>
        <v>0.68056942955489308</v>
      </c>
      <c r="M4" s="5">
        <f t="shared" ref="M4:M20" si="5">(I4-$I$22)*(J4-$J$22)</f>
        <v>1.0312079003186119</v>
      </c>
      <c r="N4" s="6"/>
      <c r="O4" s="4">
        <v>2</v>
      </c>
      <c r="P4" s="5">
        <v>1.2381707136833495</v>
      </c>
      <c r="Q4" s="5">
        <f t="shared" ref="Q4:Q20" si="6">(O4-$O$22)^2</f>
        <v>4</v>
      </c>
      <c r="R4" s="5">
        <f t="shared" ref="R4:R20" si="7">(P4-$P$22)^2</f>
        <v>0.58091175242838444</v>
      </c>
      <c r="S4" s="5">
        <f t="shared" ref="S4:S20" si="8">(O4-$O$22)*(P4-$P$22)</f>
        <v>1.5243513406408438</v>
      </c>
      <c r="T4" s="6"/>
      <c r="U4" s="4">
        <v>2</v>
      </c>
      <c r="V4" s="5">
        <v>1.55</v>
      </c>
      <c r="W4" s="5">
        <f t="shared" ref="W4:W20" si="9">(U4-$U$22)^2</f>
        <v>2.25</v>
      </c>
      <c r="X4" s="5">
        <f t="shared" ref="X4:X20" si="10">(V4-$V$22)^2</f>
        <v>0.13648919753086439</v>
      </c>
      <c r="Y4" s="5">
        <f t="shared" ref="Y4:Y20" si="11">(U4-$U$22)*(V4-$V$22)</f>
        <v>0.55416666666666703</v>
      </c>
    </row>
    <row r="5" spans="1:25" x14ac:dyDescent="0.25">
      <c r="A5" s="14"/>
      <c r="C5" s="4">
        <v>1.6500000000000001</v>
      </c>
      <c r="D5" s="5">
        <v>1.58</v>
      </c>
      <c r="E5" s="5">
        <f t="shared" si="0"/>
        <v>0.30249999999999955</v>
      </c>
      <c r="F5" s="5">
        <f t="shared" si="1"/>
        <v>8.8151234567901277E-3</v>
      </c>
      <c r="G5" s="5">
        <f t="shared" si="2"/>
        <v>5.1638888888888866E-2</v>
      </c>
      <c r="H5" s="6"/>
      <c r="I5" s="4">
        <v>1.875</v>
      </c>
      <c r="J5" s="5">
        <v>1.8570958881541535</v>
      </c>
      <c r="K5" s="5">
        <f t="shared" si="3"/>
        <v>0.390625</v>
      </c>
      <c r="L5" s="5">
        <f t="shared" si="4"/>
        <v>4.5998736956648391E-2</v>
      </c>
      <c r="M5" s="5">
        <f t="shared" si="5"/>
        <v>0.13404572586878993</v>
      </c>
      <c r="N5" s="6"/>
      <c r="O5" s="4">
        <v>3</v>
      </c>
      <c r="P5" s="5">
        <v>1.5485407356014744</v>
      </c>
      <c r="Q5" s="5">
        <f t="shared" si="6"/>
        <v>1</v>
      </c>
      <c r="R5" s="5">
        <f t="shared" si="7"/>
        <v>0.20412834392821999</v>
      </c>
      <c r="S5" s="5">
        <f t="shared" si="8"/>
        <v>0.45180564840229698</v>
      </c>
      <c r="T5" s="6"/>
      <c r="U5" s="4">
        <v>3</v>
      </c>
      <c r="V5" s="5">
        <v>2.21</v>
      </c>
      <c r="W5" s="5">
        <f t="shared" si="9"/>
        <v>0.25</v>
      </c>
      <c r="X5" s="5">
        <f t="shared" si="10"/>
        <v>8.4422530864197348E-2</v>
      </c>
      <c r="Y5" s="5">
        <f t="shared" si="11"/>
        <v>-0.14527777777777762</v>
      </c>
    </row>
    <row r="6" spans="1:25" x14ac:dyDescent="0.25">
      <c r="A6" s="14"/>
      <c r="C6" s="4">
        <v>2.2000000000000002</v>
      </c>
      <c r="D6" s="5">
        <v>1.99</v>
      </c>
      <c r="E6" s="5">
        <f t="shared" si="0"/>
        <v>1.9721522630525295E-31</v>
      </c>
      <c r="F6" s="5">
        <f t="shared" si="1"/>
        <v>9.9926234567901173E-2</v>
      </c>
      <c r="G6" s="5">
        <f t="shared" si="2"/>
        <v>1.4038153355815864E-16</v>
      </c>
      <c r="H6" s="6"/>
      <c r="I6" s="4">
        <v>2.5</v>
      </c>
      <c r="J6" s="5">
        <v>2.3605460815961647</v>
      </c>
      <c r="K6" s="5">
        <f t="shared" si="3"/>
        <v>0</v>
      </c>
      <c r="L6" s="5">
        <f t="shared" si="4"/>
        <v>8.3507725053552209E-2</v>
      </c>
      <c r="M6" s="5">
        <f t="shared" si="5"/>
        <v>0</v>
      </c>
      <c r="N6" s="6"/>
      <c r="O6" s="4">
        <v>4</v>
      </c>
      <c r="P6" s="5">
        <v>2.2412617906604915</v>
      </c>
      <c r="Q6" s="5">
        <f t="shared" si="6"/>
        <v>0</v>
      </c>
      <c r="R6" s="5">
        <f t="shared" si="7"/>
        <v>5.8040233164572796E-2</v>
      </c>
      <c r="S6" s="5">
        <f t="shared" si="8"/>
        <v>0</v>
      </c>
      <c r="T6" s="6"/>
      <c r="U6" s="4">
        <v>4</v>
      </c>
      <c r="V6" s="5">
        <v>2.59</v>
      </c>
      <c r="W6" s="5">
        <f t="shared" si="9"/>
        <v>0.25</v>
      </c>
      <c r="X6" s="5">
        <f t="shared" si="10"/>
        <v>0.44964475308641916</v>
      </c>
      <c r="Y6" s="5">
        <f t="shared" si="11"/>
        <v>0.33527777777777756</v>
      </c>
    </row>
    <row r="7" spans="1:25" x14ac:dyDescent="0.25">
      <c r="A7" s="14"/>
      <c r="C7" s="4">
        <v>3.3000000000000003</v>
      </c>
      <c r="D7" s="5">
        <v>3.03</v>
      </c>
      <c r="E7" s="5">
        <f t="shared" si="0"/>
        <v>1.2100000000000011</v>
      </c>
      <c r="F7" s="5">
        <f t="shared" si="1"/>
        <v>1.8390373456790117</v>
      </c>
      <c r="G7" s="5">
        <f t="shared" si="2"/>
        <v>1.4917222222222226</v>
      </c>
      <c r="H7" s="6"/>
      <c r="I7" s="4">
        <v>3.75</v>
      </c>
      <c r="J7" s="5">
        <v>3.661576077260146</v>
      </c>
      <c r="K7" s="5">
        <f t="shared" si="3"/>
        <v>1.5625</v>
      </c>
      <c r="L7" s="5">
        <f t="shared" si="4"/>
        <v>2.528122348186042</v>
      </c>
      <c r="M7" s="5">
        <f t="shared" si="5"/>
        <v>1.9875087846449109</v>
      </c>
      <c r="N7" s="6"/>
      <c r="O7" s="4">
        <v>6</v>
      </c>
      <c r="P7" s="5">
        <v>3.4842998393467859</v>
      </c>
      <c r="Q7" s="5">
        <f t="shared" si="6"/>
        <v>4</v>
      </c>
      <c r="R7" s="5">
        <f t="shared" si="7"/>
        <v>2.2021178576244722</v>
      </c>
      <c r="S7" s="5">
        <f t="shared" si="8"/>
        <v>2.967906910686029</v>
      </c>
      <c r="T7" s="6"/>
      <c r="U7" s="4">
        <v>5</v>
      </c>
      <c r="V7" s="5">
        <v>2.73</v>
      </c>
      <c r="W7" s="5">
        <f t="shared" si="9"/>
        <v>2.25</v>
      </c>
      <c r="X7" s="5">
        <f t="shared" si="10"/>
        <v>0.65700030864197478</v>
      </c>
      <c r="Y7" s="5">
        <f t="shared" si="11"/>
        <v>1.2158333333333329</v>
      </c>
    </row>
    <row r="8" spans="1:25" x14ac:dyDescent="0.25">
      <c r="A8" s="14"/>
      <c r="C8" s="4">
        <v>4.4000000000000004</v>
      </c>
      <c r="D8" s="5">
        <v>3.79</v>
      </c>
      <c r="E8" s="5">
        <f t="shared" si="0"/>
        <v>4.8400000000000025</v>
      </c>
      <c r="F8" s="5">
        <f t="shared" si="1"/>
        <v>4.4779262345679012</v>
      </c>
      <c r="G8" s="5">
        <f t="shared" si="2"/>
        <v>4.6554444444444458</v>
      </c>
      <c r="H8" s="6"/>
      <c r="I8" s="4">
        <v>5</v>
      </c>
      <c r="J8" s="5">
        <v>4.5646660642520898</v>
      </c>
      <c r="K8" s="5">
        <f t="shared" si="3"/>
        <v>6.25</v>
      </c>
      <c r="L8" s="5">
        <f t="shared" si="4"/>
        <v>6.2155327247453052</v>
      </c>
      <c r="M8" s="5">
        <f t="shared" si="5"/>
        <v>6.2327425367696812</v>
      </c>
      <c r="N8" s="6"/>
      <c r="O8" s="4">
        <v>8</v>
      </c>
      <c r="P8" s="5">
        <v>4.3899999999999997</v>
      </c>
      <c r="Q8" s="5">
        <f t="shared" si="6"/>
        <v>16</v>
      </c>
      <c r="R8" s="5">
        <f t="shared" si="7"/>
        <v>5.7104444044438489</v>
      </c>
      <c r="S8" s="5">
        <f t="shared" si="8"/>
        <v>9.5586144639849131</v>
      </c>
      <c r="T8" s="6"/>
      <c r="U8" s="4">
        <v>6</v>
      </c>
      <c r="V8" s="5">
        <v>3.36</v>
      </c>
      <c r="W8" s="5">
        <f t="shared" si="9"/>
        <v>6.25</v>
      </c>
      <c r="X8" s="5">
        <f t="shared" si="10"/>
        <v>2.0752003086419739</v>
      </c>
      <c r="Y8" s="5">
        <f t="shared" si="11"/>
        <v>3.6013888888888879</v>
      </c>
    </row>
    <row r="9" spans="1:25" x14ac:dyDescent="0.25">
      <c r="A9" s="13">
        <v>42775</v>
      </c>
      <c r="C9" s="4">
        <v>0.55000000000000004</v>
      </c>
      <c r="D9" s="5">
        <v>0.47</v>
      </c>
      <c r="E9" s="5">
        <f t="shared" si="0"/>
        <v>2.7224999999999988</v>
      </c>
      <c r="F9" s="5">
        <f t="shared" si="1"/>
        <v>1.4493484567901238</v>
      </c>
      <c r="G9" s="5">
        <f t="shared" si="2"/>
        <v>1.9864166666666665</v>
      </c>
      <c r="H9" s="6"/>
      <c r="I9" s="4">
        <v>0.625</v>
      </c>
      <c r="J9" s="6">
        <v>0.41</v>
      </c>
      <c r="K9" s="5">
        <f t="shared" si="3"/>
        <v>3.515625</v>
      </c>
      <c r="L9" s="5">
        <f t="shared" si="4"/>
        <v>2.760811706403274</v>
      </c>
      <c r="M9" s="5">
        <f t="shared" si="5"/>
        <v>3.1154419678954079</v>
      </c>
      <c r="N9" s="6"/>
      <c r="O9" s="4">
        <v>1</v>
      </c>
      <c r="P9" s="6">
        <v>0.27</v>
      </c>
      <c r="Q9" s="5">
        <f t="shared" si="6"/>
        <v>9</v>
      </c>
      <c r="R9" s="5">
        <f t="shared" si="7"/>
        <v>2.9940986086349271</v>
      </c>
      <c r="S9" s="5">
        <f t="shared" si="8"/>
        <v>5.1910391520113137</v>
      </c>
      <c r="T9" s="6"/>
      <c r="U9" s="4">
        <v>1</v>
      </c>
      <c r="V9" s="5">
        <v>0.45</v>
      </c>
      <c r="W9" s="5">
        <f t="shared" si="9"/>
        <v>6.25</v>
      </c>
      <c r="X9" s="5">
        <f t="shared" si="10"/>
        <v>2.1592669753086429</v>
      </c>
      <c r="Y9" s="5">
        <f t="shared" si="11"/>
        <v>3.673611111111112</v>
      </c>
    </row>
    <row r="10" spans="1:25" x14ac:dyDescent="0.25">
      <c r="A10" s="14"/>
      <c r="C10" s="4">
        <v>1.1000000000000001</v>
      </c>
      <c r="D10" s="5">
        <v>0.53</v>
      </c>
      <c r="E10" s="5">
        <f t="shared" si="0"/>
        <v>1.2099999999999993</v>
      </c>
      <c r="F10" s="5">
        <f t="shared" si="1"/>
        <v>1.3084817901234569</v>
      </c>
      <c r="G10" s="5">
        <f t="shared" si="2"/>
        <v>1.2582777777777774</v>
      </c>
      <c r="H10" s="6"/>
      <c r="I10" s="4">
        <v>1.25</v>
      </c>
      <c r="J10" s="6">
        <v>1.1399999999999999</v>
      </c>
      <c r="K10" s="5">
        <f t="shared" si="3"/>
        <v>1.5625</v>
      </c>
      <c r="L10" s="5">
        <f t="shared" si="4"/>
        <v>0.86782089406871676</v>
      </c>
      <c r="M10" s="5">
        <f t="shared" si="5"/>
        <v>1.1644613119302718</v>
      </c>
      <c r="N10" s="6"/>
      <c r="O10" s="4">
        <v>2</v>
      </c>
      <c r="P10" s="6">
        <v>0.59</v>
      </c>
      <c r="Q10" s="5">
        <f t="shared" si="6"/>
        <v>4</v>
      </c>
      <c r="R10" s="5">
        <f t="shared" si="7"/>
        <v>1.9890769228725138</v>
      </c>
      <c r="S10" s="5">
        <f t="shared" si="8"/>
        <v>2.8206927680075431</v>
      </c>
      <c r="T10" s="6"/>
      <c r="U10" s="4">
        <v>2</v>
      </c>
      <c r="V10" s="5">
        <v>1.1499999999999999</v>
      </c>
      <c r="W10" s="5">
        <f t="shared" si="9"/>
        <v>2.25</v>
      </c>
      <c r="X10" s="5">
        <f t="shared" si="10"/>
        <v>0.59204475308642035</v>
      </c>
      <c r="Y10" s="5">
        <f t="shared" si="11"/>
        <v>1.1541666666666672</v>
      </c>
    </row>
    <row r="11" spans="1:25" x14ac:dyDescent="0.25">
      <c r="A11" s="14"/>
      <c r="C11" s="4">
        <v>1.6500000000000001</v>
      </c>
      <c r="D11" s="5">
        <v>1.4</v>
      </c>
      <c r="E11" s="5">
        <f t="shared" si="0"/>
        <v>0.30249999999999955</v>
      </c>
      <c r="F11" s="5">
        <f t="shared" si="1"/>
        <v>7.501512345679022E-2</v>
      </c>
      <c r="G11" s="5">
        <f t="shared" si="2"/>
        <v>0.15063888888888888</v>
      </c>
      <c r="H11" s="6"/>
      <c r="I11" s="4">
        <v>1.875</v>
      </c>
      <c r="J11" s="6">
        <v>1.42</v>
      </c>
      <c r="K11" s="5">
        <f t="shared" si="3"/>
        <v>0.390625</v>
      </c>
      <c r="L11" s="5">
        <f t="shared" si="4"/>
        <v>0.42454222632395489</v>
      </c>
      <c r="M11" s="5">
        <f t="shared" si="5"/>
        <v>0.40723065596513591</v>
      </c>
      <c r="N11" s="6"/>
      <c r="O11" s="4">
        <v>3</v>
      </c>
      <c r="P11" s="6">
        <v>1.49</v>
      </c>
      <c r="Q11" s="5">
        <f t="shared" si="6"/>
        <v>1</v>
      </c>
      <c r="R11" s="5">
        <f t="shared" si="7"/>
        <v>0.26045343166572493</v>
      </c>
      <c r="S11" s="5">
        <f t="shared" si="8"/>
        <v>0.51034638400377141</v>
      </c>
      <c r="T11" s="6"/>
      <c r="U11" s="4">
        <v>3</v>
      </c>
      <c r="V11" s="5">
        <v>1.89</v>
      </c>
      <c r="W11" s="5">
        <f t="shared" si="9"/>
        <v>0.25</v>
      </c>
      <c r="X11" s="5">
        <f t="shared" si="10"/>
        <v>8.6697530864199789E-4</v>
      </c>
      <c r="Y11" s="5">
        <f t="shared" si="11"/>
        <v>1.4722222222222414E-2</v>
      </c>
    </row>
    <row r="12" spans="1:25" x14ac:dyDescent="0.25">
      <c r="A12" s="14"/>
      <c r="C12" s="4">
        <v>2.2000000000000002</v>
      </c>
      <c r="D12" s="5">
        <v>1.77</v>
      </c>
      <c r="E12" s="5">
        <f t="shared" si="0"/>
        <v>1.9721522630525295E-31</v>
      </c>
      <c r="F12" s="5">
        <f t="shared" si="1"/>
        <v>9.2373456790123317E-3</v>
      </c>
      <c r="G12" s="5">
        <f t="shared" si="2"/>
        <v>4.2681907391144874E-17</v>
      </c>
      <c r="H12" s="6"/>
      <c r="I12" s="4">
        <v>2.5</v>
      </c>
      <c r="J12" s="6">
        <v>1.98</v>
      </c>
      <c r="K12" s="5">
        <f t="shared" si="3"/>
        <v>0</v>
      </c>
      <c r="L12" s="5">
        <f t="shared" si="4"/>
        <v>8.3848908344313425E-3</v>
      </c>
      <c r="M12" s="5">
        <f t="shared" si="5"/>
        <v>0</v>
      </c>
      <c r="N12" s="6"/>
      <c r="O12" s="4">
        <v>4</v>
      </c>
      <c r="P12" s="6">
        <v>1.87</v>
      </c>
      <c r="Q12" s="5">
        <f t="shared" si="6"/>
        <v>0</v>
      </c>
      <c r="R12" s="5">
        <f t="shared" si="7"/>
        <v>1.6990179822858605E-2</v>
      </c>
      <c r="S12" s="5">
        <f t="shared" si="8"/>
        <v>0</v>
      </c>
      <c r="T12" s="6"/>
      <c r="U12" s="4">
        <v>4</v>
      </c>
      <c r="V12" s="5">
        <v>2.37</v>
      </c>
      <c r="W12" s="5">
        <f t="shared" si="9"/>
        <v>0.25</v>
      </c>
      <c r="X12" s="5">
        <f t="shared" si="10"/>
        <v>0.20300030864197516</v>
      </c>
      <c r="Y12" s="5">
        <f t="shared" si="11"/>
        <v>0.22527777777777769</v>
      </c>
    </row>
    <row r="13" spans="1:25" x14ac:dyDescent="0.25">
      <c r="A13" s="14"/>
      <c r="C13" s="4">
        <v>3.3000000000000003</v>
      </c>
      <c r="D13" s="5">
        <v>2.56</v>
      </c>
      <c r="E13" s="5">
        <f t="shared" si="0"/>
        <v>1.2100000000000011</v>
      </c>
      <c r="F13" s="5">
        <f t="shared" si="1"/>
        <v>0.78519290123456786</v>
      </c>
      <c r="G13" s="5">
        <f t="shared" si="2"/>
        <v>0.9747222222222226</v>
      </c>
      <c r="H13" s="6"/>
      <c r="I13" s="4">
        <v>3.75</v>
      </c>
      <c r="J13" s="6">
        <v>2.95</v>
      </c>
      <c r="K13" s="5">
        <f t="shared" si="3"/>
        <v>1.5625</v>
      </c>
      <c r="L13" s="5">
        <f t="shared" si="4"/>
        <v>0.77164093471864992</v>
      </c>
      <c r="M13" s="5">
        <f t="shared" si="5"/>
        <v>1.0980386880697286</v>
      </c>
      <c r="N13" s="6"/>
      <c r="O13" s="4">
        <v>6</v>
      </c>
      <c r="P13" s="6">
        <v>3.04</v>
      </c>
      <c r="Q13" s="5">
        <f t="shared" si="6"/>
        <v>4</v>
      </c>
      <c r="R13" s="5">
        <f t="shared" si="7"/>
        <v>1.0808796412540336</v>
      </c>
      <c r="S13" s="5">
        <f t="shared" si="8"/>
        <v>2.0793072319924573</v>
      </c>
      <c r="T13" s="6"/>
      <c r="U13" s="4">
        <v>5</v>
      </c>
      <c r="V13" s="5">
        <v>2.62</v>
      </c>
      <c r="W13" s="5">
        <f t="shared" si="9"/>
        <v>2.25</v>
      </c>
      <c r="X13" s="5">
        <f t="shared" si="10"/>
        <v>0.49077808641975285</v>
      </c>
      <c r="Y13" s="5">
        <f t="shared" si="11"/>
        <v>1.0508333333333331</v>
      </c>
    </row>
    <row r="14" spans="1:25" x14ac:dyDescent="0.25">
      <c r="A14" s="14"/>
      <c r="C14" s="4">
        <v>4.4000000000000004</v>
      </c>
      <c r="D14" s="5">
        <v>3.62</v>
      </c>
      <c r="E14" s="5">
        <f t="shared" si="0"/>
        <v>4.8400000000000025</v>
      </c>
      <c r="F14" s="5">
        <f t="shared" si="1"/>
        <v>3.7873484567901237</v>
      </c>
      <c r="G14" s="5">
        <f t="shared" si="2"/>
        <v>4.2814444444444453</v>
      </c>
      <c r="H14" s="6"/>
      <c r="I14" s="4">
        <v>5</v>
      </c>
      <c r="J14" s="6">
        <v>4.3600000000000003</v>
      </c>
      <c r="K14" s="5">
        <f t="shared" si="3"/>
        <v>6.25</v>
      </c>
      <c r="L14" s="5">
        <f t="shared" si="4"/>
        <v>5.2369162150039577</v>
      </c>
      <c r="M14" s="5">
        <f t="shared" si="5"/>
        <v>5.7210773761394575</v>
      </c>
      <c r="N14" s="6"/>
      <c r="O14" s="4">
        <v>8</v>
      </c>
      <c r="P14" s="6">
        <v>4.1399999999999997</v>
      </c>
      <c r="Q14" s="5">
        <f t="shared" si="6"/>
        <v>16</v>
      </c>
      <c r="R14" s="5">
        <f t="shared" si="7"/>
        <v>4.5781175964457352</v>
      </c>
      <c r="S14" s="5">
        <f t="shared" si="8"/>
        <v>8.5586144639849131</v>
      </c>
      <c r="T14" s="6"/>
      <c r="U14" s="4">
        <v>6</v>
      </c>
      <c r="V14" s="5">
        <v>3.06</v>
      </c>
      <c r="W14" s="5">
        <f t="shared" si="9"/>
        <v>6.25</v>
      </c>
      <c r="X14" s="5">
        <f t="shared" si="10"/>
        <v>1.3008669753086415</v>
      </c>
      <c r="Y14" s="5">
        <f t="shared" si="11"/>
        <v>2.8513888888888883</v>
      </c>
    </row>
    <row r="15" spans="1:25" x14ac:dyDescent="0.25">
      <c r="A15" s="13">
        <v>42838</v>
      </c>
      <c r="C15" s="4">
        <v>0.55000000000000004</v>
      </c>
      <c r="D15" s="5">
        <v>0.23</v>
      </c>
      <c r="E15" s="5">
        <f t="shared" si="0"/>
        <v>2.7224999999999988</v>
      </c>
      <c r="F15" s="5">
        <f t="shared" si="1"/>
        <v>2.0848151234567904</v>
      </c>
      <c r="G15" s="5">
        <f t="shared" si="2"/>
        <v>2.3824166666666664</v>
      </c>
      <c r="H15" s="6"/>
      <c r="I15" s="4">
        <v>0.625</v>
      </c>
      <c r="J15" s="6">
        <v>0.39</v>
      </c>
      <c r="K15" s="5">
        <f t="shared" si="3"/>
        <v>3.515625</v>
      </c>
      <c r="L15" s="5">
        <f t="shared" si="4"/>
        <v>2.8276744683850423</v>
      </c>
      <c r="M15" s="5">
        <f t="shared" si="5"/>
        <v>3.1529419678954076</v>
      </c>
      <c r="N15" s="6"/>
      <c r="O15" s="4">
        <v>1</v>
      </c>
      <c r="P15" s="6">
        <v>0.32</v>
      </c>
      <c r="Q15" s="5">
        <f t="shared" si="6"/>
        <v>9</v>
      </c>
      <c r="R15" s="5">
        <f t="shared" si="7"/>
        <v>2.8235639702345496</v>
      </c>
      <c r="S15" s="5">
        <f t="shared" si="8"/>
        <v>5.0410391520113143</v>
      </c>
      <c r="T15" s="6"/>
      <c r="U15" s="4">
        <v>1</v>
      </c>
      <c r="V15" s="5">
        <v>0.37</v>
      </c>
      <c r="W15" s="5">
        <f t="shared" si="9"/>
        <v>6.25</v>
      </c>
      <c r="X15" s="5">
        <f t="shared" si="10"/>
        <v>2.4007780864197534</v>
      </c>
      <c r="Y15" s="5">
        <f t="shared" si="11"/>
        <v>3.8736111111111118</v>
      </c>
    </row>
    <row r="16" spans="1:25" x14ac:dyDescent="0.25">
      <c r="A16" s="14"/>
      <c r="C16" s="4">
        <v>1.1000000000000001</v>
      </c>
      <c r="D16" s="5">
        <v>0.54</v>
      </c>
      <c r="E16" s="5">
        <f t="shared" si="0"/>
        <v>1.2099999999999993</v>
      </c>
      <c r="F16" s="5">
        <f t="shared" si="1"/>
        <v>1.2857040123456791</v>
      </c>
      <c r="G16" s="5">
        <f t="shared" si="2"/>
        <v>1.2472777777777775</v>
      </c>
      <c r="H16" s="6"/>
      <c r="I16" s="4">
        <v>1.25</v>
      </c>
      <c r="J16" s="6">
        <v>0.65</v>
      </c>
      <c r="K16" s="5">
        <f t="shared" si="3"/>
        <v>1.5625</v>
      </c>
      <c r="L16" s="5">
        <f t="shared" si="4"/>
        <v>2.0208585626220499</v>
      </c>
      <c r="M16" s="5">
        <f t="shared" si="5"/>
        <v>1.7769613119302718</v>
      </c>
      <c r="N16" s="6"/>
      <c r="O16" s="4">
        <v>2</v>
      </c>
      <c r="P16" s="6">
        <v>1.1100000000000001</v>
      </c>
      <c r="Q16" s="5">
        <f t="shared" si="6"/>
        <v>4</v>
      </c>
      <c r="R16" s="5">
        <f t="shared" si="7"/>
        <v>0.79271668350859104</v>
      </c>
      <c r="S16" s="5">
        <f t="shared" si="8"/>
        <v>1.7806927680075426</v>
      </c>
      <c r="T16" s="6"/>
      <c r="U16" s="4">
        <v>2</v>
      </c>
      <c r="V16" s="5">
        <v>1</v>
      </c>
      <c r="W16" s="5">
        <f t="shared" si="9"/>
        <v>2.25</v>
      </c>
      <c r="X16" s="5">
        <f t="shared" si="10"/>
        <v>0.84537808641975365</v>
      </c>
      <c r="Y16" s="5">
        <f t="shared" si="11"/>
        <v>1.3791666666666671</v>
      </c>
    </row>
    <row r="17" spans="1:25" x14ac:dyDescent="0.25">
      <c r="A17" s="14"/>
      <c r="C17" s="4">
        <v>1.6500000000000001</v>
      </c>
      <c r="D17" s="5">
        <v>1</v>
      </c>
      <c r="E17" s="5">
        <f t="shared" si="0"/>
        <v>0.30249999999999955</v>
      </c>
      <c r="F17" s="5">
        <f t="shared" si="1"/>
        <v>0.45412623456790135</v>
      </c>
      <c r="G17" s="5">
        <f t="shared" si="2"/>
        <v>0.37063888888888868</v>
      </c>
      <c r="H17" s="6"/>
      <c r="I17" s="4">
        <v>1.875</v>
      </c>
      <c r="J17" s="6">
        <v>1.33</v>
      </c>
      <c r="K17" s="5">
        <f t="shared" si="3"/>
        <v>0.390625</v>
      </c>
      <c r="L17" s="5">
        <f t="shared" si="4"/>
        <v>0.54992465524191381</v>
      </c>
      <c r="M17" s="5">
        <f t="shared" si="5"/>
        <v>0.46348065596513582</v>
      </c>
      <c r="N17" s="6"/>
      <c r="O17" s="4">
        <v>3</v>
      </c>
      <c r="P17" s="6">
        <v>1.36</v>
      </c>
      <c r="Q17" s="5">
        <f t="shared" si="6"/>
        <v>1</v>
      </c>
      <c r="R17" s="5">
        <f t="shared" si="7"/>
        <v>0.41004349150670533</v>
      </c>
      <c r="S17" s="5">
        <f t="shared" si="8"/>
        <v>0.64034638400377131</v>
      </c>
      <c r="T17" s="6"/>
      <c r="U17" s="4">
        <v>3</v>
      </c>
      <c r="V17" s="5">
        <v>1.35</v>
      </c>
      <c r="W17" s="5">
        <f t="shared" si="9"/>
        <v>0.25</v>
      </c>
      <c r="X17" s="5">
        <f t="shared" si="10"/>
        <v>0.32426697530864218</v>
      </c>
      <c r="Y17" s="5">
        <f t="shared" si="11"/>
        <v>0.28472222222222232</v>
      </c>
    </row>
    <row r="18" spans="1:25" x14ac:dyDescent="0.25">
      <c r="A18" s="14"/>
      <c r="C18" s="4">
        <v>2.2000000000000002</v>
      </c>
      <c r="D18" s="5">
        <v>1.1399999999999999</v>
      </c>
      <c r="E18" s="5">
        <f t="shared" si="0"/>
        <v>1.9721522630525295E-31</v>
      </c>
      <c r="F18" s="5">
        <f t="shared" si="1"/>
        <v>0.28503734567901257</v>
      </c>
      <c r="G18" s="5">
        <f t="shared" si="2"/>
        <v>-2.3709429481439463E-16</v>
      </c>
      <c r="H18" s="6"/>
      <c r="I18" s="4">
        <v>2.5</v>
      </c>
      <c r="J18" s="6">
        <v>1.52</v>
      </c>
      <c r="K18" s="5">
        <f t="shared" si="3"/>
        <v>0</v>
      </c>
      <c r="L18" s="5">
        <f t="shared" si="4"/>
        <v>0.30422841641511134</v>
      </c>
      <c r="M18" s="5">
        <f t="shared" si="5"/>
        <v>0</v>
      </c>
      <c r="N18" s="6"/>
      <c r="O18" s="4">
        <v>4</v>
      </c>
      <c r="P18" s="6">
        <v>1.55</v>
      </c>
      <c r="Q18" s="5">
        <f t="shared" si="6"/>
        <v>0</v>
      </c>
      <c r="R18" s="5">
        <f t="shared" si="7"/>
        <v>0.20281186558527228</v>
      </c>
      <c r="S18" s="5">
        <f t="shared" si="8"/>
        <v>0</v>
      </c>
      <c r="T18" s="6"/>
      <c r="U18" s="4">
        <v>4</v>
      </c>
      <c r="V18" s="5">
        <v>1.85</v>
      </c>
      <c r="W18" s="5">
        <f t="shared" si="9"/>
        <v>0.25</v>
      </c>
      <c r="X18" s="5">
        <f t="shared" si="10"/>
        <v>4.8225308641975584E-3</v>
      </c>
      <c r="Y18" s="5">
        <f t="shared" si="11"/>
        <v>-3.4722222222222321E-2</v>
      </c>
    </row>
    <row r="19" spans="1:25" x14ac:dyDescent="0.25">
      <c r="A19" s="14"/>
      <c r="C19" s="4">
        <v>3.3000000000000003</v>
      </c>
      <c r="D19" s="5">
        <v>2</v>
      </c>
      <c r="E19" s="5">
        <f t="shared" si="0"/>
        <v>1.2100000000000011</v>
      </c>
      <c r="F19" s="5">
        <f t="shared" si="1"/>
        <v>0.10634845679012339</v>
      </c>
      <c r="G19" s="5">
        <f t="shared" si="2"/>
        <v>0.35872222222222228</v>
      </c>
      <c r="H19" s="6"/>
      <c r="I19" s="4">
        <v>3.75</v>
      </c>
      <c r="J19" s="6">
        <v>2.69</v>
      </c>
      <c r="K19" s="5">
        <f t="shared" si="3"/>
        <v>1.5625</v>
      </c>
      <c r="L19" s="5">
        <f t="shared" si="4"/>
        <v>0.38245684048164258</v>
      </c>
      <c r="M19" s="5">
        <f t="shared" si="5"/>
        <v>0.7730386880697282</v>
      </c>
      <c r="N19" s="6"/>
      <c r="O19" s="4">
        <v>6</v>
      </c>
      <c r="P19" s="6">
        <v>2.75</v>
      </c>
      <c r="Q19" s="5">
        <f t="shared" si="6"/>
        <v>4</v>
      </c>
      <c r="R19" s="5">
        <f t="shared" si="7"/>
        <v>0.56198054397622099</v>
      </c>
      <c r="S19" s="5">
        <f t="shared" si="8"/>
        <v>1.4993072319924572</v>
      </c>
      <c r="T19" s="6"/>
      <c r="U19" s="4">
        <v>5</v>
      </c>
      <c r="V19" s="5">
        <v>2.4</v>
      </c>
      <c r="W19" s="5">
        <f t="shared" si="9"/>
        <v>2.25</v>
      </c>
      <c r="X19" s="5">
        <f t="shared" si="10"/>
        <v>0.23093364197530827</v>
      </c>
      <c r="Y19" s="5">
        <f t="shared" si="11"/>
        <v>0.72083333333333277</v>
      </c>
    </row>
    <row r="20" spans="1:25" x14ac:dyDescent="0.25">
      <c r="A20" s="14"/>
      <c r="C20" s="4">
        <v>4.4000000000000004</v>
      </c>
      <c r="D20" s="5">
        <v>3.24</v>
      </c>
      <c r="E20" s="5">
        <f t="shared" si="0"/>
        <v>4.8400000000000025</v>
      </c>
      <c r="F20" s="5">
        <f t="shared" si="1"/>
        <v>2.4527040123456794</v>
      </c>
      <c r="G20" s="5">
        <f t="shared" si="2"/>
        <v>3.4454444444444459</v>
      </c>
      <c r="H20" s="6"/>
      <c r="I20" s="4">
        <v>5</v>
      </c>
      <c r="J20" s="6">
        <v>4.29</v>
      </c>
      <c r="K20" s="5">
        <f t="shared" si="3"/>
        <v>6.25</v>
      </c>
      <c r="L20" s="5">
        <f t="shared" si="4"/>
        <v>4.9214358819401474</v>
      </c>
      <c r="M20" s="5">
        <f t="shared" si="5"/>
        <v>5.5460773761394568</v>
      </c>
      <c r="N20" s="6"/>
      <c r="O20" s="4">
        <v>8</v>
      </c>
      <c r="P20" s="6">
        <v>3.99</v>
      </c>
      <c r="Q20" s="5">
        <f t="shared" si="6"/>
        <v>16</v>
      </c>
      <c r="R20" s="5">
        <f t="shared" si="7"/>
        <v>3.9587215116468686</v>
      </c>
      <c r="S20" s="5">
        <f t="shared" si="8"/>
        <v>7.9586144639849152</v>
      </c>
      <c r="T20" s="6"/>
      <c r="U20" s="4">
        <v>6</v>
      </c>
      <c r="V20" s="5">
        <v>2.83</v>
      </c>
      <c r="W20" s="5">
        <f t="shared" si="9"/>
        <v>6.25</v>
      </c>
      <c r="X20" s="5">
        <f t="shared" si="10"/>
        <v>0.829111419753086</v>
      </c>
      <c r="Y20" s="5">
        <f t="shared" si="11"/>
        <v>2.2763888888888886</v>
      </c>
    </row>
    <row r="22" spans="1:25" x14ac:dyDescent="0.25">
      <c r="A22" s="6" t="s">
        <v>9</v>
      </c>
      <c r="B22" s="6"/>
      <c r="C22" s="4">
        <f>AVERAGE(C3:C20)</f>
        <v>2.1999999999999997</v>
      </c>
      <c r="D22" s="5">
        <f>AVERAGE(D3:D20)</f>
        <v>1.673888888888889</v>
      </c>
      <c r="E22" s="5"/>
      <c r="F22" s="5"/>
      <c r="G22" s="5"/>
      <c r="H22" s="6"/>
      <c r="I22" s="4">
        <f>AVERAGE(I3:I20)</f>
        <v>2.5</v>
      </c>
      <c r="J22" s="5">
        <f>AVERAGE(J3:J20)</f>
        <v>2.0715690495442174</v>
      </c>
      <c r="K22" s="5"/>
      <c r="L22" s="5"/>
      <c r="M22" s="5"/>
      <c r="N22" s="6"/>
      <c r="O22" s="4">
        <f>AVERAGE(O3:O20)</f>
        <v>4</v>
      </c>
      <c r="P22" s="5">
        <f>AVERAGE(P3:P20)</f>
        <v>2.0003463840037714</v>
      </c>
      <c r="Q22" s="5"/>
      <c r="R22" s="5"/>
      <c r="S22" s="5"/>
      <c r="T22" s="6"/>
      <c r="U22" s="4">
        <f>AVERAGE(U3:U20)</f>
        <v>3.5</v>
      </c>
      <c r="V22" s="5">
        <f>AVERAGE(V3:V20)</f>
        <v>1.9194444444444447</v>
      </c>
    </row>
    <row r="23" spans="1:25" x14ac:dyDescent="0.25">
      <c r="A23" s="6" t="s">
        <v>10</v>
      </c>
      <c r="E23" s="5">
        <f>SUM(E3:E20)</f>
        <v>30.855000000000004</v>
      </c>
      <c r="F23" s="5">
        <f>SUM(F3:F20)</f>
        <v>22.76422777777778</v>
      </c>
      <c r="G23" s="5">
        <f>SUM(G3:G20)</f>
        <v>25.624500000000005</v>
      </c>
      <c r="K23" s="5">
        <f>SUM(K3:K20)</f>
        <v>39.84375</v>
      </c>
      <c r="L23" s="5">
        <f>SUM(L3:L20)</f>
        <v>33.202642790451954</v>
      </c>
      <c r="M23" s="5">
        <f>SUM(M3:M20)</f>
        <v>35.611404319414838</v>
      </c>
      <c r="Q23" s="5">
        <f>SUM(Q3:Q20)</f>
        <v>102</v>
      </c>
      <c r="R23" s="5">
        <f>SUM(R3:R20)</f>
        <v>30.319531471602545</v>
      </c>
      <c r="S23" s="5">
        <f>SUM(S3:S20)</f>
        <v>54.711832017398024</v>
      </c>
      <c r="W23" s="5">
        <f>SUM(W3:W20)</f>
        <v>52.5</v>
      </c>
      <c r="X23" s="5">
        <f>SUM(X3:X20)</f>
        <v>14.106094444444446</v>
      </c>
      <c r="Y23" s="5">
        <f>SUM(Y3:Y20)</f>
        <v>25.904999999999998</v>
      </c>
    </row>
    <row r="25" spans="1:25" x14ac:dyDescent="0.25">
      <c r="A25" s="6" t="s">
        <v>11</v>
      </c>
      <c r="C25" s="10">
        <f>G23/E23</f>
        <v>0.83048128342245997</v>
      </c>
      <c r="D25" s="10"/>
      <c r="E25" s="10"/>
      <c r="F25" s="10"/>
      <c r="G25" s="10"/>
      <c r="H25" s="7"/>
      <c r="I25" s="10">
        <f>M23/K23</f>
        <v>0.89377642213433317</v>
      </c>
      <c r="J25" s="10"/>
      <c r="K25" s="10"/>
      <c r="L25" s="10"/>
      <c r="M25" s="10"/>
      <c r="N25" s="7"/>
      <c r="O25" s="10">
        <f>S23/Q23</f>
        <v>0.53639050997449045</v>
      </c>
      <c r="P25" s="10"/>
      <c r="Q25" s="10"/>
      <c r="R25" s="10"/>
      <c r="S25" s="10"/>
      <c r="T25" s="7"/>
      <c r="U25" s="10">
        <f>Y23/W23</f>
        <v>0.49342857142857138</v>
      </c>
      <c r="V25" s="10"/>
      <c r="W25" s="10"/>
      <c r="X25" s="10"/>
      <c r="Y25" s="10"/>
    </row>
    <row r="26" spans="1:25" x14ac:dyDescent="0.25">
      <c r="A26" s="6" t="s">
        <v>12</v>
      </c>
      <c r="C26" s="11">
        <f>D22-C25*C22</f>
        <v>-0.15316993464052264</v>
      </c>
      <c r="D26" s="11"/>
      <c r="E26" s="11"/>
      <c r="F26" s="11"/>
      <c r="G26" s="11"/>
      <c r="I26" s="11">
        <f>J22-I25*I22</f>
        <v>-0.16287200579161576</v>
      </c>
      <c r="J26" s="11"/>
      <c r="K26" s="11"/>
      <c r="L26" s="11"/>
      <c r="M26" s="11"/>
      <c r="O26" s="11">
        <f>P22-O25*O22</f>
        <v>-0.14521565589419039</v>
      </c>
      <c r="P26" s="11"/>
      <c r="Q26" s="11"/>
      <c r="R26" s="11"/>
      <c r="S26" s="11"/>
      <c r="U26" s="11">
        <f>V22-U25*U22</f>
        <v>0.19244444444444486</v>
      </c>
      <c r="V26" s="11"/>
      <c r="W26" s="11"/>
      <c r="X26" s="11"/>
      <c r="Y26" s="11"/>
    </row>
    <row r="27" spans="1:25" ht="18.75" x14ac:dyDescent="0.35">
      <c r="A27" s="6" t="s">
        <v>13</v>
      </c>
      <c r="C27" s="10">
        <f>(1/(COUNT(C3:C20)-2)*(F23-(G23^2)/E23))</f>
        <v>9.2722508169934548E-2</v>
      </c>
      <c r="D27" s="10"/>
      <c r="E27" s="10"/>
      <c r="F27" s="10"/>
      <c r="G27" s="10"/>
      <c r="I27" s="10">
        <f>(1/(COUNT(I3:I20)-2)*(L23-(M23^2)/K23))</f>
        <v>8.5875578166638933E-2</v>
      </c>
      <c r="J27" s="10"/>
      <c r="K27" s="10"/>
      <c r="L27" s="10"/>
      <c r="M27" s="10"/>
      <c r="O27" s="10">
        <f>(1/(COUNT(O3:O20)-2)*(R23-(S23^2)/Q23))</f>
        <v>6.0788999634485252E-2</v>
      </c>
      <c r="P27" s="10"/>
      <c r="Q27" s="10"/>
      <c r="R27" s="10"/>
      <c r="S27" s="10"/>
      <c r="U27" s="10">
        <f>(1/(COUNT(U3:U20)-2)*(X23-(Y23^2)/W23))</f>
        <v>8.2739206349206618E-2</v>
      </c>
      <c r="V27" s="10"/>
      <c r="W27" s="10"/>
      <c r="X27" s="10"/>
      <c r="Y27" s="10"/>
    </row>
    <row r="28" spans="1:25" ht="18" x14ac:dyDescent="0.35">
      <c r="A28" s="6" t="s">
        <v>14</v>
      </c>
      <c r="C28" s="10">
        <f>C27^(1/2)</f>
        <v>0.30450370797403198</v>
      </c>
      <c r="D28" s="10"/>
      <c r="E28" s="10"/>
      <c r="F28" s="10"/>
      <c r="G28" s="10"/>
      <c r="I28" s="10">
        <f>I27^(1/2)</f>
        <v>0.29304535172331081</v>
      </c>
      <c r="J28" s="10"/>
      <c r="K28" s="10"/>
      <c r="L28" s="10"/>
      <c r="M28" s="10"/>
      <c r="O28" s="10">
        <f>O27^(1/2)</f>
        <v>0.24655425292313507</v>
      </c>
      <c r="P28" s="10"/>
      <c r="Q28" s="10"/>
      <c r="R28" s="10"/>
      <c r="S28" s="10"/>
      <c r="U28" s="10">
        <f>U27^(1/2)</f>
        <v>0.28764423573088793</v>
      </c>
      <c r="V28" s="10"/>
      <c r="W28" s="10"/>
      <c r="X28" s="10"/>
      <c r="Y28" s="10"/>
    </row>
    <row r="29" spans="1:25" ht="18" x14ac:dyDescent="0.35">
      <c r="A29" s="6" t="s">
        <v>15</v>
      </c>
      <c r="C29" s="11">
        <f>STDEV(D3:D20)</f>
        <v>1.1571828819258525</v>
      </c>
      <c r="D29" s="11"/>
      <c r="E29" s="11"/>
      <c r="F29" s="11"/>
      <c r="G29" s="11"/>
      <c r="I29" s="11">
        <f>STDEV(J3:J20)</f>
        <v>1.3975323376338986</v>
      </c>
      <c r="J29" s="11"/>
      <c r="K29" s="11"/>
      <c r="L29" s="11"/>
      <c r="M29" s="11"/>
      <c r="O29" s="11">
        <f>STDEV(P3:P20)</f>
        <v>1.3354781358265431</v>
      </c>
      <c r="P29" s="11"/>
      <c r="Q29" s="11"/>
      <c r="R29" s="11"/>
      <c r="S29" s="11"/>
      <c r="U29" s="11">
        <f>STDEV(V3:V20)</f>
        <v>0.91091726377202187</v>
      </c>
      <c r="V29" s="11"/>
      <c r="W29" s="11"/>
      <c r="X29" s="11"/>
      <c r="Y29" s="11"/>
    </row>
    <row r="30" spans="1:25" ht="17.25" x14ac:dyDescent="0.25">
      <c r="A30" s="6" t="s">
        <v>16</v>
      </c>
      <c r="C30" s="10">
        <f>1-C27/(C29^2)</f>
        <v>0.93075615591811811</v>
      </c>
      <c r="D30" s="10"/>
      <c r="E30" s="10"/>
      <c r="F30" s="10"/>
      <c r="G30" s="10"/>
      <c r="I30" s="10">
        <f>1-I27/(I29^2)</f>
        <v>0.95603106541709748</v>
      </c>
      <c r="J30" s="10"/>
      <c r="K30" s="10"/>
      <c r="L30" s="10"/>
      <c r="M30" s="10"/>
      <c r="O30" s="10">
        <f>1-O27/(O29^2)</f>
        <v>0.96591593129484377</v>
      </c>
      <c r="P30" s="10"/>
      <c r="Q30" s="10"/>
      <c r="R30" s="10"/>
      <c r="S30" s="10"/>
      <c r="U30" s="10">
        <f>1-U27/(U29^2)</f>
        <v>0.90028660920454295</v>
      </c>
      <c r="V30" s="10"/>
      <c r="W30" s="10"/>
      <c r="X30" s="10"/>
      <c r="Y30" s="10"/>
    </row>
    <row r="31" spans="1:25" ht="17.25" x14ac:dyDescent="0.25">
      <c r="A31" s="6" t="s">
        <v>17</v>
      </c>
      <c r="C31" s="10">
        <f>(G23^2)/(E23*F23)</f>
        <v>0.93482932321705237</v>
      </c>
      <c r="D31" s="10"/>
      <c r="E31" s="10"/>
      <c r="F31" s="10"/>
      <c r="G31" s="10"/>
      <c r="I31" s="10">
        <f>(M23^2)/(K23*L23)</f>
        <v>0.95861747333373881</v>
      </c>
      <c r="J31" s="10"/>
      <c r="K31" s="10"/>
      <c r="L31" s="10"/>
      <c r="M31" s="10"/>
      <c r="O31" s="10">
        <f>(S23^2)/(Q23*R23)</f>
        <v>0.96792087651279413</v>
      </c>
      <c r="P31" s="10"/>
      <c r="Q31" s="10"/>
      <c r="R31" s="10"/>
      <c r="S31" s="10"/>
      <c r="U31" s="10">
        <f>(Y23^2)/(W23*X23)</f>
        <v>0.90615210278074654</v>
      </c>
      <c r="V31" s="10"/>
      <c r="W31" s="10"/>
      <c r="X31" s="10"/>
      <c r="Y31" s="10"/>
    </row>
    <row r="34" spans="3:25" ht="35.25" customHeight="1" x14ac:dyDescent="0.25">
      <c r="C34" s="1" t="s">
        <v>18</v>
      </c>
      <c r="D34" s="3" t="s">
        <v>19</v>
      </c>
      <c r="E34" s="3" t="s">
        <v>20</v>
      </c>
      <c r="F34" s="3" t="s">
        <v>21</v>
      </c>
      <c r="G34" s="3" t="s">
        <v>22</v>
      </c>
      <c r="I34" s="1" t="s">
        <v>18</v>
      </c>
      <c r="J34" s="3" t="s">
        <v>19</v>
      </c>
      <c r="K34" s="3" t="s">
        <v>20</v>
      </c>
      <c r="L34" s="3" t="s">
        <v>21</v>
      </c>
      <c r="M34" s="3" t="s">
        <v>22</v>
      </c>
      <c r="O34" s="1" t="s">
        <v>18</v>
      </c>
      <c r="P34" s="3" t="s">
        <v>19</v>
      </c>
      <c r="Q34" s="3" t="s">
        <v>20</v>
      </c>
      <c r="R34" s="3" t="s">
        <v>21</v>
      </c>
      <c r="S34" s="3" t="s">
        <v>22</v>
      </c>
      <c r="U34" s="1" t="s">
        <v>18</v>
      </c>
      <c r="V34" s="3" t="s">
        <v>19</v>
      </c>
      <c r="W34" s="3" t="s">
        <v>20</v>
      </c>
      <c r="X34" s="3" t="s">
        <v>21</v>
      </c>
      <c r="Y34" s="3" t="s">
        <v>22</v>
      </c>
    </row>
    <row r="35" spans="3:25" x14ac:dyDescent="0.25">
      <c r="C35" s="1">
        <v>0</v>
      </c>
      <c r="D35" s="3"/>
      <c r="E35" s="5">
        <f>C35*$C$25+$C$26</f>
        <v>-0.15316993464052264</v>
      </c>
      <c r="F35" s="5">
        <f>$C$25*C35+$C$26+2.145*$C$28*(SQRT((1/16)+((E35-$C$22)^2)/$E$23))</f>
        <v>0.16811963535356605</v>
      </c>
      <c r="G35" s="5">
        <f>$C$25*C35+$C$26-2.145*$C$28*(SQRT((1/16)+((E35-$C$22)^2)/$E$23))</f>
        <v>-0.47445950463461134</v>
      </c>
      <c r="I35" s="1">
        <v>0</v>
      </c>
      <c r="J35" s="3"/>
      <c r="K35" s="5">
        <f>I35*$I$25+$I$26</f>
        <v>-0.16287200579161576</v>
      </c>
      <c r="L35" s="5">
        <f>$I$25*I35+$I$26+2.145*$I$28*(SQRT((1/16)+((K35-$I$22)^2)/$K$23))</f>
        <v>0.14536885476880063</v>
      </c>
      <c r="M35" s="5">
        <f>$I$25*I35+$I$26-2.145*$I$28*(SQRT((1/16)+((K35-$I$22)^2)/$K$23))</f>
        <v>-0.47111286635203214</v>
      </c>
      <c r="O35" s="4">
        <v>0</v>
      </c>
      <c r="P35" s="3"/>
      <c r="Q35" s="5">
        <f>O35*$O$25+$O$26</f>
        <v>-0.14521565589419039</v>
      </c>
      <c r="R35" s="5">
        <f>$O$25*O35+$O$26+2.145*$O$28*(SQRT((1/16)+((Q35-$O$22)^2)/$Q$23))</f>
        <v>0.10894433859960434</v>
      </c>
      <c r="S35" s="5">
        <f>$O$25*O35+$O$26-2.145*$O$28*(SQRT((1/16)+((Q35-$O$22)^2)/$Q$23))</f>
        <v>-0.39937565038798511</v>
      </c>
      <c r="U35" s="1">
        <v>0</v>
      </c>
      <c r="V35" s="3"/>
      <c r="W35" s="5">
        <f>U35*$U$25+$U$26</f>
        <v>0.19244444444444486</v>
      </c>
      <c r="X35" s="5">
        <f>$U$25*U35+$U$26+2.145*$U$28*(SQRT((1/16)+((W35-$U$22)^2)/$W$23))</f>
        <v>0.51356717017238074</v>
      </c>
      <c r="Y35" s="5">
        <f>$U$25*U35+$U$26-2.145*$U$28*(SQRT((1/16)+((W35-$U$22)^2)/$W$23))</f>
        <v>-0.12867828128349096</v>
      </c>
    </row>
    <row r="36" spans="3:25" x14ac:dyDescent="0.25">
      <c r="C36" s="1">
        <v>0.1</v>
      </c>
      <c r="D36" s="3"/>
      <c r="E36" s="5">
        <f t="shared" ref="E36:E95" si="12">C36*$C$25+$C$26</f>
        <v>-7.0121806298276634E-2</v>
      </c>
      <c r="F36" s="5">
        <f t="shared" ref="F36:F95" si="13">$C$25*C36+$C$26+2.145*$C$28*(SQRT((1/16)+((E36-$C$22)^2)/$E$23))</f>
        <v>0.24279703308815909</v>
      </c>
      <c r="G36" s="5">
        <f t="shared" ref="G36:G95" si="14">$C$25*C36+$C$26-2.145*$C$28*(SQRT((1/16)+((E36-$C$22)^2)/$E$23))</f>
        <v>-0.38304064568471236</v>
      </c>
      <c r="I36" s="1">
        <v>0.1</v>
      </c>
      <c r="J36" s="3"/>
      <c r="K36" s="5">
        <f t="shared" ref="K36:K95" si="15">I36*$I$25+$I$26</f>
        <v>-7.3494363578182439E-2</v>
      </c>
      <c r="L36" s="5">
        <f t="shared" ref="L36:L95" si="16">$I$25*I36+$I$26+2.145*$I$28*(SQRT((1/16)+((K36-$I$22)^2)/$K$23))</f>
        <v>0.22712384308486128</v>
      </c>
      <c r="M36" s="5">
        <f t="shared" ref="M36:M95" si="17">$I$25*I36+$I$26-2.145*$I$28*(SQRT((1/16)+((K36-$I$22)^2)/$K$23))</f>
        <v>-0.37411257024122618</v>
      </c>
      <c r="O36" s="4">
        <v>0.1</v>
      </c>
      <c r="P36" s="3"/>
      <c r="Q36" s="5">
        <f t="shared" ref="Q36:Q95" si="18">O36*$O$25+$O$26</f>
        <v>-9.157660489674134E-2</v>
      </c>
      <c r="R36" s="5">
        <f t="shared" ref="R36:R95" si="19">$O$25*O36+$O$26+2.145*$O$28*(SQRT((1/16)+((Q36-$O$22)^2)/$Q$23))</f>
        <v>0.16018879422984961</v>
      </c>
      <c r="S36" s="5">
        <f t="shared" ref="S36:S95" si="20">$O$25*O36+$O$26-2.145*$O$28*(SQRT((1/16)+((Q36-$O$22)^2)/$Q$23))</f>
        <v>-0.34334200402333231</v>
      </c>
      <c r="U36" s="1">
        <v>0.1</v>
      </c>
      <c r="V36" s="3"/>
      <c r="W36" s="5">
        <f t="shared" ref="W36:W95" si="21">U36*$U$25+$U$26</f>
        <v>0.24178730158730199</v>
      </c>
      <c r="X36" s="5">
        <f t="shared" ref="X36:X95" si="22">$U$25*U36+$U$26+2.145*$U$28*(SQRT((1/16)+((W36-$U$22)^2)/$W$23))</f>
        <v>0.55923119262769538</v>
      </c>
      <c r="Y36" s="5">
        <f t="shared" ref="Y36:Y95" si="23">$U$25*U36+$U$26-2.145*$U$28*(SQRT((1/16)+((W36-$U$22)^2)/$W$23))</f>
        <v>-7.565658945309145E-2</v>
      </c>
    </row>
    <row r="37" spans="3:25" x14ac:dyDescent="0.25">
      <c r="C37" s="1">
        <v>0.2</v>
      </c>
      <c r="D37" s="3"/>
      <c r="E37" s="5">
        <f t="shared" si="12"/>
        <v>1.2926322043969374E-2</v>
      </c>
      <c r="F37" s="5">
        <f t="shared" si="13"/>
        <v>0.31755746895259523</v>
      </c>
      <c r="G37" s="5">
        <f t="shared" si="14"/>
        <v>-0.29170482486465649</v>
      </c>
      <c r="I37" s="1">
        <v>0.2</v>
      </c>
      <c r="J37" s="3"/>
      <c r="K37" s="5">
        <f t="shared" si="15"/>
        <v>1.588327863525088E-2</v>
      </c>
      <c r="L37" s="5">
        <f t="shared" si="16"/>
        <v>0.30895088089903877</v>
      </c>
      <c r="M37" s="5">
        <f t="shared" si="17"/>
        <v>-0.27718432362853707</v>
      </c>
      <c r="O37" s="4">
        <v>0.2</v>
      </c>
      <c r="P37" s="3"/>
      <c r="Q37" s="5">
        <f t="shared" si="18"/>
        <v>-3.7937553899292292E-2</v>
      </c>
      <c r="R37" s="5">
        <f t="shared" si="19"/>
        <v>0.21144189254114429</v>
      </c>
      <c r="S37" s="5">
        <f t="shared" si="20"/>
        <v>-0.28731700033972885</v>
      </c>
      <c r="U37" s="1">
        <v>0.2</v>
      </c>
      <c r="V37" s="3"/>
      <c r="W37" s="5">
        <f t="shared" si="21"/>
        <v>0.29113015873015913</v>
      </c>
      <c r="X37" s="5">
        <f t="shared" si="22"/>
        <v>0.60490834777920988</v>
      </c>
      <c r="Y37" s="5">
        <f t="shared" si="23"/>
        <v>-2.2648030318891565E-2</v>
      </c>
    </row>
    <row r="38" spans="3:25" x14ac:dyDescent="0.25">
      <c r="C38" s="1">
        <v>0.3</v>
      </c>
      <c r="D38" s="3"/>
      <c r="E38" s="5">
        <f t="shared" si="12"/>
        <v>9.5974450386215326E-2</v>
      </c>
      <c r="F38" s="5">
        <f t="shared" si="13"/>
        <v>0.39240790777373585</v>
      </c>
      <c r="G38" s="5">
        <f t="shared" si="14"/>
        <v>-0.2004590070013052</v>
      </c>
      <c r="I38" s="1">
        <v>0.3</v>
      </c>
      <c r="J38" s="3"/>
      <c r="K38" s="5">
        <f t="shared" si="15"/>
        <v>0.10526092084868416</v>
      </c>
      <c r="L38" s="5">
        <f t="shared" si="16"/>
        <v>0.39085568284030414</v>
      </c>
      <c r="M38" s="5">
        <f t="shared" si="17"/>
        <v>-0.18033384114293582</v>
      </c>
      <c r="O38" s="4">
        <v>0.3</v>
      </c>
      <c r="P38" s="3"/>
      <c r="Q38" s="5">
        <f t="shared" si="18"/>
        <v>1.5701497098156741E-2</v>
      </c>
      <c r="R38" s="5">
        <f t="shared" si="19"/>
        <v>0.26270388398902589</v>
      </c>
      <c r="S38" s="5">
        <f t="shared" si="20"/>
        <v>-0.23130088979271238</v>
      </c>
      <c r="U38" s="1">
        <v>0.3</v>
      </c>
      <c r="V38" s="3"/>
      <c r="W38" s="5">
        <f t="shared" si="21"/>
        <v>0.34047301587301626</v>
      </c>
      <c r="X38" s="5">
        <f t="shared" si="22"/>
        <v>0.6505991013141621</v>
      </c>
      <c r="Y38" s="5">
        <f t="shared" si="23"/>
        <v>3.0346930431870478E-2</v>
      </c>
    </row>
    <row r="39" spans="3:25" x14ac:dyDescent="0.25">
      <c r="C39" s="1">
        <v>0.4</v>
      </c>
      <c r="D39" s="3"/>
      <c r="E39" s="5">
        <f t="shared" si="12"/>
        <v>0.17902257872846139</v>
      </c>
      <c r="F39" s="5">
        <f t="shared" si="13"/>
        <v>0.46735602635207024</v>
      </c>
      <c r="G39" s="5">
        <f t="shared" si="14"/>
        <v>-0.10931086889514746</v>
      </c>
      <c r="I39" s="1">
        <v>0.4</v>
      </c>
      <c r="J39" s="3"/>
      <c r="K39" s="5">
        <f t="shared" si="15"/>
        <v>0.19463856306211752</v>
      </c>
      <c r="L39" s="5">
        <f t="shared" si="16"/>
        <v>0.4728445154041141</v>
      </c>
      <c r="M39" s="5">
        <f t="shared" si="17"/>
        <v>-8.3567389279879056E-2</v>
      </c>
      <c r="O39" s="4">
        <v>0.4</v>
      </c>
      <c r="P39" s="3"/>
      <c r="Q39" s="5">
        <f t="shared" si="18"/>
        <v>6.9340548095605803E-2</v>
      </c>
      <c r="R39" s="5">
        <f t="shared" si="19"/>
        <v>0.31397502781160103</v>
      </c>
      <c r="S39" s="5">
        <f t="shared" si="20"/>
        <v>-0.17529393162038942</v>
      </c>
      <c r="U39" s="1">
        <v>0.4</v>
      </c>
      <c r="V39" s="3"/>
      <c r="W39" s="5">
        <f t="shared" si="21"/>
        <v>0.38981587301587339</v>
      </c>
      <c r="X39" s="5">
        <f t="shared" si="22"/>
        <v>0.69630393934685864</v>
      </c>
      <c r="Y39" s="5">
        <f t="shared" si="23"/>
        <v>8.332780668488815E-2</v>
      </c>
    </row>
    <row r="40" spans="3:25" x14ac:dyDescent="0.25">
      <c r="C40" s="4">
        <v>0.5</v>
      </c>
      <c r="D40" s="5">
        <v>0.4</v>
      </c>
      <c r="E40" s="5">
        <f t="shared" si="12"/>
        <v>0.26207070707070734</v>
      </c>
      <c r="F40" s="5">
        <f t="shared" si="13"/>
        <v>0.54241029176444466</v>
      </c>
      <c r="G40" s="5">
        <f t="shared" si="14"/>
        <v>-1.8268877623030033E-2</v>
      </c>
      <c r="I40" s="4">
        <v>0.5</v>
      </c>
      <c r="J40" s="5">
        <v>0.42</v>
      </c>
      <c r="K40" s="5">
        <f t="shared" si="15"/>
        <v>0.28401620527555083</v>
      </c>
      <c r="L40" s="5">
        <f t="shared" si="16"/>
        <v>0.55492425429042846</v>
      </c>
      <c r="M40" s="5">
        <f t="shared" si="17"/>
        <v>1.3108156260673132E-2</v>
      </c>
      <c r="O40" s="4">
        <v>0.5</v>
      </c>
      <c r="P40" s="5">
        <v>0.4</v>
      </c>
      <c r="Q40" s="5">
        <f t="shared" si="18"/>
        <v>0.12297959909305484</v>
      </c>
      <c r="R40" s="5">
        <f t="shared" si="19"/>
        <v>0.36525559236379929</v>
      </c>
      <c r="S40" s="5">
        <f t="shared" si="20"/>
        <v>-0.11929639417768961</v>
      </c>
      <c r="U40" s="4">
        <v>0.5</v>
      </c>
      <c r="V40" s="3"/>
      <c r="W40" s="5">
        <f t="shared" si="21"/>
        <v>0.43915873015873053</v>
      </c>
      <c r="X40" s="5">
        <f t="shared" si="22"/>
        <v>0.74202336942794989</v>
      </c>
      <c r="Y40" s="5">
        <f t="shared" si="23"/>
        <v>0.13629409088951111</v>
      </c>
    </row>
    <row r="41" spans="3:25" x14ac:dyDescent="0.25">
      <c r="C41" s="4">
        <v>0.6</v>
      </c>
      <c r="D41" s="5"/>
      <c r="E41" s="5">
        <f t="shared" si="12"/>
        <v>0.3451188354129533</v>
      </c>
      <c r="F41" s="5">
        <f t="shared" si="13"/>
        <v>0.6175800470412165</v>
      </c>
      <c r="G41" s="5">
        <f t="shared" si="14"/>
        <v>7.2657623784690095E-2</v>
      </c>
      <c r="I41" s="4">
        <v>0.6</v>
      </c>
      <c r="J41" s="5"/>
      <c r="K41" s="5">
        <f t="shared" si="15"/>
        <v>0.37339384748898408</v>
      </c>
      <c r="L41" s="5">
        <f t="shared" si="16"/>
        <v>0.63710244686458362</v>
      </c>
      <c r="M41" s="5">
        <f t="shared" si="17"/>
        <v>0.10968524811338459</v>
      </c>
      <c r="O41" s="4">
        <v>0.6</v>
      </c>
      <c r="P41" s="5"/>
      <c r="Q41" s="5">
        <f t="shared" si="18"/>
        <v>0.17661865009050387</v>
      </c>
      <c r="R41" s="5">
        <f t="shared" si="19"/>
        <v>0.41654585546333567</v>
      </c>
      <c r="S41" s="5">
        <f t="shared" si="20"/>
        <v>-6.3308555282327927E-2</v>
      </c>
      <c r="U41" s="4">
        <v>0.6</v>
      </c>
      <c r="V41" s="3"/>
      <c r="W41" s="5">
        <f t="shared" si="21"/>
        <v>0.48850158730158766</v>
      </c>
      <c r="X41" s="5">
        <f t="shared" si="22"/>
        <v>0.78775792160405977</v>
      </c>
      <c r="Y41" s="5">
        <f t="shared" si="23"/>
        <v>0.18924525299911554</v>
      </c>
    </row>
    <row r="42" spans="3:25" x14ac:dyDescent="0.25">
      <c r="C42" s="4">
        <v>0.7</v>
      </c>
      <c r="D42" s="5"/>
      <c r="E42" s="5">
        <f t="shared" si="12"/>
        <v>0.42816696375519925</v>
      </c>
      <c r="F42" s="5">
        <f t="shared" si="13"/>
        <v>0.69287560416115301</v>
      </c>
      <c r="G42" s="5">
        <f t="shared" si="14"/>
        <v>0.16345832334924543</v>
      </c>
      <c r="I42" s="4">
        <v>0.7</v>
      </c>
      <c r="J42" s="5"/>
      <c r="K42" s="5">
        <f t="shared" si="15"/>
        <v>0.46277148970241744</v>
      </c>
      <c r="L42" s="5">
        <f t="shared" si="16"/>
        <v>0.71938737971957201</v>
      </c>
      <c r="M42" s="5">
        <f t="shared" si="17"/>
        <v>0.20615559968526287</v>
      </c>
      <c r="O42" s="4">
        <v>0.7</v>
      </c>
      <c r="P42" s="5"/>
      <c r="Q42" s="5">
        <f t="shared" si="18"/>
        <v>0.2302577010879529</v>
      </c>
      <c r="R42" s="5">
        <f t="shared" si="19"/>
        <v>0.46784610474854671</v>
      </c>
      <c r="S42" s="5">
        <f t="shared" si="20"/>
        <v>-7.3307025726409014E-3</v>
      </c>
      <c r="U42" s="4">
        <v>0.7</v>
      </c>
      <c r="V42" s="3"/>
      <c r="W42" s="5">
        <f t="shared" si="21"/>
        <v>0.53784444444444479</v>
      </c>
      <c r="X42" s="5">
        <f t="shared" si="22"/>
        <v>0.83350814952970187</v>
      </c>
      <c r="Y42" s="5">
        <f t="shared" si="23"/>
        <v>0.24218073935918766</v>
      </c>
    </row>
    <row r="43" spans="3:25" x14ac:dyDescent="0.25">
      <c r="C43" s="4">
        <v>0.8</v>
      </c>
      <c r="D43" s="5"/>
      <c r="E43" s="5">
        <f t="shared" si="12"/>
        <v>0.51121509209744542</v>
      </c>
      <c r="F43" s="5">
        <f t="shared" si="13"/>
        <v>0.76830834392864233</v>
      </c>
      <c r="G43" s="5">
        <f t="shared" si="14"/>
        <v>0.25412184026624851</v>
      </c>
      <c r="I43" s="4">
        <v>0.8</v>
      </c>
      <c r="J43" s="5"/>
      <c r="K43" s="5">
        <f t="shared" si="15"/>
        <v>0.5521491319158508</v>
      </c>
      <c r="L43" s="5">
        <f t="shared" si="16"/>
        <v>0.80178815109157031</v>
      </c>
      <c r="M43" s="5">
        <f t="shared" si="17"/>
        <v>0.30251011274013129</v>
      </c>
      <c r="O43" s="4">
        <v>0.8</v>
      </c>
      <c r="P43" s="5"/>
      <c r="Q43" s="5">
        <f t="shared" si="18"/>
        <v>0.28389675208540199</v>
      </c>
      <c r="R43" s="5">
        <f t="shared" si="19"/>
        <v>0.51915663804822954</v>
      </c>
      <c r="S43" s="5">
        <f t="shared" si="20"/>
        <v>4.8636866122574479E-2</v>
      </c>
      <c r="U43" s="4">
        <v>0.8</v>
      </c>
      <c r="V43" s="3"/>
      <c r="W43" s="5">
        <f t="shared" si="21"/>
        <v>0.58718730158730192</v>
      </c>
      <c r="X43" s="5">
        <f t="shared" si="22"/>
        <v>0.87927463163337105</v>
      </c>
      <c r="Y43" s="5">
        <f t="shared" si="23"/>
        <v>0.29509997154123274</v>
      </c>
    </row>
    <row r="44" spans="3:25" x14ac:dyDescent="0.25">
      <c r="C44" s="4">
        <v>0.9</v>
      </c>
      <c r="D44" s="5"/>
      <c r="E44" s="5">
        <f t="shared" si="12"/>
        <v>0.59426322043969138</v>
      </c>
      <c r="F44" s="5">
        <f t="shared" si="13"/>
        <v>0.84389082175143171</v>
      </c>
      <c r="G44" s="5">
        <f t="shared" si="14"/>
        <v>0.34463561912795104</v>
      </c>
      <c r="I44" s="4">
        <v>0.9</v>
      </c>
      <c r="J44" s="5"/>
      <c r="K44" s="5">
        <f t="shared" si="15"/>
        <v>0.64152677412928416</v>
      </c>
      <c r="L44" s="5">
        <f t="shared" si="16"/>
        <v>0.88431474755835882</v>
      </c>
      <c r="M44" s="5">
        <f t="shared" si="17"/>
        <v>0.39873880070020951</v>
      </c>
      <c r="O44" s="4">
        <v>0.9</v>
      </c>
      <c r="P44" s="5"/>
      <c r="Q44" s="5">
        <f t="shared" si="18"/>
        <v>0.33753580308285103</v>
      </c>
      <c r="R44" s="5">
        <f t="shared" si="19"/>
        <v>0.57047776376356862</v>
      </c>
      <c r="S44" s="5">
        <f t="shared" si="20"/>
        <v>0.1045938424021334</v>
      </c>
      <c r="U44" s="4">
        <v>0.9</v>
      </c>
      <c r="V44" s="3"/>
      <c r="W44" s="5">
        <f t="shared" si="21"/>
        <v>0.63653015873015906</v>
      </c>
      <c r="X44" s="5">
        <f t="shared" si="22"/>
        <v>0.92505797233961207</v>
      </c>
      <c r="Y44" s="5">
        <f t="shared" si="23"/>
        <v>0.34800234512070605</v>
      </c>
    </row>
    <row r="45" spans="3:25" x14ac:dyDescent="0.25">
      <c r="C45" s="4">
        <v>1</v>
      </c>
      <c r="D45" s="6">
        <v>0.61</v>
      </c>
      <c r="E45" s="5">
        <f t="shared" si="12"/>
        <v>0.67731134878193733</v>
      </c>
      <c r="F45" s="5">
        <f t="shared" si="13"/>
        <v>0.91963687757349999</v>
      </c>
      <c r="G45" s="5">
        <f t="shared" si="14"/>
        <v>0.43498581999037472</v>
      </c>
      <c r="I45" s="4">
        <v>1</v>
      </c>
      <c r="J45" s="6">
        <v>1.01</v>
      </c>
      <c r="K45" s="5">
        <f t="shared" si="15"/>
        <v>0.73090441634271741</v>
      </c>
      <c r="L45" s="5">
        <f t="shared" si="16"/>
        <v>0.96697812400547645</v>
      </c>
      <c r="M45" s="5">
        <f t="shared" si="17"/>
        <v>0.49483070867995843</v>
      </c>
      <c r="O45" s="4">
        <v>1</v>
      </c>
      <c r="P45" s="6">
        <v>0.98</v>
      </c>
      <c r="Q45" s="5">
        <f t="shared" si="18"/>
        <v>0.39117485408030006</v>
      </c>
      <c r="R45" s="5">
        <f t="shared" si="19"/>
        <v>0.62180980126218843</v>
      </c>
      <c r="S45" s="5">
        <f t="shared" si="20"/>
        <v>0.16053990689841169</v>
      </c>
      <c r="U45" s="4">
        <v>1</v>
      </c>
      <c r="V45" s="5">
        <v>0.53</v>
      </c>
      <c r="W45" s="5">
        <f t="shared" si="21"/>
        <v>0.68587301587301619</v>
      </c>
      <c r="X45" s="5">
        <f t="shared" si="22"/>
        <v>0.97085880334876329</v>
      </c>
      <c r="Y45" s="5">
        <f t="shared" si="23"/>
        <v>0.40088722839726909</v>
      </c>
    </row>
    <row r="46" spans="3:25" x14ac:dyDescent="0.25">
      <c r="C46" s="4">
        <v>1.1000000000000001</v>
      </c>
      <c r="D46" s="6"/>
      <c r="E46" s="5">
        <f t="shared" si="12"/>
        <v>0.76035947712418339</v>
      </c>
      <c r="F46" s="5">
        <f t="shared" si="13"/>
        <v>0.99556174718021628</v>
      </c>
      <c r="G46" s="5">
        <f t="shared" si="14"/>
        <v>0.5251572070681505</v>
      </c>
      <c r="I46" s="4">
        <v>1.1000000000000001</v>
      </c>
      <c r="J46" s="6"/>
      <c r="K46" s="5">
        <f t="shared" si="15"/>
        <v>0.82028205855615077</v>
      </c>
      <c r="L46" s="5">
        <f t="shared" si="16"/>
        <v>1.0497902852465015</v>
      </c>
      <c r="M46" s="5">
        <f t="shared" si="17"/>
        <v>0.59077383186580001</v>
      </c>
      <c r="O46" s="4">
        <v>1.1000000000000001</v>
      </c>
      <c r="P46" s="6"/>
      <c r="Q46" s="5">
        <f t="shared" si="18"/>
        <v>0.44481390507774921</v>
      </c>
      <c r="R46" s="5">
        <f t="shared" si="19"/>
        <v>0.67315308128430584</v>
      </c>
      <c r="S46" s="5">
        <f t="shared" si="20"/>
        <v>0.21647472887119251</v>
      </c>
      <c r="U46" s="4">
        <v>1.1000000000000001</v>
      </c>
      <c r="V46" s="5"/>
      <c r="W46" s="5">
        <f t="shared" si="21"/>
        <v>0.73521587301587343</v>
      </c>
      <c r="X46" s="5">
        <f t="shared" si="22"/>
        <v>1.0166777849759157</v>
      </c>
      <c r="Y46" s="5">
        <f t="shared" si="23"/>
        <v>0.45375396105583121</v>
      </c>
    </row>
    <row r="47" spans="3:25" x14ac:dyDescent="0.25">
      <c r="C47" s="4">
        <v>1.2</v>
      </c>
      <c r="D47" s="6"/>
      <c r="E47" s="5">
        <f t="shared" si="12"/>
        <v>0.84340760546642923</v>
      </c>
      <c r="F47" s="5">
        <f t="shared" si="13"/>
        <v>1.0716821707225148</v>
      </c>
      <c r="G47" s="5">
        <f t="shared" si="14"/>
        <v>0.61513304021034365</v>
      </c>
      <c r="I47" s="4">
        <v>1.2</v>
      </c>
      <c r="J47" s="6"/>
      <c r="K47" s="5">
        <f t="shared" si="15"/>
        <v>0.90965970076958391</v>
      </c>
      <c r="L47" s="5">
        <f t="shared" si="16"/>
        <v>1.1327643668985559</v>
      </c>
      <c r="M47" s="5">
        <f t="shared" si="17"/>
        <v>0.68655503464061207</v>
      </c>
      <c r="O47" s="4">
        <v>1.2</v>
      </c>
      <c r="P47" s="6"/>
      <c r="Q47" s="5">
        <f t="shared" si="18"/>
        <v>0.49845295607519813</v>
      </c>
      <c r="R47" s="5">
        <f t="shared" si="19"/>
        <v>0.72450794636089499</v>
      </c>
      <c r="S47" s="5">
        <f t="shared" si="20"/>
        <v>0.27239796578950121</v>
      </c>
      <c r="U47" s="4">
        <v>1.2</v>
      </c>
      <c r="V47" s="5"/>
      <c r="W47" s="5">
        <f t="shared" si="21"/>
        <v>0.78455873015873046</v>
      </c>
      <c r="X47" s="5">
        <f t="shared" si="22"/>
        <v>1.0625156075504294</v>
      </c>
      <c r="Y47" s="5">
        <f t="shared" si="23"/>
        <v>0.50660185276703151</v>
      </c>
    </row>
    <row r="48" spans="3:25" x14ac:dyDescent="0.25">
      <c r="C48" s="4">
        <v>1.3</v>
      </c>
      <c r="D48" s="6"/>
      <c r="E48" s="5">
        <f t="shared" si="12"/>
        <v>0.92645573380867541</v>
      </c>
      <c r="F48" s="5">
        <f t="shared" si="13"/>
        <v>1.1480164925502496</v>
      </c>
      <c r="G48" s="5">
        <f t="shared" si="14"/>
        <v>0.70489497506710119</v>
      </c>
      <c r="I48" s="4">
        <v>1.3</v>
      </c>
      <c r="J48" s="6"/>
      <c r="K48" s="5">
        <f t="shared" si="15"/>
        <v>0.9990373429830175</v>
      </c>
      <c r="L48" s="5">
        <f t="shared" si="16"/>
        <v>1.2159147121102583</v>
      </c>
      <c r="M48" s="5">
        <f t="shared" si="17"/>
        <v>0.78215997385577674</v>
      </c>
      <c r="O48" s="4">
        <v>1.3</v>
      </c>
      <c r="P48" s="6"/>
      <c r="Q48" s="5">
        <f t="shared" si="18"/>
        <v>0.55209200707264727</v>
      </c>
      <c r="R48" s="5">
        <f t="shared" si="19"/>
        <v>0.77587475124369631</v>
      </c>
      <c r="S48" s="5">
        <f t="shared" si="20"/>
        <v>0.32830926290159829</v>
      </c>
      <c r="U48" s="4">
        <v>1.3</v>
      </c>
      <c r="V48" s="5"/>
      <c r="W48" s="5">
        <f t="shared" si="21"/>
        <v>0.8339015873015877</v>
      </c>
      <c r="X48" s="5">
        <f t="shared" si="22"/>
        <v>1.1083729928770971</v>
      </c>
      <c r="Y48" s="5">
        <f t="shared" si="23"/>
        <v>0.55943018172607839</v>
      </c>
    </row>
    <row r="49" spans="3:25" x14ac:dyDescent="0.25">
      <c r="C49" s="4">
        <v>1.4</v>
      </c>
      <c r="D49" s="6"/>
      <c r="E49" s="5">
        <f t="shared" si="12"/>
        <v>1.0095038621509211</v>
      </c>
      <c r="F49" s="5">
        <f t="shared" si="13"/>
        <v>1.2245847442705844</v>
      </c>
      <c r="G49" s="5">
        <f t="shared" si="14"/>
        <v>0.79442298003125777</v>
      </c>
      <c r="I49" s="4">
        <v>1.4</v>
      </c>
      <c r="J49" s="6"/>
      <c r="K49" s="5">
        <f t="shared" si="15"/>
        <v>1.0884149851964506</v>
      </c>
      <c r="L49" s="5">
        <f t="shared" si="16"/>
        <v>1.2992569394931464</v>
      </c>
      <c r="M49" s="5">
        <f t="shared" si="17"/>
        <v>0.87757303089975502</v>
      </c>
      <c r="O49" s="4">
        <v>1.4</v>
      </c>
      <c r="P49" s="6"/>
      <c r="Q49" s="5">
        <f t="shared" si="18"/>
        <v>0.6057310580700962</v>
      </c>
      <c r="R49" s="5">
        <f t="shared" si="19"/>
        <v>0.82725386334681006</v>
      </c>
      <c r="S49" s="5">
        <f t="shared" si="20"/>
        <v>0.38420825279338239</v>
      </c>
      <c r="U49" s="4">
        <v>1.4</v>
      </c>
      <c r="V49" s="5"/>
      <c r="W49" s="5">
        <f t="shared" si="21"/>
        <v>0.88324444444444472</v>
      </c>
      <c r="X49" s="5">
        <f t="shared" si="22"/>
        <v>1.1542506957597198</v>
      </c>
      <c r="Y49" s="5">
        <f t="shared" si="23"/>
        <v>0.61223819312916961</v>
      </c>
    </row>
    <row r="50" spans="3:25" x14ac:dyDescent="0.25">
      <c r="C50" s="4">
        <v>1.5</v>
      </c>
      <c r="D50" s="6">
        <v>1.33</v>
      </c>
      <c r="E50" s="5">
        <f t="shared" si="12"/>
        <v>1.0925519904931673</v>
      </c>
      <c r="F50" s="5">
        <f t="shared" si="13"/>
        <v>1.3014087003699302</v>
      </c>
      <c r="G50" s="5">
        <f t="shared" si="14"/>
        <v>0.88369528061640445</v>
      </c>
      <c r="I50" s="4">
        <v>1.5</v>
      </c>
      <c r="J50" s="6">
        <v>1.54</v>
      </c>
      <c r="K50" s="5">
        <f t="shared" si="15"/>
        <v>1.177792627409884</v>
      </c>
      <c r="L50" s="5">
        <f t="shared" si="16"/>
        <v>1.382807996113816</v>
      </c>
      <c r="M50" s="5">
        <f t="shared" si="17"/>
        <v>0.97277725870595189</v>
      </c>
      <c r="O50" s="4">
        <v>1.5</v>
      </c>
      <c r="P50" s="6">
        <v>1.47</v>
      </c>
      <c r="Q50" s="5">
        <f t="shared" si="18"/>
        <v>0.65937010906754523</v>
      </c>
      <c r="R50" s="5">
        <f t="shared" si="19"/>
        <v>0.87864566319952231</v>
      </c>
      <c r="S50" s="5">
        <f t="shared" si="20"/>
        <v>0.44009455493556815</v>
      </c>
      <c r="U50" s="4">
        <v>1.5</v>
      </c>
      <c r="V50" s="6"/>
      <c r="W50" s="5">
        <f t="shared" si="21"/>
        <v>0.93258730158730196</v>
      </c>
      <c r="X50" s="5">
        <f t="shared" si="22"/>
        <v>1.2001495055874762</v>
      </c>
      <c r="Y50" s="5">
        <f t="shared" si="23"/>
        <v>0.66502509758712769</v>
      </c>
    </row>
    <row r="51" spans="3:25" x14ac:dyDescent="0.25">
      <c r="C51" s="4">
        <v>1.6</v>
      </c>
      <c r="D51" s="6"/>
      <c r="E51" s="5">
        <f t="shared" si="12"/>
        <v>1.1756001188354135</v>
      </c>
      <c r="F51" s="5">
        <f t="shared" si="13"/>
        <v>1.3785118928547231</v>
      </c>
      <c r="G51" s="5">
        <f t="shared" si="14"/>
        <v>0.97268834481610389</v>
      </c>
      <c r="I51" s="4">
        <v>1.6</v>
      </c>
      <c r="J51" s="6"/>
      <c r="K51" s="5">
        <f t="shared" si="15"/>
        <v>1.2671702696233174</v>
      </c>
      <c r="L51" s="5">
        <f t="shared" si="16"/>
        <v>1.4665861876916388</v>
      </c>
      <c r="M51" s="5">
        <f t="shared" si="17"/>
        <v>1.0677543515549959</v>
      </c>
      <c r="O51" s="4">
        <v>1.6</v>
      </c>
      <c r="P51" s="6"/>
      <c r="Q51" s="5">
        <f t="shared" si="18"/>
        <v>0.71300916006499437</v>
      </c>
      <c r="R51" s="5">
        <f t="shared" si="19"/>
        <v>0.93005054490988393</v>
      </c>
      <c r="S51" s="5">
        <f t="shared" si="20"/>
        <v>0.49596777522010482</v>
      </c>
      <c r="U51" s="4">
        <v>1.6</v>
      </c>
      <c r="V51" s="6"/>
      <c r="W51" s="5">
        <f t="shared" si="21"/>
        <v>0.9819301587301591</v>
      </c>
      <c r="X51" s="5">
        <f t="shared" si="22"/>
        <v>1.2460702479839756</v>
      </c>
      <c r="Y51" s="5">
        <f t="shared" si="23"/>
        <v>0.71779006947634261</v>
      </c>
    </row>
    <row r="52" spans="3:25" x14ac:dyDescent="0.25">
      <c r="C52" s="4">
        <v>1.7</v>
      </c>
      <c r="D52" s="6"/>
      <c r="E52" s="5">
        <f t="shared" si="12"/>
        <v>1.2586482471776592</v>
      </c>
      <c r="F52" s="5">
        <f t="shared" si="13"/>
        <v>1.4559195684048558</v>
      </c>
      <c r="G52" s="5">
        <f t="shared" si="14"/>
        <v>1.0613769259504626</v>
      </c>
      <c r="I52" s="4">
        <v>1.7</v>
      </c>
      <c r="J52" s="6"/>
      <c r="K52" s="5">
        <f t="shared" si="15"/>
        <v>1.3565479118367505</v>
      </c>
      <c r="L52" s="5">
        <f t="shared" si="16"/>
        <v>1.5506111763004728</v>
      </c>
      <c r="M52" s="5">
        <f t="shared" si="17"/>
        <v>1.1624846473730281</v>
      </c>
      <c r="O52" s="4">
        <v>1.7</v>
      </c>
      <c r="P52" s="6"/>
      <c r="Q52" s="5">
        <f t="shared" si="18"/>
        <v>0.7666482110624433</v>
      </c>
      <c r="R52" s="5">
        <f t="shared" si="19"/>
        <v>0.98146891663844293</v>
      </c>
      <c r="S52" s="5">
        <f t="shared" si="20"/>
        <v>0.55182750548644366</v>
      </c>
      <c r="U52" s="4">
        <v>1.7</v>
      </c>
      <c r="V52" s="6"/>
      <c r="W52" s="5">
        <f t="shared" si="21"/>
        <v>1.0312730158730163</v>
      </c>
      <c r="X52" s="5">
        <f t="shared" si="22"/>
        <v>1.2920137865183219</v>
      </c>
      <c r="Y52" s="5">
        <f t="shared" si="23"/>
        <v>0.7705322452277108</v>
      </c>
    </row>
    <row r="53" spans="3:25" x14ac:dyDescent="0.25">
      <c r="C53" s="4">
        <v>1.8</v>
      </c>
      <c r="D53" s="6"/>
      <c r="E53" s="5">
        <f t="shared" si="12"/>
        <v>1.3416963755199054</v>
      </c>
      <c r="F53" s="5">
        <f t="shared" si="13"/>
        <v>1.5336585689063309</v>
      </c>
      <c r="G53" s="5">
        <f t="shared" si="14"/>
        <v>1.1497341821334799</v>
      </c>
      <c r="I53" s="4">
        <v>1.8</v>
      </c>
      <c r="J53" s="6"/>
      <c r="K53" s="5">
        <f t="shared" si="15"/>
        <v>1.4459255540501841</v>
      </c>
      <c r="L53" s="5">
        <f t="shared" si="16"/>
        <v>1.6349039340587574</v>
      </c>
      <c r="M53" s="5">
        <f t="shared" si="17"/>
        <v>1.2569471740416107</v>
      </c>
      <c r="O53" s="4">
        <v>1.8</v>
      </c>
      <c r="P53" s="6"/>
      <c r="Q53" s="5">
        <f t="shared" si="18"/>
        <v>0.82028726205989244</v>
      </c>
      <c r="R53" s="5">
        <f t="shared" si="19"/>
        <v>1.0329012010813834</v>
      </c>
      <c r="S53" s="5">
        <f t="shared" si="20"/>
        <v>0.60767332303840149</v>
      </c>
      <c r="U53" s="4">
        <v>1.8</v>
      </c>
      <c r="V53" s="6"/>
      <c r="W53" s="5">
        <f t="shared" si="21"/>
        <v>1.0806158730158733</v>
      </c>
      <c r="X53" s="5">
        <f t="shared" si="22"/>
        <v>1.3379810244768122</v>
      </c>
      <c r="Y53" s="5">
        <f t="shared" si="23"/>
        <v>0.82325072155493428</v>
      </c>
    </row>
    <row r="54" spans="3:25" x14ac:dyDescent="0.25">
      <c r="C54" s="4">
        <v>1.9</v>
      </c>
      <c r="D54" s="6"/>
      <c r="E54" s="5">
        <f t="shared" si="12"/>
        <v>1.4247445038621511</v>
      </c>
      <c r="F54" s="5">
        <f t="shared" si="13"/>
        <v>1.6117571145831247</v>
      </c>
      <c r="G54" s="5">
        <f t="shared" si="14"/>
        <v>1.2377318931411776</v>
      </c>
      <c r="I54" s="4">
        <v>1.9</v>
      </c>
      <c r="J54" s="6"/>
      <c r="K54" s="5">
        <f t="shared" si="15"/>
        <v>1.5353031962636172</v>
      </c>
      <c r="L54" s="5">
        <f t="shared" si="16"/>
        <v>1.7194866397868498</v>
      </c>
      <c r="M54" s="5">
        <f t="shared" si="17"/>
        <v>1.3511197527403846</v>
      </c>
      <c r="O54" s="4">
        <v>1.9</v>
      </c>
      <c r="P54" s="6"/>
      <c r="Q54" s="5">
        <f t="shared" si="18"/>
        <v>0.87392631305734136</v>
      </c>
      <c r="R54" s="5">
        <f t="shared" si="19"/>
        <v>1.084347835962151</v>
      </c>
      <c r="S54" s="5">
        <f t="shared" si="20"/>
        <v>0.66350479015253172</v>
      </c>
      <c r="U54" s="4">
        <v>1.9</v>
      </c>
      <c r="V54" s="6"/>
      <c r="W54" s="5">
        <f t="shared" si="21"/>
        <v>1.1299587301587306</v>
      </c>
      <c r="X54" s="5">
        <f t="shared" si="22"/>
        <v>1.3839729066930861</v>
      </c>
      <c r="Y54" s="5">
        <f t="shared" si="23"/>
        <v>0.87594455362437507</v>
      </c>
    </row>
    <row r="55" spans="3:25" x14ac:dyDescent="0.25">
      <c r="C55" s="4">
        <v>2</v>
      </c>
      <c r="D55" s="6">
        <v>1.63</v>
      </c>
      <c r="E55" s="5">
        <f t="shared" si="12"/>
        <v>1.5077926322043973</v>
      </c>
      <c r="F55" s="5">
        <f t="shared" si="13"/>
        <v>1.6902444691794321</v>
      </c>
      <c r="G55" s="5">
        <f t="shared" si="14"/>
        <v>1.3253407952293625</v>
      </c>
      <c r="I55" s="4">
        <v>2</v>
      </c>
      <c r="J55" s="6">
        <v>1.95</v>
      </c>
      <c r="K55" s="5">
        <f t="shared" si="15"/>
        <v>1.6246808384770506</v>
      </c>
      <c r="L55" s="5">
        <f t="shared" si="16"/>
        <v>1.8043825048203257</v>
      </c>
      <c r="M55" s="5">
        <f t="shared" si="17"/>
        <v>1.4449791721337755</v>
      </c>
      <c r="O55" s="4">
        <v>2</v>
      </c>
      <c r="P55" s="6">
        <v>1.89</v>
      </c>
      <c r="Q55" s="5">
        <f t="shared" si="18"/>
        <v>0.92756536405479051</v>
      </c>
      <c r="R55" s="5">
        <f t="shared" si="19"/>
        <v>1.1358092745304762</v>
      </c>
      <c r="S55" s="5">
        <f t="shared" si="20"/>
        <v>0.71932145357910482</v>
      </c>
      <c r="U55" s="4">
        <v>2</v>
      </c>
      <c r="V55" s="6">
        <v>1.24</v>
      </c>
      <c r="W55" s="5">
        <f t="shared" si="21"/>
        <v>1.1793015873015875</v>
      </c>
      <c r="X55" s="5">
        <f t="shared" si="22"/>
        <v>1.4299904214335686</v>
      </c>
      <c r="Y55" s="5">
        <f t="shared" si="23"/>
        <v>0.92861275316960645</v>
      </c>
    </row>
    <row r="56" spans="3:25" x14ac:dyDescent="0.25">
      <c r="C56" s="4">
        <v>2.1</v>
      </c>
      <c r="D56" s="6"/>
      <c r="E56" s="5">
        <f t="shared" si="12"/>
        <v>1.5908407605466435</v>
      </c>
      <c r="F56" s="5">
        <f t="shared" si="13"/>
        <v>1.7691504698459362</v>
      </c>
      <c r="G56" s="5">
        <f t="shared" si="14"/>
        <v>1.4125310512473508</v>
      </c>
      <c r="I56" s="4">
        <v>2.1</v>
      </c>
      <c r="J56" s="6"/>
      <c r="K56" s="5">
        <f t="shared" si="15"/>
        <v>1.7140584806904839</v>
      </c>
      <c r="L56" s="5">
        <f t="shared" si="16"/>
        <v>1.889615514631271</v>
      </c>
      <c r="M56" s="5">
        <f t="shared" si="17"/>
        <v>1.5385014467496969</v>
      </c>
      <c r="O56" s="4">
        <v>2.1</v>
      </c>
      <c r="P56" s="6"/>
      <c r="Q56" s="5">
        <f t="shared" si="18"/>
        <v>0.98120441505223965</v>
      </c>
      <c r="R56" s="5">
        <f t="shared" si="19"/>
        <v>1.1872859860674871</v>
      </c>
      <c r="S56" s="5">
        <f t="shared" si="20"/>
        <v>0.77512284403699216</v>
      </c>
      <c r="U56" s="4">
        <v>2.1</v>
      </c>
      <c r="V56" s="6"/>
      <c r="W56" s="5">
        <f t="shared" si="21"/>
        <v>1.2286444444444449</v>
      </c>
      <c r="X56" s="5">
        <f t="shared" si="22"/>
        <v>1.4760346023339364</v>
      </c>
      <c r="Y56" s="5">
        <f t="shared" si="23"/>
        <v>0.98125428655495339</v>
      </c>
    </row>
    <row r="57" spans="3:25" x14ac:dyDescent="0.25">
      <c r="C57" s="4">
        <v>2.2000000000000002</v>
      </c>
      <c r="D57" s="6"/>
      <c r="E57" s="5">
        <f t="shared" si="12"/>
        <v>1.6738888888888894</v>
      </c>
      <c r="F57" s="5">
        <f t="shared" si="13"/>
        <v>1.8485049116736705</v>
      </c>
      <c r="G57" s="5">
        <f t="shared" si="14"/>
        <v>1.4992728661041084</v>
      </c>
      <c r="I57" s="4">
        <v>2.2000000000000002</v>
      </c>
      <c r="J57" s="6"/>
      <c r="K57" s="5">
        <f t="shared" si="15"/>
        <v>1.8034361229039173</v>
      </c>
      <c r="L57" s="5">
        <f t="shared" si="16"/>
        <v>1.9752100752560897</v>
      </c>
      <c r="M57" s="5">
        <f t="shared" si="17"/>
        <v>1.6316621705517449</v>
      </c>
      <c r="O57" s="4">
        <v>2.2000000000000002</v>
      </c>
      <c r="P57" s="6"/>
      <c r="Q57" s="5">
        <f t="shared" si="18"/>
        <v>1.0348434660496888</v>
      </c>
      <c r="R57" s="5">
        <f t="shared" si="19"/>
        <v>1.2387784563953887</v>
      </c>
      <c r="S57" s="5">
        <f t="shared" si="20"/>
        <v>0.83090847570398885</v>
      </c>
      <c r="U57" s="4">
        <v>2.2000000000000002</v>
      </c>
      <c r="V57" s="6"/>
      <c r="W57" s="5">
        <f t="shared" si="21"/>
        <v>1.277987301587302</v>
      </c>
      <c r="X57" s="5">
        <f t="shared" si="22"/>
        <v>1.5221065303810077</v>
      </c>
      <c r="Y57" s="5">
        <f t="shared" si="23"/>
        <v>1.0338680727935963</v>
      </c>
    </row>
    <row r="58" spans="3:25" x14ac:dyDescent="0.25">
      <c r="C58" s="4">
        <v>2.2999999999999998</v>
      </c>
      <c r="D58" s="6"/>
      <c r="E58" s="5">
        <f t="shared" si="12"/>
        <v>1.7569370172311352</v>
      </c>
      <c r="F58" s="5">
        <f t="shared" si="13"/>
        <v>1.9283367890043068</v>
      </c>
      <c r="G58" s="5">
        <f t="shared" si="14"/>
        <v>1.5855372454579635</v>
      </c>
      <c r="I58" s="4">
        <v>2.2999999999999998</v>
      </c>
      <c r="J58" s="6"/>
      <c r="K58" s="5">
        <f t="shared" si="15"/>
        <v>1.8928137651173502</v>
      </c>
      <c r="L58" s="5">
        <f t="shared" si="16"/>
        <v>2.0611905583768406</v>
      </c>
      <c r="M58" s="5">
        <f t="shared" si="17"/>
        <v>1.7244369718578598</v>
      </c>
      <c r="O58" s="4">
        <v>2.2999999999999998</v>
      </c>
      <c r="P58" s="6"/>
      <c r="Q58" s="5">
        <f t="shared" si="18"/>
        <v>1.0884825170471375</v>
      </c>
      <c r="R58" s="5">
        <f t="shared" si="19"/>
        <v>1.2902871883899238</v>
      </c>
      <c r="S58" s="5">
        <f t="shared" si="20"/>
        <v>0.88667784570435115</v>
      </c>
      <c r="U58" s="4">
        <v>2.2999999999999998</v>
      </c>
      <c r="V58" s="6"/>
      <c r="W58" s="5">
        <f t="shared" si="21"/>
        <v>1.3273301587301589</v>
      </c>
      <c r="X58" s="5">
        <f t="shared" si="22"/>
        <v>1.5682073359329614</v>
      </c>
      <c r="Y58" s="5">
        <f t="shared" si="23"/>
        <v>1.0864529815273565</v>
      </c>
    </row>
    <row r="59" spans="3:25" x14ac:dyDescent="0.25">
      <c r="C59" s="4">
        <v>2.4</v>
      </c>
      <c r="D59" s="6"/>
      <c r="E59" s="5">
        <f t="shared" si="12"/>
        <v>1.8399851455733811</v>
      </c>
      <c r="F59" s="5">
        <f t="shared" si="13"/>
        <v>2.0086734127485433</v>
      </c>
      <c r="G59" s="5">
        <f t="shared" si="14"/>
        <v>1.6712968783982192</v>
      </c>
      <c r="I59" s="4">
        <v>2.4</v>
      </c>
      <c r="J59" s="6"/>
      <c r="K59" s="5">
        <f t="shared" si="15"/>
        <v>1.9821914073307836</v>
      </c>
      <c r="L59" s="5">
        <f t="shared" si="16"/>
        <v>2.1475807466821299</v>
      </c>
      <c r="M59" s="5">
        <f t="shared" si="17"/>
        <v>1.8168020679794372</v>
      </c>
      <c r="O59" s="4">
        <v>2.4</v>
      </c>
      <c r="P59" s="6"/>
      <c r="Q59" s="5">
        <f t="shared" si="18"/>
        <v>1.1421215680445866</v>
      </c>
      <c r="R59" s="5">
        <f t="shared" si="19"/>
        <v>1.341812702493566</v>
      </c>
      <c r="S59" s="5">
        <f t="shared" si="20"/>
        <v>0.94243043359560741</v>
      </c>
      <c r="U59" s="4">
        <v>2.4</v>
      </c>
      <c r="V59" s="6"/>
      <c r="W59" s="5">
        <f t="shared" si="21"/>
        <v>1.376673015873016</v>
      </c>
      <c r="X59" s="5">
        <f t="shared" si="22"/>
        <v>1.6143382007690317</v>
      </c>
      <c r="Y59" s="5">
        <f t="shared" si="23"/>
        <v>1.1390078309770004</v>
      </c>
    </row>
    <row r="60" spans="3:25" x14ac:dyDescent="0.25">
      <c r="C60" s="4">
        <v>2.5</v>
      </c>
      <c r="D60" s="6"/>
      <c r="E60" s="5">
        <f t="shared" si="12"/>
        <v>1.9230332739156271</v>
      </c>
      <c r="F60" s="5">
        <f t="shared" si="13"/>
        <v>2.0895394436786892</v>
      </c>
      <c r="G60" s="5">
        <f t="shared" si="14"/>
        <v>1.756527104152565</v>
      </c>
      <c r="I60" s="4">
        <v>2.5</v>
      </c>
      <c r="J60" s="6"/>
      <c r="K60" s="5">
        <f t="shared" si="15"/>
        <v>2.0715690495442174</v>
      </c>
      <c r="L60" s="5">
        <f t="shared" si="16"/>
        <v>2.2344031918328153</v>
      </c>
      <c r="M60" s="5">
        <f t="shared" si="17"/>
        <v>1.9087349072556195</v>
      </c>
      <c r="O60" s="4">
        <v>2.5</v>
      </c>
      <c r="P60" s="6"/>
      <c r="Q60" s="5">
        <f t="shared" si="18"/>
        <v>1.1957606190420358</v>
      </c>
      <c r="R60" s="5">
        <f t="shared" si="19"/>
        <v>1.3933555372270734</v>
      </c>
      <c r="S60" s="5">
        <f t="shared" si="20"/>
        <v>0.99816570085699818</v>
      </c>
      <c r="U60" s="4">
        <v>2.5</v>
      </c>
      <c r="V60" s="6"/>
      <c r="W60" s="5">
        <f t="shared" si="21"/>
        <v>1.4260158730158734</v>
      </c>
      <c r="X60" s="5">
        <f t="shared" si="22"/>
        <v>1.6605003601578481</v>
      </c>
      <c r="Y60" s="5">
        <f t="shared" si="23"/>
        <v>1.1915313858738987</v>
      </c>
    </row>
    <row r="61" spans="3:25" x14ac:dyDescent="0.25">
      <c r="C61" s="4">
        <v>2.6</v>
      </c>
      <c r="D61" s="6"/>
      <c r="E61" s="5">
        <f t="shared" si="12"/>
        <v>2.0060814022578732</v>
      </c>
      <c r="F61" s="5">
        <f t="shared" si="13"/>
        <v>2.1709559030871879</v>
      </c>
      <c r="G61" s="5">
        <f t="shared" si="14"/>
        <v>1.8412069014285584</v>
      </c>
      <c r="I61" s="4">
        <v>2.6</v>
      </c>
      <c r="J61" s="6"/>
      <c r="K61" s="5">
        <f t="shared" si="15"/>
        <v>2.1609466917576508</v>
      </c>
      <c r="L61" s="5">
        <f t="shared" si="16"/>
        <v>2.3216785102619992</v>
      </c>
      <c r="M61" s="5">
        <f t="shared" si="17"/>
        <v>2.0002148732533023</v>
      </c>
      <c r="O61" s="4">
        <v>2.6</v>
      </c>
      <c r="P61" s="6"/>
      <c r="Q61" s="5">
        <f t="shared" si="18"/>
        <v>1.2493996700394849</v>
      </c>
      <c r="R61" s="5">
        <f t="shared" si="19"/>
        <v>1.4449162496967205</v>
      </c>
      <c r="S61" s="5">
        <f t="shared" si="20"/>
        <v>1.0538830903822494</v>
      </c>
      <c r="U61" s="4">
        <v>2.6</v>
      </c>
      <c r="V61" s="6"/>
      <c r="W61" s="5">
        <f t="shared" si="21"/>
        <v>1.4753587301587305</v>
      </c>
      <c r="X61" s="5">
        <f t="shared" si="22"/>
        <v>1.7066951049313177</v>
      </c>
      <c r="Y61" s="5">
        <f t="shared" si="23"/>
        <v>1.2440223553861434</v>
      </c>
    </row>
    <row r="62" spans="3:25" x14ac:dyDescent="0.25">
      <c r="C62" s="4">
        <v>2.7</v>
      </c>
      <c r="D62" s="6"/>
      <c r="E62" s="5">
        <f t="shared" si="12"/>
        <v>2.0891295306001192</v>
      </c>
      <c r="F62" s="5">
        <f t="shared" si="13"/>
        <v>2.2529392398551238</v>
      </c>
      <c r="G62" s="5">
        <f t="shared" si="14"/>
        <v>1.9253198213451146</v>
      </c>
      <c r="I62" s="4">
        <v>2.7</v>
      </c>
      <c r="J62" s="6"/>
      <c r="K62" s="5">
        <f t="shared" si="15"/>
        <v>2.2503243339710841</v>
      </c>
      <c r="L62" s="5">
        <f t="shared" si="16"/>
        <v>2.4094246555472183</v>
      </c>
      <c r="M62" s="5">
        <f t="shared" si="17"/>
        <v>2.0912240123949499</v>
      </c>
      <c r="O62" s="4">
        <v>2.7</v>
      </c>
      <c r="P62" s="6"/>
      <c r="Q62" s="5">
        <f t="shared" si="18"/>
        <v>1.3030387210369339</v>
      </c>
      <c r="R62" s="5">
        <f t="shared" si="19"/>
        <v>1.4964954160941422</v>
      </c>
      <c r="S62" s="5">
        <f t="shared" si="20"/>
        <v>1.1095820259797256</v>
      </c>
      <c r="U62" s="4">
        <v>2.7</v>
      </c>
      <c r="V62" s="6"/>
      <c r="W62" s="5">
        <f t="shared" si="21"/>
        <v>1.5247015873015877</v>
      </c>
      <c r="X62" s="5">
        <f t="shared" si="22"/>
        <v>1.7529237835484062</v>
      </c>
      <c r="Y62" s="5">
        <f t="shared" si="23"/>
        <v>1.2964793910547692</v>
      </c>
    </row>
    <row r="63" spans="3:25" x14ac:dyDescent="0.25">
      <c r="C63" s="4">
        <v>2.8</v>
      </c>
      <c r="D63" s="6"/>
      <c r="E63" s="5">
        <f t="shared" si="12"/>
        <v>2.1721776589423651</v>
      </c>
      <c r="F63" s="5">
        <f t="shared" si="13"/>
        <v>2.3355005417134143</v>
      </c>
      <c r="G63" s="5">
        <f t="shared" si="14"/>
        <v>2.008854776171316</v>
      </c>
      <c r="I63" s="4">
        <v>2.8</v>
      </c>
      <c r="J63" s="6"/>
      <c r="K63" s="5">
        <f t="shared" si="15"/>
        <v>2.339701976184517</v>
      </c>
      <c r="L63" s="5">
        <f t="shared" si="16"/>
        <v>2.497656217762914</v>
      </c>
      <c r="M63" s="5">
        <f t="shared" si="17"/>
        <v>2.18174773460612</v>
      </c>
      <c r="O63" s="4">
        <v>2.8</v>
      </c>
      <c r="P63" s="6"/>
      <c r="Q63" s="5">
        <f t="shared" si="18"/>
        <v>1.3566777720343828</v>
      </c>
      <c r="R63" s="5">
        <f t="shared" si="19"/>
        <v>1.5480936321853438</v>
      </c>
      <c r="S63" s="5">
        <f t="shared" si="20"/>
        <v>1.1652619118834218</v>
      </c>
      <c r="U63" s="4">
        <v>2.8</v>
      </c>
      <c r="V63" s="6"/>
      <c r="W63" s="5">
        <f t="shared" si="21"/>
        <v>1.5740444444444446</v>
      </c>
      <c r="X63" s="5">
        <f t="shared" si="22"/>
        <v>1.7991878041302909</v>
      </c>
      <c r="Y63" s="5">
        <f t="shared" si="23"/>
        <v>1.3489010847585983</v>
      </c>
    </row>
    <row r="64" spans="3:25" x14ac:dyDescent="0.25">
      <c r="C64" s="4">
        <v>2.9</v>
      </c>
      <c r="D64" s="6"/>
      <c r="E64" s="5">
        <f t="shared" si="12"/>
        <v>2.2552257872846111</v>
      </c>
      <c r="F64" s="5">
        <f t="shared" si="13"/>
        <v>2.4186449740254155</v>
      </c>
      <c r="G64" s="5">
        <f t="shared" si="14"/>
        <v>2.0918066005438067</v>
      </c>
      <c r="I64" s="4">
        <v>2.9</v>
      </c>
      <c r="J64" s="6"/>
      <c r="K64" s="5">
        <f t="shared" si="15"/>
        <v>2.4290796183979504</v>
      </c>
      <c r="L64" s="5">
        <f t="shared" si="16"/>
        <v>2.5863838071554239</v>
      </c>
      <c r="M64" s="5">
        <f t="shared" si="17"/>
        <v>2.2717754296404769</v>
      </c>
      <c r="O64" s="4">
        <v>2.9</v>
      </c>
      <c r="P64" s="6"/>
      <c r="Q64" s="5">
        <f t="shared" si="18"/>
        <v>1.4103168230318319</v>
      </c>
      <c r="R64" s="5">
        <f t="shared" si="19"/>
        <v>1.5997115137849993</v>
      </c>
      <c r="S64" s="5">
        <f t="shared" si="20"/>
        <v>1.2209221322786645</v>
      </c>
      <c r="U64" s="4">
        <v>2.9</v>
      </c>
      <c r="V64" s="6"/>
      <c r="W64" s="5">
        <f t="shared" si="21"/>
        <v>1.6233873015873019</v>
      </c>
      <c r="X64" s="5">
        <f t="shared" si="22"/>
        <v>1.8454886364451768</v>
      </c>
      <c r="Y64" s="5">
        <f t="shared" si="23"/>
        <v>1.4012859667294271</v>
      </c>
    </row>
    <row r="65" spans="3:25" x14ac:dyDescent="0.25">
      <c r="C65" s="4">
        <v>3</v>
      </c>
      <c r="D65" s="6">
        <v>2.5299999999999998</v>
      </c>
      <c r="E65" s="5">
        <f t="shared" si="12"/>
        <v>2.338273915626857</v>
      </c>
      <c r="F65" s="5">
        <f t="shared" si="13"/>
        <v>2.5023715101288762</v>
      </c>
      <c r="G65" s="5">
        <f t="shared" si="14"/>
        <v>2.1741763211248379</v>
      </c>
      <c r="I65" s="4">
        <v>3</v>
      </c>
      <c r="J65" s="5">
        <v>3.1</v>
      </c>
      <c r="K65" s="5">
        <f t="shared" si="15"/>
        <v>2.5184572606113838</v>
      </c>
      <c r="L65" s="5">
        <f t="shared" si="16"/>
        <v>2.6756135790645406</v>
      </c>
      <c r="M65" s="5">
        <f t="shared" si="17"/>
        <v>2.3613009421582269</v>
      </c>
      <c r="O65" s="4">
        <v>3</v>
      </c>
      <c r="P65" s="5">
        <v>3.09</v>
      </c>
      <c r="Q65" s="5">
        <f t="shared" si="18"/>
        <v>1.4639558740292808</v>
      </c>
      <c r="R65" s="5">
        <f t="shared" si="19"/>
        <v>1.6513496972117021</v>
      </c>
      <c r="S65" s="5">
        <f t="shared" si="20"/>
        <v>1.2765620508468596</v>
      </c>
      <c r="U65" s="4">
        <v>3</v>
      </c>
      <c r="V65" s="6">
        <v>1.82</v>
      </c>
      <c r="W65" s="5">
        <f t="shared" si="21"/>
        <v>1.6727301587301591</v>
      </c>
      <c r="X65" s="5">
        <f t="shared" si="22"/>
        <v>1.8918278138175191</v>
      </c>
      <c r="Y65" s="5">
        <f t="shared" si="23"/>
        <v>1.4536325036427991</v>
      </c>
    </row>
    <row r="66" spans="3:25" x14ac:dyDescent="0.25">
      <c r="C66" s="4">
        <v>3.1</v>
      </c>
      <c r="D66" s="6"/>
      <c r="E66" s="5">
        <f t="shared" si="12"/>
        <v>2.421322043969103</v>
      </c>
      <c r="F66" s="5">
        <f t="shared" si="13"/>
        <v>2.5866729853502024</v>
      </c>
      <c r="G66" s="5">
        <f t="shared" si="14"/>
        <v>2.2559711025880036</v>
      </c>
      <c r="I66" s="4">
        <v>3.1</v>
      </c>
      <c r="J66" s="6"/>
      <c r="K66" s="5">
        <f t="shared" si="15"/>
        <v>2.6078349028248171</v>
      </c>
      <c r="L66" s="5">
        <f t="shared" si="16"/>
        <v>2.7653469478242902</v>
      </c>
      <c r="M66" s="5">
        <f t="shared" si="17"/>
        <v>2.450322857825344</v>
      </c>
      <c r="O66" s="4">
        <v>3.1</v>
      </c>
      <c r="P66" s="6"/>
      <c r="Q66" s="5">
        <f t="shared" si="18"/>
        <v>1.51759492502673</v>
      </c>
      <c r="R66" s="5">
        <f t="shared" si="19"/>
        <v>1.7030088397193506</v>
      </c>
      <c r="S66" s="5">
        <f t="shared" si="20"/>
        <v>1.3321810103341094</v>
      </c>
      <c r="U66" s="4">
        <v>3.1</v>
      </c>
      <c r="V66" s="6"/>
      <c r="W66" s="5">
        <f t="shared" si="21"/>
        <v>1.7220730158730162</v>
      </c>
      <c r="X66" s="5">
        <f t="shared" si="22"/>
        <v>1.9382069349325199</v>
      </c>
      <c r="Y66" s="5">
        <f t="shared" si="23"/>
        <v>1.5059390968135125</v>
      </c>
    </row>
    <row r="67" spans="3:25" x14ac:dyDescent="0.25">
      <c r="C67" s="4">
        <v>3.2</v>
      </c>
      <c r="D67" s="6"/>
      <c r="E67" s="5">
        <f t="shared" si="12"/>
        <v>2.5043701723113498</v>
      </c>
      <c r="F67" s="5">
        <f t="shared" si="13"/>
        <v>2.6715364681901113</v>
      </c>
      <c r="G67" s="5">
        <f t="shared" si="14"/>
        <v>2.3372038764325884</v>
      </c>
      <c r="I67" s="4">
        <v>3.2</v>
      </c>
      <c r="J67" s="6"/>
      <c r="K67" s="5">
        <f t="shared" si="15"/>
        <v>2.6972125450382505</v>
      </c>
      <c r="L67" s="5">
        <f t="shared" si="16"/>
        <v>2.8555805199294673</v>
      </c>
      <c r="M67" s="5">
        <f t="shared" si="17"/>
        <v>2.5388445701470337</v>
      </c>
      <c r="O67" s="4">
        <v>3.2</v>
      </c>
      <c r="P67" s="6"/>
      <c r="Q67" s="5">
        <f t="shared" si="18"/>
        <v>1.5712339760241791</v>
      </c>
      <c r="R67" s="5">
        <f t="shared" si="19"/>
        <v>1.7546896198993163</v>
      </c>
      <c r="S67" s="5">
        <f t="shared" si="20"/>
        <v>1.387778332149042</v>
      </c>
      <c r="U67" s="4">
        <v>3.2</v>
      </c>
      <c r="V67" s="6"/>
      <c r="W67" s="5">
        <f t="shared" si="21"/>
        <v>1.7714158730158733</v>
      </c>
      <c r="X67" s="5">
        <f t="shared" si="22"/>
        <v>1.984627665502525</v>
      </c>
      <c r="Y67" s="5">
        <f t="shared" si="23"/>
        <v>1.5582040805292217</v>
      </c>
    </row>
    <row r="68" spans="3:25" x14ac:dyDescent="0.25">
      <c r="C68" s="4">
        <v>3.3</v>
      </c>
      <c r="D68" s="6"/>
      <c r="E68" s="5">
        <f t="shared" si="12"/>
        <v>2.5874183006535949</v>
      </c>
      <c r="F68" s="5">
        <f t="shared" si="13"/>
        <v>2.7569439049379589</v>
      </c>
      <c r="G68" s="5">
        <f t="shared" si="14"/>
        <v>2.4178926963692309</v>
      </c>
      <c r="I68" s="4">
        <v>3.3</v>
      </c>
      <c r="J68" s="6"/>
      <c r="K68" s="5">
        <f t="shared" si="15"/>
        <v>2.7865901872516834</v>
      </c>
      <c r="L68" s="5">
        <f t="shared" si="16"/>
        <v>2.9463062537053659</v>
      </c>
      <c r="M68" s="5">
        <f t="shared" si="17"/>
        <v>2.6268741207980009</v>
      </c>
      <c r="O68" s="4">
        <v>3.3</v>
      </c>
      <c r="P68" s="6"/>
      <c r="Q68" s="5">
        <f t="shared" si="18"/>
        <v>1.6248730270216281</v>
      </c>
      <c r="R68" s="5">
        <f t="shared" si="19"/>
        <v>1.8063927380475138</v>
      </c>
      <c r="S68" s="5">
        <f t="shared" si="20"/>
        <v>1.4433533159957423</v>
      </c>
      <c r="U68" s="4">
        <v>3.3</v>
      </c>
      <c r="V68" s="6"/>
      <c r="W68" s="5">
        <f t="shared" si="21"/>
        <v>1.8207587301587302</v>
      </c>
      <c r="X68" s="5">
        <f t="shared" si="22"/>
        <v>2.0310917397573958</v>
      </c>
      <c r="Y68" s="5">
        <f t="shared" si="23"/>
        <v>1.6104257205600645</v>
      </c>
    </row>
    <row r="69" spans="3:25" x14ac:dyDescent="0.25">
      <c r="C69" s="4">
        <v>3.4</v>
      </c>
      <c r="D69" s="6"/>
      <c r="E69" s="5">
        <f t="shared" si="12"/>
        <v>2.6704664289958409</v>
      </c>
      <c r="F69" s="5">
        <f t="shared" si="13"/>
        <v>2.842872965722484</v>
      </c>
      <c r="G69" s="5">
        <f t="shared" si="14"/>
        <v>2.4980598922691977</v>
      </c>
      <c r="I69" s="4">
        <v>3.4</v>
      </c>
      <c r="J69" s="6"/>
      <c r="K69" s="5">
        <f t="shared" si="15"/>
        <v>2.8759678294651168</v>
      </c>
      <c r="L69" s="5">
        <f t="shared" si="16"/>
        <v>3.037511828291418</v>
      </c>
      <c r="M69" s="5">
        <f t="shared" si="17"/>
        <v>2.7144238306388155</v>
      </c>
      <c r="O69" s="4">
        <v>3.4</v>
      </c>
      <c r="P69" s="6"/>
      <c r="Q69" s="5">
        <f t="shared" si="18"/>
        <v>1.678512078019077</v>
      </c>
      <c r="R69" s="5">
        <f t="shared" si="19"/>
        <v>1.8581189164898937</v>
      </c>
      <c r="S69" s="5">
        <f t="shared" si="20"/>
        <v>1.4989052395482603</v>
      </c>
      <c r="U69" s="4">
        <v>3.4</v>
      </c>
      <c r="V69" s="6"/>
      <c r="W69" s="5">
        <f t="shared" si="21"/>
        <v>1.8701015873015876</v>
      </c>
      <c r="X69" s="5">
        <f t="shared" si="22"/>
        <v>2.0776009617160764</v>
      </c>
      <c r="Y69" s="5">
        <f t="shared" si="23"/>
        <v>1.6626022128870988</v>
      </c>
    </row>
    <row r="70" spans="3:25" x14ac:dyDescent="0.25">
      <c r="C70" s="4">
        <v>3.5</v>
      </c>
      <c r="D70" s="6"/>
      <c r="E70" s="5">
        <f t="shared" si="12"/>
        <v>2.7535145573380877</v>
      </c>
      <c r="F70" s="5">
        <f t="shared" si="13"/>
        <v>2.9292980055694704</v>
      </c>
      <c r="G70" s="5">
        <f t="shared" si="14"/>
        <v>2.577731109106705</v>
      </c>
      <c r="I70" s="4">
        <v>3.5</v>
      </c>
      <c r="J70" s="6"/>
      <c r="K70" s="5">
        <f t="shared" si="15"/>
        <v>2.9653454716785501</v>
      </c>
      <c r="L70" s="5">
        <f t="shared" si="16"/>
        <v>3.1291811835707066</v>
      </c>
      <c r="M70" s="5">
        <f t="shared" si="17"/>
        <v>2.8015097597863936</v>
      </c>
      <c r="O70" s="4">
        <v>3.5</v>
      </c>
      <c r="P70" s="6"/>
      <c r="Q70" s="5">
        <f t="shared" si="18"/>
        <v>1.7321511290165261</v>
      </c>
      <c r="R70" s="5">
        <f t="shared" si="19"/>
        <v>1.9098688998592981</v>
      </c>
      <c r="S70" s="5">
        <f t="shared" si="20"/>
        <v>1.5544333581737542</v>
      </c>
      <c r="U70" s="4">
        <v>3.5</v>
      </c>
      <c r="V70" s="5"/>
      <c r="W70" s="5">
        <f t="shared" si="21"/>
        <v>1.9194444444444447</v>
      </c>
      <c r="X70" s="5">
        <f t="shared" si="22"/>
        <v>2.1241572061914509</v>
      </c>
      <c r="Y70" s="5">
        <f t="shared" si="23"/>
        <v>1.7147316826974386</v>
      </c>
    </row>
    <row r="71" spans="3:25" x14ac:dyDescent="0.25">
      <c r="C71" s="4">
        <v>3.6</v>
      </c>
      <c r="D71" s="6"/>
      <c r="E71" s="5">
        <f t="shared" si="12"/>
        <v>2.8365626856803337</v>
      </c>
      <c r="F71" s="5">
        <f t="shared" si="13"/>
        <v>3.0161910542808927</v>
      </c>
      <c r="G71" s="5">
        <f t="shared" si="14"/>
        <v>2.6569343170797746</v>
      </c>
      <c r="I71" s="4">
        <v>3.6</v>
      </c>
      <c r="J71" s="6"/>
      <c r="K71" s="5">
        <f t="shared" si="15"/>
        <v>3.0547231138919839</v>
      </c>
      <c r="L71" s="5">
        <f t="shared" si="16"/>
        <v>3.2212951784367041</v>
      </c>
      <c r="M71" s="5">
        <f t="shared" si="17"/>
        <v>2.8881510493472637</v>
      </c>
      <c r="O71" s="4">
        <v>3.6</v>
      </c>
      <c r="P71" s="6"/>
      <c r="Q71" s="5">
        <f t="shared" si="18"/>
        <v>1.7857901800139753</v>
      </c>
      <c r="R71" s="5">
        <f t="shared" si="19"/>
        <v>1.9616434553159925</v>
      </c>
      <c r="S71" s="5">
        <f t="shared" si="20"/>
        <v>1.6099369047119581</v>
      </c>
      <c r="U71" s="4">
        <v>3.6</v>
      </c>
      <c r="V71" s="6"/>
      <c r="W71" s="5">
        <f t="shared" si="21"/>
        <v>1.9687873015873019</v>
      </c>
      <c r="X71" s="5">
        <f t="shared" si="22"/>
        <v>2.170762419475321</v>
      </c>
      <c r="Y71" s="5">
        <f t="shared" si="23"/>
        <v>1.7668121836992825</v>
      </c>
    </row>
    <row r="72" spans="3:25" x14ac:dyDescent="0.25">
      <c r="C72" s="4">
        <v>3.7</v>
      </c>
      <c r="D72" s="6"/>
      <c r="E72" s="5">
        <f t="shared" si="12"/>
        <v>2.9196108140225796</v>
      </c>
      <c r="F72" s="5">
        <f t="shared" si="13"/>
        <v>3.1035227611821501</v>
      </c>
      <c r="G72" s="5">
        <f t="shared" si="14"/>
        <v>2.7356988668630091</v>
      </c>
      <c r="I72" s="4">
        <v>3.7</v>
      </c>
      <c r="J72" s="6"/>
      <c r="K72" s="5">
        <f t="shared" si="15"/>
        <v>3.1441007561054173</v>
      </c>
      <c r="L72" s="5">
        <f t="shared" si="16"/>
        <v>3.313832309280524</v>
      </c>
      <c r="M72" s="5">
        <f t="shared" si="17"/>
        <v>2.9743692029303106</v>
      </c>
      <c r="O72" s="4">
        <v>3.7</v>
      </c>
      <c r="P72" s="6"/>
      <c r="Q72" s="5">
        <f t="shared" si="18"/>
        <v>1.8394292310114244</v>
      </c>
      <c r="R72" s="5">
        <f t="shared" si="19"/>
        <v>2.0134433727035619</v>
      </c>
      <c r="S72" s="5">
        <f t="shared" si="20"/>
        <v>1.6654150893192872</v>
      </c>
      <c r="U72" s="4">
        <v>3.7</v>
      </c>
      <c r="V72" s="6"/>
      <c r="W72" s="5">
        <f t="shared" si="21"/>
        <v>2.018130158730159</v>
      </c>
      <c r="X72" s="5">
        <f t="shared" si="22"/>
        <v>2.217418619644941</v>
      </c>
      <c r="Y72" s="5">
        <f t="shared" si="23"/>
        <v>1.818841697815377</v>
      </c>
    </row>
    <row r="73" spans="3:25" x14ac:dyDescent="0.25">
      <c r="C73" s="4">
        <v>3.8</v>
      </c>
      <c r="D73" s="6"/>
      <c r="E73" s="5">
        <f t="shared" si="12"/>
        <v>3.0026589423648247</v>
      </c>
      <c r="F73" s="5">
        <f t="shared" si="13"/>
        <v>3.1912632402424035</v>
      </c>
      <c r="G73" s="5">
        <f t="shared" si="14"/>
        <v>2.8140546444872458</v>
      </c>
      <c r="I73" s="4">
        <v>3.8</v>
      </c>
      <c r="J73" s="6"/>
      <c r="K73" s="5">
        <f t="shared" si="15"/>
        <v>3.2334783983188502</v>
      </c>
      <c r="L73" s="5">
        <f t="shared" si="16"/>
        <v>3.4067694334615855</v>
      </c>
      <c r="M73" s="5">
        <f t="shared" si="17"/>
        <v>3.0601873631761149</v>
      </c>
      <c r="O73" s="4">
        <v>3.8</v>
      </c>
      <c r="P73" s="6"/>
      <c r="Q73" s="5">
        <f t="shared" si="18"/>
        <v>1.8930682820088731</v>
      </c>
      <c r="R73" s="5">
        <f t="shared" si="19"/>
        <v>2.0652694646312244</v>
      </c>
      <c r="S73" s="5">
        <f t="shared" si="20"/>
        <v>1.7208670993865216</v>
      </c>
      <c r="U73" s="4">
        <v>3.8</v>
      </c>
      <c r="V73" s="6"/>
      <c r="W73" s="5">
        <f t="shared" si="21"/>
        <v>2.0674730158730164</v>
      </c>
      <c r="X73" s="5">
        <f t="shared" si="22"/>
        <v>2.2641278964272407</v>
      </c>
      <c r="Y73" s="5">
        <f t="shared" si="23"/>
        <v>1.8708181353187918</v>
      </c>
    </row>
    <row r="74" spans="3:25" x14ac:dyDescent="0.25">
      <c r="C74" s="4">
        <v>3.9</v>
      </c>
      <c r="D74" s="6"/>
      <c r="E74" s="5">
        <f t="shared" si="12"/>
        <v>3.0857070707070715</v>
      </c>
      <c r="F74" s="5">
        <f t="shared" si="13"/>
        <v>3.279382782699328</v>
      </c>
      <c r="G74" s="5">
        <f t="shared" si="14"/>
        <v>2.892031358714815</v>
      </c>
      <c r="I74" s="4">
        <v>3.9</v>
      </c>
      <c r="J74" s="6"/>
      <c r="K74" s="5">
        <f t="shared" si="15"/>
        <v>3.3228560405322836</v>
      </c>
      <c r="L74" s="5">
        <f t="shared" si="16"/>
        <v>3.5000824517680531</v>
      </c>
      <c r="M74" s="5">
        <f t="shared" si="17"/>
        <v>3.145629629296514</v>
      </c>
      <c r="O74" s="4">
        <v>3.9</v>
      </c>
      <c r="P74" s="6"/>
      <c r="Q74" s="5">
        <f t="shared" si="18"/>
        <v>1.9467073330063225</v>
      </c>
      <c r="R74" s="5">
        <f t="shared" si="19"/>
        <v>2.1171225664730016</v>
      </c>
      <c r="S74" s="5">
        <f t="shared" si="20"/>
        <v>1.7762920995396434</v>
      </c>
      <c r="U74" s="4">
        <v>3.9</v>
      </c>
      <c r="V74" s="6"/>
      <c r="W74" s="5">
        <f t="shared" si="21"/>
        <v>2.1168158730158733</v>
      </c>
      <c r="X74" s="5">
        <f t="shared" si="22"/>
        <v>2.3108924105517654</v>
      </c>
      <c r="Y74" s="5">
        <f t="shared" si="23"/>
        <v>1.9227393354799811</v>
      </c>
    </row>
    <row r="75" spans="3:25" x14ac:dyDescent="0.25">
      <c r="C75" s="4">
        <v>4</v>
      </c>
      <c r="D75" s="6">
        <v>3.55</v>
      </c>
      <c r="E75" s="5">
        <f t="shared" si="12"/>
        <v>3.1687551990493175</v>
      </c>
      <c r="F75" s="5">
        <f t="shared" si="13"/>
        <v>3.367852424096438</v>
      </c>
      <c r="G75" s="5">
        <f t="shared" si="14"/>
        <v>2.9696579740021969</v>
      </c>
      <c r="I75" s="4">
        <v>4</v>
      </c>
      <c r="J75" s="6">
        <v>4.41</v>
      </c>
      <c r="K75" s="5">
        <f t="shared" si="15"/>
        <v>3.4122336827457169</v>
      </c>
      <c r="L75" s="5">
        <f t="shared" si="16"/>
        <v>3.5937469166413272</v>
      </c>
      <c r="M75" s="5">
        <f t="shared" si="17"/>
        <v>3.2307204488501067</v>
      </c>
      <c r="O75" s="4">
        <v>4</v>
      </c>
      <c r="P75" s="6">
        <v>4.17</v>
      </c>
      <c r="Q75" s="5">
        <f t="shared" si="18"/>
        <v>2.0003463840037714</v>
      </c>
      <c r="R75" s="5">
        <f t="shared" si="19"/>
        <v>2.1690035362735465</v>
      </c>
      <c r="S75" s="5">
        <f t="shared" si="20"/>
        <v>1.8316892317339966</v>
      </c>
      <c r="U75" s="4">
        <v>4</v>
      </c>
      <c r="V75" s="6">
        <v>2.27</v>
      </c>
      <c r="W75" s="5">
        <f t="shared" si="21"/>
        <v>2.1661587301587302</v>
      </c>
      <c r="X75" s="5">
        <f t="shared" si="22"/>
        <v>2.3577143925186697</v>
      </c>
      <c r="Y75" s="5">
        <f t="shared" si="23"/>
        <v>1.9746030677987905</v>
      </c>
    </row>
    <row r="76" spans="3:25" x14ac:dyDescent="0.25">
      <c r="C76" s="4">
        <v>4.0999999999999996</v>
      </c>
      <c r="E76" s="5">
        <f t="shared" si="12"/>
        <v>3.2518033273915625</v>
      </c>
      <c r="F76" s="5">
        <f t="shared" si="13"/>
        <v>3.4566443681894539</v>
      </c>
      <c r="G76" s="5">
        <f t="shared" si="14"/>
        <v>3.0469622865936712</v>
      </c>
      <c r="I76" s="4">
        <v>4.0999999999999996</v>
      </c>
      <c r="K76" s="5">
        <f t="shared" si="15"/>
        <v>3.5016113249591498</v>
      </c>
      <c r="L76" s="5">
        <f t="shared" si="16"/>
        <v>3.6877385464503596</v>
      </c>
      <c r="M76" s="5">
        <f t="shared" si="17"/>
        <v>3.3154841034679401</v>
      </c>
      <c r="O76" s="4">
        <v>4.0999999999999996</v>
      </c>
      <c r="Q76" s="5">
        <f t="shared" si="18"/>
        <v>2.0539854350012203</v>
      </c>
      <c r="R76" s="5">
        <f t="shared" si="19"/>
        <v>2.2209132545499055</v>
      </c>
      <c r="S76" s="5">
        <f t="shared" si="20"/>
        <v>1.8870576154525351</v>
      </c>
      <c r="U76" s="4">
        <v>4.0999999999999996</v>
      </c>
      <c r="V76" s="6"/>
      <c r="W76" s="5">
        <f t="shared" si="21"/>
        <v>2.2155015873015875</v>
      </c>
      <c r="X76" s="5">
        <f t="shared" si="22"/>
        <v>2.4045961407041125</v>
      </c>
      <c r="Y76" s="5">
        <f t="shared" si="23"/>
        <v>2.0264070338990625</v>
      </c>
    </row>
    <row r="77" spans="3:25" x14ac:dyDescent="0.25">
      <c r="C77" s="4">
        <v>4.2</v>
      </c>
      <c r="E77" s="5">
        <f t="shared" si="12"/>
        <v>3.3348514557338094</v>
      </c>
      <c r="F77" s="5">
        <f t="shared" si="13"/>
        <v>3.5457322806961713</v>
      </c>
      <c r="G77" s="5">
        <f t="shared" si="14"/>
        <v>3.1239706307714474</v>
      </c>
      <c r="I77" s="4">
        <v>4.2</v>
      </c>
      <c r="K77" s="5">
        <f t="shared" si="15"/>
        <v>3.5909889671725836</v>
      </c>
      <c r="L77" s="5">
        <f t="shared" si="16"/>
        <v>3.7820336382364377</v>
      </c>
      <c r="M77" s="5">
        <f t="shared" si="17"/>
        <v>3.3999442961087296</v>
      </c>
      <c r="O77" s="4">
        <v>4.2</v>
      </c>
      <c r="Q77" s="5">
        <f t="shared" si="18"/>
        <v>2.1076244859986697</v>
      </c>
      <c r="R77" s="5">
        <f t="shared" si="19"/>
        <v>2.2728526239779132</v>
      </c>
      <c r="S77" s="5">
        <f t="shared" si="20"/>
        <v>1.9423963480194264</v>
      </c>
      <c r="U77" s="4">
        <v>4.2</v>
      </c>
      <c r="V77" s="6"/>
      <c r="W77" s="5">
        <f t="shared" si="21"/>
        <v>2.2648444444444449</v>
      </c>
      <c r="X77" s="5">
        <f t="shared" si="22"/>
        <v>2.4515400187223477</v>
      </c>
      <c r="Y77" s="5">
        <f t="shared" si="23"/>
        <v>2.078148870166542</v>
      </c>
    </row>
    <row r="78" spans="3:25" x14ac:dyDescent="0.25">
      <c r="C78" s="4">
        <v>4.3</v>
      </c>
      <c r="E78" s="5">
        <f t="shared" si="12"/>
        <v>3.4178995840760553</v>
      </c>
      <c r="F78" s="5">
        <f t="shared" si="13"/>
        <v>3.6350914716924958</v>
      </c>
      <c r="G78" s="5">
        <f t="shared" si="14"/>
        <v>3.2007076964596148</v>
      </c>
      <c r="I78" s="4">
        <v>4.3</v>
      </c>
      <c r="K78" s="5">
        <f t="shared" si="15"/>
        <v>3.6803666093860166</v>
      </c>
      <c r="L78" s="5">
        <f t="shared" si="16"/>
        <v>3.876609380883</v>
      </c>
      <c r="M78" s="5">
        <f t="shared" si="17"/>
        <v>3.4841238378890331</v>
      </c>
      <c r="O78" s="4">
        <v>4.3</v>
      </c>
      <c r="Q78" s="5">
        <f t="shared" si="18"/>
        <v>2.1612635369961186</v>
      </c>
      <c r="R78" s="5">
        <f t="shared" si="19"/>
        <v>2.3248225689514905</v>
      </c>
      <c r="S78" s="5">
        <f t="shared" si="20"/>
        <v>1.9977045050407467</v>
      </c>
      <c r="U78" s="4">
        <v>4.3</v>
      </c>
      <c r="V78" s="6"/>
      <c r="W78" s="5">
        <f t="shared" si="21"/>
        <v>2.3141873015873018</v>
      </c>
      <c r="X78" s="5">
        <f t="shared" si="22"/>
        <v>2.4985484519621086</v>
      </c>
      <c r="Y78" s="5">
        <f t="shared" si="23"/>
        <v>2.129826151212495</v>
      </c>
    </row>
    <row r="79" spans="3:25" x14ac:dyDescent="0.25">
      <c r="C79" s="4">
        <v>4.4000000000000004</v>
      </c>
      <c r="E79" s="5">
        <f t="shared" si="12"/>
        <v>3.5009477124183013</v>
      </c>
      <c r="F79" s="5">
        <f t="shared" si="13"/>
        <v>3.7246989875519239</v>
      </c>
      <c r="G79" s="5">
        <f t="shared" si="14"/>
        <v>3.2771964372846787</v>
      </c>
      <c r="I79" s="4">
        <v>4.4000000000000004</v>
      </c>
      <c r="K79" s="5">
        <f t="shared" si="15"/>
        <v>3.7697442515994504</v>
      </c>
      <c r="L79" s="5">
        <f t="shared" si="16"/>
        <v>3.9714440772037412</v>
      </c>
      <c r="M79" s="5">
        <f t="shared" si="17"/>
        <v>3.5680444259951596</v>
      </c>
      <c r="O79" s="4">
        <v>4.4000000000000004</v>
      </c>
      <c r="Q79" s="5">
        <f t="shared" si="18"/>
        <v>2.214902587993568</v>
      </c>
      <c r="R79" s="5">
        <f t="shared" si="19"/>
        <v>2.3768240350027581</v>
      </c>
      <c r="S79" s="5">
        <f t="shared" si="20"/>
        <v>2.0529811409843779</v>
      </c>
      <c r="U79" s="4">
        <v>4.4000000000000004</v>
      </c>
      <c r="V79" s="6"/>
      <c r="W79" s="5">
        <f t="shared" si="21"/>
        <v>2.3635301587301591</v>
      </c>
      <c r="X79" s="5">
        <f t="shared" si="22"/>
        <v>2.5456239232148299</v>
      </c>
      <c r="Y79" s="5">
        <f t="shared" si="23"/>
        <v>2.1814363942454884</v>
      </c>
    </row>
    <row r="80" spans="3:25" x14ac:dyDescent="0.25">
      <c r="C80" s="4">
        <v>4.5</v>
      </c>
      <c r="E80" s="5">
        <f t="shared" si="12"/>
        <v>3.5839958407605472</v>
      </c>
      <c r="F80" s="5">
        <f t="shared" si="13"/>
        <v>3.8145336328237898</v>
      </c>
      <c r="G80" s="5">
        <f t="shared" si="14"/>
        <v>3.3534580486973047</v>
      </c>
      <c r="I80" s="4">
        <v>4.5</v>
      </c>
      <c r="K80" s="5">
        <f t="shared" si="15"/>
        <v>3.8591218938128837</v>
      </c>
      <c r="L80" s="5">
        <f t="shared" si="16"/>
        <v>4.0665172871895168</v>
      </c>
      <c r="M80" s="5">
        <f t="shared" si="17"/>
        <v>3.6517265004362507</v>
      </c>
      <c r="O80" s="4">
        <v>4.5</v>
      </c>
      <c r="Q80" s="5">
        <f t="shared" si="18"/>
        <v>2.2685416389910165</v>
      </c>
      <c r="R80" s="5">
        <f t="shared" si="19"/>
        <v>2.4288579880705865</v>
      </c>
      <c r="S80" s="5">
        <f t="shared" si="20"/>
        <v>2.1082252899114464</v>
      </c>
      <c r="U80" s="4">
        <v>4.5</v>
      </c>
      <c r="V80" s="6"/>
      <c r="W80" s="5">
        <f t="shared" si="21"/>
        <v>2.4128730158730161</v>
      </c>
      <c r="X80" s="5">
        <f t="shared" si="22"/>
        <v>2.5927689673143584</v>
      </c>
      <c r="Y80" s="5">
        <f t="shared" si="23"/>
        <v>2.2329770644316738</v>
      </c>
    </row>
    <row r="81" spans="3:25" x14ac:dyDescent="0.25">
      <c r="C81" s="4">
        <v>4.5999999999999996</v>
      </c>
      <c r="E81" s="5">
        <f t="shared" si="12"/>
        <v>3.6670439691027932</v>
      </c>
      <c r="F81" s="5">
        <f t="shared" si="13"/>
        <v>3.904575940388368</v>
      </c>
      <c r="G81" s="5">
        <f t="shared" si="14"/>
        <v>3.4295119978172184</v>
      </c>
      <c r="I81" s="4">
        <v>4.5999999999999996</v>
      </c>
      <c r="K81" s="5">
        <f t="shared" si="15"/>
        <v>3.9484995360263162</v>
      </c>
      <c r="L81" s="5">
        <f t="shared" si="16"/>
        <v>4.1618099061445042</v>
      </c>
      <c r="M81" s="5">
        <f t="shared" si="17"/>
        <v>3.7351891659081282</v>
      </c>
      <c r="O81" s="4">
        <v>4.5999999999999996</v>
      </c>
      <c r="Q81" s="5">
        <f t="shared" si="18"/>
        <v>2.3221806899884654</v>
      </c>
      <c r="R81" s="5">
        <f t="shared" si="19"/>
        <v>2.4809254136051462</v>
      </c>
      <c r="S81" s="5">
        <f t="shared" si="20"/>
        <v>2.1634359663717846</v>
      </c>
      <c r="U81" s="4">
        <v>4.5999999999999996</v>
      </c>
      <c r="W81" s="5">
        <f t="shared" si="21"/>
        <v>2.462215873015873</v>
      </c>
      <c r="X81" s="5">
        <f t="shared" si="22"/>
        <v>2.6399861647124423</v>
      </c>
      <c r="Y81" s="5">
        <f t="shared" si="23"/>
        <v>2.2844455813193036</v>
      </c>
    </row>
    <row r="82" spans="3:25" x14ac:dyDescent="0.25">
      <c r="C82" s="4">
        <v>4.7</v>
      </c>
      <c r="E82" s="5">
        <f t="shared" si="12"/>
        <v>3.7500920974450391</v>
      </c>
      <c r="F82" s="5">
        <f t="shared" si="13"/>
        <v>3.9948081054301534</v>
      </c>
      <c r="G82" s="5">
        <f t="shared" si="14"/>
        <v>3.5053760894599248</v>
      </c>
      <c r="I82" s="4">
        <v>4.7</v>
      </c>
      <c r="K82" s="5">
        <f t="shared" si="15"/>
        <v>4.03787717823975</v>
      </c>
      <c r="L82" s="5">
        <f t="shared" si="16"/>
        <v>4.2573041913150123</v>
      </c>
      <c r="M82" s="5">
        <f t="shared" si="17"/>
        <v>3.8184501651644878</v>
      </c>
      <c r="O82" s="4">
        <v>4.7</v>
      </c>
      <c r="Q82" s="5">
        <f t="shared" si="18"/>
        <v>2.3758197409859148</v>
      </c>
      <c r="R82" s="5">
        <f t="shared" si="19"/>
        <v>2.5330273154960223</v>
      </c>
      <c r="S82" s="5">
        <f t="shared" si="20"/>
        <v>2.2186121664758072</v>
      </c>
      <c r="U82" s="4">
        <v>4.7</v>
      </c>
      <c r="W82" s="5">
        <f t="shared" si="21"/>
        <v>2.5115587301587303</v>
      </c>
      <c r="X82" s="5">
        <f t="shared" si="22"/>
        <v>2.6872781339219212</v>
      </c>
      <c r="Y82" s="5">
        <f t="shared" si="23"/>
        <v>2.3358393263955395</v>
      </c>
    </row>
    <row r="83" spans="3:25" x14ac:dyDescent="0.25">
      <c r="C83" s="4">
        <v>4.8</v>
      </c>
      <c r="E83" s="5">
        <f t="shared" si="12"/>
        <v>3.8331402257872851</v>
      </c>
      <c r="F83" s="5">
        <f t="shared" si="13"/>
        <v>4.0852138957995914</v>
      </c>
      <c r="G83" s="5">
        <f t="shared" si="14"/>
        <v>3.5810665557749783</v>
      </c>
      <c r="I83" s="4">
        <v>4.8</v>
      </c>
      <c r="K83" s="5">
        <f t="shared" si="15"/>
        <v>4.1272548204531834</v>
      </c>
      <c r="L83" s="5">
        <f t="shared" si="16"/>
        <v>4.3529837494706376</v>
      </c>
      <c r="M83" s="5">
        <f t="shared" si="17"/>
        <v>3.9015258914357291</v>
      </c>
      <c r="O83" s="4">
        <v>4.8</v>
      </c>
      <c r="Q83" s="5">
        <f t="shared" si="18"/>
        <v>2.4294587919833637</v>
      </c>
      <c r="R83" s="5">
        <f t="shared" si="19"/>
        <v>2.585164714811774</v>
      </c>
      <c r="S83" s="5">
        <f t="shared" si="20"/>
        <v>2.2737528691549533</v>
      </c>
      <c r="U83" s="4">
        <v>4.7999999999999901</v>
      </c>
      <c r="W83" s="5">
        <f t="shared" si="21"/>
        <v>2.5609015873015828</v>
      </c>
      <c r="X83" s="5">
        <f t="shared" si="22"/>
        <v>2.7346475227706173</v>
      </c>
      <c r="Y83" s="5">
        <f t="shared" si="23"/>
        <v>2.3871556518325483</v>
      </c>
    </row>
    <row r="84" spans="3:25" x14ac:dyDescent="0.25">
      <c r="C84" s="4">
        <v>4.9000000000000004</v>
      </c>
      <c r="E84" s="5">
        <f t="shared" si="12"/>
        <v>3.9161883541295319</v>
      </c>
      <c r="F84" s="5">
        <f t="shared" si="13"/>
        <v>4.1757785485335566</v>
      </c>
      <c r="G84" s="5">
        <f t="shared" si="14"/>
        <v>3.6565981597255073</v>
      </c>
      <c r="I84" s="4">
        <v>4.9000000000000004</v>
      </c>
      <c r="K84" s="5">
        <f t="shared" si="15"/>
        <v>4.2166324626666167</v>
      </c>
      <c r="L84" s="5">
        <f t="shared" si="16"/>
        <v>4.4488334962230285</v>
      </c>
      <c r="M84" s="5">
        <f t="shared" si="17"/>
        <v>3.9844314291102054</v>
      </c>
      <c r="O84" s="4">
        <v>4.9000000000000004</v>
      </c>
      <c r="Q84" s="5">
        <f t="shared" si="18"/>
        <v>2.483097842980813</v>
      </c>
      <c r="R84" s="5">
        <f t="shared" si="19"/>
        <v>2.6373386483392647</v>
      </c>
      <c r="S84" s="5">
        <f t="shared" si="20"/>
        <v>2.3288570376223614</v>
      </c>
      <c r="U84" s="4">
        <v>4.8999999999999897</v>
      </c>
      <c r="W84" s="5">
        <f t="shared" si="21"/>
        <v>2.6102444444444397</v>
      </c>
      <c r="X84" s="5">
        <f t="shared" si="22"/>
        <v>2.7820969984238291</v>
      </c>
      <c r="Y84" s="5">
        <f t="shared" si="23"/>
        <v>2.4383918904650503</v>
      </c>
    </row>
    <row r="85" spans="3:25" x14ac:dyDescent="0.25">
      <c r="C85" s="4">
        <v>5</v>
      </c>
      <c r="E85" s="5">
        <f t="shared" si="12"/>
        <v>3.999236482471777</v>
      </c>
      <c r="F85" s="5">
        <f t="shared" si="13"/>
        <v>4.2664886598546907</v>
      </c>
      <c r="G85" s="5">
        <f t="shared" si="14"/>
        <v>3.7319843050888628</v>
      </c>
      <c r="I85" s="4">
        <v>5</v>
      </c>
      <c r="K85" s="5">
        <f t="shared" si="15"/>
        <v>4.3060101048800501</v>
      </c>
      <c r="L85" s="5">
        <f t="shared" si="16"/>
        <v>4.5448395960134258</v>
      </c>
      <c r="M85" s="5">
        <f t="shared" si="17"/>
        <v>4.0671806137466744</v>
      </c>
      <c r="O85" s="4">
        <v>5</v>
      </c>
      <c r="Q85" s="5">
        <f t="shared" si="18"/>
        <v>2.536736893978262</v>
      </c>
      <c r="R85" s="5">
        <f t="shared" si="19"/>
        <v>2.6895501669118711</v>
      </c>
      <c r="S85" s="5">
        <f t="shared" si="20"/>
        <v>2.3839236210446528</v>
      </c>
      <c r="U85" s="4">
        <v>5</v>
      </c>
      <c r="V85" s="6">
        <v>2.5099999999999998</v>
      </c>
      <c r="W85" s="5">
        <f t="shared" si="21"/>
        <v>2.6595873015873019</v>
      </c>
      <c r="X85" s="5">
        <f t="shared" si="22"/>
        <v>2.8296292361522153</v>
      </c>
      <c r="Y85" s="5">
        <f t="shared" si="23"/>
        <v>2.4895453670223886</v>
      </c>
    </row>
    <row r="86" spans="3:25" x14ac:dyDescent="0.25">
      <c r="C86" s="4">
        <v>5.0999999999999996</v>
      </c>
      <c r="E86" s="5">
        <f t="shared" si="12"/>
        <v>4.0822846108140229</v>
      </c>
      <c r="F86" s="5">
        <f t="shared" si="13"/>
        <v>4.3573320739345567</v>
      </c>
      <c r="G86" s="5">
        <f t="shared" si="14"/>
        <v>3.8072371476934892</v>
      </c>
      <c r="I86" s="4">
        <v>5.0999999999999996</v>
      </c>
      <c r="K86" s="5">
        <f t="shared" si="15"/>
        <v>4.3953877470934835</v>
      </c>
      <c r="L86" s="5">
        <f t="shared" si="16"/>
        <v>4.6409893898942833</v>
      </c>
      <c r="M86" s="5">
        <f t="shared" si="17"/>
        <v>4.1497861042926836</v>
      </c>
      <c r="O86" s="4">
        <v>5.0999999999999996</v>
      </c>
      <c r="Q86" s="5">
        <f t="shared" si="18"/>
        <v>2.5903759449757109</v>
      </c>
      <c r="R86" s="5">
        <f t="shared" si="19"/>
        <v>2.7418003335167276</v>
      </c>
      <c r="S86" s="5">
        <f t="shared" si="20"/>
        <v>2.4389515564346942</v>
      </c>
      <c r="U86" s="4">
        <v>5.0999999999999899</v>
      </c>
      <c r="W86" s="5">
        <f t="shared" si="21"/>
        <v>2.708930158730154</v>
      </c>
      <c r="X86" s="5">
        <f t="shared" si="22"/>
        <v>2.8772469068452131</v>
      </c>
      <c r="Y86" s="5">
        <f t="shared" si="23"/>
        <v>2.5406134106150948</v>
      </c>
    </row>
    <row r="87" spans="3:25" x14ac:dyDescent="0.25">
      <c r="C87" s="4">
        <v>5.2</v>
      </c>
      <c r="E87" s="5">
        <f t="shared" si="12"/>
        <v>4.1653327391562698</v>
      </c>
      <c r="F87" s="5">
        <f t="shared" si="13"/>
        <v>4.448297774081289</v>
      </c>
      <c r="G87" s="5">
        <f t="shared" si="14"/>
        <v>3.8823677042312505</v>
      </c>
      <c r="I87" s="4">
        <v>5.2</v>
      </c>
      <c r="K87" s="5">
        <f t="shared" si="15"/>
        <v>4.4847653893069168</v>
      </c>
      <c r="L87" s="5">
        <f t="shared" si="16"/>
        <v>4.737271316601583</v>
      </c>
      <c r="M87" s="5">
        <f t="shared" si="17"/>
        <v>4.2322594620122507</v>
      </c>
      <c r="O87" s="4">
        <v>5.2</v>
      </c>
      <c r="Q87" s="5">
        <f t="shared" si="18"/>
        <v>2.6440149959731603</v>
      </c>
      <c r="R87" s="5">
        <f t="shared" si="19"/>
        <v>2.7940902211725276</v>
      </c>
      <c r="S87" s="5">
        <f t="shared" si="20"/>
        <v>2.4939397707737929</v>
      </c>
      <c r="U87" s="4">
        <v>5.1999999999999904</v>
      </c>
      <c r="W87" s="5">
        <f t="shared" si="21"/>
        <v>2.7582730158730113</v>
      </c>
      <c r="X87" s="5">
        <f t="shared" si="22"/>
        <v>2.9249526632976104</v>
      </c>
      <c r="Y87" s="5">
        <f t="shared" si="23"/>
        <v>2.5915933684484123</v>
      </c>
    </row>
    <row r="88" spans="3:25" x14ac:dyDescent="0.25">
      <c r="C88" s="4">
        <v>5.3</v>
      </c>
      <c r="E88" s="5">
        <f t="shared" si="12"/>
        <v>4.2483808674985148</v>
      </c>
      <c r="F88" s="5">
        <f t="shared" si="13"/>
        <v>4.5393757787583793</v>
      </c>
      <c r="G88" s="5">
        <f t="shared" si="14"/>
        <v>3.9573859562386504</v>
      </c>
      <c r="I88" s="4">
        <v>5.3</v>
      </c>
      <c r="K88" s="5">
        <f t="shared" si="15"/>
        <v>4.5741430315203502</v>
      </c>
      <c r="L88" s="5">
        <f t="shared" si="16"/>
        <v>4.833674831021856</v>
      </c>
      <c r="M88" s="5">
        <f t="shared" si="17"/>
        <v>4.3146112320188443</v>
      </c>
      <c r="O88" s="4">
        <v>5.3</v>
      </c>
      <c r="Q88" s="5">
        <f t="shared" si="18"/>
        <v>2.6976540469706087</v>
      </c>
      <c r="R88" s="5">
        <f t="shared" si="19"/>
        <v>2.8464209105711498</v>
      </c>
      <c r="S88" s="5">
        <f t="shared" si="20"/>
        <v>2.5488871833700677</v>
      </c>
      <c r="U88" s="4">
        <v>5.2999999999999901</v>
      </c>
      <c r="W88" s="5">
        <f t="shared" si="21"/>
        <v>2.8076158730158682</v>
      </c>
      <c r="X88" s="5">
        <f t="shared" si="22"/>
        <v>2.9727491253282343</v>
      </c>
      <c r="Y88" s="5">
        <f t="shared" si="23"/>
        <v>2.6424826207035021</v>
      </c>
    </row>
    <row r="89" spans="3:25" x14ac:dyDescent="0.25">
      <c r="C89" s="4">
        <v>5.4</v>
      </c>
      <c r="E89" s="5">
        <f t="shared" si="12"/>
        <v>4.3314289958407617</v>
      </c>
      <c r="F89" s="5">
        <f t="shared" si="13"/>
        <v>4.630557043900617</v>
      </c>
      <c r="G89" s="5">
        <f t="shared" si="14"/>
        <v>4.0323009477809064</v>
      </c>
      <c r="I89" s="4">
        <v>5.4</v>
      </c>
      <c r="K89" s="5">
        <f t="shared" si="15"/>
        <v>4.6635206737337835</v>
      </c>
      <c r="L89" s="5">
        <f t="shared" si="16"/>
        <v>4.9301903230137549</v>
      </c>
      <c r="M89" s="5">
        <f t="shared" si="17"/>
        <v>4.3968510244538122</v>
      </c>
      <c r="O89" s="4">
        <v>5.4</v>
      </c>
      <c r="Q89" s="5">
        <f t="shared" si="18"/>
        <v>2.7512930979680581</v>
      </c>
      <c r="R89" s="5">
        <f t="shared" si="19"/>
        <v>2.8987934874784731</v>
      </c>
      <c r="S89" s="5">
        <f t="shared" si="20"/>
        <v>2.6037927084576431</v>
      </c>
      <c r="U89" s="4">
        <v>5.3999999999999897</v>
      </c>
      <c r="W89" s="5">
        <f t="shared" si="21"/>
        <v>2.8569587301587251</v>
      </c>
      <c r="X89" s="5">
        <f t="shared" si="22"/>
        <v>3.0206388638250954</v>
      </c>
      <c r="Y89" s="5">
        <f t="shared" si="23"/>
        <v>2.6932785964923549</v>
      </c>
    </row>
    <row r="90" spans="3:25" x14ac:dyDescent="0.25">
      <c r="C90" s="4">
        <v>5.5</v>
      </c>
      <c r="E90" s="5">
        <f t="shared" si="12"/>
        <v>4.4144771241830076</v>
      </c>
      <c r="F90" s="5">
        <f t="shared" si="13"/>
        <v>4.7218333723072403</v>
      </c>
      <c r="G90" s="5">
        <f t="shared" si="14"/>
        <v>4.107120876058775</v>
      </c>
      <c r="I90" s="4">
        <v>5.5</v>
      </c>
      <c r="K90" s="5">
        <f t="shared" si="15"/>
        <v>4.7528983159472169</v>
      </c>
      <c r="L90" s="5">
        <f t="shared" si="16"/>
        <v>5.0268090386339699</v>
      </c>
      <c r="M90" s="5">
        <f t="shared" si="17"/>
        <v>4.4789875932604639</v>
      </c>
      <c r="O90" s="4">
        <v>5.5</v>
      </c>
      <c r="Q90" s="5">
        <f t="shared" si="18"/>
        <v>2.804932148965507</v>
      </c>
      <c r="R90" s="5">
        <f t="shared" si="19"/>
        <v>2.9512090398922268</v>
      </c>
      <c r="S90" s="5">
        <f t="shared" si="20"/>
        <v>2.6586552580387872</v>
      </c>
      <c r="U90" s="4">
        <v>5.4999999999999902</v>
      </c>
      <c r="W90" s="5">
        <f t="shared" si="21"/>
        <v>2.9063015873015825</v>
      </c>
      <c r="X90" s="5">
        <f t="shared" si="22"/>
        <v>3.068624383848872</v>
      </c>
      <c r="Y90" s="5">
        <f t="shared" si="23"/>
        <v>2.743978790754293</v>
      </c>
    </row>
    <row r="91" spans="3:25" x14ac:dyDescent="0.25">
      <c r="C91" s="4">
        <v>5.6</v>
      </c>
      <c r="E91" s="5">
        <f t="shared" si="12"/>
        <v>4.4975252525252527</v>
      </c>
      <c r="F91" s="5">
        <f t="shared" si="13"/>
        <v>4.8131973304064841</v>
      </c>
      <c r="G91" s="5">
        <f t="shared" si="14"/>
        <v>4.1818531746440213</v>
      </c>
      <c r="I91" s="4">
        <v>5.6</v>
      </c>
      <c r="K91" s="5">
        <f t="shared" si="15"/>
        <v>4.8422759581606503</v>
      </c>
      <c r="L91" s="5">
        <f t="shared" si="16"/>
        <v>5.1235230051131797</v>
      </c>
      <c r="M91" s="5">
        <f t="shared" si="17"/>
        <v>4.5610289112081208</v>
      </c>
      <c r="O91" s="4">
        <v>5.6</v>
      </c>
      <c r="Q91" s="5">
        <f t="shared" si="18"/>
        <v>2.8585711999629559</v>
      </c>
      <c r="R91" s="5">
        <f t="shared" si="19"/>
        <v>3.003668654957631</v>
      </c>
      <c r="S91" s="5">
        <f t="shared" si="20"/>
        <v>2.7134737449682809</v>
      </c>
      <c r="U91" s="4">
        <v>5.5999999999999899</v>
      </c>
      <c r="W91" s="5">
        <f t="shared" si="21"/>
        <v>2.9556444444444394</v>
      </c>
      <c r="X91" s="5">
        <f t="shared" si="22"/>
        <v>3.1167081069662355</v>
      </c>
      <c r="Y91" s="5">
        <f t="shared" si="23"/>
        <v>2.7945807819226434</v>
      </c>
    </row>
    <row r="92" spans="3:25" x14ac:dyDescent="0.25">
      <c r="C92" s="4">
        <v>5.7</v>
      </c>
      <c r="E92" s="5">
        <f t="shared" si="12"/>
        <v>4.5805733808674995</v>
      </c>
      <c r="F92" s="5">
        <f t="shared" si="13"/>
        <v>4.9046421723526512</v>
      </c>
      <c r="G92" s="5">
        <f t="shared" si="14"/>
        <v>4.2565045893823479</v>
      </c>
      <c r="I92" s="4">
        <v>5.7</v>
      </c>
      <c r="K92" s="5">
        <f t="shared" si="15"/>
        <v>4.9316536003740836</v>
      </c>
      <c r="L92" s="5">
        <f t="shared" si="16"/>
        <v>5.2203249603967237</v>
      </c>
      <c r="M92" s="5">
        <f t="shared" si="17"/>
        <v>4.6429822403514436</v>
      </c>
      <c r="O92" s="4">
        <v>5.7</v>
      </c>
      <c r="Q92" s="5">
        <f t="shared" si="18"/>
        <v>2.9122102509604053</v>
      </c>
      <c r="R92" s="5">
        <f t="shared" si="19"/>
        <v>3.0561734156448384</v>
      </c>
      <c r="S92" s="5">
        <f t="shared" si="20"/>
        <v>2.7682470862759723</v>
      </c>
      <c r="U92" s="4">
        <v>5.6999999999999904</v>
      </c>
      <c r="W92" s="5">
        <f t="shared" si="21"/>
        <v>3.0049873015872972</v>
      </c>
      <c r="X92" s="5">
        <f t="shared" si="22"/>
        <v>3.164892353024229</v>
      </c>
      <c r="Y92" s="5">
        <f t="shared" si="23"/>
        <v>2.8450822501503654</v>
      </c>
    </row>
    <row r="93" spans="3:25" x14ac:dyDescent="0.25">
      <c r="C93" s="4">
        <v>5.8</v>
      </c>
      <c r="E93" s="5">
        <f t="shared" si="12"/>
        <v>4.6636215092097455</v>
      </c>
      <c r="F93" s="5">
        <f t="shared" si="13"/>
        <v>4.9961617711982482</v>
      </c>
      <c r="G93" s="5">
        <f t="shared" si="14"/>
        <v>4.3310812472212428</v>
      </c>
      <c r="I93" s="4">
        <v>5.8</v>
      </c>
      <c r="K93" s="5">
        <f t="shared" si="15"/>
        <v>5.021031242587517</v>
      </c>
      <c r="L93" s="5">
        <f t="shared" si="16"/>
        <v>5.3172082876740419</v>
      </c>
      <c r="M93" s="5">
        <f t="shared" si="17"/>
        <v>4.7248541975009921</v>
      </c>
      <c r="O93" s="4">
        <v>5.8</v>
      </c>
      <c r="Q93" s="5">
        <f t="shared" si="18"/>
        <v>2.9658493019578542</v>
      </c>
      <c r="R93" s="5">
        <f t="shared" si="19"/>
        <v>3.1087243971958403</v>
      </c>
      <c r="S93" s="5">
        <f t="shared" si="20"/>
        <v>2.8229742067198682</v>
      </c>
      <c r="U93" s="4">
        <v>5.7999999999999901</v>
      </c>
      <c r="W93" s="5">
        <f t="shared" si="21"/>
        <v>3.0543301587301541</v>
      </c>
      <c r="X93" s="5">
        <f t="shared" si="22"/>
        <v>3.2131793216151725</v>
      </c>
      <c r="Y93" s="5">
        <f t="shared" si="23"/>
        <v>2.8954809958451357</v>
      </c>
    </row>
    <row r="94" spans="3:25" x14ac:dyDescent="0.25">
      <c r="C94" s="4">
        <v>5.9</v>
      </c>
      <c r="E94" s="5">
        <f t="shared" si="12"/>
        <v>4.7466696375519914</v>
      </c>
      <c r="F94" s="5">
        <f t="shared" si="13"/>
        <v>5.0877505567486851</v>
      </c>
      <c r="G94" s="5">
        <f t="shared" si="14"/>
        <v>4.4055887183552978</v>
      </c>
      <c r="I94" s="4">
        <v>5.9</v>
      </c>
      <c r="K94" s="5">
        <f t="shared" si="15"/>
        <v>5.1104088848009503</v>
      </c>
      <c r="L94" s="5">
        <f t="shared" si="16"/>
        <v>5.4141669550412548</v>
      </c>
      <c r="M94" s="5">
        <f t="shared" si="17"/>
        <v>4.8066508145606459</v>
      </c>
      <c r="O94" s="4">
        <v>5.9</v>
      </c>
      <c r="Q94" s="5">
        <f t="shared" si="18"/>
        <v>3.0194883529553036</v>
      </c>
      <c r="R94" s="5">
        <f t="shared" si="19"/>
        <v>3.16132266335251</v>
      </c>
      <c r="S94" s="5">
        <f t="shared" si="20"/>
        <v>2.8776540425580972</v>
      </c>
      <c r="U94" s="4">
        <v>5.8999999999999897</v>
      </c>
      <c r="W94" s="5">
        <f t="shared" si="21"/>
        <v>3.103673015873011</v>
      </c>
      <c r="X94" s="5">
        <f t="shared" si="22"/>
        <v>3.2615710735165577</v>
      </c>
      <c r="Y94" s="5">
        <f t="shared" si="23"/>
        <v>2.9457749582294643</v>
      </c>
    </row>
    <row r="95" spans="3:25" x14ac:dyDescent="0.25">
      <c r="C95" s="4">
        <v>6</v>
      </c>
      <c r="E95" s="5">
        <f t="shared" si="12"/>
        <v>4.8297177658942374</v>
      </c>
      <c r="F95" s="5">
        <f t="shared" si="13"/>
        <v>5.1794034596317475</v>
      </c>
      <c r="G95" s="5">
        <f t="shared" si="14"/>
        <v>4.4800320721567273</v>
      </c>
      <c r="I95" s="4">
        <v>6</v>
      </c>
      <c r="K95" s="5">
        <f t="shared" si="15"/>
        <v>5.1997865270143837</v>
      </c>
      <c r="L95" s="5">
        <f t="shared" si="16"/>
        <v>5.5111954602470457</v>
      </c>
      <c r="M95" s="5">
        <f t="shared" si="17"/>
        <v>4.8883775937817218</v>
      </c>
      <c r="O95" s="4">
        <v>6</v>
      </c>
      <c r="Q95" s="5">
        <f t="shared" si="18"/>
        <v>3.0731274039527521</v>
      </c>
      <c r="R95" s="5">
        <f t="shared" si="19"/>
        <v>3.2139692623816996</v>
      </c>
      <c r="S95" s="5">
        <f t="shared" si="20"/>
        <v>2.9322855455238046</v>
      </c>
      <c r="U95" s="4">
        <v>5.9999999999999902</v>
      </c>
      <c r="V95" s="6">
        <v>2.87</v>
      </c>
      <c r="W95" s="5">
        <f t="shared" si="21"/>
        <v>3.1530158730158684</v>
      </c>
      <c r="X95" s="5">
        <f t="shared" si="22"/>
        <v>3.3100695124198918</v>
      </c>
      <c r="Y95" s="5">
        <f t="shared" si="23"/>
        <v>2.995962233611845</v>
      </c>
    </row>
  </sheetData>
  <mergeCells count="35">
    <mergeCell ref="A3:A8"/>
    <mergeCell ref="A9:A14"/>
    <mergeCell ref="C26:G26"/>
    <mergeCell ref="I26:M26"/>
    <mergeCell ref="O26:S26"/>
    <mergeCell ref="A15:A20"/>
    <mergeCell ref="U26:Y26"/>
    <mergeCell ref="C1:G1"/>
    <mergeCell ref="I1:M1"/>
    <mergeCell ref="O1:S1"/>
    <mergeCell ref="U1:Y1"/>
    <mergeCell ref="C25:G25"/>
    <mergeCell ref="I25:M25"/>
    <mergeCell ref="O25:S25"/>
    <mergeCell ref="U25:Y25"/>
    <mergeCell ref="C27:G27"/>
    <mergeCell ref="I27:M27"/>
    <mergeCell ref="O27:S27"/>
    <mergeCell ref="U27:Y27"/>
    <mergeCell ref="C28:G28"/>
    <mergeCell ref="I28:M28"/>
    <mergeCell ref="O28:S28"/>
    <mergeCell ref="U28:Y28"/>
    <mergeCell ref="C31:G31"/>
    <mergeCell ref="I31:M31"/>
    <mergeCell ref="O31:S31"/>
    <mergeCell ref="U31:Y31"/>
    <mergeCell ref="C29:G29"/>
    <mergeCell ref="I29:M29"/>
    <mergeCell ref="O29:S29"/>
    <mergeCell ref="U29:Y29"/>
    <mergeCell ref="C30:G30"/>
    <mergeCell ref="I30:M30"/>
    <mergeCell ref="O30:S30"/>
    <mergeCell ref="U30:Y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0"/>
  <sheetViews>
    <sheetView tabSelected="1" zoomScale="70" zoomScaleNormal="70" workbookViewId="0">
      <selection activeCell="I26" sqref="I26:M26"/>
    </sheetView>
  </sheetViews>
  <sheetFormatPr defaultRowHeight="15" x14ac:dyDescent="0.25"/>
  <cols>
    <col min="1" max="1" width="12.5703125" bestFit="1" customWidth="1"/>
    <col min="4" max="4" width="12" customWidth="1"/>
    <col min="5" max="5" width="14" customWidth="1"/>
    <col min="6" max="6" width="12" customWidth="1"/>
    <col min="7" max="7" width="10.85546875" bestFit="1" customWidth="1"/>
    <col min="10" max="10" width="11.7109375" customWidth="1"/>
    <col min="11" max="11" width="13.42578125" customWidth="1"/>
    <col min="12" max="13" width="11.7109375" customWidth="1"/>
    <col min="16" max="16" width="11.7109375" customWidth="1"/>
    <col min="17" max="17" width="13.85546875" bestFit="1" customWidth="1"/>
    <col min="18" max="19" width="11.7109375" customWidth="1"/>
    <col min="22" max="22" width="13.7109375" customWidth="1"/>
    <col min="23" max="23" width="13.85546875" bestFit="1" customWidth="1"/>
    <col min="25" max="25" width="10.85546875" bestFit="1" customWidth="1"/>
  </cols>
  <sheetData>
    <row r="1" spans="1:25" x14ac:dyDescent="0.25">
      <c r="C1" s="12" t="s">
        <v>0</v>
      </c>
      <c r="D1" s="12"/>
      <c r="E1" s="12"/>
      <c r="F1" s="12"/>
      <c r="G1" s="12"/>
      <c r="I1" s="12" t="s">
        <v>1</v>
      </c>
      <c r="J1" s="12"/>
      <c r="K1" s="12"/>
      <c r="L1" s="12"/>
      <c r="M1" s="12"/>
      <c r="O1" s="12" t="s">
        <v>2</v>
      </c>
      <c r="P1" s="12"/>
      <c r="Q1" s="12"/>
      <c r="R1" s="12"/>
      <c r="S1" s="12"/>
      <c r="U1" s="12" t="s">
        <v>3</v>
      </c>
      <c r="V1" s="12"/>
      <c r="W1" s="12"/>
      <c r="X1" s="12"/>
      <c r="Y1" s="12"/>
    </row>
    <row r="2" spans="1:25" ht="27" customHeight="1" x14ac:dyDescent="0.25">
      <c r="C2" s="1" t="s">
        <v>4</v>
      </c>
      <c r="D2" s="2" t="s">
        <v>5</v>
      </c>
      <c r="E2" s="3" t="s">
        <v>6</v>
      </c>
      <c r="F2" s="3" t="s">
        <v>7</v>
      </c>
      <c r="G2" s="3" t="s">
        <v>8</v>
      </c>
      <c r="I2" s="1" t="s">
        <v>4</v>
      </c>
      <c r="J2" s="2" t="s">
        <v>5</v>
      </c>
      <c r="K2" s="3" t="s">
        <v>6</v>
      </c>
      <c r="L2" s="3" t="s">
        <v>7</v>
      </c>
      <c r="M2" s="3" t="s">
        <v>8</v>
      </c>
      <c r="O2" s="1" t="s">
        <v>4</v>
      </c>
      <c r="P2" s="2" t="s">
        <v>5</v>
      </c>
      <c r="Q2" s="3" t="s">
        <v>6</v>
      </c>
      <c r="R2" s="3" t="s">
        <v>7</v>
      </c>
      <c r="S2" s="3" t="s">
        <v>8</v>
      </c>
      <c r="U2" s="1" t="s">
        <v>4</v>
      </c>
      <c r="V2" s="2" t="s">
        <v>5</v>
      </c>
      <c r="W2" s="3" t="s">
        <v>6</v>
      </c>
      <c r="X2" s="3" t="s">
        <v>7</v>
      </c>
      <c r="Y2" s="3" t="s">
        <v>8</v>
      </c>
    </row>
    <row r="3" spans="1:25" x14ac:dyDescent="0.25">
      <c r="A3" s="13">
        <v>42894</v>
      </c>
      <c r="C3" s="4">
        <v>0.55000000000000004</v>
      </c>
      <c r="D3" s="5">
        <v>0.01</v>
      </c>
      <c r="E3" s="5">
        <f>(C3-$C$22)^2</f>
        <v>2.7224999999999988</v>
      </c>
      <c r="F3" s="5">
        <f>(D3-$D$22)^2</f>
        <v>2.2466679012345674</v>
      </c>
      <c r="G3" s="5">
        <f>(C3-$C$22)*(D3-$D$22)</f>
        <v>2.4731666666666658</v>
      </c>
      <c r="H3" s="6"/>
      <c r="I3" s="4">
        <v>0.625</v>
      </c>
      <c r="J3" s="6">
        <v>0.09</v>
      </c>
      <c r="K3" s="5">
        <f>(I3-$I$22)^2</f>
        <v>3.515625</v>
      </c>
      <c r="L3" s="5">
        <f>(J3-$J$22)^2</f>
        <v>2.807486419753086</v>
      </c>
      <c r="M3" s="5">
        <f>(I3-$I$22)*(J3-$J$22)</f>
        <v>3.1416666666666666</v>
      </c>
      <c r="N3" s="6"/>
      <c r="O3" s="4">
        <v>1</v>
      </c>
      <c r="P3" s="6">
        <v>0.42</v>
      </c>
      <c r="Q3" s="5">
        <f>(O3-$O$22)^2</f>
        <v>9</v>
      </c>
      <c r="R3" s="5">
        <f>(P3-$P$22)^2</f>
        <v>1.7866777777777785</v>
      </c>
      <c r="S3" s="5">
        <f>(O3-$O$22)*(P3-$P$22)</f>
        <v>4.0100000000000007</v>
      </c>
      <c r="T3" s="6"/>
      <c r="U3" s="4">
        <v>1</v>
      </c>
      <c r="V3" s="6">
        <v>0.32</v>
      </c>
      <c r="W3" s="5">
        <f>(U3-$U$22)^2</f>
        <v>6.25</v>
      </c>
      <c r="X3" s="5">
        <f>(V3-$V$22)^2</f>
        <v>2.3630521604938268</v>
      </c>
      <c r="Y3" s="5">
        <f>(U3-$U$22)*(V3-$V$22)</f>
        <v>3.843055555555555</v>
      </c>
    </row>
    <row r="4" spans="1:25" x14ac:dyDescent="0.25">
      <c r="A4" s="14"/>
      <c r="C4" s="4">
        <v>1.1000000000000001</v>
      </c>
      <c r="D4" s="5">
        <v>0.39</v>
      </c>
      <c r="E4" s="5">
        <f t="shared" ref="E4:E20" si="0">(C4-$C$22)^2</f>
        <v>1.2099999999999993</v>
      </c>
      <c r="F4" s="5">
        <f t="shared" ref="F4:F20" si="1">(D4-$D$22)^2</f>
        <v>1.2519123456790122</v>
      </c>
      <c r="G4" s="5">
        <f t="shared" ref="G4:G20" si="2">(C4-$C$22)*(D4-$D$22)</f>
        <v>1.2307777777777773</v>
      </c>
      <c r="H4" s="6"/>
      <c r="I4" s="4">
        <v>1.25</v>
      </c>
      <c r="J4" s="6">
        <v>0.42</v>
      </c>
      <c r="K4" s="5">
        <f t="shared" ref="K4:K20" si="3">(I4-$I$22)^2</f>
        <v>1.5625</v>
      </c>
      <c r="L4" s="5">
        <f t="shared" ref="L4:L20" si="4">(J4-$J$22)^2</f>
        <v>1.8105197530864199</v>
      </c>
      <c r="M4" s="5">
        <f t="shared" ref="M4:M20" si="5">(I4-$I$22)*(J4-$J$22)</f>
        <v>1.6819444444444445</v>
      </c>
      <c r="N4" s="6"/>
      <c r="O4" s="4">
        <v>2</v>
      </c>
      <c r="P4" s="6">
        <v>0.62</v>
      </c>
      <c r="Q4" s="5">
        <f>(O4-$O$22)^2</f>
        <v>4</v>
      </c>
      <c r="R4" s="5">
        <f t="shared" ref="R4:R20" si="6">(P4-$P$22)^2</f>
        <v>1.2920111111111112</v>
      </c>
      <c r="S4" s="5">
        <f t="shared" ref="S4:S20" si="7">(O4-$O$22)*(P4-$P$22)</f>
        <v>2.2733333333333334</v>
      </c>
      <c r="T4" s="6"/>
      <c r="U4" s="4">
        <v>2</v>
      </c>
      <c r="V4" s="5">
        <v>0.67</v>
      </c>
      <c r="W4" s="5">
        <f t="shared" ref="W4:W20" si="8">(U4-$U$22)^2</f>
        <v>2.25</v>
      </c>
      <c r="X4" s="5">
        <f t="shared" ref="X4:X20" si="9">(V4-$V$22)^2</f>
        <v>1.4094966049382716</v>
      </c>
      <c r="Y4" s="5">
        <f t="shared" ref="Y4:Y20" si="10">(U4-$U$22)*(V4-$V$22)</f>
        <v>1.7808333333333333</v>
      </c>
    </row>
    <row r="5" spans="1:25" x14ac:dyDescent="0.25">
      <c r="A5" s="14"/>
      <c r="C5" s="4">
        <v>1.6500000000000001</v>
      </c>
      <c r="D5" s="5">
        <v>0.7</v>
      </c>
      <c r="E5" s="5">
        <f t="shared" si="0"/>
        <v>0.30249999999999955</v>
      </c>
      <c r="F5" s="5">
        <f t="shared" si="1"/>
        <v>0.65430123456790101</v>
      </c>
      <c r="G5" s="5">
        <f t="shared" si="2"/>
        <v>0.4448888888888885</v>
      </c>
      <c r="H5" s="6"/>
      <c r="I5" s="4">
        <v>1.875</v>
      </c>
      <c r="J5" s="6">
        <v>1.05</v>
      </c>
      <c r="K5" s="5">
        <f t="shared" si="3"/>
        <v>0.390625</v>
      </c>
      <c r="L5" s="5">
        <f t="shared" si="4"/>
        <v>0.51201975308641967</v>
      </c>
      <c r="M5" s="5">
        <f t="shared" si="5"/>
        <v>0.44722222222222219</v>
      </c>
      <c r="N5" s="6"/>
      <c r="O5" s="4">
        <v>3</v>
      </c>
      <c r="P5" s="6">
        <v>1.28</v>
      </c>
      <c r="Q5" s="5">
        <f t="shared" ref="Q5:Q20" si="11">(O5-$O$22)^2</f>
        <v>1</v>
      </c>
      <c r="R5" s="5">
        <f t="shared" si="6"/>
        <v>0.22721111111111122</v>
      </c>
      <c r="S5" s="5">
        <f t="shared" si="7"/>
        <v>0.47666666666666679</v>
      </c>
      <c r="T5" s="6"/>
      <c r="U5" s="4">
        <v>3</v>
      </c>
      <c r="V5" s="5">
        <v>1.46</v>
      </c>
      <c r="W5" s="5">
        <f t="shared" si="8"/>
        <v>0.25</v>
      </c>
      <c r="X5" s="5">
        <f t="shared" si="9"/>
        <v>0.15778549382716042</v>
      </c>
      <c r="Y5" s="5">
        <f t="shared" si="10"/>
        <v>0.19861111111111107</v>
      </c>
    </row>
    <row r="6" spans="1:25" x14ac:dyDescent="0.25">
      <c r="A6" s="14"/>
      <c r="C6" s="4">
        <v>2.2000000000000002</v>
      </c>
      <c r="D6" s="5">
        <v>1.17</v>
      </c>
      <c r="E6" s="5">
        <f t="shared" si="0"/>
        <v>1.9721522630525295E-31</v>
      </c>
      <c r="F6" s="5">
        <f t="shared" si="1"/>
        <v>0.11484567901234562</v>
      </c>
      <c r="G6" s="5">
        <f t="shared" si="2"/>
        <v>-1.5049689889363229E-16</v>
      </c>
      <c r="H6" s="6"/>
      <c r="I6" s="4">
        <v>2.5</v>
      </c>
      <c r="J6" s="6">
        <v>1.5</v>
      </c>
      <c r="K6" s="5">
        <f t="shared" si="3"/>
        <v>0</v>
      </c>
      <c r="L6" s="5">
        <f t="shared" si="4"/>
        <v>7.0519753086419751E-2</v>
      </c>
      <c r="M6" s="5">
        <f t="shared" si="5"/>
        <v>0</v>
      </c>
      <c r="N6" s="6"/>
      <c r="O6" s="4">
        <v>4</v>
      </c>
      <c r="P6" s="6">
        <v>1.41</v>
      </c>
      <c r="Q6" s="5">
        <f t="shared" si="11"/>
        <v>0</v>
      </c>
      <c r="R6" s="5">
        <f t="shared" si="6"/>
        <v>0.12017777777777794</v>
      </c>
      <c r="S6" s="5">
        <f t="shared" si="7"/>
        <v>0</v>
      </c>
      <c r="T6" s="6"/>
      <c r="U6" s="4">
        <v>4</v>
      </c>
      <c r="V6" s="5">
        <v>2.25</v>
      </c>
      <c r="W6" s="5">
        <f t="shared" si="8"/>
        <v>0.25</v>
      </c>
      <c r="X6" s="5">
        <f t="shared" si="9"/>
        <v>0.15427438271604949</v>
      </c>
      <c r="Y6" s="5">
        <f t="shared" si="10"/>
        <v>0.19638888888888895</v>
      </c>
    </row>
    <row r="7" spans="1:25" x14ac:dyDescent="0.25">
      <c r="A7" s="14"/>
      <c r="C7" s="4">
        <v>3.3000000000000003</v>
      </c>
      <c r="D7" s="5">
        <v>2.33</v>
      </c>
      <c r="E7" s="5">
        <f t="shared" si="0"/>
        <v>1.2100000000000011</v>
      </c>
      <c r="F7" s="5">
        <f t="shared" si="1"/>
        <v>0.67422345679012385</v>
      </c>
      <c r="G7" s="5">
        <f t="shared" si="2"/>
        <v>0.90322222222222293</v>
      </c>
      <c r="H7" s="6"/>
      <c r="I7" s="4">
        <v>3.75</v>
      </c>
      <c r="J7" s="6">
        <v>2.94</v>
      </c>
      <c r="K7" s="5">
        <f t="shared" si="3"/>
        <v>1.5625</v>
      </c>
      <c r="L7" s="5">
        <f t="shared" si="4"/>
        <v>1.3793197530864196</v>
      </c>
      <c r="M7" s="5">
        <f t="shared" si="5"/>
        <v>1.4680555555555554</v>
      </c>
      <c r="N7" s="6"/>
      <c r="O7" s="4">
        <v>6</v>
      </c>
      <c r="P7" s="5">
        <v>2.9</v>
      </c>
      <c r="Q7" s="5">
        <f t="shared" si="11"/>
        <v>4</v>
      </c>
      <c r="R7" s="5">
        <f t="shared" si="6"/>
        <v>1.3072111111111107</v>
      </c>
      <c r="S7" s="5">
        <f t="shared" si="7"/>
        <v>2.2866666666666662</v>
      </c>
      <c r="T7" s="6"/>
      <c r="U7" s="4">
        <v>5</v>
      </c>
      <c r="V7" s="5">
        <v>2.76</v>
      </c>
      <c r="W7" s="5">
        <f t="shared" si="8"/>
        <v>2.25</v>
      </c>
      <c r="X7" s="5">
        <f t="shared" si="9"/>
        <v>0.81500771604938249</v>
      </c>
      <c r="Y7" s="5">
        <f t="shared" si="10"/>
        <v>1.3541666666666665</v>
      </c>
    </row>
    <row r="8" spans="1:25" x14ac:dyDescent="0.25">
      <c r="A8" s="14"/>
      <c r="C8" s="4">
        <v>4.4000000000000004</v>
      </c>
      <c r="D8" s="5">
        <v>3.82</v>
      </c>
      <c r="E8" s="5">
        <f t="shared" si="0"/>
        <v>4.8400000000000025</v>
      </c>
      <c r="F8" s="5">
        <f t="shared" si="1"/>
        <v>5.3412345679012336</v>
      </c>
      <c r="G8" s="5">
        <f t="shared" si="2"/>
        <v>5.0844444444444452</v>
      </c>
      <c r="H8" s="6"/>
      <c r="I8" s="4">
        <v>5</v>
      </c>
      <c r="J8" s="5">
        <v>4.3</v>
      </c>
      <c r="K8" s="5">
        <f t="shared" si="3"/>
        <v>6.25</v>
      </c>
      <c r="L8" s="5">
        <f t="shared" si="4"/>
        <v>6.4234086419753087</v>
      </c>
      <c r="M8" s="5">
        <f t="shared" si="5"/>
        <v>6.3361111111111112</v>
      </c>
      <c r="N8" s="6"/>
      <c r="O8" s="4">
        <v>8</v>
      </c>
      <c r="P8" s="5">
        <v>4.3</v>
      </c>
      <c r="Q8" s="5">
        <f t="shared" si="11"/>
        <v>16</v>
      </c>
      <c r="R8" s="5">
        <f t="shared" si="6"/>
        <v>6.4685444444444427</v>
      </c>
      <c r="S8" s="5">
        <f t="shared" si="7"/>
        <v>10.173333333333332</v>
      </c>
      <c r="T8" s="6"/>
      <c r="U8" s="4">
        <v>6</v>
      </c>
      <c r="V8" s="5">
        <v>3.76</v>
      </c>
      <c r="W8" s="5">
        <f t="shared" si="8"/>
        <v>6.25</v>
      </c>
      <c r="X8" s="5">
        <f t="shared" si="9"/>
        <v>3.6205632716049378</v>
      </c>
      <c r="Y8" s="5">
        <f t="shared" si="10"/>
        <v>4.7569444444444446</v>
      </c>
    </row>
    <row r="9" spans="1:25" x14ac:dyDescent="0.25">
      <c r="A9" s="13">
        <v>42922</v>
      </c>
      <c r="C9" s="4">
        <v>0.55000000000000004</v>
      </c>
      <c r="D9" s="5">
        <v>0.38</v>
      </c>
      <c r="E9" s="5">
        <f t="shared" si="0"/>
        <v>2.7224999999999988</v>
      </c>
      <c r="F9" s="5">
        <f t="shared" si="1"/>
        <v>1.2743901234567896</v>
      </c>
      <c r="G9" s="5">
        <f t="shared" si="2"/>
        <v>1.8626666666666658</v>
      </c>
      <c r="H9" s="6"/>
      <c r="I9" s="4">
        <v>0.625</v>
      </c>
      <c r="J9" s="6">
        <v>0.13</v>
      </c>
      <c r="K9" s="5">
        <f t="shared" si="3"/>
        <v>3.515625</v>
      </c>
      <c r="L9" s="5">
        <f t="shared" si="4"/>
        <v>2.6750419753086416</v>
      </c>
      <c r="M9" s="5">
        <f t="shared" si="5"/>
        <v>3.0666666666666664</v>
      </c>
      <c r="N9" s="6"/>
      <c r="O9" s="4">
        <v>1</v>
      </c>
      <c r="P9" s="6">
        <v>0.28000000000000003</v>
      </c>
      <c r="Q9" s="5">
        <f t="shared" si="11"/>
        <v>9</v>
      </c>
      <c r="R9" s="5">
        <f t="shared" si="6"/>
        <v>2.1805444444444446</v>
      </c>
      <c r="S9" s="5">
        <f t="shared" si="7"/>
        <v>4.4300000000000006</v>
      </c>
      <c r="T9" s="6"/>
      <c r="U9" s="4">
        <v>1</v>
      </c>
      <c r="V9" s="5">
        <v>0.17</v>
      </c>
      <c r="W9" s="5">
        <f t="shared" si="8"/>
        <v>6.25</v>
      </c>
      <c r="X9" s="5">
        <f t="shared" si="9"/>
        <v>2.8467188271604935</v>
      </c>
      <c r="Y9" s="5">
        <f t="shared" si="10"/>
        <v>4.218055555555555</v>
      </c>
    </row>
    <row r="10" spans="1:25" x14ac:dyDescent="0.25">
      <c r="A10" s="14"/>
      <c r="C10" s="4">
        <v>1.1000000000000001</v>
      </c>
      <c r="D10" s="5">
        <v>0.54</v>
      </c>
      <c r="E10" s="5">
        <f t="shared" si="0"/>
        <v>1.2099999999999993</v>
      </c>
      <c r="F10" s="5">
        <f t="shared" si="1"/>
        <v>0.93874567901234529</v>
      </c>
      <c r="G10" s="5">
        <f t="shared" si="2"/>
        <v>1.0657777777777773</v>
      </c>
      <c r="H10" s="6"/>
      <c r="I10" s="4">
        <v>1.25</v>
      </c>
      <c r="J10" s="6">
        <v>0.69</v>
      </c>
      <c r="K10" s="5">
        <f t="shared" si="3"/>
        <v>1.5625</v>
      </c>
      <c r="L10" s="5">
        <f t="shared" si="4"/>
        <v>1.1568197530864199</v>
      </c>
      <c r="M10" s="5">
        <f t="shared" si="5"/>
        <v>1.3444444444444446</v>
      </c>
      <c r="N10" s="6"/>
      <c r="O10" s="4">
        <v>2</v>
      </c>
      <c r="P10" s="6">
        <v>0.56999999999999995</v>
      </c>
      <c r="Q10" s="5">
        <f t="shared" si="11"/>
        <v>4</v>
      </c>
      <c r="R10" s="5">
        <f t="shared" si="6"/>
        <v>1.4081777777777784</v>
      </c>
      <c r="S10" s="5">
        <f t="shared" si="7"/>
        <v>2.373333333333334</v>
      </c>
      <c r="T10" s="6"/>
      <c r="U10" s="4">
        <v>2</v>
      </c>
      <c r="V10" s="5">
        <v>0.69</v>
      </c>
      <c r="W10" s="5">
        <f t="shared" si="8"/>
        <v>2.25</v>
      </c>
      <c r="X10" s="5">
        <f t="shared" si="9"/>
        <v>1.3624077160493826</v>
      </c>
      <c r="Y10" s="5">
        <f t="shared" si="10"/>
        <v>1.7508333333333332</v>
      </c>
    </row>
    <row r="11" spans="1:25" x14ac:dyDescent="0.25">
      <c r="A11" s="14"/>
      <c r="C11" s="4">
        <v>1.6500000000000001</v>
      </c>
      <c r="D11" s="5">
        <v>0.79</v>
      </c>
      <c r="E11" s="5">
        <f t="shared" si="0"/>
        <v>0.30249999999999955</v>
      </c>
      <c r="F11" s="5">
        <f t="shared" si="1"/>
        <v>0.51680123456790095</v>
      </c>
      <c r="G11" s="5">
        <f t="shared" si="2"/>
        <v>0.39538888888888851</v>
      </c>
      <c r="H11" s="6"/>
      <c r="I11" s="4">
        <v>1.875</v>
      </c>
      <c r="J11" s="6">
        <v>1.1000000000000001</v>
      </c>
      <c r="K11" s="5">
        <f t="shared" si="3"/>
        <v>0.390625</v>
      </c>
      <c r="L11" s="5">
        <f t="shared" si="4"/>
        <v>0.44296419753086408</v>
      </c>
      <c r="M11" s="5">
        <f t="shared" si="5"/>
        <v>0.41597222222222219</v>
      </c>
      <c r="N11" s="6"/>
      <c r="O11" s="4">
        <v>3</v>
      </c>
      <c r="P11" s="6">
        <v>1.1299999999999999</v>
      </c>
      <c r="Q11" s="5">
        <f t="shared" si="11"/>
        <v>1</v>
      </c>
      <c r="R11" s="5">
        <f t="shared" si="6"/>
        <v>0.39271111111111145</v>
      </c>
      <c r="S11" s="5">
        <f t="shared" si="7"/>
        <v>0.62666666666666693</v>
      </c>
      <c r="T11" s="6"/>
      <c r="U11" s="4">
        <v>3</v>
      </c>
      <c r="V11" s="5">
        <v>1.21</v>
      </c>
      <c r="W11" s="5">
        <f t="shared" si="8"/>
        <v>0.25</v>
      </c>
      <c r="X11" s="5">
        <f t="shared" si="9"/>
        <v>0.41889660493827152</v>
      </c>
      <c r="Y11" s="5">
        <f t="shared" si="10"/>
        <v>0.32361111111111107</v>
      </c>
    </row>
    <row r="12" spans="1:25" x14ac:dyDescent="0.25">
      <c r="A12" s="14"/>
      <c r="C12" s="4">
        <v>2.2000000000000002</v>
      </c>
      <c r="D12" s="8">
        <v>1.39</v>
      </c>
      <c r="E12" s="5">
        <f t="shared" si="0"/>
        <v>1.9721522630525295E-31</v>
      </c>
      <c r="F12" s="5">
        <f t="shared" si="1"/>
        <v>1.4134567901234551E-2</v>
      </c>
      <c r="G12" s="5">
        <f t="shared" si="2"/>
        <v>-5.2797272726618526E-17</v>
      </c>
      <c r="H12" s="6"/>
      <c r="I12" s="4">
        <v>2.5</v>
      </c>
      <c r="J12" s="6">
        <v>1.28</v>
      </c>
      <c r="K12" s="5">
        <f t="shared" si="3"/>
        <v>0</v>
      </c>
      <c r="L12" s="5">
        <f t="shared" si="4"/>
        <v>0.23576419753086417</v>
      </c>
      <c r="M12" s="5">
        <f t="shared" si="5"/>
        <v>0</v>
      </c>
      <c r="N12" s="6"/>
      <c r="O12" s="4">
        <v>4</v>
      </c>
      <c r="P12" s="6">
        <v>1.43</v>
      </c>
      <c r="Q12" s="5">
        <f t="shared" si="11"/>
        <v>0</v>
      </c>
      <c r="R12" s="5">
        <f t="shared" si="6"/>
        <v>0.10671111111111126</v>
      </c>
      <c r="S12" s="5">
        <f t="shared" si="7"/>
        <v>0</v>
      </c>
      <c r="T12" s="6"/>
      <c r="U12" s="4">
        <v>4</v>
      </c>
      <c r="V12" s="5">
        <v>1.97</v>
      </c>
      <c r="W12" s="5">
        <f t="shared" si="8"/>
        <v>0.25</v>
      </c>
      <c r="X12" s="5">
        <f t="shared" si="9"/>
        <v>1.2718827160493848E-2</v>
      </c>
      <c r="Y12" s="5">
        <f t="shared" si="10"/>
        <v>5.6388888888888933E-2</v>
      </c>
    </row>
    <row r="13" spans="1:25" x14ac:dyDescent="0.25">
      <c r="A13" s="14"/>
      <c r="C13" s="4">
        <v>3.3000000000000003</v>
      </c>
      <c r="D13" s="5">
        <v>2.1</v>
      </c>
      <c r="E13" s="5">
        <f t="shared" si="0"/>
        <v>1.2100000000000011</v>
      </c>
      <c r="F13" s="5">
        <f t="shared" si="1"/>
        <v>0.34941234567901264</v>
      </c>
      <c r="G13" s="5">
        <f t="shared" si="2"/>
        <v>0.65022222222222281</v>
      </c>
      <c r="H13" s="6"/>
      <c r="I13" s="4">
        <v>3.75</v>
      </c>
      <c r="J13" s="6">
        <v>2.48</v>
      </c>
      <c r="K13" s="5">
        <f t="shared" si="3"/>
        <v>1.5625</v>
      </c>
      <c r="L13" s="5">
        <f t="shared" si="4"/>
        <v>0.51043086419753081</v>
      </c>
      <c r="M13" s="5">
        <f t="shared" si="5"/>
        <v>0.89305555555555549</v>
      </c>
      <c r="N13" s="6"/>
      <c r="O13" s="4">
        <v>6</v>
      </c>
      <c r="P13" s="6">
        <v>2.46</v>
      </c>
      <c r="Q13" s="5">
        <f t="shared" si="11"/>
        <v>4</v>
      </c>
      <c r="R13" s="5">
        <f t="shared" si="6"/>
        <v>0.49467777777777749</v>
      </c>
      <c r="S13" s="5">
        <f t="shared" si="7"/>
        <v>1.4066666666666663</v>
      </c>
      <c r="T13" s="6"/>
      <c r="U13" s="4">
        <v>5</v>
      </c>
      <c r="V13" s="5">
        <v>2.38</v>
      </c>
      <c r="W13" s="5">
        <f t="shared" si="8"/>
        <v>2.25</v>
      </c>
      <c r="X13" s="5">
        <f t="shared" si="9"/>
        <v>0.27329660493827163</v>
      </c>
      <c r="Y13" s="5">
        <f t="shared" si="10"/>
        <v>0.78416666666666668</v>
      </c>
    </row>
    <row r="14" spans="1:25" x14ac:dyDescent="0.25">
      <c r="A14" s="14"/>
      <c r="C14" s="4">
        <v>4.4000000000000004</v>
      </c>
      <c r="D14" s="5">
        <v>3.24</v>
      </c>
      <c r="E14" s="5">
        <f t="shared" si="0"/>
        <v>4.8400000000000025</v>
      </c>
      <c r="F14" s="5">
        <f t="shared" si="1"/>
        <v>2.996745679012347</v>
      </c>
      <c r="G14" s="5">
        <f t="shared" si="2"/>
        <v>3.8084444444444463</v>
      </c>
      <c r="H14" s="6"/>
      <c r="I14" s="4">
        <v>5</v>
      </c>
      <c r="J14" s="6">
        <v>3.84</v>
      </c>
      <c r="K14" s="5">
        <f t="shared" si="3"/>
        <v>6.25</v>
      </c>
      <c r="L14" s="5">
        <f t="shared" si="4"/>
        <v>4.30331975308642</v>
      </c>
      <c r="M14" s="5">
        <f t="shared" si="5"/>
        <v>5.1861111111111118</v>
      </c>
      <c r="N14" s="6"/>
      <c r="O14" s="4">
        <v>8</v>
      </c>
      <c r="P14" s="6">
        <v>3.85</v>
      </c>
      <c r="Q14" s="5">
        <f t="shared" si="11"/>
        <v>16</v>
      </c>
      <c r="R14" s="5">
        <f t="shared" si="6"/>
        <v>4.3820444444444444</v>
      </c>
      <c r="S14" s="5">
        <f t="shared" si="7"/>
        <v>8.3733333333333331</v>
      </c>
      <c r="T14" s="6"/>
      <c r="U14" s="4">
        <v>6</v>
      </c>
      <c r="V14" s="5">
        <v>3.7</v>
      </c>
      <c r="W14" s="5">
        <f t="shared" si="8"/>
        <v>6.25</v>
      </c>
      <c r="X14" s="5">
        <f t="shared" si="9"/>
        <v>3.3958299382716062</v>
      </c>
      <c r="Y14" s="5">
        <f t="shared" si="10"/>
        <v>4.6069444444444452</v>
      </c>
    </row>
    <row r="15" spans="1:25" x14ac:dyDescent="0.25">
      <c r="A15" s="13">
        <v>42929</v>
      </c>
      <c r="C15" s="4">
        <v>0.55000000000000004</v>
      </c>
      <c r="D15" s="5">
        <v>0.35</v>
      </c>
      <c r="E15" s="5">
        <f t="shared" si="0"/>
        <v>2.7224999999999988</v>
      </c>
      <c r="F15" s="5">
        <f t="shared" si="1"/>
        <v>1.3430234567901234</v>
      </c>
      <c r="G15" s="5">
        <f t="shared" si="2"/>
        <v>1.9121666666666663</v>
      </c>
      <c r="H15" s="6"/>
      <c r="I15" s="4">
        <v>0.625</v>
      </c>
      <c r="J15" s="6">
        <v>0.62</v>
      </c>
      <c r="K15" s="5">
        <f t="shared" si="3"/>
        <v>3.515625</v>
      </c>
      <c r="L15" s="5">
        <f t="shared" si="4"/>
        <v>1.3122975308641978</v>
      </c>
      <c r="M15" s="5">
        <f t="shared" si="5"/>
        <v>2.1479166666666667</v>
      </c>
      <c r="N15" s="6"/>
      <c r="O15" s="4">
        <v>1</v>
      </c>
      <c r="P15" s="6">
        <v>0.24</v>
      </c>
      <c r="Q15" s="5">
        <f t="shared" si="11"/>
        <v>9</v>
      </c>
      <c r="R15" s="5">
        <f t="shared" si="6"/>
        <v>2.3002777777777781</v>
      </c>
      <c r="S15" s="5">
        <f t="shared" si="7"/>
        <v>4.5500000000000007</v>
      </c>
      <c r="T15" s="6"/>
      <c r="U15" s="4">
        <v>1</v>
      </c>
      <c r="V15" s="5">
        <v>0.28000000000000003</v>
      </c>
      <c r="W15" s="5">
        <f t="shared" si="8"/>
        <v>6.25</v>
      </c>
      <c r="X15" s="5">
        <f t="shared" si="9"/>
        <v>2.4876299382716045</v>
      </c>
      <c r="Y15" s="5">
        <f t="shared" si="10"/>
        <v>3.9430555555555551</v>
      </c>
    </row>
    <row r="16" spans="1:25" x14ac:dyDescent="0.25">
      <c r="A16" s="14"/>
      <c r="C16" s="4">
        <v>1.1000000000000001</v>
      </c>
      <c r="D16" s="5">
        <v>0.72</v>
      </c>
      <c r="E16" s="5">
        <f t="shared" si="0"/>
        <v>1.2099999999999993</v>
      </c>
      <c r="F16" s="5">
        <f t="shared" si="1"/>
        <v>0.6223456790123455</v>
      </c>
      <c r="G16" s="5">
        <f t="shared" si="2"/>
        <v>0.86777777777777731</v>
      </c>
      <c r="H16" s="6"/>
      <c r="I16" s="4">
        <v>1.25</v>
      </c>
      <c r="J16" s="6">
        <v>0.86</v>
      </c>
      <c r="K16" s="5">
        <f t="shared" si="3"/>
        <v>1.5625</v>
      </c>
      <c r="L16" s="5">
        <f t="shared" si="4"/>
        <v>0.82003086419753091</v>
      </c>
      <c r="M16" s="5">
        <f t="shared" si="5"/>
        <v>1.1319444444444444</v>
      </c>
      <c r="N16" s="6"/>
      <c r="O16" s="4">
        <v>2</v>
      </c>
      <c r="P16" s="6">
        <v>0.87</v>
      </c>
      <c r="Q16" s="5">
        <f t="shared" si="11"/>
        <v>4</v>
      </c>
      <c r="R16" s="5">
        <f t="shared" si="6"/>
        <v>0.78617777777777809</v>
      </c>
      <c r="S16" s="5">
        <f t="shared" si="7"/>
        <v>1.7733333333333337</v>
      </c>
      <c r="T16" s="6"/>
      <c r="U16" s="4">
        <v>2</v>
      </c>
      <c r="V16" s="5">
        <v>0.91</v>
      </c>
      <c r="W16" s="5">
        <f t="shared" si="8"/>
        <v>2.25</v>
      </c>
      <c r="X16" s="5">
        <f t="shared" si="9"/>
        <v>0.89722993827160469</v>
      </c>
      <c r="Y16" s="5">
        <f t="shared" si="10"/>
        <v>1.4208333333333332</v>
      </c>
    </row>
    <row r="17" spans="1:25" x14ac:dyDescent="0.25">
      <c r="A17" s="14"/>
      <c r="C17" s="4">
        <v>1.6500000000000001</v>
      </c>
      <c r="D17" s="5">
        <v>1.1100000000000001</v>
      </c>
      <c r="E17" s="5">
        <f t="shared" si="0"/>
        <v>0.30249999999999955</v>
      </c>
      <c r="F17" s="5">
        <f t="shared" si="1"/>
        <v>0.15911234567901214</v>
      </c>
      <c r="G17" s="5">
        <f t="shared" si="2"/>
        <v>0.21938888888888858</v>
      </c>
      <c r="H17" s="6"/>
      <c r="I17" s="4">
        <v>1.875</v>
      </c>
      <c r="J17" s="6">
        <v>1.33</v>
      </c>
      <c r="K17" s="5">
        <f t="shared" si="3"/>
        <v>0.390625</v>
      </c>
      <c r="L17" s="5">
        <f t="shared" si="4"/>
        <v>0.18970864197530857</v>
      </c>
      <c r="M17" s="5">
        <f t="shared" si="5"/>
        <v>0.27222222222222214</v>
      </c>
      <c r="N17" s="6"/>
      <c r="O17" s="4">
        <v>3</v>
      </c>
      <c r="P17" s="6">
        <v>1.17</v>
      </c>
      <c r="Q17" s="5">
        <f t="shared" si="11"/>
        <v>1</v>
      </c>
      <c r="R17" s="5">
        <f t="shared" si="6"/>
        <v>0.34417777777777803</v>
      </c>
      <c r="S17" s="5">
        <f t="shared" si="7"/>
        <v>0.58666666666666689</v>
      </c>
      <c r="T17" s="6"/>
      <c r="U17" s="4">
        <v>3</v>
      </c>
      <c r="V17" s="5">
        <v>1.72</v>
      </c>
      <c r="W17" s="5">
        <f t="shared" si="8"/>
        <v>0.25</v>
      </c>
      <c r="X17" s="5">
        <f t="shared" si="9"/>
        <v>1.8829938271604913E-2</v>
      </c>
      <c r="Y17" s="5">
        <f t="shared" si="10"/>
        <v>6.8611111111111067E-2</v>
      </c>
    </row>
    <row r="18" spans="1:25" x14ac:dyDescent="0.25">
      <c r="A18" s="14"/>
      <c r="C18" s="4">
        <v>2.2000000000000002</v>
      </c>
      <c r="D18" s="5">
        <v>1.38</v>
      </c>
      <c r="E18" s="5">
        <f t="shared" si="0"/>
        <v>1.9721522630525295E-31</v>
      </c>
      <c r="F18" s="5">
        <f t="shared" si="1"/>
        <v>1.661234567901233E-2</v>
      </c>
      <c r="G18" s="5">
        <f t="shared" si="2"/>
        <v>-5.7238164825119156E-17</v>
      </c>
      <c r="H18" s="6"/>
      <c r="I18" s="4">
        <v>2.5</v>
      </c>
      <c r="J18" s="6">
        <v>1.8</v>
      </c>
      <c r="K18" s="5">
        <f t="shared" si="3"/>
        <v>0</v>
      </c>
      <c r="L18" s="5">
        <f t="shared" si="4"/>
        <v>1.1864197530864235E-3</v>
      </c>
      <c r="M18" s="5">
        <f t="shared" si="5"/>
        <v>0</v>
      </c>
      <c r="N18" s="6"/>
      <c r="O18" s="4">
        <v>4</v>
      </c>
      <c r="P18" s="6">
        <v>1.71</v>
      </c>
      <c r="Q18" s="5">
        <f t="shared" si="11"/>
        <v>0</v>
      </c>
      <c r="R18" s="5">
        <f t="shared" si="6"/>
        <v>2.1777777777777954E-3</v>
      </c>
      <c r="S18" s="5">
        <f t="shared" si="7"/>
        <v>0</v>
      </c>
      <c r="T18" s="6"/>
      <c r="U18" s="4">
        <v>4</v>
      </c>
      <c r="V18" s="5">
        <v>2.21</v>
      </c>
      <c r="W18" s="5">
        <f t="shared" si="8"/>
        <v>0.25</v>
      </c>
      <c r="X18" s="5">
        <f t="shared" si="9"/>
        <v>0.12445216049382722</v>
      </c>
      <c r="Y18" s="5">
        <f t="shared" si="10"/>
        <v>0.17638888888888893</v>
      </c>
    </row>
    <row r="19" spans="1:25" x14ac:dyDescent="0.25">
      <c r="A19" s="14"/>
      <c r="C19" s="4">
        <v>3.3000000000000003</v>
      </c>
      <c r="D19" s="5">
        <v>2.61</v>
      </c>
      <c r="E19" s="5">
        <f t="shared" si="0"/>
        <v>1.2100000000000011</v>
      </c>
      <c r="F19" s="5">
        <f t="shared" si="1"/>
        <v>1.2124456790123457</v>
      </c>
      <c r="G19" s="5">
        <f t="shared" si="2"/>
        <v>1.2112222222222229</v>
      </c>
      <c r="H19" s="6"/>
      <c r="I19" s="4">
        <v>3.75</v>
      </c>
      <c r="J19" s="6">
        <v>3.22</v>
      </c>
      <c r="K19" s="5">
        <f t="shared" si="3"/>
        <v>1.5625</v>
      </c>
      <c r="L19" s="5">
        <f t="shared" si="4"/>
        <v>2.1154086419753093</v>
      </c>
      <c r="M19" s="5">
        <f t="shared" si="5"/>
        <v>1.8180555555555558</v>
      </c>
      <c r="N19" s="6"/>
      <c r="O19" s="4">
        <v>6</v>
      </c>
      <c r="P19" s="6">
        <v>2.85</v>
      </c>
      <c r="Q19" s="5">
        <f t="shared" si="11"/>
        <v>4</v>
      </c>
      <c r="R19" s="5">
        <f t="shared" si="6"/>
        <v>1.1953777777777777</v>
      </c>
      <c r="S19" s="5">
        <f t="shared" si="7"/>
        <v>2.1866666666666665</v>
      </c>
      <c r="T19" s="6"/>
      <c r="U19" s="4">
        <v>5</v>
      </c>
      <c r="V19" s="5">
        <v>3.06</v>
      </c>
      <c r="W19" s="5">
        <f t="shared" si="8"/>
        <v>2.25</v>
      </c>
      <c r="X19" s="5">
        <f t="shared" si="9"/>
        <v>1.4466743827160498</v>
      </c>
      <c r="Y19" s="5">
        <f t="shared" si="10"/>
        <v>1.8041666666666669</v>
      </c>
    </row>
    <row r="20" spans="1:25" x14ac:dyDescent="0.25">
      <c r="A20" s="14"/>
      <c r="C20" s="4">
        <v>4.4000000000000004</v>
      </c>
      <c r="D20" s="5">
        <v>4.13</v>
      </c>
      <c r="E20" s="5">
        <f t="shared" si="0"/>
        <v>4.8400000000000025</v>
      </c>
      <c r="F20" s="5">
        <f t="shared" si="1"/>
        <v>6.870223456790125</v>
      </c>
      <c r="G20" s="5">
        <f t="shared" si="2"/>
        <v>5.7664444444444465</v>
      </c>
      <c r="H20" s="6"/>
      <c r="I20" s="4">
        <v>5</v>
      </c>
      <c r="J20" s="6">
        <v>4.13</v>
      </c>
      <c r="K20" s="5">
        <f t="shared" si="3"/>
        <v>6.25</v>
      </c>
      <c r="L20" s="5">
        <f t="shared" si="4"/>
        <v>5.5905975308641978</v>
      </c>
      <c r="M20" s="5">
        <f t="shared" si="5"/>
        <v>5.9111111111111114</v>
      </c>
      <c r="N20" s="6"/>
      <c r="O20" s="4">
        <v>8</v>
      </c>
      <c r="P20" s="6">
        <v>4.13</v>
      </c>
      <c r="Q20" s="5">
        <f t="shared" si="11"/>
        <v>16</v>
      </c>
      <c r="R20" s="5">
        <f t="shared" si="6"/>
        <v>5.6327111111111101</v>
      </c>
      <c r="S20" s="5">
        <f t="shared" si="7"/>
        <v>9.4933333333333323</v>
      </c>
      <c r="T20" s="6"/>
      <c r="U20" s="4">
        <v>6</v>
      </c>
      <c r="V20" s="5">
        <v>3.91</v>
      </c>
      <c r="W20" s="5">
        <f t="shared" si="8"/>
        <v>6.25</v>
      </c>
      <c r="X20" s="5">
        <f t="shared" si="9"/>
        <v>4.2138966049382729</v>
      </c>
      <c r="Y20" s="5">
        <f t="shared" si="10"/>
        <v>5.1319444444444446</v>
      </c>
    </row>
    <row r="22" spans="1:25" x14ac:dyDescent="0.25">
      <c r="A22" s="6" t="s">
        <v>9</v>
      </c>
      <c r="B22" s="6"/>
      <c r="C22" s="4">
        <f>AVERAGE(C3:C20)</f>
        <v>2.1999999999999997</v>
      </c>
      <c r="D22" s="5">
        <f>AVERAGE(D3:D20)</f>
        <v>1.5088888888888887</v>
      </c>
      <c r="E22" s="5"/>
      <c r="F22" s="5"/>
      <c r="G22" s="5"/>
      <c r="H22" s="6"/>
      <c r="I22" s="4">
        <f>AVERAGE(I3:I20)</f>
        <v>2.5</v>
      </c>
      <c r="J22" s="5">
        <f>AVERAGE(J3:J20)</f>
        <v>1.7655555555555555</v>
      </c>
      <c r="K22" s="5"/>
      <c r="L22" s="5"/>
      <c r="M22" s="5"/>
      <c r="N22" s="6"/>
      <c r="O22" s="4">
        <f>AVERAGE(O3:O20)</f>
        <v>4</v>
      </c>
      <c r="P22" s="5">
        <f>AVERAGE(P3:P20)</f>
        <v>1.7566666666666668</v>
      </c>
      <c r="Q22" s="5"/>
      <c r="R22" s="5"/>
      <c r="S22" s="5"/>
      <c r="T22" s="6"/>
      <c r="U22" s="4">
        <f>AVERAGE(U3:U20)</f>
        <v>3.5</v>
      </c>
      <c r="V22" s="5">
        <f>AVERAGE(V3:V20)</f>
        <v>1.8572222222222221</v>
      </c>
    </row>
    <row r="23" spans="1:25" x14ac:dyDescent="0.25">
      <c r="A23" s="6" t="s">
        <v>10</v>
      </c>
      <c r="E23" s="5">
        <f>SUM(E3:E20)</f>
        <v>30.855000000000004</v>
      </c>
      <c r="F23" s="5">
        <f>SUM(F3:F20)</f>
        <v>26.597177777777777</v>
      </c>
      <c r="G23" s="5">
        <f>SUM(G3:G20)</f>
        <v>27.896000000000004</v>
      </c>
      <c r="K23" s="5">
        <f>SUM(K3:K20)</f>
        <v>39.84375</v>
      </c>
      <c r="L23" s="5">
        <f>SUM(L3:L20)</f>
        <v>32.356844444444441</v>
      </c>
      <c r="M23" s="5">
        <f>SUM(M3:M20)</f>
        <v>35.262500000000003</v>
      </c>
      <c r="Q23" s="5">
        <f>SUM(Q3:Q20)</f>
        <v>102</v>
      </c>
      <c r="R23" s="5">
        <f>SUM(R3:R20)</f>
        <v>30.427600000000002</v>
      </c>
      <c r="S23" s="5">
        <f>SUM(S3:S20)</f>
        <v>55.02</v>
      </c>
      <c r="W23" s="5">
        <f>SUM(W3:W20)</f>
        <v>52.5</v>
      </c>
      <c r="X23" s="5">
        <f>SUM(X3:X20)</f>
        <v>26.018761111111115</v>
      </c>
      <c r="Y23" s="5">
        <f>SUM(Y3:Y20)</f>
        <v>36.414999999999999</v>
      </c>
    </row>
    <row r="25" spans="1:25" x14ac:dyDescent="0.25">
      <c r="A25" s="6" t="s">
        <v>11</v>
      </c>
      <c r="C25" s="10">
        <f>G23/E23</f>
        <v>0.90409982174688064</v>
      </c>
      <c r="D25" s="10"/>
      <c r="E25" s="10"/>
      <c r="F25" s="10"/>
      <c r="G25" s="10"/>
      <c r="I25" s="10">
        <f>M23/K23</f>
        <v>0.88501960784313738</v>
      </c>
      <c r="J25" s="10"/>
      <c r="K25" s="10"/>
      <c r="L25" s="10"/>
      <c r="M25" s="10"/>
      <c r="O25" s="10">
        <f>S23/Q23</f>
        <v>0.53941176470588237</v>
      </c>
      <c r="P25" s="10"/>
      <c r="Q25" s="10"/>
      <c r="R25" s="10"/>
      <c r="S25" s="10"/>
      <c r="U25" s="10">
        <f>Y23/W23</f>
        <v>0.69361904761904758</v>
      </c>
      <c r="V25" s="10"/>
      <c r="W25" s="10"/>
      <c r="X25" s="10"/>
      <c r="Y25" s="10"/>
    </row>
    <row r="26" spans="1:25" x14ac:dyDescent="0.25">
      <c r="A26" s="6" t="s">
        <v>12</v>
      </c>
      <c r="C26" s="11">
        <f>D22-C25*C22</f>
        <v>-0.48013071895424853</v>
      </c>
      <c r="D26" s="11"/>
      <c r="E26" s="11"/>
      <c r="F26" s="11"/>
      <c r="G26" s="11"/>
      <c r="I26" s="11">
        <f>J22-I25*I22</f>
        <v>-0.4469934640522879</v>
      </c>
      <c r="J26" s="11"/>
      <c r="K26" s="11"/>
      <c r="L26" s="11"/>
      <c r="M26" s="11"/>
      <c r="O26" s="11">
        <f>P22-O25*O22</f>
        <v>-0.40098039215686265</v>
      </c>
      <c r="P26" s="11"/>
      <c r="Q26" s="11"/>
      <c r="R26" s="11"/>
      <c r="S26" s="11"/>
      <c r="U26" s="11">
        <f>V22-U25*U22</f>
        <v>-0.57044444444444453</v>
      </c>
      <c r="V26" s="11"/>
      <c r="W26" s="11"/>
      <c r="X26" s="11"/>
      <c r="Y26" s="11"/>
    </row>
    <row r="27" spans="1:25" ht="18.75" x14ac:dyDescent="0.35">
      <c r="A27" s="6" t="s">
        <v>13</v>
      </c>
      <c r="C27" s="10">
        <f>(1/(COUNT(C3:C20)-2)*(F23-(G23^2)/E23))</f>
        <v>8.6025571895424369E-2</v>
      </c>
      <c r="D27" s="10"/>
      <c r="E27" s="10"/>
      <c r="F27" s="10"/>
      <c r="G27" s="10"/>
      <c r="I27" s="10">
        <f>(1/(COUNT(I3:I20)-2)*(L23-(M23^2)/K23))</f>
        <v>7.1802532679737796E-2</v>
      </c>
      <c r="J27" s="10"/>
      <c r="K27" s="10"/>
      <c r="L27" s="10"/>
      <c r="M27" s="10"/>
      <c r="O27" s="10">
        <f>(1/(COUNT(O3:O20)-2)*(R23-(S23^2)/Q23))</f>
        <v>4.6822794117647115E-2</v>
      </c>
      <c r="P27" s="10"/>
      <c r="Q27" s="10"/>
      <c r="R27" s="10"/>
      <c r="S27" s="10"/>
      <c r="U27" s="10">
        <f>(1/(COUNT(U3:U20)-2)*(X23-(Y23^2)/W23))</f>
        <v>4.7538968253968639E-2</v>
      </c>
      <c r="V27" s="10"/>
      <c r="W27" s="10"/>
      <c r="X27" s="10"/>
      <c r="Y27" s="10"/>
    </row>
    <row r="28" spans="1:25" ht="18" x14ac:dyDescent="0.35">
      <c r="A28" s="6" t="s">
        <v>14</v>
      </c>
      <c r="C28" s="10">
        <f>C27^(1/2)</f>
        <v>0.29330116245153953</v>
      </c>
      <c r="D28" s="10"/>
      <c r="E28" s="10"/>
      <c r="F28" s="10"/>
      <c r="G28" s="10"/>
      <c r="I28" s="10">
        <f>I27^(1/2)</f>
        <v>0.26795994603622719</v>
      </c>
      <c r="J28" s="10"/>
      <c r="K28" s="10"/>
      <c r="L28" s="10"/>
      <c r="M28" s="10"/>
      <c r="O28" s="10">
        <f>O27^(1/2)</f>
        <v>0.21638575303759514</v>
      </c>
      <c r="P28" s="10"/>
      <c r="Q28" s="10"/>
      <c r="R28" s="10"/>
      <c r="S28" s="10"/>
      <c r="U28" s="10">
        <f>U27^(1/2)</f>
        <v>0.21803432815492299</v>
      </c>
      <c r="V28" s="10"/>
      <c r="W28" s="10"/>
      <c r="X28" s="10"/>
      <c r="Y28" s="10"/>
    </row>
    <row r="29" spans="1:25" ht="18" x14ac:dyDescent="0.35">
      <c r="A29" s="6" t="s">
        <v>15</v>
      </c>
      <c r="C29" s="11">
        <f>STDEV(D3:D20)</f>
        <v>1.2508156815778437</v>
      </c>
      <c r="D29" s="11"/>
      <c r="E29" s="11"/>
      <c r="F29" s="11"/>
      <c r="G29" s="11"/>
      <c r="I29" s="11">
        <f>STDEV(J3:J20)</f>
        <v>1.3796172624498699</v>
      </c>
      <c r="J29" s="11"/>
      <c r="K29" s="11"/>
      <c r="L29" s="11"/>
      <c r="M29" s="11"/>
      <c r="O29" s="11">
        <f>STDEV(P3:P20)</f>
        <v>1.337856054861438</v>
      </c>
      <c r="P29" s="11"/>
      <c r="Q29" s="11"/>
      <c r="R29" s="11"/>
      <c r="S29" s="11"/>
      <c r="U29" s="11">
        <f>STDEV(V3:V20)</f>
        <v>1.237139991867179</v>
      </c>
      <c r="V29" s="11"/>
      <c r="W29" s="11"/>
      <c r="X29" s="11"/>
      <c r="Y29" s="11"/>
    </row>
    <row r="30" spans="1:25" ht="17.25" x14ac:dyDescent="0.25">
      <c r="A30" s="6" t="s">
        <v>16</v>
      </c>
      <c r="C30" s="10">
        <f>1-C27/(C29^2)</f>
        <v>0.94501541725813876</v>
      </c>
      <c r="D30" s="10"/>
      <c r="E30" s="10"/>
      <c r="F30" s="10"/>
      <c r="G30" s="10"/>
      <c r="I30" s="10">
        <f>1-I27/(I29^2)</f>
        <v>0.96227558414568692</v>
      </c>
      <c r="J30" s="10"/>
      <c r="K30" s="10"/>
      <c r="L30" s="10"/>
      <c r="M30" s="10"/>
      <c r="O30" s="10">
        <f>1-O27/(O29^2)</f>
        <v>0.97383995122848988</v>
      </c>
      <c r="P30" s="10"/>
      <c r="Q30" s="10"/>
      <c r="R30" s="10"/>
      <c r="S30" s="10"/>
      <c r="U30" s="10">
        <f>1-U27/(U29^2)</f>
        <v>0.96893924130875131</v>
      </c>
      <c r="V30" s="10"/>
      <c r="W30" s="10"/>
      <c r="X30" s="10"/>
      <c r="Y30" s="10"/>
    </row>
    <row r="31" spans="1:25" ht="17.25" x14ac:dyDescent="0.25">
      <c r="A31" s="6" t="s">
        <v>17</v>
      </c>
      <c r="C31" s="10">
        <f>(G23^2)/(E23*F23)</f>
        <v>0.94824980447824825</v>
      </c>
      <c r="D31" s="10"/>
      <c r="E31" s="10"/>
      <c r="F31" s="10"/>
      <c r="G31" s="10"/>
      <c r="I31" s="10">
        <f>(M23^2)/(K23*L23)</f>
        <v>0.96449466743123469</v>
      </c>
      <c r="J31" s="10"/>
      <c r="K31" s="10"/>
      <c r="L31" s="10"/>
      <c r="M31" s="10"/>
      <c r="O31" s="10">
        <f>(S23^2)/(Q23*R23)</f>
        <v>0.97537877762681402</v>
      </c>
      <c r="P31" s="10"/>
      <c r="Q31" s="10"/>
      <c r="R31" s="10"/>
      <c r="S31" s="10"/>
      <c r="U31" s="10">
        <f>(Y23^2)/(W23*X23)</f>
        <v>0.97076634476117785</v>
      </c>
      <c r="V31" s="10"/>
      <c r="W31" s="10"/>
      <c r="X31" s="10"/>
      <c r="Y31" s="10"/>
    </row>
    <row r="34" spans="3:25" ht="35.25" customHeight="1" x14ac:dyDescent="0.25">
      <c r="C34" s="1" t="s">
        <v>18</v>
      </c>
      <c r="D34" s="3" t="s">
        <v>19</v>
      </c>
      <c r="E34" s="3" t="s">
        <v>20</v>
      </c>
      <c r="F34" s="3" t="s">
        <v>21</v>
      </c>
      <c r="G34" s="3" t="s">
        <v>22</v>
      </c>
      <c r="I34" s="1" t="s">
        <v>18</v>
      </c>
      <c r="J34" s="3" t="s">
        <v>19</v>
      </c>
      <c r="K34" s="3" t="s">
        <v>20</v>
      </c>
      <c r="L34" s="3" t="s">
        <v>21</v>
      </c>
      <c r="M34" s="3" t="s">
        <v>22</v>
      </c>
      <c r="O34" s="1" t="s">
        <v>18</v>
      </c>
      <c r="P34" s="3" t="s">
        <v>19</v>
      </c>
      <c r="Q34" s="3" t="s">
        <v>20</v>
      </c>
      <c r="R34" s="3" t="s">
        <v>21</v>
      </c>
      <c r="S34" s="3" t="s">
        <v>22</v>
      </c>
      <c r="U34" s="1" t="s">
        <v>18</v>
      </c>
      <c r="V34" s="3" t="s">
        <v>19</v>
      </c>
      <c r="W34" s="3" t="s">
        <v>20</v>
      </c>
      <c r="X34" s="3" t="s">
        <v>21</v>
      </c>
      <c r="Y34" s="3" t="s">
        <v>22</v>
      </c>
    </row>
    <row r="35" spans="3:25" x14ac:dyDescent="0.25">
      <c r="C35" s="4">
        <v>0.5</v>
      </c>
      <c r="D35" s="5">
        <v>0.4</v>
      </c>
      <c r="E35" s="5">
        <f>C35*$C$25+$C$26</f>
        <v>-2.8080808080808206E-2</v>
      </c>
      <c r="F35" s="5">
        <f>$C$26+$C$25*C35+2.145*$C$28*(SQRT((1/16)+((E35-$C$22)^2)/$E$23))</f>
        <v>0.26927440995000057</v>
      </c>
      <c r="G35" s="5">
        <f>$C$26+$C$25*C35-2.145*$C$28*(SQRT((1/16)+((E35-$C$22)^2)/$E$23))</f>
        <v>-0.32543602611161698</v>
      </c>
      <c r="I35" s="4">
        <v>0.5</v>
      </c>
      <c r="J35" s="5">
        <v>0.42</v>
      </c>
      <c r="K35" s="5">
        <f>I35*$I$25+$I$26</f>
        <v>-4.4836601307192137E-3</v>
      </c>
      <c r="L35" s="5">
        <f>$I$26+$I$25*I35+2.145*$I$28*(SQRT((1/16)+((K35-$I$22)^2)/$K$23))</f>
        <v>0.26506387954003302</v>
      </c>
      <c r="M35" s="5">
        <f>$I$26+$I$25*I35-2.145*$I$28*(SQRT((1/16)+((K35-$I$22)^2)/$K$23))</f>
        <v>-0.27403119980147145</v>
      </c>
      <c r="O35" s="4">
        <v>0.5</v>
      </c>
      <c r="P35" s="5">
        <v>0.4</v>
      </c>
      <c r="Q35" s="5">
        <f>O35*$O$25+$O$26</f>
        <v>-0.13127450980392147</v>
      </c>
      <c r="R35" s="5">
        <f>$O$26+$O$25*O35+2.145*$O$28*(SQRT((1/16)+((Q35-$O$22)^2)/$Q$23))</f>
        <v>9.1239407364051089E-2</v>
      </c>
      <c r="S35" s="5">
        <f>$O$26+$O$25*O35-2.145*$O$28*(SQRT((1/16)+((Q35-$O$22)^2)/$Q$23))</f>
        <v>-0.35378842697189405</v>
      </c>
      <c r="U35" s="4">
        <v>1</v>
      </c>
      <c r="V35" s="5">
        <v>0.53</v>
      </c>
      <c r="W35" s="5">
        <f>U35*$U$25+$U$26</f>
        <v>0.12317460317460305</v>
      </c>
      <c r="X35" s="5">
        <f>$U$26+$U$25*U35+2.145*$U$28*(SQRT((1/16)+((W35-$U$22)^2)/$W$23))</f>
        <v>0.37051648618474331</v>
      </c>
      <c r="Y35" s="5">
        <f>$U$26+$U$25*U35-2.145*$U$28*(SQRT((1/16)+((W35-$U$22)^2)/$W$23))</f>
        <v>-0.12416727983553724</v>
      </c>
    </row>
    <row r="36" spans="3:25" x14ac:dyDescent="0.25">
      <c r="C36" s="4">
        <v>0.6</v>
      </c>
      <c r="D36" s="5"/>
      <c r="E36" s="5">
        <f t="shared" ref="E36:E90" si="12">C36*$C$25+$C$26</f>
        <v>6.2329174093879836E-2</v>
      </c>
      <c r="F36" s="5">
        <f t="shared" ref="F36:F90" si="13">$C$26+$C$25*C36+2.145*$C$28*(SQRT((1/16)+((E36-$C$22)^2)/$E$23))</f>
        <v>0.3510450288984055</v>
      </c>
      <c r="G36" s="5">
        <f t="shared" ref="G36:G90" si="14">$C$26+$C$25*C36-2.145*$C$28*(SQRT((1/16)+((E36-$C$22)^2)/$E$23))</f>
        <v>-0.22638668071064583</v>
      </c>
      <c r="I36" s="4">
        <v>0.6</v>
      </c>
      <c r="J36" s="5"/>
      <c r="K36" s="5">
        <f t="shared" ref="K36:K90" si="15">I36*$I$25+$I$26</f>
        <v>8.4018300653594502E-2</v>
      </c>
      <c r="L36" s="5">
        <f t="shared" ref="L36:L90" si="16">$I$26+$I$25*I36+2.145*$I$28*(SQRT((1/16)+((K36-$I$22)^2)/$K$23))</f>
        <v>0.34678275991311969</v>
      </c>
      <c r="M36" s="5">
        <f t="shared" ref="M36:M90" si="17">$I$26+$I$25*I36-2.145*$I$28*(SQRT((1/16)+((K36-$I$22)^2)/$K$23))</f>
        <v>-0.17874615860593068</v>
      </c>
      <c r="O36" s="4">
        <v>0.6</v>
      </c>
      <c r="P36" s="5"/>
      <c r="Q36" s="5">
        <f t="shared" ref="Q36:Q90" si="18">O36*$O$25+$O$26</f>
        <v>-7.7333333333333254E-2</v>
      </c>
      <c r="R36" s="5">
        <f t="shared" ref="R36:R90" si="19">$O$26+$O$25*O36+2.145*$O$28*(SQRT((1/16)+((Q36-$O$22)^2)/$Q$23))</f>
        <v>0.14306913812092106</v>
      </c>
      <c r="S36" s="5">
        <f t="shared" ref="S36:S90" si="20">$O$26+$O$25*O36-2.145*$O$28*(SQRT((1/16)+((Q36-$O$22)^2)/$Q$23))</f>
        <v>-0.29773580478758754</v>
      </c>
      <c r="U36" s="4">
        <v>1.1000000000000001</v>
      </c>
      <c r="V36" s="5"/>
      <c r="W36" s="5">
        <f t="shared" ref="W36:W85" si="21">U36*$U$25+$U$26</f>
        <v>0.19253650793650789</v>
      </c>
      <c r="X36" s="5">
        <f t="shared" ref="X36:X85" si="22">$U$26+$U$25*U36+2.145*$U$28*(SQRT((1/16)+((W36-$U$22)^2)/$W$23))</f>
        <v>0.43594231929176824</v>
      </c>
      <c r="Y36" s="5">
        <f t="shared" ref="Y36:Y85" si="23">$U$26+$U$25*U36-2.145*$U$28*(SQRT((1/16)+((W36-$U$22)^2)/$W$23))</f>
        <v>-5.0869303418752454E-2</v>
      </c>
    </row>
    <row r="37" spans="3:25" x14ac:dyDescent="0.25">
      <c r="C37" s="4">
        <v>0.7</v>
      </c>
      <c r="D37" s="5"/>
      <c r="E37" s="5">
        <f t="shared" si="12"/>
        <v>0.15273915626856793</v>
      </c>
      <c r="F37" s="5">
        <f t="shared" si="13"/>
        <v>0.43292351352924691</v>
      </c>
      <c r="G37" s="5">
        <f t="shared" si="14"/>
        <v>-0.12744520099211104</v>
      </c>
      <c r="I37" s="4">
        <v>0.7</v>
      </c>
      <c r="J37" s="5"/>
      <c r="K37" s="5">
        <f t="shared" si="15"/>
        <v>0.17252026143790822</v>
      </c>
      <c r="L37" s="5">
        <f t="shared" si="16"/>
        <v>0.42857559574462206</v>
      </c>
      <c r="M37" s="5">
        <f t="shared" si="17"/>
        <v>-8.3535072868805627E-2</v>
      </c>
      <c r="O37" s="4">
        <v>0.7</v>
      </c>
      <c r="P37" s="5"/>
      <c r="Q37" s="5">
        <f t="shared" si="18"/>
        <v>-2.3392156862745039E-2</v>
      </c>
      <c r="R37" s="5">
        <f t="shared" si="19"/>
        <v>0.1949065980153874</v>
      </c>
      <c r="S37" s="5">
        <f t="shared" si="20"/>
        <v>-0.24169091174087748</v>
      </c>
      <c r="U37" s="4">
        <v>1.2</v>
      </c>
      <c r="V37" s="5"/>
      <c r="W37" s="5">
        <f t="shared" si="21"/>
        <v>0.26189841269841252</v>
      </c>
      <c r="X37" s="5">
        <f t="shared" si="22"/>
        <v>0.50138715806740308</v>
      </c>
      <c r="Y37" s="5">
        <f t="shared" si="23"/>
        <v>2.2409667329421984E-2</v>
      </c>
    </row>
    <row r="38" spans="3:25" x14ac:dyDescent="0.25">
      <c r="C38" s="4">
        <v>0.8</v>
      </c>
      <c r="D38" s="5"/>
      <c r="E38" s="5">
        <f t="shared" si="12"/>
        <v>0.24314913844325603</v>
      </c>
      <c r="F38" s="5">
        <f t="shared" si="13"/>
        <v>0.51492002246942503</v>
      </c>
      <c r="G38" s="5">
        <f t="shared" si="14"/>
        <v>-2.8621745582912916E-2</v>
      </c>
      <c r="I38" s="4">
        <v>0.8</v>
      </c>
      <c r="J38" s="5"/>
      <c r="K38" s="5">
        <f t="shared" si="15"/>
        <v>0.26102222222222204</v>
      </c>
      <c r="L38" s="5">
        <f t="shared" si="16"/>
        <v>0.51044835492181051</v>
      </c>
      <c r="M38" s="5">
        <f t="shared" si="17"/>
        <v>1.1596089522633579E-2</v>
      </c>
      <c r="O38" s="4">
        <v>0.8</v>
      </c>
      <c r="P38" s="5"/>
      <c r="Q38" s="5">
        <f t="shared" si="18"/>
        <v>3.0549019607843286E-2</v>
      </c>
      <c r="R38" s="5">
        <f t="shared" si="19"/>
        <v>0.24675201266768518</v>
      </c>
      <c r="S38" s="5">
        <f t="shared" si="20"/>
        <v>-0.18565397345199861</v>
      </c>
      <c r="U38" s="4">
        <v>1.3</v>
      </c>
      <c r="V38" s="5"/>
      <c r="W38" s="5">
        <f t="shared" si="21"/>
        <v>0.33126031746031737</v>
      </c>
      <c r="X38" s="5">
        <f t="shared" si="22"/>
        <v>0.56685195050721415</v>
      </c>
      <c r="Y38" s="5">
        <f t="shared" si="23"/>
        <v>9.5668684413420607E-2</v>
      </c>
    </row>
    <row r="39" spans="3:25" x14ac:dyDescent="0.25">
      <c r="C39" s="4">
        <v>0.9</v>
      </c>
      <c r="D39" s="5"/>
      <c r="E39" s="5">
        <f t="shared" si="12"/>
        <v>0.33355912061794402</v>
      </c>
      <c r="F39" s="5">
        <f t="shared" si="13"/>
        <v>0.59704586196912612</v>
      </c>
      <c r="G39" s="5">
        <f t="shared" si="14"/>
        <v>7.0072379266761964E-2</v>
      </c>
      <c r="I39" s="4">
        <v>0.9</v>
      </c>
      <c r="J39" s="5"/>
      <c r="K39" s="5">
        <f t="shared" si="15"/>
        <v>0.34952418300653576</v>
      </c>
      <c r="L39" s="5">
        <f t="shared" si="16"/>
        <v>0.59240758175910568</v>
      </c>
      <c r="M39" s="5">
        <f t="shared" si="17"/>
        <v>0.10664078425396581</v>
      </c>
      <c r="O39" s="4">
        <v>0.9</v>
      </c>
      <c r="P39" s="5"/>
      <c r="Q39" s="5">
        <f t="shared" si="18"/>
        <v>8.4490196078431501E-2</v>
      </c>
      <c r="R39" s="5">
        <f t="shared" si="19"/>
        <v>0.29860561566146071</v>
      </c>
      <c r="S39" s="5">
        <f t="shared" si="20"/>
        <v>-0.12962522350459774</v>
      </c>
      <c r="U39" s="4">
        <v>1.4</v>
      </c>
      <c r="V39" s="5"/>
      <c r="W39" s="5">
        <f t="shared" si="21"/>
        <v>0.40062222222222199</v>
      </c>
      <c r="X39" s="5">
        <f t="shared" si="22"/>
        <v>0.63233770338691253</v>
      </c>
      <c r="Y39" s="5">
        <f t="shared" si="23"/>
        <v>0.16890674105753148</v>
      </c>
    </row>
    <row r="40" spans="3:25" x14ac:dyDescent="0.25">
      <c r="C40" s="4">
        <v>1</v>
      </c>
      <c r="D40" s="6">
        <v>0.61</v>
      </c>
      <c r="E40" s="5">
        <f t="shared" si="12"/>
        <v>0.42396910279263211</v>
      </c>
      <c r="F40" s="5">
        <f t="shared" si="13"/>
        <v>0.67931361995342376</v>
      </c>
      <c r="G40" s="5">
        <f t="shared" si="14"/>
        <v>0.16862458563184046</v>
      </c>
      <c r="I40" s="4">
        <v>1</v>
      </c>
      <c r="J40" s="6">
        <v>1.01</v>
      </c>
      <c r="K40" s="5">
        <f t="shared" si="15"/>
        <v>0.43802614379084948</v>
      </c>
      <c r="L40" s="5">
        <f t="shared" si="16"/>
        <v>0.67446045470046445</v>
      </c>
      <c r="M40" s="5">
        <f t="shared" si="17"/>
        <v>0.20159183288123445</v>
      </c>
      <c r="O40" s="4">
        <v>1</v>
      </c>
      <c r="P40" s="6">
        <v>0.98</v>
      </c>
      <c r="Q40" s="5">
        <f t="shared" si="18"/>
        <v>0.13843137254901972</v>
      </c>
      <c r="R40" s="5">
        <f t="shared" si="19"/>
        <v>0.35046764884836151</v>
      </c>
      <c r="S40" s="5">
        <f t="shared" si="20"/>
        <v>-7.3604903750322082E-2</v>
      </c>
      <c r="U40" s="4">
        <v>1.5</v>
      </c>
      <c r="V40" s="6"/>
      <c r="W40" s="5">
        <f t="shared" si="21"/>
        <v>0.46998412698412695</v>
      </c>
      <c r="X40" s="5">
        <f t="shared" si="22"/>
        <v>0.69784548638377231</v>
      </c>
      <c r="Y40" s="5">
        <f t="shared" si="23"/>
        <v>0.24212276758448159</v>
      </c>
    </row>
    <row r="41" spans="3:25" x14ac:dyDescent="0.25">
      <c r="C41" s="4">
        <v>1.1000000000000001</v>
      </c>
      <c r="D41" s="6"/>
      <c r="E41" s="5">
        <f t="shared" si="12"/>
        <v>0.51437908496732021</v>
      </c>
      <c r="F41" s="5">
        <f t="shared" si="13"/>
        <v>0.76173731129708</v>
      </c>
      <c r="G41" s="5">
        <f t="shared" si="14"/>
        <v>0.26702085863756042</v>
      </c>
      <c r="I41" s="4">
        <v>1.1000000000000001</v>
      </c>
      <c r="J41" s="6"/>
      <c r="K41" s="5">
        <f t="shared" si="15"/>
        <v>0.5265281045751633</v>
      </c>
      <c r="L41" s="5">
        <f t="shared" si="16"/>
        <v>0.75661484828410996</v>
      </c>
      <c r="M41" s="5">
        <f t="shared" si="17"/>
        <v>0.29644136086621664</v>
      </c>
      <c r="O41" s="4">
        <v>1.1000000000000001</v>
      </c>
      <c r="P41" s="6"/>
      <c r="Q41" s="5">
        <f t="shared" si="18"/>
        <v>0.19237254901960799</v>
      </c>
      <c r="R41" s="5">
        <f t="shared" si="19"/>
        <v>0.40233836266329737</v>
      </c>
      <c r="S41" s="5">
        <f t="shared" si="20"/>
        <v>-1.7593264624081395E-2</v>
      </c>
      <c r="U41" s="4">
        <v>1.6</v>
      </c>
      <c r="V41" s="6"/>
      <c r="W41" s="5">
        <f t="shared" si="21"/>
        <v>0.53934603174603168</v>
      </c>
      <c r="X41" s="5">
        <f t="shared" si="22"/>
        <v>0.76337643649037557</v>
      </c>
      <c r="Y41" s="5">
        <f t="shared" si="23"/>
        <v>0.3153156270016878</v>
      </c>
    </row>
    <row r="42" spans="3:25" x14ac:dyDescent="0.25">
      <c r="C42" s="4">
        <v>1.2</v>
      </c>
      <c r="D42" s="6"/>
      <c r="E42" s="5">
        <f t="shared" si="12"/>
        <v>0.6047890671420082</v>
      </c>
      <c r="F42" s="5">
        <f t="shared" si="13"/>
        <v>0.84433253278998877</v>
      </c>
      <c r="G42" s="5">
        <f t="shared" si="14"/>
        <v>0.36524560149402763</v>
      </c>
      <c r="I42" s="4">
        <v>1.2</v>
      </c>
      <c r="J42" s="6"/>
      <c r="K42" s="5">
        <f t="shared" si="15"/>
        <v>0.61503006535947691</v>
      </c>
      <c r="L42" s="5">
        <f t="shared" si="16"/>
        <v>0.83887939896457375</v>
      </c>
      <c r="M42" s="5">
        <f t="shared" si="17"/>
        <v>0.39118073175438006</v>
      </c>
      <c r="O42" s="4">
        <v>1.2</v>
      </c>
      <c r="P42" s="6"/>
      <c r="Q42" s="5">
        <f t="shared" si="18"/>
        <v>0.24631372549019614</v>
      </c>
      <c r="R42" s="5">
        <f t="shared" si="19"/>
        <v>0.45421801645051696</v>
      </c>
      <c r="S42" s="5">
        <f t="shared" si="20"/>
        <v>3.8409434529875358E-2</v>
      </c>
      <c r="U42" s="4">
        <v>1.7</v>
      </c>
      <c r="V42" s="6"/>
      <c r="W42" s="5">
        <f t="shared" si="21"/>
        <v>0.60870793650793642</v>
      </c>
      <c r="X42" s="5">
        <f t="shared" si="22"/>
        <v>0.82893176273653646</v>
      </c>
      <c r="Y42" s="5">
        <f t="shared" si="23"/>
        <v>0.38848411027933638</v>
      </c>
    </row>
    <row r="43" spans="3:25" x14ac:dyDescent="0.25">
      <c r="C43" s="4">
        <v>1.3</v>
      </c>
      <c r="D43" s="6"/>
      <c r="E43" s="5">
        <f t="shared" si="12"/>
        <v>0.6951990493166964</v>
      </c>
      <c r="F43" s="5">
        <f t="shared" si="13"/>
        <v>0.92711662486671709</v>
      </c>
      <c r="G43" s="5">
        <f t="shared" si="14"/>
        <v>0.46328147376667567</v>
      </c>
      <c r="I43" s="4">
        <v>1.3</v>
      </c>
      <c r="J43" s="6"/>
      <c r="K43" s="5">
        <f t="shared" si="15"/>
        <v>0.70353202614379073</v>
      </c>
      <c r="L43" s="5">
        <f t="shared" si="16"/>
        <v>0.92126357404138592</v>
      </c>
      <c r="M43" s="5">
        <f t="shared" si="17"/>
        <v>0.48580047824619549</v>
      </c>
      <c r="O43" s="4">
        <v>1.3</v>
      </c>
      <c r="P43" s="6"/>
      <c r="Q43" s="5">
        <f t="shared" si="18"/>
        <v>0.30025490196078441</v>
      </c>
      <c r="R43" s="5">
        <f t="shared" si="19"/>
        <v>0.50610687880060612</v>
      </c>
      <c r="S43" s="5">
        <f t="shared" si="20"/>
        <v>9.4402925120962738E-2</v>
      </c>
      <c r="U43" s="4">
        <v>1.8</v>
      </c>
      <c r="V43" s="6"/>
      <c r="W43" s="5">
        <f t="shared" si="21"/>
        <v>0.67806984126984116</v>
      </c>
      <c r="X43" s="5">
        <f t="shared" si="22"/>
        <v>0.89451275123458129</v>
      </c>
      <c r="Y43" s="5">
        <f t="shared" si="23"/>
        <v>0.46162693130510102</v>
      </c>
    </row>
    <row r="44" spans="3:25" x14ac:dyDescent="0.25">
      <c r="C44" s="4">
        <v>1.4</v>
      </c>
      <c r="D44" s="6"/>
      <c r="E44" s="5">
        <f t="shared" si="12"/>
        <v>0.78560903149138439</v>
      </c>
      <c r="F44" s="5">
        <f t="shared" si="13"/>
        <v>1.0101088352241887</v>
      </c>
      <c r="G44" s="5">
        <f t="shared" si="14"/>
        <v>0.56110922775858008</v>
      </c>
      <c r="I44" s="4">
        <v>1.4</v>
      </c>
      <c r="J44" s="6"/>
      <c r="K44" s="5">
        <f t="shared" si="15"/>
        <v>0.79203398692810434</v>
      </c>
      <c r="L44" s="5">
        <f t="shared" si="16"/>
        <v>1.0037777424768739</v>
      </c>
      <c r="M44" s="5">
        <f t="shared" si="17"/>
        <v>0.58029023137933478</v>
      </c>
      <c r="O44" s="4">
        <v>1.4</v>
      </c>
      <c r="P44" s="6"/>
      <c r="Q44" s="5">
        <f t="shared" si="18"/>
        <v>0.35419607843137257</v>
      </c>
      <c r="R44" s="5">
        <f t="shared" si="19"/>
        <v>0.55800522789847273</v>
      </c>
      <c r="S44" s="5">
        <f t="shared" si="20"/>
        <v>0.15038692896427244</v>
      </c>
      <c r="U44" s="4">
        <v>1.9</v>
      </c>
      <c r="V44" s="6"/>
      <c r="W44" s="5">
        <f t="shared" si="21"/>
        <v>0.74743174603174589</v>
      </c>
      <c r="X44" s="5">
        <f t="shared" si="22"/>
        <v>0.96012077056200817</v>
      </c>
      <c r="Y44" s="5">
        <f t="shared" si="23"/>
        <v>0.53474272150148361</v>
      </c>
    </row>
    <row r="45" spans="3:25" x14ac:dyDescent="0.25">
      <c r="C45" s="4">
        <v>1.5</v>
      </c>
      <c r="D45" s="6">
        <v>1.33</v>
      </c>
      <c r="E45" s="5">
        <f t="shared" si="12"/>
        <v>0.87601901366607238</v>
      </c>
      <c r="F45" s="5">
        <f t="shared" si="13"/>
        <v>1.09333047681482</v>
      </c>
      <c r="G45" s="5">
        <f t="shared" si="14"/>
        <v>0.65870755051732477</v>
      </c>
      <c r="I45" s="4">
        <v>1.5</v>
      </c>
      <c r="J45" s="6">
        <v>1.54</v>
      </c>
      <c r="K45" s="5">
        <f t="shared" si="15"/>
        <v>0.88053594771241817</v>
      </c>
      <c r="L45" s="5">
        <f t="shared" si="16"/>
        <v>1.0864332457701849</v>
      </c>
      <c r="M45" s="5">
        <f t="shared" si="17"/>
        <v>0.67463864965465148</v>
      </c>
      <c r="O45" s="4">
        <v>1.5</v>
      </c>
      <c r="P45" s="6">
        <v>1.47</v>
      </c>
      <c r="Q45" s="5">
        <f t="shared" si="18"/>
        <v>0.40813725490196084</v>
      </c>
      <c r="R45" s="5">
        <f t="shared" si="19"/>
        <v>0.60991335188233797</v>
      </c>
      <c r="S45" s="5">
        <f t="shared" si="20"/>
        <v>0.20636115792158369</v>
      </c>
      <c r="U45" s="4">
        <v>2</v>
      </c>
      <c r="V45" s="6">
        <v>1.24</v>
      </c>
      <c r="W45" s="5">
        <f t="shared" si="21"/>
        <v>0.81679365079365063</v>
      </c>
      <c r="X45" s="5">
        <f t="shared" si="22"/>
        <v>1.02575727749374</v>
      </c>
      <c r="Y45" s="5">
        <f t="shared" si="23"/>
        <v>0.60783002409356124</v>
      </c>
    </row>
    <row r="46" spans="3:25" x14ac:dyDescent="0.25">
      <c r="C46" s="4">
        <v>1.6</v>
      </c>
      <c r="D46" s="6"/>
      <c r="E46" s="5">
        <f t="shared" si="12"/>
        <v>0.96642899584076059</v>
      </c>
      <c r="F46" s="5">
        <f t="shared" si="13"/>
        <v>1.1768050692624905</v>
      </c>
      <c r="G46" s="5">
        <f t="shared" si="14"/>
        <v>0.75605292241903066</v>
      </c>
      <c r="I46" s="4">
        <v>1.6</v>
      </c>
      <c r="J46" s="6"/>
      <c r="K46" s="5">
        <f t="shared" si="15"/>
        <v>0.96903790849673199</v>
      </c>
      <c r="L46" s="5">
        <f t="shared" si="16"/>
        <v>1.1692424662636767</v>
      </c>
      <c r="M46" s="5">
        <f t="shared" si="17"/>
        <v>0.7688333507297872</v>
      </c>
      <c r="O46" s="4">
        <v>1.6</v>
      </c>
      <c r="P46" s="6"/>
      <c r="Q46" s="5">
        <f t="shared" si="18"/>
        <v>0.46207843137254923</v>
      </c>
      <c r="R46" s="5">
        <f t="shared" si="19"/>
        <v>0.66183154921369314</v>
      </c>
      <c r="S46" s="5">
        <f t="shared" si="20"/>
        <v>0.26232531353140531</v>
      </c>
      <c r="U46" s="4">
        <v>2.1</v>
      </c>
      <c r="V46" s="6"/>
      <c r="W46" s="5">
        <f t="shared" si="21"/>
        <v>0.88615555555555536</v>
      </c>
      <c r="X46" s="5">
        <f t="shared" si="22"/>
        <v>1.0914238230935847</v>
      </c>
      <c r="Y46" s="5">
        <f t="shared" si="23"/>
        <v>0.68088728801752596</v>
      </c>
    </row>
    <row r="47" spans="3:25" x14ac:dyDescent="0.25">
      <c r="C47" s="4">
        <v>1.7</v>
      </c>
      <c r="D47" s="6"/>
      <c r="E47" s="5">
        <f t="shared" si="12"/>
        <v>1.0568389780154486</v>
      </c>
      <c r="F47" s="5">
        <f t="shared" si="13"/>
        <v>1.2605584484485772</v>
      </c>
      <c r="G47" s="5">
        <f t="shared" si="14"/>
        <v>0.8531195075823198</v>
      </c>
      <c r="I47" s="4">
        <v>1.7</v>
      </c>
      <c r="J47" s="6"/>
      <c r="K47" s="5">
        <f t="shared" si="15"/>
        <v>1.0575398692810456</v>
      </c>
      <c r="L47" s="5">
        <f t="shared" si="16"/>
        <v>1.2522188892688308</v>
      </c>
      <c r="M47" s="5">
        <f t="shared" si="17"/>
        <v>0.86286084929326035</v>
      </c>
      <c r="O47" s="4">
        <v>1.7</v>
      </c>
      <c r="P47" s="6"/>
      <c r="Q47" s="5">
        <f t="shared" si="18"/>
        <v>0.51601960784313738</v>
      </c>
      <c r="R47" s="5">
        <f t="shared" si="19"/>
        <v>0.71376012905811947</v>
      </c>
      <c r="S47" s="5">
        <f t="shared" si="20"/>
        <v>0.31827908662815529</v>
      </c>
      <c r="U47" s="4">
        <v>2.2000000000000002</v>
      </c>
      <c r="V47" s="6"/>
      <c r="W47" s="5">
        <f t="shared" si="21"/>
        <v>0.95551746031746032</v>
      </c>
      <c r="X47" s="5">
        <f t="shared" si="22"/>
        <v>1.1571220591709181</v>
      </c>
      <c r="Y47" s="5">
        <f t="shared" si="23"/>
        <v>0.7539128614640026</v>
      </c>
    </row>
    <row r="48" spans="3:25" x14ac:dyDescent="0.25">
      <c r="C48" s="4">
        <v>1.8</v>
      </c>
      <c r="D48" s="6"/>
      <c r="E48" s="5">
        <f t="shared" si="12"/>
        <v>1.1472489601901366</v>
      </c>
      <c r="F48" s="5">
        <f t="shared" si="13"/>
        <v>1.3446188239269226</v>
      </c>
      <c r="G48" s="5">
        <f t="shared" si="14"/>
        <v>0.94987909645335056</v>
      </c>
      <c r="I48" s="4">
        <v>1.8</v>
      </c>
      <c r="J48" s="6"/>
      <c r="K48" s="5">
        <f t="shared" si="15"/>
        <v>1.1460418300653594</v>
      </c>
      <c r="L48" s="5">
        <f t="shared" si="16"/>
        <v>1.3353771542014763</v>
      </c>
      <c r="M48" s="5">
        <f t="shared" si="17"/>
        <v>0.95670650592924256</v>
      </c>
      <c r="O48" s="4">
        <v>1.8</v>
      </c>
      <c r="P48" s="6"/>
      <c r="Q48" s="5">
        <f t="shared" si="18"/>
        <v>0.56996078431372565</v>
      </c>
      <c r="R48" s="5">
        <f t="shared" si="19"/>
        <v>0.76569941167679678</v>
      </c>
      <c r="S48" s="5">
        <f t="shared" si="20"/>
        <v>0.37422215695065453</v>
      </c>
      <c r="U48" s="4">
        <v>2.2999999999999998</v>
      </c>
      <c r="V48" s="6"/>
      <c r="W48" s="5">
        <f t="shared" si="21"/>
        <v>1.0248793650793648</v>
      </c>
      <c r="X48" s="5">
        <f t="shared" si="22"/>
        <v>1.222853745103784</v>
      </c>
      <c r="Y48" s="5">
        <f t="shared" si="23"/>
        <v>0.82690498505494581</v>
      </c>
    </row>
    <row r="49" spans="3:25" x14ac:dyDescent="0.25">
      <c r="C49" s="4">
        <v>1.9</v>
      </c>
      <c r="D49" s="6"/>
      <c r="E49" s="5">
        <f t="shared" si="12"/>
        <v>1.2376589423648245</v>
      </c>
      <c r="F49" s="5">
        <f t="shared" si="13"/>
        <v>1.4290167582546238</v>
      </c>
      <c r="G49" s="5">
        <f t="shared" si="14"/>
        <v>1.0463011264750253</v>
      </c>
      <c r="I49" s="4">
        <v>1.9</v>
      </c>
      <c r="J49" s="6"/>
      <c r="K49" s="5">
        <f t="shared" si="15"/>
        <v>1.234543790849673</v>
      </c>
      <c r="L49" s="5">
        <f t="shared" si="16"/>
        <v>1.4187330885236418</v>
      </c>
      <c r="M49" s="5">
        <f t="shared" si="17"/>
        <v>1.0503544931757043</v>
      </c>
      <c r="O49" s="4">
        <v>1.9</v>
      </c>
      <c r="P49" s="6"/>
      <c r="Q49" s="5">
        <f t="shared" si="18"/>
        <v>0.6239019607843137</v>
      </c>
      <c r="R49" s="5">
        <f t="shared" si="19"/>
        <v>0.81764972882843123</v>
      </c>
      <c r="S49" s="5">
        <f t="shared" si="20"/>
        <v>0.43015419274019617</v>
      </c>
      <c r="U49" s="4">
        <v>2.4</v>
      </c>
      <c r="V49" s="6"/>
      <c r="W49" s="5">
        <f t="shared" si="21"/>
        <v>1.0942412698412696</v>
      </c>
      <c r="X49" s="5">
        <f t="shared" si="22"/>
        <v>1.2886207550233033</v>
      </c>
      <c r="Y49" s="5">
        <f t="shared" si="23"/>
        <v>0.89986178465923572</v>
      </c>
    </row>
    <row r="50" spans="3:25" x14ac:dyDescent="0.25">
      <c r="C50" s="4">
        <v>2</v>
      </c>
      <c r="D50" s="6">
        <v>1.63</v>
      </c>
      <c r="E50" s="5">
        <f t="shared" si="12"/>
        <v>1.3280689245395128</v>
      </c>
      <c r="F50" s="5">
        <f t="shared" si="13"/>
        <v>1.5137850369408465</v>
      </c>
      <c r="G50" s="5">
        <f t="shared" si="14"/>
        <v>1.142352812138179</v>
      </c>
      <c r="I50" s="4">
        <v>2</v>
      </c>
      <c r="J50" s="6">
        <v>1.95</v>
      </c>
      <c r="K50" s="5">
        <f t="shared" si="15"/>
        <v>1.3230457516339869</v>
      </c>
      <c r="L50" s="5">
        <f t="shared" si="16"/>
        <v>1.5023037167543927</v>
      </c>
      <c r="M50" s="5">
        <f t="shared" si="17"/>
        <v>1.143787786513581</v>
      </c>
      <c r="O50" s="4">
        <v>2</v>
      </c>
      <c r="P50" s="6">
        <v>1.89</v>
      </c>
      <c r="Q50" s="5">
        <f t="shared" si="18"/>
        <v>0.67784313725490208</v>
      </c>
      <c r="R50" s="5">
        <f t="shared" si="19"/>
        <v>0.86961142418125137</v>
      </c>
      <c r="S50" s="5">
        <f t="shared" si="20"/>
        <v>0.4860748503285528</v>
      </c>
      <c r="U50" s="4">
        <v>2.5</v>
      </c>
      <c r="V50" s="6"/>
      <c r="W50" s="5">
        <f t="shared" si="21"/>
        <v>1.1636031746031743</v>
      </c>
      <c r="X50" s="5">
        <f t="shared" si="22"/>
        <v>1.3544250853461544</v>
      </c>
      <c r="Y50" s="5">
        <f t="shared" si="23"/>
        <v>0.97278126386019437</v>
      </c>
    </row>
    <row r="51" spans="3:25" x14ac:dyDescent="0.25">
      <c r="C51" s="4">
        <v>2.1</v>
      </c>
      <c r="D51" s="6"/>
      <c r="E51" s="5">
        <f t="shared" si="12"/>
        <v>1.418478906714201</v>
      </c>
      <c r="F51" s="5">
        <f t="shared" si="13"/>
        <v>1.598958393696875</v>
      </c>
      <c r="G51" s="5">
        <f t="shared" si="14"/>
        <v>1.2379994197315269</v>
      </c>
      <c r="I51" s="4">
        <v>2.1</v>
      </c>
      <c r="J51" s="6"/>
      <c r="K51" s="5">
        <f t="shared" si="15"/>
        <v>1.4115477124183007</v>
      </c>
      <c r="L51" s="5">
        <f t="shared" si="16"/>
        <v>1.5861072352469476</v>
      </c>
      <c r="M51" s="5">
        <f t="shared" si="17"/>
        <v>1.2369881895896537</v>
      </c>
      <c r="O51" s="4">
        <v>2.1</v>
      </c>
      <c r="P51" s="6"/>
      <c r="Q51" s="5">
        <f t="shared" si="18"/>
        <v>0.73178431372549047</v>
      </c>
      <c r="R51" s="5">
        <f t="shared" si="19"/>
        <v>0.92158485373459487</v>
      </c>
      <c r="S51" s="5">
        <f t="shared" si="20"/>
        <v>0.54198377371638606</v>
      </c>
      <c r="U51" s="4">
        <v>2.6</v>
      </c>
      <c r="V51" s="6"/>
      <c r="W51" s="5">
        <f t="shared" si="21"/>
        <v>1.2329650793650793</v>
      </c>
      <c r="X51" s="5">
        <f t="shared" si="22"/>
        <v>1.4202688626316247</v>
      </c>
      <c r="Y51" s="5">
        <f t="shared" si="23"/>
        <v>1.0456612960985339</v>
      </c>
    </row>
    <row r="52" spans="3:25" x14ac:dyDescent="0.25">
      <c r="C52" s="4">
        <v>2.2000000000000002</v>
      </c>
      <c r="D52" s="6"/>
      <c r="E52" s="5">
        <f t="shared" si="12"/>
        <v>1.5088888888888889</v>
      </c>
      <c r="F52" s="5">
        <f t="shared" si="13"/>
        <v>1.684573054795516</v>
      </c>
      <c r="G52" s="5">
        <f t="shared" si="14"/>
        <v>1.3332047229822619</v>
      </c>
      <c r="I52" s="4">
        <v>2.2000000000000002</v>
      </c>
      <c r="J52" s="6"/>
      <c r="K52" s="5">
        <f t="shared" si="15"/>
        <v>1.5000496732026145</v>
      </c>
      <c r="L52" s="5">
        <f t="shared" si="16"/>
        <v>1.6701629420290014</v>
      </c>
      <c r="M52" s="5">
        <f t="shared" si="17"/>
        <v>1.3299364043762276</v>
      </c>
      <c r="O52" s="4">
        <v>2.2000000000000002</v>
      </c>
      <c r="P52" s="6"/>
      <c r="Q52" s="5">
        <f t="shared" si="18"/>
        <v>0.78572549019607862</v>
      </c>
      <c r="R52" s="5">
        <f t="shared" si="19"/>
        <v>0.97357038624949865</v>
      </c>
      <c r="S52" s="5">
        <f t="shared" si="20"/>
        <v>0.59788059414265859</v>
      </c>
      <c r="U52" s="4">
        <v>2.7</v>
      </c>
      <c r="V52" s="6"/>
      <c r="W52" s="5">
        <f t="shared" si="21"/>
        <v>1.302326984126984</v>
      </c>
      <c r="X52" s="5">
        <f t="shared" si="22"/>
        <v>1.4861543517268876</v>
      </c>
      <c r="Y52" s="5">
        <f t="shared" si="23"/>
        <v>1.1184996165270804</v>
      </c>
    </row>
    <row r="53" spans="3:25" x14ac:dyDescent="0.25">
      <c r="C53" s="4">
        <v>2.2999999999999998</v>
      </c>
      <c r="D53" s="6"/>
      <c r="E53" s="5">
        <f t="shared" si="12"/>
        <v>1.5992988710635769</v>
      </c>
      <c r="F53" s="5">
        <f t="shared" si="13"/>
        <v>1.7706660709350781</v>
      </c>
      <c r="G53" s="5">
        <f t="shared" si="14"/>
        <v>1.4279316711920758</v>
      </c>
      <c r="I53" s="4">
        <v>2.2999999999999998</v>
      </c>
      <c r="J53" s="6"/>
      <c r="K53" s="5">
        <f t="shared" si="15"/>
        <v>1.5885516339869279</v>
      </c>
      <c r="L53" s="5">
        <f t="shared" si="16"/>
        <v>1.754491110064833</v>
      </c>
      <c r="M53" s="5">
        <f t="shared" si="17"/>
        <v>1.4226121579090227</v>
      </c>
      <c r="O53" s="4">
        <v>2.2999999999999998</v>
      </c>
      <c r="P53" s="6"/>
      <c r="Q53" s="5">
        <f t="shared" si="18"/>
        <v>0.83966666666666678</v>
      </c>
      <c r="R53" s="5">
        <f t="shared" si="19"/>
        <v>1.025568403687557</v>
      </c>
      <c r="S53" s="5">
        <f t="shared" si="20"/>
        <v>0.65376492964577659</v>
      </c>
      <c r="U53" s="4">
        <v>2.8</v>
      </c>
      <c r="V53" s="6"/>
      <c r="W53" s="5">
        <f t="shared" si="21"/>
        <v>1.3716888888888885</v>
      </c>
      <c r="X53" s="5">
        <f t="shared" si="22"/>
        <v>1.5520839641483011</v>
      </c>
      <c r="Y53" s="5">
        <f t="shared" si="23"/>
        <v>1.191293813629476</v>
      </c>
    </row>
    <row r="54" spans="3:25" x14ac:dyDescent="0.25">
      <c r="C54" s="4">
        <v>2.4</v>
      </c>
      <c r="D54" s="6"/>
      <c r="E54" s="5">
        <f t="shared" si="12"/>
        <v>1.6897088532382649</v>
      </c>
      <c r="F54" s="5">
        <f t="shared" si="13"/>
        <v>1.8572744175586366</v>
      </c>
      <c r="G54" s="5">
        <f t="shared" si="14"/>
        <v>1.5221432889178932</v>
      </c>
      <c r="I54" s="4">
        <v>2.4</v>
      </c>
      <c r="J54" s="6"/>
      <c r="K54" s="5">
        <f t="shared" si="15"/>
        <v>1.6770535947712417</v>
      </c>
      <c r="L54" s="5">
        <f t="shared" si="16"/>
        <v>1.8391127922294488</v>
      </c>
      <c r="M54" s="5">
        <f t="shared" si="17"/>
        <v>1.5149943973130346</v>
      </c>
      <c r="O54" s="4">
        <v>2.4</v>
      </c>
      <c r="P54" s="6"/>
      <c r="Q54" s="5">
        <f t="shared" si="18"/>
        <v>0.89360784313725494</v>
      </c>
      <c r="R54" s="5">
        <f t="shared" si="19"/>
        <v>1.0775793016571564</v>
      </c>
      <c r="S54" s="5">
        <f t="shared" si="20"/>
        <v>0.70963638461735346</v>
      </c>
      <c r="U54" s="4">
        <v>2.9</v>
      </c>
      <c r="V54" s="6"/>
      <c r="W54" s="5">
        <f t="shared" si="21"/>
        <v>1.4410507936507932</v>
      </c>
      <c r="X54" s="5">
        <f t="shared" si="22"/>
        <v>1.6180602666271797</v>
      </c>
      <c r="Y54" s="5">
        <f t="shared" si="23"/>
        <v>1.2640413206744068</v>
      </c>
    </row>
    <row r="55" spans="3:25" x14ac:dyDescent="0.25">
      <c r="C55" s="4">
        <v>2.5</v>
      </c>
      <c r="D55" s="6"/>
      <c r="E55" s="5">
        <f t="shared" si="12"/>
        <v>1.7801188354129529</v>
      </c>
      <c r="F55" s="5">
        <f t="shared" si="13"/>
        <v>1.9444338670227357</v>
      </c>
      <c r="G55" s="5">
        <f t="shared" si="14"/>
        <v>1.6158038038031701</v>
      </c>
      <c r="I55" s="4">
        <v>2.5</v>
      </c>
      <c r="J55" s="6"/>
      <c r="K55" s="5">
        <f t="shared" si="15"/>
        <v>1.7655555555555555</v>
      </c>
      <c r="L55" s="5">
        <f t="shared" si="16"/>
        <v>1.9240495475873169</v>
      </c>
      <c r="M55" s="5">
        <f t="shared" si="17"/>
        <v>1.6070615635237941</v>
      </c>
      <c r="O55" s="4">
        <v>2.5</v>
      </c>
      <c r="P55" s="6"/>
      <c r="Q55" s="5">
        <f t="shared" si="18"/>
        <v>0.94754901960784332</v>
      </c>
      <c r="R55" s="5">
        <f t="shared" si="19"/>
        <v>1.1296034898660245</v>
      </c>
      <c r="S55" s="5">
        <f t="shared" si="20"/>
        <v>0.7654945493496621</v>
      </c>
      <c r="U55" s="4">
        <v>3</v>
      </c>
      <c r="V55" s="6">
        <v>1.82</v>
      </c>
      <c r="W55" s="5">
        <f t="shared" si="21"/>
        <v>1.5104126984126984</v>
      </c>
      <c r="X55" s="5">
        <f t="shared" si="22"/>
        <v>1.6840859897251419</v>
      </c>
      <c r="Y55" s="5">
        <f t="shared" si="23"/>
        <v>1.336739407100255</v>
      </c>
    </row>
    <row r="56" spans="3:25" x14ac:dyDescent="0.25">
      <c r="C56" s="4">
        <v>2.6</v>
      </c>
      <c r="D56" s="6"/>
      <c r="E56" s="5">
        <f t="shared" si="12"/>
        <v>1.8705288175876413</v>
      </c>
      <c r="F56" s="5">
        <f t="shared" si="13"/>
        <v>2.0321776684730004</v>
      </c>
      <c r="G56" s="5">
        <f t="shared" si="14"/>
        <v>1.7088799667022825</v>
      </c>
      <c r="I56" s="4">
        <v>2.6</v>
      </c>
      <c r="J56" s="6"/>
      <c r="K56" s="5">
        <f t="shared" si="15"/>
        <v>1.8540575163398694</v>
      </c>
      <c r="L56" s="5">
        <f t="shared" si="16"/>
        <v>2.009323081772477</v>
      </c>
      <c r="M56" s="5">
        <f t="shared" si="17"/>
        <v>1.6987919509072615</v>
      </c>
      <c r="O56" s="4">
        <v>2.6</v>
      </c>
      <c r="P56" s="6"/>
      <c r="Q56" s="5">
        <f t="shared" si="18"/>
        <v>1.0014901960784315</v>
      </c>
      <c r="R56" s="5">
        <f t="shared" si="19"/>
        <v>1.1816413925788312</v>
      </c>
      <c r="S56" s="5">
        <f t="shared" si="20"/>
        <v>0.82133899957803169</v>
      </c>
      <c r="U56" s="4">
        <v>3.1</v>
      </c>
      <c r="V56" s="6"/>
      <c r="W56" s="5">
        <f t="shared" si="21"/>
        <v>1.5797746031746032</v>
      </c>
      <c r="X56" s="5">
        <f t="shared" si="22"/>
        <v>1.7501640363962838</v>
      </c>
      <c r="Y56" s="5">
        <f t="shared" si="23"/>
        <v>1.4093851699529225</v>
      </c>
    </row>
    <row r="57" spans="3:25" x14ac:dyDescent="0.25">
      <c r="C57" s="4">
        <v>2.7</v>
      </c>
      <c r="D57" s="6"/>
      <c r="E57" s="5">
        <f t="shared" si="12"/>
        <v>1.9609387997623293</v>
      </c>
      <c r="F57" s="5">
        <f t="shared" si="13"/>
        <v>2.1205351107626274</v>
      </c>
      <c r="G57" s="5">
        <f t="shared" si="14"/>
        <v>1.8013424887620315</v>
      </c>
      <c r="I57" s="4">
        <v>2.7</v>
      </c>
      <c r="J57" s="6"/>
      <c r="K57" s="5">
        <f t="shared" si="15"/>
        <v>1.9425594771241832</v>
      </c>
      <c r="L57" s="5">
        <f t="shared" si="16"/>
        <v>2.0949547998136548</v>
      </c>
      <c r="M57" s="5">
        <f t="shared" si="17"/>
        <v>1.7901641544347116</v>
      </c>
      <c r="O57" s="4">
        <v>2.7</v>
      </c>
      <c r="P57" s="6"/>
      <c r="Q57" s="5">
        <f t="shared" si="18"/>
        <v>1.0554313725490199</v>
      </c>
      <c r="R57" s="5">
        <f t="shared" si="19"/>
        <v>1.23369344907837</v>
      </c>
      <c r="S57" s="5">
        <f t="shared" si="20"/>
        <v>0.87716929601966986</v>
      </c>
      <c r="U57" s="4">
        <v>3.2</v>
      </c>
      <c r="V57" s="6"/>
      <c r="W57" s="5">
        <f t="shared" si="21"/>
        <v>1.6491365079365079</v>
      </c>
      <c r="X57" s="5">
        <f t="shared" si="22"/>
        <v>1.8162974903406091</v>
      </c>
      <c r="Y57" s="5">
        <f t="shared" si="23"/>
        <v>1.4819755255324067</v>
      </c>
    </row>
    <row r="58" spans="3:25" x14ac:dyDescent="0.25">
      <c r="C58" s="4">
        <v>2.8</v>
      </c>
      <c r="D58" s="6"/>
      <c r="E58" s="5">
        <f t="shared" si="12"/>
        <v>2.0513487819370173</v>
      </c>
      <c r="F58" s="5">
        <f t="shared" si="13"/>
        <v>2.209530083265475</v>
      </c>
      <c r="G58" s="5">
        <f t="shared" si="14"/>
        <v>1.8931674806085597</v>
      </c>
      <c r="I58" s="4">
        <v>2.8</v>
      </c>
      <c r="J58" s="6"/>
      <c r="K58" s="5">
        <f t="shared" si="15"/>
        <v>2.0310614379084964</v>
      </c>
      <c r="L58" s="5">
        <f t="shared" si="16"/>
        <v>2.1809652778050328</v>
      </c>
      <c r="M58" s="5">
        <f t="shared" si="17"/>
        <v>1.8811575980119601</v>
      </c>
      <c r="O58" s="4">
        <v>2.8</v>
      </c>
      <c r="P58" s="6"/>
      <c r="Q58" s="5">
        <f t="shared" si="18"/>
        <v>1.1093725490196078</v>
      </c>
      <c r="R58" s="5">
        <f t="shared" si="19"/>
        <v>1.2857601141285961</v>
      </c>
      <c r="S58" s="5">
        <f t="shared" si="20"/>
        <v>0.93298498391061957</v>
      </c>
      <c r="U58" s="4">
        <v>3.3</v>
      </c>
      <c r="V58" s="6"/>
      <c r="W58" s="5">
        <f t="shared" si="21"/>
        <v>1.7184984126984122</v>
      </c>
      <c r="X58" s="5">
        <f t="shared" si="22"/>
        <v>1.8824896239549693</v>
      </c>
      <c r="Y58" s="5">
        <f t="shared" si="23"/>
        <v>1.5545072014418551</v>
      </c>
    </row>
    <row r="59" spans="3:25" x14ac:dyDescent="0.25">
      <c r="C59" s="4">
        <v>2.9</v>
      </c>
      <c r="D59" s="6"/>
      <c r="E59" s="5">
        <f t="shared" si="12"/>
        <v>2.1417587641117053</v>
      </c>
      <c r="F59" s="5">
        <f t="shared" si="13"/>
        <v>2.2991797786165629</v>
      </c>
      <c r="G59" s="5">
        <f t="shared" si="14"/>
        <v>1.9843377496068475</v>
      </c>
      <c r="I59" s="4">
        <v>2.9</v>
      </c>
      <c r="J59" s="6"/>
      <c r="K59" s="5">
        <f t="shared" si="15"/>
        <v>2.1195633986928106</v>
      </c>
      <c r="L59" s="5">
        <f t="shared" si="16"/>
        <v>2.267373670065953</v>
      </c>
      <c r="M59" s="5">
        <f t="shared" si="17"/>
        <v>1.9717531273196682</v>
      </c>
      <c r="O59" s="4">
        <v>2.9</v>
      </c>
      <c r="P59" s="6"/>
      <c r="Q59" s="5">
        <f t="shared" si="18"/>
        <v>1.1633137254901962</v>
      </c>
      <c r="R59" s="5">
        <f t="shared" si="19"/>
        <v>1.3378418584375547</v>
      </c>
      <c r="S59" s="5">
        <f t="shared" si="20"/>
        <v>0.98878559254283771</v>
      </c>
      <c r="U59" s="4">
        <v>3.4</v>
      </c>
      <c r="V59" s="6"/>
      <c r="W59" s="5">
        <f t="shared" si="21"/>
        <v>1.7878603174603174</v>
      </c>
      <c r="X59" s="5">
        <f t="shared" si="22"/>
        <v>1.9487439056440445</v>
      </c>
      <c r="Y59" s="5">
        <f t="shared" si="23"/>
        <v>1.6269767292765902</v>
      </c>
    </row>
    <row r="60" spans="3:25" x14ac:dyDescent="0.25">
      <c r="C60" s="4">
        <v>3</v>
      </c>
      <c r="D60" s="6">
        <v>2.5299999999999998</v>
      </c>
      <c r="E60" s="5">
        <f t="shared" si="12"/>
        <v>2.2321687462863933</v>
      </c>
      <c r="F60" s="5">
        <f t="shared" si="13"/>
        <v>2.3894936891219993</v>
      </c>
      <c r="G60" s="5">
        <f t="shared" si="14"/>
        <v>2.0748438034507872</v>
      </c>
      <c r="I60" s="4">
        <v>3</v>
      </c>
      <c r="J60" s="5">
        <v>3.1</v>
      </c>
      <c r="K60" s="5">
        <f t="shared" si="15"/>
        <v>2.208065359477124</v>
      </c>
      <c r="L60" s="5">
        <f t="shared" si="16"/>
        <v>2.3541970798551959</v>
      </c>
      <c r="M60" s="5">
        <f t="shared" si="17"/>
        <v>2.0619336390990521</v>
      </c>
      <c r="O60" s="4">
        <v>3</v>
      </c>
      <c r="P60" s="5">
        <v>3.09</v>
      </c>
      <c r="Q60" s="5">
        <f t="shared" si="18"/>
        <v>1.2172549019607843</v>
      </c>
      <c r="R60" s="5">
        <f t="shared" si="19"/>
        <v>1.3899391691179159</v>
      </c>
      <c r="S60" s="5">
        <f t="shared" si="20"/>
        <v>1.0445706348036528</v>
      </c>
      <c r="U60" s="4">
        <v>3.5</v>
      </c>
      <c r="V60" s="5"/>
      <c r="W60" s="5">
        <f t="shared" si="21"/>
        <v>1.8572222222222221</v>
      </c>
      <c r="X60" s="5">
        <f t="shared" si="22"/>
        <v>2.0150640062045992</v>
      </c>
      <c r="Y60" s="5">
        <f t="shared" si="23"/>
        <v>1.6993804382398447</v>
      </c>
    </row>
    <row r="61" spans="3:25" x14ac:dyDescent="0.25">
      <c r="C61" s="4">
        <v>3.1</v>
      </c>
      <c r="D61" s="6"/>
      <c r="E61" s="5">
        <f t="shared" si="12"/>
        <v>2.3225787284610817</v>
      </c>
      <c r="F61" s="5">
        <f t="shared" si="13"/>
        <v>2.4804730272227169</v>
      </c>
      <c r="G61" s="5">
        <f t="shared" si="14"/>
        <v>2.1646844296994465</v>
      </c>
      <c r="I61" s="4">
        <v>3.1</v>
      </c>
      <c r="J61" s="6"/>
      <c r="K61" s="5">
        <f t="shared" si="15"/>
        <v>2.2965673202614383</v>
      </c>
      <c r="L61" s="5">
        <f t="shared" si="16"/>
        <v>2.4414499325635548</v>
      </c>
      <c r="M61" s="5">
        <f t="shared" si="17"/>
        <v>2.1516847079593218</v>
      </c>
      <c r="O61" s="4">
        <v>3.1</v>
      </c>
      <c r="P61" s="6"/>
      <c r="Q61" s="5">
        <f t="shared" si="18"/>
        <v>1.2711960784313727</v>
      </c>
      <c r="R61" s="5">
        <f t="shared" si="19"/>
        <v>1.442052550142549</v>
      </c>
      <c r="S61" s="5">
        <f t="shared" si="20"/>
        <v>1.1003396067201965</v>
      </c>
      <c r="U61" s="4">
        <v>3.6</v>
      </c>
      <c r="V61" s="6"/>
      <c r="W61" s="5">
        <f t="shared" si="21"/>
        <v>1.9265841269841268</v>
      </c>
      <c r="X61" s="5">
        <f t="shared" si="22"/>
        <v>2.0814538039418764</v>
      </c>
      <c r="Y61" s="5">
        <f t="shared" si="23"/>
        <v>1.7717144500263773</v>
      </c>
    </row>
    <row r="62" spans="3:25" x14ac:dyDescent="0.25">
      <c r="C62" s="4">
        <v>3.2</v>
      </c>
      <c r="D62" s="6"/>
      <c r="E62" s="5">
        <f t="shared" si="12"/>
        <v>2.4129887106357697</v>
      </c>
      <c r="F62" s="5">
        <f t="shared" si="13"/>
        <v>2.5721106501580868</v>
      </c>
      <c r="G62" s="5">
        <f t="shared" si="14"/>
        <v>2.2538667711134526</v>
      </c>
      <c r="I62" s="4">
        <v>3.2</v>
      </c>
      <c r="J62" s="6"/>
      <c r="K62" s="5">
        <f t="shared" si="15"/>
        <v>2.3850692810457517</v>
      </c>
      <c r="L62" s="5">
        <f t="shared" si="16"/>
        <v>2.52914339830452</v>
      </c>
      <c r="M62" s="5">
        <f t="shared" si="17"/>
        <v>2.2409951637869834</v>
      </c>
      <c r="O62" s="4">
        <v>3.2</v>
      </c>
      <c r="P62" s="6"/>
      <c r="Q62" s="5">
        <f t="shared" si="18"/>
        <v>1.3251372549019611</v>
      </c>
      <c r="R62" s="5">
        <f t="shared" si="19"/>
        <v>1.4941825227921917</v>
      </c>
      <c r="S62" s="5">
        <f t="shared" si="20"/>
        <v>1.1560919870117305</v>
      </c>
      <c r="U62" s="4">
        <v>3.7</v>
      </c>
      <c r="V62" s="6"/>
      <c r="W62" s="5">
        <f t="shared" si="21"/>
        <v>1.9959460317460316</v>
      </c>
      <c r="X62" s="5">
        <f t="shared" si="22"/>
        <v>2.147917388118362</v>
      </c>
      <c r="Y62" s="5">
        <f t="shared" si="23"/>
        <v>1.8439746753737012</v>
      </c>
    </row>
    <row r="63" spans="3:25" x14ac:dyDescent="0.25">
      <c r="C63" s="4">
        <v>3.3</v>
      </c>
      <c r="D63" s="6"/>
      <c r="E63" s="5">
        <f t="shared" si="12"/>
        <v>2.5033986928104572</v>
      </c>
      <c r="F63" s="5">
        <f t="shared" si="13"/>
        <v>2.6643914995006113</v>
      </c>
      <c r="G63" s="5">
        <f t="shared" si="14"/>
        <v>2.3424058861203032</v>
      </c>
      <c r="I63" s="4">
        <v>3.3</v>
      </c>
      <c r="J63" s="6"/>
      <c r="K63" s="5">
        <f t="shared" si="15"/>
        <v>2.473571241830065</v>
      </c>
      <c r="L63" s="5">
        <f t="shared" si="16"/>
        <v>2.6172849135870648</v>
      </c>
      <c r="M63" s="5">
        <f t="shared" si="17"/>
        <v>2.3298575700730653</v>
      </c>
      <c r="O63" s="4">
        <v>3.3</v>
      </c>
      <c r="P63" s="6"/>
      <c r="Q63" s="5">
        <f t="shared" si="18"/>
        <v>1.379078431372549</v>
      </c>
      <c r="R63" s="5">
        <f t="shared" si="19"/>
        <v>1.5463296260919268</v>
      </c>
      <c r="S63" s="5">
        <f t="shared" si="20"/>
        <v>1.2118272366531713</v>
      </c>
      <c r="U63" s="4">
        <v>3.8</v>
      </c>
      <c r="V63" s="6"/>
      <c r="W63" s="5">
        <f t="shared" si="21"/>
        <v>2.0653079365079363</v>
      </c>
      <c r="X63" s="5">
        <f t="shared" si="22"/>
        <v>2.214459060274014</v>
      </c>
      <c r="Y63" s="5">
        <f t="shared" si="23"/>
        <v>1.9161568127418585</v>
      </c>
    </row>
    <row r="64" spans="3:25" x14ac:dyDescent="0.25">
      <c r="C64" s="4">
        <v>3.4</v>
      </c>
      <c r="D64" s="6"/>
      <c r="E64" s="5">
        <f t="shared" si="12"/>
        <v>2.5938086749851457</v>
      </c>
      <c r="F64" s="5">
        <f t="shared" si="13"/>
        <v>2.7572934941192671</v>
      </c>
      <c r="G64" s="5">
        <f t="shared" si="14"/>
        <v>2.4303238558510243</v>
      </c>
      <c r="I64" s="4">
        <v>3.4</v>
      </c>
      <c r="J64" s="6"/>
      <c r="K64" s="5">
        <f t="shared" si="15"/>
        <v>2.5620732026143793</v>
      </c>
      <c r="L64" s="5">
        <f t="shared" si="16"/>
        <v>2.7058778475513261</v>
      </c>
      <c r="M64" s="5">
        <f t="shared" si="17"/>
        <v>2.4182685576774325</v>
      </c>
      <c r="O64" s="4">
        <v>3.4</v>
      </c>
      <c r="P64" s="6"/>
      <c r="Q64" s="5">
        <f t="shared" si="18"/>
        <v>1.4330196078431374</v>
      </c>
      <c r="R64" s="5">
        <f t="shared" si="19"/>
        <v>1.5984944172327544</v>
      </c>
      <c r="S64" s="5">
        <f t="shared" si="20"/>
        <v>1.2675447984535204</v>
      </c>
      <c r="U64" s="4">
        <v>3.9</v>
      </c>
      <c r="V64" s="6"/>
      <c r="W64" s="5">
        <f t="shared" si="21"/>
        <v>2.1346698412698411</v>
      </c>
      <c r="X64" s="5">
        <f t="shared" si="22"/>
        <v>2.281083332895824</v>
      </c>
      <c r="Y64" s="5">
        <f t="shared" si="23"/>
        <v>1.9882563496438581</v>
      </c>
    </row>
    <row r="65" spans="3:25" x14ac:dyDescent="0.25">
      <c r="C65" s="4">
        <v>3.5</v>
      </c>
      <c r="D65" s="6"/>
      <c r="E65" s="5">
        <f t="shared" si="12"/>
        <v>2.6842186571598337</v>
      </c>
      <c r="F65" s="5">
        <f t="shared" si="13"/>
        <v>2.8507887579623881</v>
      </c>
      <c r="G65" s="5">
        <f t="shared" si="14"/>
        <v>2.5176485563572792</v>
      </c>
      <c r="I65" s="4">
        <v>3.5</v>
      </c>
      <c r="J65" s="6"/>
      <c r="K65" s="5">
        <f t="shared" si="15"/>
        <v>2.6505751633986927</v>
      </c>
      <c r="L65" s="5">
        <f t="shared" si="16"/>
        <v>2.794921346689355</v>
      </c>
      <c r="M65" s="5">
        <f t="shared" si="17"/>
        <v>2.5062289801080304</v>
      </c>
      <c r="O65" s="4">
        <v>3.5</v>
      </c>
      <c r="P65" s="6"/>
      <c r="Q65" s="5">
        <f t="shared" si="18"/>
        <v>1.4869607843137256</v>
      </c>
      <c r="R65" s="5">
        <f t="shared" si="19"/>
        <v>1.6506774719741244</v>
      </c>
      <c r="S65" s="5">
        <f t="shared" si="20"/>
        <v>1.3232440966533268</v>
      </c>
      <c r="U65" s="4">
        <v>4</v>
      </c>
      <c r="V65" s="6">
        <v>2.27</v>
      </c>
      <c r="W65" s="5">
        <f t="shared" si="21"/>
        <v>2.2040317460317458</v>
      </c>
      <c r="X65" s="5">
        <f t="shared" si="22"/>
        <v>2.3477949248569567</v>
      </c>
      <c r="Y65" s="5">
        <f t="shared" si="23"/>
        <v>2.0602685672065348</v>
      </c>
    </row>
    <row r="66" spans="3:25" x14ac:dyDescent="0.25">
      <c r="C66" s="4">
        <v>3.6</v>
      </c>
      <c r="D66" s="6"/>
      <c r="E66" s="5">
        <f t="shared" si="12"/>
        <v>2.7746286393345216</v>
      </c>
      <c r="F66" s="5">
        <f t="shared" si="13"/>
        <v>2.9448450339272387</v>
      </c>
      <c r="G66" s="5">
        <f t="shared" si="14"/>
        <v>2.6044122447418045</v>
      </c>
      <c r="I66" s="4">
        <v>3.6</v>
      </c>
      <c r="J66" s="6"/>
      <c r="K66" s="5">
        <f t="shared" si="15"/>
        <v>2.739077124183007</v>
      </c>
      <c r="L66" s="5">
        <f t="shared" si="16"/>
        <v>2.8844103744229264</v>
      </c>
      <c r="M66" s="5">
        <f t="shared" si="17"/>
        <v>2.5937438739430876</v>
      </c>
      <c r="O66" s="4">
        <v>3.6</v>
      </c>
      <c r="P66" s="6"/>
      <c r="Q66" s="5">
        <f t="shared" si="18"/>
        <v>1.540901960784314</v>
      </c>
      <c r="R66" s="5">
        <f t="shared" si="19"/>
        <v>1.7028793850228372</v>
      </c>
      <c r="S66" s="5">
        <f t="shared" si="20"/>
        <v>1.3789245365457907</v>
      </c>
      <c r="U66" s="4">
        <v>4.0999999999999996</v>
      </c>
      <c r="V66" s="6"/>
      <c r="W66" s="5">
        <f t="shared" si="21"/>
        <v>2.2733936507936501</v>
      </c>
      <c r="X66" s="5">
        <f t="shared" si="22"/>
        <v>2.4145987529965711</v>
      </c>
      <c r="Y66" s="5">
        <f t="shared" si="23"/>
        <v>2.132188548590729</v>
      </c>
    </row>
    <row r="67" spans="3:25" x14ac:dyDescent="0.25">
      <c r="C67" s="4">
        <v>3.7</v>
      </c>
      <c r="D67" s="6"/>
      <c r="E67" s="5">
        <f t="shared" si="12"/>
        <v>2.8650386215092101</v>
      </c>
      <c r="F67" s="5">
        <f t="shared" si="13"/>
        <v>3.0394271349142734</v>
      </c>
      <c r="G67" s="5">
        <f t="shared" si="14"/>
        <v>2.6906501081041467</v>
      </c>
      <c r="I67" s="4">
        <v>3.7</v>
      </c>
      <c r="J67" s="6"/>
      <c r="K67" s="5">
        <f t="shared" si="15"/>
        <v>2.8275790849673204</v>
      </c>
      <c r="L67" s="5">
        <f t="shared" si="16"/>
        <v>2.97433594133047</v>
      </c>
      <c r="M67" s="5">
        <f t="shared" si="17"/>
        <v>2.6808222286041707</v>
      </c>
      <c r="O67" s="4">
        <v>3.7</v>
      </c>
      <c r="P67" s="6"/>
      <c r="Q67" s="5">
        <f t="shared" si="18"/>
        <v>1.5948431372549021</v>
      </c>
      <c r="R67" s="5">
        <f t="shared" si="19"/>
        <v>1.7551007703832249</v>
      </c>
      <c r="S67" s="5">
        <f t="shared" si="20"/>
        <v>1.4345855041265794</v>
      </c>
      <c r="U67" s="4">
        <v>4.2</v>
      </c>
      <c r="V67" s="6"/>
      <c r="W67" s="5">
        <f t="shared" si="21"/>
        <v>2.3427555555555553</v>
      </c>
      <c r="X67" s="5">
        <f t="shared" si="22"/>
        <v>2.4814999191770553</v>
      </c>
      <c r="Y67" s="5">
        <f t="shared" si="23"/>
        <v>2.2040111919340553</v>
      </c>
    </row>
    <row r="68" spans="3:25" x14ac:dyDescent="0.25">
      <c r="C68" s="4">
        <v>3.8</v>
      </c>
      <c r="D68" s="6"/>
      <c r="E68" s="5">
        <f t="shared" si="12"/>
        <v>2.9554486036838976</v>
      </c>
      <c r="F68" s="5">
        <f t="shared" si="13"/>
        <v>3.1344983072296615</v>
      </c>
      <c r="G68" s="5">
        <f t="shared" si="14"/>
        <v>2.7763989001381337</v>
      </c>
      <c r="I68" s="4">
        <v>3.8</v>
      </c>
      <c r="J68" s="6"/>
      <c r="K68" s="5">
        <f t="shared" si="15"/>
        <v>2.9160810457516337</v>
      </c>
      <c r="L68" s="5">
        <f t="shared" si="16"/>
        <v>3.0646855020221859</v>
      </c>
      <c r="M68" s="5">
        <f t="shared" si="17"/>
        <v>2.7674765894810816</v>
      </c>
      <c r="O68" s="4">
        <v>3.8</v>
      </c>
      <c r="P68" s="6"/>
      <c r="Q68" s="5">
        <f t="shared" si="18"/>
        <v>1.6487843137254901</v>
      </c>
      <c r="R68" s="5">
        <f t="shared" si="19"/>
        <v>1.8073422616730122</v>
      </c>
      <c r="S68" s="5">
        <f t="shared" si="20"/>
        <v>1.490226365777968</v>
      </c>
      <c r="U68" s="4">
        <v>4.3</v>
      </c>
      <c r="V68" s="6"/>
      <c r="W68" s="5">
        <f t="shared" si="21"/>
        <v>2.41211746031746</v>
      </c>
      <c r="X68" s="5">
        <f t="shared" si="22"/>
        <v>2.5485036921435595</v>
      </c>
      <c r="Y68" s="5">
        <f t="shared" si="23"/>
        <v>2.2757312284913604</v>
      </c>
    </row>
    <row r="69" spans="3:25" x14ac:dyDescent="0.25">
      <c r="C69" s="4">
        <v>3.9</v>
      </c>
      <c r="D69" s="6"/>
      <c r="E69" s="5">
        <f t="shared" si="12"/>
        <v>3.045858585858586</v>
      </c>
      <c r="F69" s="5">
        <f t="shared" si="13"/>
        <v>3.2300214192010865</v>
      </c>
      <c r="G69" s="5">
        <f t="shared" si="14"/>
        <v>2.8616957525160855</v>
      </c>
      <c r="I69" s="4">
        <v>3.9</v>
      </c>
      <c r="J69" s="6"/>
      <c r="K69" s="5">
        <f t="shared" si="15"/>
        <v>3.004583006535948</v>
      </c>
      <c r="L69" s="5">
        <f t="shared" si="16"/>
        <v>3.1554434792480417</v>
      </c>
      <c r="M69" s="5">
        <f t="shared" si="17"/>
        <v>2.8537225338238543</v>
      </c>
      <c r="O69" s="4">
        <v>3.9</v>
      </c>
      <c r="P69" s="6"/>
      <c r="Q69" s="5">
        <f t="shared" si="18"/>
        <v>1.7027254901960784</v>
      </c>
      <c r="R69" s="5">
        <f t="shared" si="19"/>
        <v>1.8596045123987226</v>
      </c>
      <c r="S69" s="5">
        <f t="shared" si="20"/>
        <v>1.5458464679934343</v>
      </c>
      <c r="U69" s="4">
        <v>4.4000000000000004</v>
      </c>
      <c r="V69" s="6"/>
      <c r="W69" s="5">
        <f t="shared" si="21"/>
        <v>2.4814793650793652</v>
      </c>
      <c r="X69" s="5">
        <f t="shared" si="22"/>
        <v>2.6156154835303624</v>
      </c>
      <c r="Y69" s="5">
        <f t="shared" si="23"/>
        <v>2.3473432466283679</v>
      </c>
    </row>
    <row r="70" spans="3:25" x14ac:dyDescent="0.25">
      <c r="C70" s="4">
        <v>4</v>
      </c>
      <c r="D70" s="6">
        <v>3.55</v>
      </c>
      <c r="E70" s="5">
        <f t="shared" si="12"/>
        <v>3.136268568033274</v>
      </c>
      <c r="F70" s="5">
        <f t="shared" si="13"/>
        <v>3.3259599282539316</v>
      </c>
      <c r="G70" s="5">
        <f t="shared" si="14"/>
        <v>2.9465772078126165</v>
      </c>
      <c r="I70" s="4">
        <v>4</v>
      </c>
      <c r="J70" s="6">
        <v>4.41</v>
      </c>
      <c r="K70" s="5">
        <f t="shared" si="15"/>
        <v>3.0930849673202614</v>
      </c>
      <c r="L70" s="5">
        <f t="shared" si="16"/>
        <v>3.2465918671650029</v>
      </c>
      <c r="M70" s="5">
        <f t="shared" si="17"/>
        <v>2.9395780674755199</v>
      </c>
      <c r="O70" s="4">
        <v>4</v>
      </c>
      <c r="P70" s="6">
        <v>4.17</v>
      </c>
      <c r="Q70" s="5">
        <f t="shared" si="18"/>
        <v>1.7566666666666668</v>
      </c>
      <c r="R70" s="5">
        <f t="shared" si="19"/>
        <v>1.9118881961839276</v>
      </c>
      <c r="S70" s="5">
        <f t="shared" si="20"/>
        <v>1.6014451371494061</v>
      </c>
      <c r="U70" s="4">
        <v>4.5</v>
      </c>
      <c r="V70" s="6"/>
      <c r="W70" s="5">
        <f t="shared" si="21"/>
        <v>2.5508412698412695</v>
      </c>
      <c r="X70" s="5">
        <f t="shared" si="22"/>
        <v>2.6828408174195371</v>
      </c>
      <c r="Y70" s="5">
        <f t="shared" si="23"/>
        <v>2.4188417222630019</v>
      </c>
    </row>
    <row r="71" spans="3:25" x14ac:dyDescent="0.25">
      <c r="C71" s="4">
        <v>4.0999999999999996</v>
      </c>
      <c r="E71" s="5">
        <f t="shared" si="12"/>
        <v>3.2266785502079616</v>
      </c>
      <c r="F71" s="5">
        <f t="shared" si="13"/>
        <v>3.4222786146575994</v>
      </c>
      <c r="G71" s="5">
        <f t="shared" si="14"/>
        <v>3.0310784857583237</v>
      </c>
      <c r="I71" s="4">
        <v>4.0999999999999996</v>
      </c>
      <c r="K71" s="5">
        <f t="shared" si="15"/>
        <v>3.1815869281045748</v>
      </c>
      <c r="L71" s="5">
        <f t="shared" si="16"/>
        <v>3.3381108644291775</v>
      </c>
      <c r="M71" s="5">
        <f t="shared" si="17"/>
        <v>3.0250629917799721</v>
      </c>
      <c r="O71" s="4">
        <v>4.0999999999999996</v>
      </c>
      <c r="Q71" s="5">
        <f t="shared" si="18"/>
        <v>1.8106078431372548</v>
      </c>
      <c r="R71" s="5">
        <f t="shared" si="19"/>
        <v>1.964194006943079</v>
      </c>
      <c r="S71" s="5">
        <f t="shared" si="20"/>
        <v>1.6570216793314305</v>
      </c>
      <c r="U71" s="4">
        <v>4.5999999999999996</v>
      </c>
      <c r="W71" s="5">
        <f t="shared" si="21"/>
        <v>2.6202031746031742</v>
      </c>
      <c r="X71" s="5">
        <f t="shared" si="22"/>
        <v>2.7501852929696042</v>
      </c>
      <c r="Y71" s="5">
        <f t="shared" si="23"/>
        <v>2.4902210562367442</v>
      </c>
    </row>
    <row r="72" spans="3:25" x14ac:dyDescent="0.25">
      <c r="C72" s="4">
        <v>4.2</v>
      </c>
      <c r="E72" s="5">
        <f t="shared" si="12"/>
        <v>3.3170885323826504</v>
      </c>
      <c r="F72" s="5">
        <f t="shared" si="13"/>
        <v>3.5189440955850437</v>
      </c>
      <c r="G72" s="5">
        <f t="shared" si="14"/>
        <v>3.1152329691802572</v>
      </c>
      <c r="I72" s="4">
        <v>4.2</v>
      </c>
      <c r="K72" s="5">
        <f t="shared" si="15"/>
        <v>3.270088888888889</v>
      </c>
      <c r="L72" s="5">
        <f t="shared" si="16"/>
        <v>3.429979492911547</v>
      </c>
      <c r="M72" s="5">
        <f t="shared" si="17"/>
        <v>3.1101982848662311</v>
      </c>
      <c r="O72" s="4">
        <v>4.2</v>
      </c>
      <c r="Q72" s="5">
        <f t="shared" si="18"/>
        <v>1.8645490196078436</v>
      </c>
      <c r="R72" s="5">
        <f t="shared" si="19"/>
        <v>2.0165226589930758</v>
      </c>
      <c r="S72" s="5">
        <f t="shared" si="20"/>
        <v>1.7125753802226114</v>
      </c>
      <c r="U72" s="4">
        <v>4.7</v>
      </c>
      <c r="W72" s="5">
        <f t="shared" si="21"/>
        <v>2.6895650793650794</v>
      </c>
      <c r="X72" s="5">
        <f t="shared" si="22"/>
        <v>2.8176545398041482</v>
      </c>
      <c r="Y72" s="5">
        <f t="shared" si="23"/>
        <v>2.5614756189260106</v>
      </c>
    </row>
    <row r="73" spans="3:25" x14ac:dyDescent="0.25">
      <c r="C73" s="4">
        <v>4.3</v>
      </c>
      <c r="E73" s="5">
        <f t="shared" si="12"/>
        <v>3.407498514557338</v>
      </c>
      <c r="F73" s="5">
        <f t="shared" si="13"/>
        <v>3.6159251483916974</v>
      </c>
      <c r="G73" s="5">
        <f t="shared" si="14"/>
        <v>3.1990718807229785</v>
      </c>
      <c r="I73" s="4">
        <v>4.3</v>
      </c>
      <c r="K73" s="5">
        <f t="shared" si="15"/>
        <v>3.3585908496732024</v>
      </c>
      <c r="L73" s="5">
        <f t="shared" si="16"/>
        <v>3.5221761672799174</v>
      </c>
      <c r="M73" s="5">
        <f t="shared" si="17"/>
        <v>3.1950055320664874</v>
      </c>
      <c r="O73" s="4">
        <v>4.3</v>
      </c>
      <c r="Q73" s="5">
        <f t="shared" si="18"/>
        <v>1.9184901960784315</v>
      </c>
      <c r="R73" s="5">
        <f t="shared" si="19"/>
        <v>2.0688748870941307</v>
      </c>
      <c r="S73" s="5">
        <f t="shared" si="20"/>
        <v>1.7681055050627323</v>
      </c>
      <c r="U73" s="4">
        <v>4.7999999999999901</v>
      </c>
      <c r="W73" s="5">
        <f t="shared" si="21"/>
        <v>2.758926984126977</v>
      </c>
      <c r="X73" s="5">
        <f t="shared" si="22"/>
        <v>2.8852541660891693</v>
      </c>
      <c r="Y73" s="5">
        <f t="shared" si="23"/>
        <v>2.6325998021647847</v>
      </c>
    </row>
    <row r="74" spans="3:25" x14ac:dyDescent="0.25">
      <c r="C74" s="4">
        <v>4.4000000000000004</v>
      </c>
      <c r="E74" s="5">
        <f t="shared" si="12"/>
        <v>3.4979084967320264</v>
      </c>
      <c r="F74" s="5">
        <f t="shared" si="13"/>
        <v>3.7131928786551067</v>
      </c>
      <c r="G74" s="5">
        <f t="shared" si="14"/>
        <v>3.2826241148089461</v>
      </c>
      <c r="I74" s="4">
        <v>4.4000000000000004</v>
      </c>
      <c r="K74" s="5">
        <f t="shared" si="15"/>
        <v>3.4470928104575167</v>
      </c>
      <c r="L74" s="5">
        <f t="shared" si="16"/>
        <v>3.6146791920278187</v>
      </c>
      <c r="M74" s="5">
        <f t="shared" si="17"/>
        <v>3.2795064288872147</v>
      </c>
      <c r="O74" s="4">
        <v>4.4000000000000004</v>
      </c>
      <c r="Q74" s="5">
        <f t="shared" si="18"/>
        <v>1.9724313725490199</v>
      </c>
      <c r="R74" s="5">
        <f t="shared" si="19"/>
        <v>2.1212514464109611</v>
      </c>
      <c r="S74" s="5">
        <f t="shared" si="20"/>
        <v>1.8236112986870789</v>
      </c>
      <c r="U74" s="4">
        <v>4.8999999999999897</v>
      </c>
      <c r="W74" s="5">
        <f t="shared" si="21"/>
        <v>2.8282888888888813</v>
      </c>
      <c r="X74" s="5">
        <f t="shared" si="22"/>
        <v>2.9529896995351468</v>
      </c>
      <c r="Y74" s="5">
        <f t="shared" si="23"/>
        <v>2.7035880782426158</v>
      </c>
    </row>
    <row r="75" spans="3:25" x14ac:dyDescent="0.25">
      <c r="C75" s="4">
        <v>4.5</v>
      </c>
      <c r="E75" s="5">
        <f t="shared" si="12"/>
        <v>3.588318478906714</v>
      </c>
      <c r="F75" s="5">
        <f t="shared" si="13"/>
        <v>3.8107207689605644</v>
      </c>
      <c r="G75" s="5">
        <f t="shared" si="14"/>
        <v>3.3659161888528635</v>
      </c>
      <c r="I75" s="4">
        <v>4.5</v>
      </c>
      <c r="K75" s="5">
        <f t="shared" si="15"/>
        <v>3.5355947712418301</v>
      </c>
      <c r="L75" s="5">
        <f t="shared" si="16"/>
        <v>3.7074671736476299</v>
      </c>
      <c r="M75" s="5">
        <f t="shared" si="17"/>
        <v>3.3637223688360303</v>
      </c>
      <c r="O75" s="4">
        <v>4.5</v>
      </c>
      <c r="Q75" s="5">
        <f t="shared" si="18"/>
        <v>2.0263725490196078</v>
      </c>
      <c r="R75" s="5">
        <f t="shared" si="19"/>
        <v>2.1736531123847422</v>
      </c>
      <c r="S75" s="5">
        <f t="shared" si="20"/>
        <v>1.8790919856544734</v>
      </c>
      <c r="U75" s="4">
        <v>5</v>
      </c>
      <c r="V75" s="6">
        <v>2.5099999999999998</v>
      </c>
      <c r="W75" s="5">
        <f t="shared" si="21"/>
        <v>2.8976507936507931</v>
      </c>
      <c r="X75" s="5">
        <f t="shared" si="22"/>
        <v>3.0208665219307194</v>
      </c>
      <c r="Y75" s="5">
        <f t="shared" si="23"/>
        <v>2.7744350653708669</v>
      </c>
    </row>
    <row r="76" spans="3:25" x14ac:dyDescent="0.25">
      <c r="C76" s="4">
        <v>4.5999999999999996</v>
      </c>
      <c r="E76" s="5">
        <f t="shared" si="12"/>
        <v>3.6787284610814024</v>
      </c>
      <c r="F76" s="5">
        <f t="shared" si="13"/>
        <v>3.9084846410964458</v>
      </c>
      <c r="G76" s="5">
        <f t="shared" si="14"/>
        <v>3.448972281066359</v>
      </c>
      <c r="I76" s="4">
        <v>4.5999999999999996</v>
      </c>
      <c r="K76" s="5">
        <f t="shared" si="15"/>
        <v>3.6240967320261435</v>
      </c>
      <c r="L76" s="5">
        <f t="shared" si="16"/>
        <v>3.8005193450870345</v>
      </c>
      <c r="M76" s="5">
        <f t="shared" si="17"/>
        <v>3.4476741189652524</v>
      </c>
      <c r="O76" s="4">
        <v>4.5999999999999996</v>
      </c>
      <c r="Q76" s="5">
        <f t="shared" si="18"/>
        <v>2.0803137254901962</v>
      </c>
      <c r="R76" s="5">
        <f t="shared" si="19"/>
        <v>2.2260806805057984</v>
      </c>
      <c r="S76" s="5">
        <f t="shared" si="20"/>
        <v>1.9345467704745938</v>
      </c>
      <c r="U76" s="4">
        <v>5.0999999999999899</v>
      </c>
      <c r="W76" s="5">
        <f t="shared" si="21"/>
        <v>2.9670126984126912</v>
      </c>
      <c r="X76" s="5">
        <f t="shared" si="22"/>
        <v>3.0888897982373069</v>
      </c>
      <c r="Y76" s="5">
        <f t="shared" si="23"/>
        <v>2.8451355985880755</v>
      </c>
    </row>
    <row r="77" spans="3:25" x14ac:dyDescent="0.25">
      <c r="C77" s="4">
        <v>4.7</v>
      </c>
      <c r="E77" s="5">
        <f t="shared" si="12"/>
        <v>3.7691384432560908</v>
      </c>
      <c r="F77" s="5">
        <f t="shared" si="13"/>
        <v>4.006462559185608</v>
      </c>
      <c r="G77" s="5">
        <f t="shared" si="14"/>
        <v>3.5318143273265741</v>
      </c>
      <c r="I77" s="4">
        <v>4.7</v>
      </c>
      <c r="K77" s="5">
        <f t="shared" si="15"/>
        <v>3.7125986928104577</v>
      </c>
      <c r="L77" s="5">
        <f t="shared" si="16"/>
        <v>3.8938158066802635</v>
      </c>
      <c r="M77" s="5">
        <f t="shared" si="17"/>
        <v>3.531381578940652</v>
      </c>
      <c r="O77" s="4">
        <v>4.7</v>
      </c>
      <c r="Q77" s="5">
        <f t="shared" si="18"/>
        <v>2.1342549019607846</v>
      </c>
      <c r="R77" s="5">
        <f t="shared" si="19"/>
        <v>2.2785349659765091</v>
      </c>
      <c r="S77" s="5">
        <f t="shared" si="20"/>
        <v>1.9899748379450604</v>
      </c>
      <c r="U77" s="4">
        <v>5.1999999999999904</v>
      </c>
      <c r="W77" s="5">
        <f t="shared" si="21"/>
        <v>3.0363746031745964</v>
      </c>
      <c r="X77" s="5">
        <f t="shared" si="22"/>
        <v>3.1570644017250786</v>
      </c>
      <c r="Y77" s="5">
        <f t="shared" si="23"/>
        <v>2.9156848046241142</v>
      </c>
    </row>
    <row r="78" spans="3:25" x14ac:dyDescent="0.25">
      <c r="C78" s="4">
        <v>4.8</v>
      </c>
      <c r="E78" s="5">
        <f t="shared" si="12"/>
        <v>3.8595484254307784</v>
      </c>
      <c r="F78" s="5">
        <f t="shared" si="13"/>
        <v>4.1046346956726305</v>
      </c>
      <c r="G78" s="5">
        <f t="shared" si="14"/>
        <v>3.6144621551889262</v>
      </c>
      <c r="I78" s="4">
        <v>4.8</v>
      </c>
      <c r="K78" s="5">
        <f t="shared" si="15"/>
        <v>3.8011006535947711</v>
      </c>
      <c r="L78" s="5">
        <f t="shared" si="16"/>
        <v>3.9873376923087411</v>
      </c>
      <c r="M78" s="5">
        <f t="shared" si="17"/>
        <v>3.6148636148808011</v>
      </c>
      <c r="O78" s="4">
        <v>4.8</v>
      </c>
      <c r="Q78" s="5">
        <f t="shared" si="18"/>
        <v>2.1881960784313725</v>
      </c>
      <c r="R78" s="5">
        <f t="shared" si="19"/>
        <v>2.3310168032535561</v>
      </c>
      <c r="S78" s="5">
        <f t="shared" si="20"/>
        <v>2.045375353609189</v>
      </c>
      <c r="U78" s="4">
        <v>5.2999999999999901</v>
      </c>
      <c r="W78" s="5">
        <f t="shared" si="21"/>
        <v>3.1057365079365007</v>
      </c>
      <c r="X78" s="5">
        <f t="shared" si="22"/>
        <v>3.225394837078448</v>
      </c>
      <c r="Y78" s="5">
        <f t="shared" si="23"/>
        <v>2.9860781787945534</v>
      </c>
    </row>
    <row r="79" spans="3:25" x14ac:dyDescent="0.25">
      <c r="C79" s="4">
        <v>4.9000000000000004</v>
      </c>
      <c r="E79" s="5">
        <f t="shared" si="12"/>
        <v>3.9499584076054668</v>
      </c>
      <c r="F79" s="5">
        <f t="shared" si="13"/>
        <v>4.2029831768141577</v>
      </c>
      <c r="G79" s="5">
        <f t="shared" si="14"/>
        <v>3.6969336383967755</v>
      </c>
      <c r="I79" s="4">
        <v>4.9000000000000004</v>
      </c>
      <c r="K79" s="5">
        <f t="shared" si="15"/>
        <v>3.8896026143790854</v>
      </c>
      <c r="L79" s="5">
        <f t="shared" si="16"/>
        <v>4.0810672719223851</v>
      </c>
      <c r="M79" s="5">
        <f t="shared" si="17"/>
        <v>3.6981379568357862</v>
      </c>
      <c r="O79" s="4">
        <v>4.9000000000000004</v>
      </c>
      <c r="Q79" s="5">
        <f t="shared" si="18"/>
        <v>2.2421372549019614</v>
      </c>
      <c r="R79" s="5">
        <f t="shared" si="19"/>
        <v>2.3835270454583442</v>
      </c>
      <c r="S79" s="5">
        <f t="shared" si="20"/>
        <v>2.1007474643455786</v>
      </c>
      <c r="U79" s="4">
        <v>5.3999999999999897</v>
      </c>
      <c r="W79" s="5">
        <f t="shared" si="21"/>
        <v>3.1750984126984054</v>
      </c>
      <c r="X79" s="5">
        <f t="shared" si="22"/>
        <v>3.2938851638044064</v>
      </c>
      <c r="Y79" s="5">
        <f t="shared" si="23"/>
        <v>3.0563116615924044</v>
      </c>
    </row>
    <row r="80" spans="3:25" x14ac:dyDescent="0.25">
      <c r="C80" s="4">
        <v>5</v>
      </c>
      <c r="E80" s="5">
        <f t="shared" si="12"/>
        <v>4.0403683897801539</v>
      </c>
      <c r="F80" s="5">
        <f t="shared" si="13"/>
        <v>4.3014919197767334</v>
      </c>
      <c r="G80" s="5">
        <f t="shared" si="14"/>
        <v>3.7792448597835748</v>
      </c>
      <c r="I80" s="4">
        <v>5</v>
      </c>
      <c r="K80" s="5">
        <f t="shared" si="15"/>
        <v>3.9781045751633988</v>
      </c>
      <c r="L80" s="5">
        <f t="shared" si="16"/>
        <v>4.1749880022388499</v>
      </c>
      <c r="M80" s="5">
        <f t="shared" si="17"/>
        <v>3.7812211480879481</v>
      </c>
      <c r="O80" s="4">
        <v>5</v>
      </c>
      <c r="Q80" s="5">
        <f t="shared" si="18"/>
        <v>2.2960784313725493</v>
      </c>
      <c r="R80" s="5">
        <f t="shared" si="19"/>
        <v>2.4360665636442285</v>
      </c>
      <c r="S80" s="5">
        <f t="shared" si="20"/>
        <v>2.1560902991008701</v>
      </c>
      <c r="U80" s="4">
        <v>5.4999999999999902</v>
      </c>
      <c r="W80" s="5">
        <f t="shared" si="21"/>
        <v>3.2444603174603102</v>
      </c>
      <c r="X80" s="5">
        <f t="shared" si="22"/>
        <v>3.3625389225925923</v>
      </c>
      <c r="Y80" s="5">
        <f t="shared" si="23"/>
        <v>3.126381712328028</v>
      </c>
    </row>
    <row r="81" spans="3:25" x14ac:dyDescent="0.25">
      <c r="C81" s="4">
        <v>5.0999999999999996</v>
      </c>
      <c r="E81" s="5">
        <f t="shared" si="12"/>
        <v>4.1307783719548432</v>
      </c>
      <c r="F81" s="5">
        <f t="shared" si="13"/>
        <v>4.4001464697603394</v>
      </c>
      <c r="G81" s="5">
        <f t="shared" si="14"/>
        <v>3.8614102741493475</v>
      </c>
      <c r="I81" s="4">
        <v>5.0999999999999996</v>
      </c>
      <c r="K81" s="5">
        <f t="shared" si="15"/>
        <v>4.0666065359477122</v>
      </c>
      <c r="L81" s="5">
        <f t="shared" si="16"/>
        <v>4.2690845369635095</v>
      </c>
      <c r="M81" s="5">
        <f t="shared" si="17"/>
        <v>3.8641285349319148</v>
      </c>
      <c r="O81" s="4">
        <v>5.0999999999999996</v>
      </c>
      <c r="Q81" s="5">
        <f t="shared" si="18"/>
        <v>2.3500196078431372</v>
      </c>
      <c r="R81" s="5">
        <f t="shared" si="19"/>
        <v>2.4886362459092082</v>
      </c>
      <c r="S81" s="5">
        <f t="shared" si="20"/>
        <v>2.2114029697770663</v>
      </c>
      <c r="U81" s="4">
        <v>5.5999999999999899</v>
      </c>
      <c r="W81" s="5">
        <f t="shared" si="21"/>
        <v>3.3138222222222149</v>
      </c>
      <c r="X81" s="5">
        <f t="shared" si="22"/>
        <v>3.4313590674582586</v>
      </c>
      <c r="Y81" s="5">
        <f t="shared" si="23"/>
        <v>3.1962853769861712</v>
      </c>
    </row>
    <row r="82" spans="3:25" x14ac:dyDescent="0.25">
      <c r="C82" s="4">
        <v>5.2</v>
      </c>
      <c r="E82" s="5">
        <f t="shared" si="12"/>
        <v>4.2211883541295308</v>
      </c>
      <c r="F82" s="5">
        <f t="shared" si="13"/>
        <v>4.4989338427077286</v>
      </c>
      <c r="G82" s="5">
        <f t="shared" si="14"/>
        <v>3.9434428655513334</v>
      </c>
      <c r="I82" s="4">
        <v>5.2</v>
      </c>
      <c r="K82" s="5">
        <f t="shared" si="15"/>
        <v>4.1551084967320264</v>
      </c>
      <c r="L82" s="5">
        <f t="shared" si="16"/>
        <v>4.3633427067055788</v>
      </c>
      <c r="M82" s="5">
        <f t="shared" si="17"/>
        <v>3.9468742867584741</v>
      </c>
      <c r="O82" s="4">
        <v>5.2</v>
      </c>
      <c r="Q82" s="5">
        <f t="shared" si="18"/>
        <v>2.4039607843137256</v>
      </c>
      <c r="R82" s="5">
        <f t="shared" si="19"/>
        <v>2.5412369963428265</v>
      </c>
      <c r="S82" s="5">
        <f t="shared" si="20"/>
        <v>2.2666845722846247</v>
      </c>
      <c r="U82" s="4">
        <v>5.6999999999999904</v>
      </c>
      <c r="W82" s="5">
        <f t="shared" si="21"/>
        <v>3.3831841269841201</v>
      </c>
      <c r="X82" s="5">
        <f t="shared" si="22"/>
        <v>3.5003479065087149</v>
      </c>
      <c r="Y82" s="5">
        <f t="shared" si="23"/>
        <v>3.2660203474595253</v>
      </c>
    </row>
    <row r="83" spans="3:25" x14ac:dyDescent="0.25">
      <c r="C83" s="4">
        <v>5.3</v>
      </c>
      <c r="E83" s="5">
        <f t="shared" si="12"/>
        <v>4.3115983363042183</v>
      </c>
      <c r="F83" s="5">
        <f t="shared" si="13"/>
        <v>4.5978423770254988</v>
      </c>
      <c r="G83" s="5">
        <f t="shared" si="14"/>
        <v>4.0253542955829378</v>
      </c>
      <c r="I83" s="4">
        <v>5.3</v>
      </c>
      <c r="K83" s="5">
        <f t="shared" si="15"/>
        <v>4.2436104575163398</v>
      </c>
      <c r="L83" s="5">
        <f t="shared" si="16"/>
        <v>4.4577494772694974</v>
      </c>
      <c r="M83" s="5">
        <f t="shared" si="17"/>
        <v>4.0294714377631822</v>
      </c>
      <c r="O83" s="4">
        <v>5.3</v>
      </c>
      <c r="Q83" s="5">
        <f t="shared" si="18"/>
        <v>2.457901960784314</v>
      </c>
      <c r="R83" s="5">
        <f t="shared" si="19"/>
        <v>2.5938697337964092</v>
      </c>
      <c r="S83" s="5">
        <f t="shared" si="20"/>
        <v>2.3219341877722188</v>
      </c>
      <c r="U83" s="4">
        <v>5.7999999999999901</v>
      </c>
      <c r="W83" s="5">
        <f t="shared" si="21"/>
        <v>3.4525460317460248</v>
      </c>
      <c r="X83" s="5">
        <f t="shared" si="22"/>
        <v>3.5695070539855891</v>
      </c>
      <c r="Y83" s="5">
        <f t="shared" si="23"/>
        <v>3.3355850095064605</v>
      </c>
    </row>
    <row r="84" spans="3:25" x14ac:dyDescent="0.25">
      <c r="C84" s="4">
        <v>5.4</v>
      </c>
      <c r="E84" s="5">
        <f t="shared" si="12"/>
        <v>4.4020083184789076</v>
      </c>
      <c r="F84" s="5">
        <f t="shared" si="13"/>
        <v>4.6968615962020221</v>
      </c>
      <c r="G84" s="5">
        <f t="shared" si="14"/>
        <v>4.1071550407557931</v>
      </c>
      <c r="I84" s="4">
        <v>5.4</v>
      </c>
      <c r="K84" s="5">
        <f t="shared" si="15"/>
        <v>4.3321124183006541</v>
      </c>
      <c r="L84" s="5">
        <f t="shared" si="16"/>
        <v>4.5522928934294775</v>
      </c>
      <c r="M84" s="5">
        <f t="shared" si="17"/>
        <v>4.1119319431718306</v>
      </c>
      <c r="O84" s="4">
        <v>5.4</v>
      </c>
      <c r="Q84" s="5">
        <f t="shared" si="18"/>
        <v>2.5118431372549024</v>
      </c>
      <c r="R84" s="5">
        <f t="shared" si="19"/>
        <v>2.646535390466326</v>
      </c>
      <c r="S84" s="5">
        <f t="shared" si="20"/>
        <v>2.3771508840434787</v>
      </c>
      <c r="U84" s="4">
        <v>5.8999999999999897</v>
      </c>
      <c r="W84" s="5">
        <f t="shared" si="21"/>
        <v>3.5219079365079291</v>
      </c>
      <c r="X84" s="5">
        <f t="shared" si="22"/>
        <v>3.6388373958436748</v>
      </c>
      <c r="Y84" s="5">
        <f t="shared" si="23"/>
        <v>3.4049784771721834</v>
      </c>
    </row>
    <row r="85" spans="3:25" x14ac:dyDescent="0.25">
      <c r="C85" s="4">
        <v>5.5</v>
      </c>
      <c r="E85" s="5">
        <f t="shared" si="12"/>
        <v>4.4924183006535952</v>
      </c>
      <c r="F85" s="5">
        <f t="shared" si="13"/>
        <v>4.7959820831316691</v>
      </c>
      <c r="G85" s="5">
        <f t="shared" si="14"/>
        <v>4.1888545181755212</v>
      </c>
      <c r="I85" s="4">
        <v>5.5</v>
      </c>
      <c r="K85" s="5">
        <f t="shared" si="15"/>
        <v>4.4206143790849675</v>
      </c>
      <c r="L85" s="5">
        <f t="shared" si="16"/>
        <v>4.6469620138078493</v>
      </c>
      <c r="M85" s="5">
        <f t="shared" si="17"/>
        <v>4.1942667443620856</v>
      </c>
      <c r="O85" s="4">
        <v>5.5</v>
      </c>
      <c r="Q85" s="5">
        <f t="shared" si="18"/>
        <v>2.5657843137254903</v>
      </c>
      <c r="R85" s="5">
        <f t="shared" si="19"/>
        <v>2.6992349102807824</v>
      </c>
      <c r="S85" s="5">
        <f t="shared" si="20"/>
        <v>2.4323337171701982</v>
      </c>
      <c r="U85" s="4">
        <v>5.9999999999999902</v>
      </c>
      <c r="V85" s="6">
        <v>2.87</v>
      </c>
      <c r="W85" s="5">
        <f t="shared" si="21"/>
        <v>3.5912698412698343</v>
      </c>
      <c r="X85" s="5">
        <f t="shared" si="22"/>
        <v>3.7083390705496315</v>
      </c>
      <c r="Y85" s="5">
        <f t="shared" si="23"/>
        <v>3.474200611990037</v>
      </c>
    </row>
    <row r="86" spans="3:25" x14ac:dyDescent="0.25">
      <c r="C86" s="4">
        <v>5.6</v>
      </c>
      <c r="E86" s="5">
        <f t="shared" si="12"/>
        <v>4.5828282828282827</v>
      </c>
      <c r="F86" s="5">
        <f t="shared" si="13"/>
        <v>4.8951953662308734</v>
      </c>
      <c r="G86" s="5">
        <f t="shared" si="14"/>
        <v>4.270461199425692</v>
      </c>
      <c r="I86" s="4">
        <v>5.6</v>
      </c>
      <c r="K86" s="5">
        <f t="shared" si="15"/>
        <v>4.5091163398692808</v>
      </c>
      <c r="L86" s="5">
        <f t="shared" si="16"/>
        <v>4.7417468411602961</v>
      </c>
      <c r="M86" s="5">
        <f t="shared" si="17"/>
        <v>4.2764858385782656</v>
      </c>
      <c r="O86" s="4">
        <v>5.6</v>
      </c>
      <c r="Q86" s="5">
        <f t="shared" si="18"/>
        <v>2.6197254901960783</v>
      </c>
      <c r="R86" s="5">
        <f t="shared" si="19"/>
        <v>2.7519692470817927</v>
      </c>
      <c r="S86" s="5">
        <f t="shared" si="20"/>
        <v>2.4874817333103638</v>
      </c>
    </row>
    <row r="87" spans="3:25" x14ac:dyDescent="0.25">
      <c r="C87" s="4">
        <v>5.7</v>
      </c>
      <c r="E87" s="5">
        <f t="shared" si="12"/>
        <v>4.673238265002972</v>
      </c>
      <c r="F87" s="5">
        <f t="shared" si="13"/>
        <v>4.9944938169662034</v>
      </c>
      <c r="G87" s="5">
        <f t="shared" si="14"/>
        <v>4.3519827130397406</v>
      </c>
      <c r="I87" s="4">
        <v>5.7</v>
      </c>
      <c r="K87" s="5">
        <f t="shared" si="15"/>
        <v>4.5976183006535951</v>
      </c>
      <c r="L87" s="5">
        <f t="shared" si="16"/>
        <v>4.8366382512576243</v>
      </c>
      <c r="M87" s="5">
        <f t="shared" si="17"/>
        <v>4.358598350049566</v>
      </c>
      <c r="O87" s="4">
        <v>5.7</v>
      </c>
      <c r="Q87" s="5">
        <f t="shared" si="18"/>
        <v>2.6736666666666671</v>
      </c>
      <c r="R87" s="5">
        <f t="shared" si="19"/>
        <v>2.8047393625953925</v>
      </c>
      <c r="S87" s="5">
        <f t="shared" si="20"/>
        <v>2.5425939707379417</v>
      </c>
    </row>
    <row r="88" spans="3:25" x14ac:dyDescent="0.25">
      <c r="C88" s="4">
        <v>5.8</v>
      </c>
      <c r="E88" s="5">
        <f t="shared" si="12"/>
        <v>4.7636482471776596</v>
      </c>
      <c r="F88" s="5">
        <f t="shared" si="13"/>
        <v>5.0938705581344959</v>
      </c>
      <c r="G88" s="5">
        <f t="shared" si="14"/>
        <v>4.4334259362208233</v>
      </c>
      <c r="I88" s="4">
        <v>5.8</v>
      </c>
      <c r="K88" s="5">
        <f t="shared" si="15"/>
        <v>4.6861202614379085</v>
      </c>
      <c r="L88" s="5">
        <f t="shared" si="16"/>
        <v>4.9316279226466238</v>
      </c>
      <c r="M88" s="5">
        <f t="shared" si="17"/>
        <v>4.4406126002291932</v>
      </c>
      <c r="O88" s="4">
        <v>5.8</v>
      </c>
      <c r="Q88" s="5">
        <f t="shared" si="18"/>
        <v>2.727607843137255</v>
      </c>
      <c r="R88" s="5">
        <f t="shared" si="19"/>
        <v>2.8575462241849339</v>
      </c>
      <c r="S88" s="5">
        <f t="shared" si="20"/>
        <v>2.5976694620895762</v>
      </c>
    </row>
    <row r="89" spans="3:25" x14ac:dyDescent="0.25">
      <c r="C89" s="4">
        <v>5.9</v>
      </c>
      <c r="E89" s="5">
        <f t="shared" si="12"/>
        <v>4.8540582293523471</v>
      </c>
      <c r="F89" s="5">
        <f t="shared" si="13"/>
        <v>5.1933193820840735</v>
      </c>
      <c r="G89" s="5">
        <f t="shared" si="14"/>
        <v>4.5147970766206207</v>
      </c>
      <c r="I89" s="4">
        <v>5.9</v>
      </c>
      <c r="K89" s="5">
        <f t="shared" si="15"/>
        <v>4.7746222222222228</v>
      </c>
      <c r="L89" s="5">
        <f t="shared" si="16"/>
        <v>5.0267082688554536</v>
      </c>
      <c r="M89" s="5">
        <f t="shared" si="17"/>
        <v>4.5225361755889919</v>
      </c>
      <c r="O89" s="4">
        <v>5.9</v>
      </c>
      <c r="Q89" s="5">
        <f t="shared" si="18"/>
        <v>2.7815490196078434</v>
      </c>
      <c r="R89" s="5">
        <f t="shared" si="19"/>
        <v>2.9103908023844376</v>
      </c>
      <c r="S89" s="5">
        <f t="shared" si="20"/>
        <v>2.6527072368312492</v>
      </c>
    </row>
    <row r="90" spans="3:25" x14ac:dyDescent="0.25">
      <c r="C90" s="4">
        <v>6</v>
      </c>
      <c r="E90" s="5">
        <f t="shared" si="12"/>
        <v>4.9444682115270346</v>
      </c>
      <c r="F90" s="5">
        <f t="shared" si="13"/>
        <v>5.2928346780027278</v>
      </c>
      <c r="G90" s="5">
        <f t="shared" si="14"/>
        <v>4.5961017450513415</v>
      </c>
      <c r="I90" s="4">
        <v>6</v>
      </c>
      <c r="K90" s="5">
        <f t="shared" si="15"/>
        <v>4.8631241830065361</v>
      </c>
      <c r="L90" s="5">
        <f t="shared" si="16"/>
        <v>5.1218723740567293</v>
      </c>
      <c r="M90" s="5">
        <f t="shared" si="17"/>
        <v>4.604375991956343</v>
      </c>
      <c r="O90" s="4">
        <v>6</v>
      </c>
      <c r="Q90" s="5">
        <f t="shared" si="18"/>
        <v>2.8354901960784313</v>
      </c>
      <c r="R90" s="5">
        <f t="shared" si="19"/>
        <v>2.9632740682114269</v>
      </c>
      <c r="S90" s="5">
        <f t="shared" si="20"/>
        <v>2.7077063239454358</v>
      </c>
    </row>
  </sheetData>
  <mergeCells count="35">
    <mergeCell ref="A3:A8"/>
    <mergeCell ref="A9:A14"/>
    <mergeCell ref="C26:G26"/>
    <mergeCell ref="I26:M26"/>
    <mergeCell ref="O26:S26"/>
    <mergeCell ref="A15:A20"/>
    <mergeCell ref="U26:Y26"/>
    <mergeCell ref="C1:G1"/>
    <mergeCell ref="I1:M1"/>
    <mergeCell ref="O1:S1"/>
    <mergeCell ref="U1:Y1"/>
    <mergeCell ref="C25:G25"/>
    <mergeCell ref="I25:M25"/>
    <mergeCell ref="O25:S25"/>
    <mergeCell ref="U25:Y25"/>
    <mergeCell ref="C27:G27"/>
    <mergeCell ref="I27:M27"/>
    <mergeCell ref="O27:S27"/>
    <mergeCell ref="U27:Y27"/>
    <mergeCell ref="C28:G28"/>
    <mergeCell ref="I28:M28"/>
    <mergeCell ref="O28:S28"/>
    <mergeCell ref="U28:Y28"/>
    <mergeCell ref="C31:G31"/>
    <mergeCell ref="I31:M31"/>
    <mergeCell ref="O31:S31"/>
    <mergeCell ref="U31:Y31"/>
    <mergeCell ref="C29:G29"/>
    <mergeCell ref="I29:M29"/>
    <mergeCell ref="O29:S29"/>
    <mergeCell ref="U29:Y29"/>
    <mergeCell ref="C30:G30"/>
    <mergeCell ref="I30:M30"/>
    <mergeCell ref="O30:S30"/>
    <mergeCell ref="U30:Y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0"/>
  <sheetViews>
    <sheetView zoomScale="80" zoomScaleNormal="80" workbookViewId="0">
      <selection activeCell="H19" sqref="H19"/>
    </sheetView>
  </sheetViews>
  <sheetFormatPr defaultRowHeight="15" x14ac:dyDescent="0.25"/>
  <cols>
    <col min="1" max="1" width="12.5703125" bestFit="1" customWidth="1"/>
    <col min="4" max="4" width="12" customWidth="1"/>
    <col min="5" max="5" width="14" customWidth="1"/>
    <col min="6" max="6" width="12" customWidth="1"/>
    <col min="7" max="7" width="10.85546875" bestFit="1" customWidth="1"/>
    <col min="10" max="10" width="11.7109375" customWidth="1"/>
    <col min="11" max="11" width="13.42578125" customWidth="1"/>
    <col min="12" max="13" width="11.7109375" customWidth="1"/>
    <col min="16" max="16" width="11.7109375" customWidth="1"/>
    <col min="17" max="17" width="13.85546875" bestFit="1" customWidth="1"/>
    <col min="18" max="19" width="11.7109375" customWidth="1"/>
    <col min="22" max="22" width="13.7109375" customWidth="1"/>
    <col min="23" max="23" width="13.85546875" bestFit="1" customWidth="1"/>
    <col min="25" max="25" width="10.85546875" bestFit="1" customWidth="1"/>
  </cols>
  <sheetData>
    <row r="1" spans="1:25" x14ac:dyDescent="0.25">
      <c r="C1" s="12" t="s">
        <v>0</v>
      </c>
      <c r="D1" s="12"/>
      <c r="E1" s="12"/>
      <c r="F1" s="12"/>
      <c r="G1" s="12"/>
      <c r="I1" s="12" t="s">
        <v>1</v>
      </c>
      <c r="J1" s="12"/>
      <c r="K1" s="12"/>
      <c r="L1" s="12"/>
      <c r="M1" s="12"/>
      <c r="O1" s="12" t="s">
        <v>2</v>
      </c>
      <c r="P1" s="12"/>
      <c r="Q1" s="12"/>
      <c r="R1" s="12"/>
      <c r="S1" s="12"/>
      <c r="U1" s="12" t="s">
        <v>3</v>
      </c>
      <c r="V1" s="12"/>
      <c r="W1" s="12"/>
      <c r="X1" s="12"/>
      <c r="Y1" s="12"/>
    </row>
    <row r="2" spans="1:25" ht="27" customHeight="1" x14ac:dyDescent="0.25">
      <c r="C2" s="1" t="s">
        <v>4</v>
      </c>
      <c r="D2" s="2" t="s">
        <v>5</v>
      </c>
      <c r="E2" s="3" t="s">
        <v>6</v>
      </c>
      <c r="F2" s="3" t="s">
        <v>7</v>
      </c>
      <c r="G2" s="3" t="s">
        <v>8</v>
      </c>
      <c r="I2" s="1" t="s">
        <v>4</v>
      </c>
      <c r="J2" s="2" t="s">
        <v>5</v>
      </c>
      <c r="K2" s="3" t="s">
        <v>6</v>
      </c>
      <c r="L2" s="3" t="s">
        <v>7</v>
      </c>
      <c r="M2" s="3" t="s">
        <v>8</v>
      </c>
      <c r="O2" s="1" t="s">
        <v>4</v>
      </c>
      <c r="P2" s="2" t="s">
        <v>5</v>
      </c>
      <c r="Q2" s="3" t="s">
        <v>6</v>
      </c>
      <c r="R2" s="3" t="s">
        <v>7</v>
      </c>
      <c r="S2" s="3" t="s">
        <v>8</v>
      </c>
      <c r="U2" s="1" t="s">
        <v>4</v>
      </c>
      <c r="V2" s="2" t="s">
        <v>5</v>
      </c>
      <c r="W2" s="3" t="s">
        <v>6</v>
      </c>
      <c r="X2" s="3" t="s">
        <v>7</v>
      </c>
      <c r="Y2" s="3" t="s">
        <v>8</v>
      </c>
    </row>
    <row r="3" spans="1:25" x14ac:dyDescent="0.25">
      <c r="A3" s="13">
        <v>42957</v>
      </c>
      <c r="C3" s="4">
        <v>0.55000000000000004</v>
      </c>
      <c r="D3" s="5">
        <v>0.42707521562725059</v>
      </c>
      <c r="E3" s="5">
        <f>(C3-$C$22)^2</f>
        <v>1.890625</v>
      </c>
      <c r="F3" s="5">
        <f>(D3-$D$22)^2</f>
        <v>4.5040271950585398</v>
      </c>
      <c r="G3" s="5">
        <f>(C3-$C$22)*(D3-$D$22)</f>
        <v>2.9181203566092937</v>
      </c>
      <c r="H3" s="6"/>
      <c r="I3" s="4">
        <v>0.625</v>
      </c>
      <c r="J3" s="5">
        <v>0.71073111522180898</v>
      </c>
      <c r="K3" s="5">
        <f>(I3-$I$22)^2</f>
        <v>1.890625</v>
      </c>
      <c r="L3" s="5">
        <f>(J3-$J$22)^2</f>
        <v>3.8494763012951596</v>
      </c>
      <c r="M3" s="5">
        <f>(I3-$I$22)*(J3-$J$22)</f>
        <v>2.6977613186003242</v>
      </c>
      <c r="N3" s="6"/>
      <c r="O3" s="4">
        <v>1</v>
      </c>
      <c r="P3" s="5">
        <v>0.56704294260067023</v>
      </c>
      <c r="Q3" s="5">
        <f>(O3-$O$22)^2</f>
        <v>4.8400000000000007</v>
      </c>
      <c r="R3" s="5">
        <f>(P3-$P$22)^2</f>
        <v>4.3484237753209118</v>
      </c>
      <c r="S3" s="5">
        <f>(O3-$O$22)*(P3-$P$22)</f>
        <v>4.5876324038171603</v>
      </c>
      <c r="T3" s="6"/>
      <c r="U3" s="4">
        <v>1</v>
      </c>
      <c r="V3" s="5">
        <v>0.90897216921789781</v>
      </c>
      <c r="W3" s="5">
        <f>(U3-$U$22)^2</f>
        <v>4</v>
      </c>
      <c r="X3" s="5">
        <f>(V3-$V$22)^2</f>
        <v>3.7272998376121724</v>
      </c>
      <c r="Y3" s="5">
        <f>(U3-$U$22)*(V3-$V$22)</f>
        <v>3.8612432389644518</v>
      </c>
    </row>
    <row r="4" spans="1:25" x14ac:dyDescent="0.25">
      <c r="A4" s="14"/>
      <c r="C4" s="4">
        <v>1.1000000000000001</v>
      </c>
      <c r="D4" s="5">
        <v>1.5732032513054888</v>
      </c>
      <c r="E4" s="5">
        <f t="shared" ref="E4:E19" si="0">(C4-$C$22)^2</f>
        <v>0.68062499999999992</v>
      </c>
      <c r="F4" s="5">
        <f t="shared" ref="F4:F19" si="1">(D4-$D$22)^2</f>
        <v>0.95285186603595706</v>
      </c>
      <c r="G4" s="5">
        <f t="shared" ref="G4:G19" si="2">(C4-$C$22)*(D4-$D$22)</f>
        <v>0.80531658453102972</v>
      </c>
      <c r="H4" s="6"/>
      <c r="I4" s="4">
        <v>1.25</v>
      </c>
      <c r="J4" s="5">
        <v>1.9340014519729598</v>
      </c>
      <c r="K4" s="5">
        <f t="shared" ref="K4:K19" si="3">(I4-$I$22)^2</f>
        <v>0.5625</v>
      </c>
      <c r="L4" s="5">
        <f t="shared" ref="L4:L19" si="4">(J4-$J$22)^2</f>
        <v>0.54573367744723711</v>
      </c>
      <c r="M4" s="5">
        <f t="shared" ref="M4:M19" si="5">(I4-$I$22)*(J4-$J$22)</f>
        <v>0.55405342121863199</v>
      </c>
      <c r="N4" s="6"/>
      <c r="O4" s="4">
        <v>2</v>
      </c>
      <c r="P4" s="5">
        <v>1.6474492796776015</v>
      </c>
      <c r="Q4" s="5">
        <f t="shared" ref="Q4:Q19" si="6">(O4-$O$22)^2</f>
        <v>1.4400000000000004</v>
      </c>
      <c r="R4" s="5">
        <f t="shared" ref="R4:R19" si="7">(P4-$P$22)^2</f>
        <v>1.0097860637318719</v>
      </c>
      <c r="S4" s="5">
        <f t="shared" ref="S4:S19" si="8">(O4-$O$22)*(P4-$P$22)</f>
        <v>1.2058573430443154</v>
      </c>
      <c r="T4" s="6"/>
      <c r="U4" s="4">
        <v>2</v>
      </c>
      <c r="V4" s="5">
        <v>2.019925259609423</v>
      </c>
      <c r="W4" s="5">
        <f t="shared" ref="W4:W19" si="9">(U4-$U$22)^2</f>
        <v>1</v>
      </c>
      <c r="X4" s="5">
        <f t="shared" ref="X4:X19" si="10">(V4-$V$22)^2</f>
        <v>0.67185649758171273</v>
      </c>
      <c r="Y4" s="5">
        <f t="shared" ref="Y4:Y19" si="11">(U4-$U$22)*(V4-$V$22)</f>
        <v>0.81966852909070065</v>
      </c>
    </row>
    <row r="5" spans="1:25" x14ac:dyDescent="0.25">
      <c r="A5" s="14"/>
      <c r="C5" s="4">
        <v>1.6500000000000001</v>
      </c>
      <c r="D5" s="5">
        <v>2.350115429573584</v>
      </c>
      <c r="E5" s="5">
        <f t="shared" si="0"/>
        <v>7.5624999999999956E-2</v>
      </c>
      <c r="F5" s="5">
        <f t="shared" si="1"/>
        <v>3.9692248756809372E-2</v>
      </c>
      <c r="G5" s="5">
        <f t="shared" si="2"/>
        <v>5.4788012486617056E-2</v>
      </c>
      <c r="H5" s="6"/>
      <c r="I5" s="4">
        <v>1.875</v>
      </c>
      <c r="J5" s="5">
        <v>2.7107311152218094</v>
      </c>
      <c r="K5" s="5">
        <f t="shared" si="3"/>
        <v>1.5625E-2</v>
      </c>
      <c r="L5" s="5">
        <f t="shared" si="4"/>
        <v>1.4433744578522345E-3</v>
      </c>
      <c r="M5" s="5">
        <f t="shared" si="5"/>
        <v>-4.7489710363342041E-3</v>
      </c>
      <c r="N5" s="6"/>
      <c r="O5" s="4">
        <v>3</v>
      </c>
      <c r="P5" s="5">
        <v>2.5857923786135095</v>
      </c>
      <c r="Q5" s="5">
        <f t="shared" si="6"/>
        <v>4.000000000000007E-2</v>
      </c>
      <c r="R5" s="5">
        <f t="shared" si="7"/>
        <v>4.4273081411432538E-3</v>
      </c>
      <c r="S5" s="5">
        <f t="shared" si="8"/>
        <v>1.3307604053537604E-2</v>
      </c>
      <c r="T5" s="6"/>
      <c r="U5" s="4">
        <v>3</v>
      </c>
      <c r="V5" s="5">
        <v>2.8711836083284981</v>
      </c>
      <c r="W5" s="5">
        <f t="shared" si="9"/>
        <v>0</v>
      </c>
      <c r="X5" s="5">
        <f t="shared" si="10"/>
        <v>9.9791670415322678E-4</v>
      </c>
      <c r="Y5" s="5">
        <f t="shared" si="11"/>
        <v>0</v>
      </c>
    </row>
    <row r="6" spans="1:25" x14ac:dyDescent="0.25">
      <c r="A6" s="14"/>
      <c r="C6" s="4">
        <v>2.2000000000000002</v>
      </c>
      <c r="D6" s="5">
        <v>3.0565734553021526</v>
      </c>
      <c r="E6" s="5">
        <f t="shared" si="0"/>
        <v>7.5625000000000067E-2</v>
      </c>
      <c r="F6" s="5">
        <f t="shared" si="1"/>
        <v>0.25728114625575149</v>
      </c>
      <c r="G6" s="5">
        <f t="shared" si="2"/>
        <v>0.13948794458873937</v>
      </c>
      <c r="H6" s="6"/>
      <c r="I6" s="4">
        <v>2.5</v>
      </c>
      <c r="J6" s="5">
        <v>3.4183012913197457</v>
      </c>
      <c r="K6" s="5">
        <f t="shared" si="3"/>
        <v>0.25</v>
      </c>
      <c r="L6" s="5">
        <f t="shared" si="4"/>
        <v>0.55586261292052463</v>
      </c>
      <c r="M6" s="5">
        <f t="shared" si="5"/>
        <v>0.37278097219430495</v>
      </c>
      <c r="N6" s="6"/>
      <c r="O6" s="4">
        <v>4</v>
      </c>
      <c r="P6" s="5">
        <v>3.3769086061615203</v>
      </c>
      <c r="Q6" s="5">
        <f t="shared" si="6"/>
        <v>0.63999999999999968</v>
      </c>
      <c r="R6" s="5">
        <f t="shared" si="7"/>
        <v>0.52501357846556651</v>
      </c>
      <c r="S6" s="5">
        <f t="shared" si="8"/>
        <v>0.57966256582425812</v>
      </c>
      <c r="T6" s="6"/>
      <c r="U6" s="4">
        <v>4</v>
      </c>
      <c r="V6" s="5">
        <v>3.7462448717201982</v>
      </c>
      <c r="W6" s="5">
        <f t="shared" si="9"/>
        <v>1</v>
      </c>
      <c r="X6" s="5">
        <f t="shared" si="10"/>
        <v>0.822016186341474</v>
      </c>
      <c r="Y6" s="5">
        <f t="shared" si="11"/>
        <v>0.90665108302007447</v>
      </c>
    </row>
    <row r="7" spans="1:25" x14ac:dyDescent="0.25">
      <c r="A7" s="14"/>
      <c r="C7" s="4">
        <v>3.3000000000000003</v>
      </c>
      <c r="D7" s="5">
        <v>4.1172712956557644</v>
      </c>
      <c r="E7" s="5">
        <f t="shared" si="0"/>
        <v>1.8906250000000007</v>
      </c>
      <c r="F7" s="5">
        <f t="shared" si="1"/>
        <v>2.4583942299184951</v>
      </c>
      <c r="G7" s="5">
        <f t="shared" si="2"/>
        <v>2.1558992534299133</v>
      </c>
      <c r="H7" s="6"/>
      <c r="I7" s="4">
        <v>3.75</v>
      </c>
      <c r="J7" s="5">
        <v>4.4172712956557643</v>
      </c>
      <c r="K7" s="5">
        <f t="shared" si="3"/>
        <v>3.0625</v>
      </c>
      <c r="L7" s="5">
        <f t="shared" si="4"/>
        <v>3.0433917201209497</v>
      </c>
      <c r="M7" s="5">
        <f t="shared" si="5"/>
        <v>3.0529309102680999</v>
      </c>
      <c r="N7" s="6"/>
      <c r="O7" s="4">
        <v>6</v>
      </c>
      <c r="P7" s="5">
        <v>4.4172712956557643</v>
      </c>
      <c r="Q7" s="5">
        <f t="shared" si="6"/>
        <v>7.839999999999999</v>
      </c>
      <c r="R7" s="5">
        <f t="shared" si="7"/>
        <v>3.115016369107412</v>
      </c>
      <c r="S7" s="5">
        <f t="shared" si="8"/>
        <v>4.9418345109687865</v>
      </c>
      <c r="T7" s="6"/>
      <c r="U7" s="4">
        <v>5</v>
      </c>
      <c r="V7" s="5">
        <v>4.3472748673841792</v>
      </c>
      <c r="W7" s="5">
        <f t="shared" si="9"/>
        <v>4</v>
      </c>
      <c r="X7" s="5">
        <f t="shared" si="10"/>
        <v>2.2731022350219172</v>
      </c>
      <c r="Y7" s="5">
        <f t="shared" si="11"/>
        <v>3.0153621573681111</v>
      </c>
    </row>
    <row r="8" spans="1:25" x14ac:dyDescent="0.25">
      <c r="A8" s="14"/>
      <c r="C8" s="4">
        <v>4.4000000000000004</v>
      </c>
      <c r="D8" s="5">
        <v>4.4172712956557643</v>
      </c>
      <c r="E8" s="5">
        <f t="shared" si="0"/>
        <v>6.125625000000003</v>
      </c>
      <c r="F8" s="5">
        <f t="shared" si="1"/>
        <v>3.48915026777882</v>
      </c>
      <c r="G8" s="5">
        <f t="shared" si="2"/>
        <v>4.6231186561738431</v>
      </c>
      <c r="H8" s="6"/>
      <c r="I8" s="4"/>
      <c r="J8" s="5"/>
      <c r="K8" s="5"/>
      <c r="L8" s="5"/>
      <c r="M8" s="5"/>
      <c r="N8" s="6"/>
      <c r="O8" s="4"/>
      <c r="P8" s="5"/>
      <c r="Q8" s="5"/>
      <c r="R8" s="5"/>
      <c r="S8" s="5"/>
      <c r="T8" s="6"/>
      <c r="U8" s="4"/>
      <c r="V8" s="5"/>
      <c r="W8" s="5"/>
      <c r="X8" s="5"/>
      <c r="Y8" s="5"/>
    </row>
    <row r="9" spans="1:25" x14ac:dyDescent="0.25">
      <c r="A9" s="13">
        <v>42964</v>
      </c>
      <c r="C9" s="4">
        <v>0.55000000000000004</v>
      </c>
      <c r="D9" s="5">
        <v>0.64461234201342599</v>
      </c>
      <c r="E9" s="5">
        <f t="shared" si="0"/>
        <v>1.890625</v>
      </c>
      <c r="F9" s="5">
        <f t="shared" si="1"/>
        <v>3.6280048446682951</v>
      </c>
      <c r="G9" s="5">
        <f t="shared" si="2"/>
        <v>2.6190068078283026</v>
      </c>
      <c r="H9" s="6"/>
      <c r="I9" s="4">
        <v>0.625</v>
      </c>
      <c r="J9" s="5">
        <v>1.1446827948040577</v>
      </c>
      <c r="K9" s="5">
        <f t="shared" si="3"/>
        <v>1.890625</v>
      </c>
      <c r="L9" s="5">
        <f t="shared" si="4"/>
        <v>2.3349568264984937</v>
      </c>
      <c r="M9" s="5">
        <f t="shared" si="5"/>
        <v>2.1010777591747325</v>
      </c>
      <c r="N9" s="6"/>
      <c r="O9" s="4">
        <v>1</v>
      </c>
      <c r="P9" s="5">
        <v>0.93305321036938693</v>
      </c>
      <c r="Q9" s="5">
        <f t="shared" si="6"/>
        <v>4.8400000000000007</v>
      </c>
      <c r="R9" s="5">
        <f t="shared" si="7"/>
        <v>2.9559140509370758</v>
      </c>
      <c r="S9" s="5">
        <f t="shared" si="8"/>
        <v>3.7824098147259835</v>
      </c>
      <c r="T9" s="6"/>
      <c r="U9" s="4">
        <v>1</v>
      </c>
      <c r="V9" s="5">
        <v>1.2809702017350135</v>
      </c>
      <c r="W9" s="5">
        <f t="shared" si="9"/>
        <v>4</v>
      </c>
      <c r="X9" s="5">
        <f t="shared" si="10"/>
        <v>2.4293074858439865</v>
      </c>
      <c r="Y9" s="5">
        <f t="shared" si="11"/>
        <v>3.1172471739302203</v>
      </c>
    </row>
    <row r="10" spans="1:25" x14ac:dyDescent="0.25">
      <c r="A10" s="14"/>
      <c r="C10" s="4">
        <v>1.1000000000000001</v>
      </c>
      <c r="D10" s="5">
        <v>1.8805241590932025</v>
      </c>
      <c r="E10" s="5">
        <f t="shared" si="0"/>
        <v>0.68062499999999992</v>
      </c>
      <c r="F10" s="5">
        <f t="shared" si="1"/>
        <v>0.4473207365459011</v>
      </c>
      <c r="G10" s="5">
        <f t="shared" si="2"/>
        <v>0.55177683560616597</v>
      </c>
      <c r="H10" s="6"/>
      <c r="I10" s="4">
        <v>1.25</v>
      </c>
      <c r="J10" s="5">
        <v>1.9928214153728767</v>
      </c>
      <c r="K10" s="5">
        <f t="shared" si="3"/>
        <v>0.5625</v>
      </c>
      <c r="L10" s="5">
        <f t="shared" si="4"/>
        <v>0.4622883936544615</v>
      </c>
      <c r="M10" s="5">
        <f t="shared" si="5"/>
        <v>0.50993844866869431</v>
      </c>
      <c r="N10" s="6"/>
      <c r="O10" s="4">
        <v>2</v>
      </c>
      <c r="P10" s="5">
        <v>1.9652378937407882</v>
      </c>
      <c r="Q10" s="5">
        <f t="shared" si="6"/>
        <v>1.4400000000000004</v>
      </c>
      <c r="R10" s="5">
        <f t="shared" si="7"/>
        <v>0.47209611062012341</v>
      </c>
      <c r="S10" s="5">
        <f t="shared" si="8"/>
        <v>0.82451100616849127</v>
      </c>
      <c r="T10" s="6"/>
      <c r="U10" s="4">
        <v>2</v>
      </c>
      <c r="V10" s="5">
        <v>2.5150534077683813</v>
      </c>
      <c r="W10" s="5">
        <f t="shared" si="9"/>
        <v>1</v>
      </c>
      <c r="X10" s="5">
        <f t="shared" si="10"/>
        <v>0.10532645885532048</v>
      </c>
      <c r="Y10" s="5">
        <f t="shared" si="11"/>
        <v>0.32454038093174242</v>
      </c>
    </row>
    <row r="11" spans="1:25" x14ac:dyDescent="0.25">
      <c r="A11" s="14"/>
      <c r="C11" s="4">
        <v>1.6500000000000001</v>
      </c>
      <c r="D11" s="5">
        <v>2.8805241590932025</v>
      </c>
      <c r="E11" s="5">
        <f t="shared" si="0"/>
        <v>7.5624999999999956E-2</v>
      </c>
      <c r="F11" s="5">
        <f t="shared" si="1"/>
        <v>0.10967992295519566</v>
      </c>
      <c r="G11" s="5">
        <f t="shared" si="2"/>
        <v>-9.1074388131277981E-2</v>
      </c>
      <c r="H11" s="6"/>
      <c r="I11" s="4">
        <v>1.875</v>
      </c>
      <c r="J11" s="5">
        <v>3.1760912590556813</v>
      </c>
      <c r="K11" s="5">
        <f t="shared" si="3"/>
        <v>1.5625E-2</v>
      </c>
      <c r="L11" s="5">
        <f t="shared" si="4"/>
        <v>0.25336314743943622</v>
      </c>
      <c r="M11" s="5">
        <f t="shared" si="5"/>
        <v>-6.2918989015568194E-2</v>
      </c>
      <c r="N11" s="6"/>
      <c r="O11" s="4">
        <v>3</v>
      </c>
      <c r="P11" s="5">
        <v>3.2099495263166489</v>
      </c>
      <c r="Q11" s="5">
        <f t="shared" si="6"/>
        <v>4.000000000000007E-2</v>
      </c>
      <c r="R11" s="5">
        <f t="shared" si="7"/>
        <v>0.31093909128187419</v>
      </c>
      <c r="S11" s="5">
        <f t="shared" si="8"/>
        <v>-0.11152382548709038</v>
      </c>
      <c r="T11" s="6"/>
      <c r="U11" s="4">
        <v>3</v>
      </c>
      <c r="V11" s="5">
        <v>3.378634853476651</v>
      </c>
      <c r="W11" s="5">
        <f t="shared" si="9"/>
        <v>0</v>
      </c>
      <c r="X11" s="5">
        <f t="shared" si="10"/>
        <v>0.29056526951541234</v>
      </c>
      <c r="Y11" s="5">
        <f t="shared" si="11"/>
        <v>0</v>
      </c>
    </row>
    <row r="12" spans="1:25" x14ac:dyDescent="0.25">
      <c r="A12" s="14"/>
      <c r="C12" s="4">
        <v>2.2000000000000002</v>
      </c>
      <c r="D12" s="9">
        <v>3.6642078980768069</v>
      </c>
      <c r="E12" s="5">
        <f t="shared" si="0"/>
        <v>7.5625000000000067E-2</v>
      </c>
      <c r="F12" s="5">
        <f t="shared" si="1"/>
        <v>1.2429202494578921</v>
      </c>
      <c r="G12" s="5">
        <f t="shared" si="2"/>
        <v>0.30658741635176939</v>
      </c>
      <c r="H12" s="6"/>
      <c r="I12" s="4">
        <v>2.5</v>
      </c>
      <c r="J12" s="5">
        <v>4.1760912590556813</v>
      </c>
      <c r="K12" s="5">
        <f t="shared" si="3"/>
        <v>0.25</v>
      </c>
      <c r="L12" s="5">
        <f t="shared" si="4"/>
        <v>2.2600669716885275</v>
      </c>
      <c r="M12" s="5">
        <f t="shared" si="5"/>
        <v>0.75167595606227278</v>
      </c>
      <c r="N12" s="6"/>
      <c r="O12" s="4">
        <v>4</v>
      </c>
      <c r="P12" s="5">
        <v>4.0791812460476251</v>
      </c>
      <c r="Q12" s="5">
        <f t="shared" si="6"/>
        <v>0.63999999999999968</v>
      </c>
      <c r="R12" s="5">
        <f t="shared" si="7"/>
        <v>2.0359033400595523</v>
      </c>
      <c r="S12" s="5">
        <f t="shared" si="8"/>
        <v>1.1414806777331419</v>
      </c>
      <c r="T12" s="6"/>
      <c r="U12" s="4">
        <v>4</v>
      </c>
      <c r="V12" s="5">
        <v>4.1383026981662816</v>
      </c>
      <c r="W12" s="5">
        <f t="shared" si="9"/>
        <v>1</v>
      </c>
      <c r="X12" s="5">
        <f t="shared" si="10"/>
        <v>1.6866448315267772</v>
      </c>
      <c r="Y12" s="5">
        <f t="shared" si="11"/>
        <v>1.2987089094661579</v>
      </c>
    </row>
    <row r="13" spans="1:25" x14ac:dyDescent="0.25">
      <c r="A13" s="14"/>
      <c r="C13" s="4">
        <v>3.3000000000000003</v>
      </c>
      <c r="D13" s="5">
        <v>4.7771212547196624</v>
      </c>
      <c r="E13" s="5">
        <f>(C13-$C$22)^2</f>
        <v>1.8906250000000007</v>
      </c>
      <c r="F13" s="5">
        <f>(D13-$D$22)^2</f>
        <v>4.9629889752992922</v>
      </c>
      <c r="G13" s="5">
        <f>(C13-$C$22)*(D13-$D$22)</f>
        <v>3.063192947142773</v>
      </c>
      <c r="H13" s="6"/>
      <c r="I13" s="4">
        <v>3.75</v>
      </c>
      <c r="J13" s="5">
        <v>4.7771212547196624</v>
      </c>
      <c r="K13" s="5">
        <f t="shared" si="3"/>
        <v>3.0625</v>
      </c>
      <c r="L13" s="5">
        <f t="shared" si="4"/>
        <v>4.4284232138276787</v>
      </c>
      <c r="M13" s="5">
        <f t="shared" si="5"/>
        <v>3.6826683386299215</v>
      </c>
      <c r="N13" s="6"/>
      <c r="O13" s="4">
        <v>6</v>
      </c>
      <c r="P13" s="5">
        <v>4.7771212547196624</v>
      </c>
      <c r="Q13" s="5">
        <f t="shared" si="6"/>
        <v>7.839999999999999</v>
      </c>
      <c r="R13" s="5">
        <f t="shared" si="7"/>
        <v>4.5147361810547562</v>
      </c>
      <c r="S13" s="5">
        <f t="shared" si="8"/>
        <v>5.9494143963477013</v>
      </c>
      <c r="T13" s="6"/>
      <c r="U13" s="4">
        <v>5</v>
      </c>
      <c r="V13" s="5">
        <v>4.2632414347745815</v>
      </c>
      <c r="W13" s="5">
        <f t="shared" si="9"/>
        <v>4</v>
      </c>
      <c r="X13" s="5">
        <f t="shared" si="10"/>
        <v>2.0267726201733449</v>
      </c>
      <c r="Y13" s="5">
        <f t="shared" si="11"/>
        <v>2.8472952921489156</v>
      </c>
    </row>
    <row r="14" spans="1:25" x14ac:dyDescent="0.25">
      <c r="A14" s="14"/>
      <c r="H14" s="6"/>
      <c r="I14" s="4"/>
      <c r="J14" s="6"/>
      <c r="K14" s="5"/>
      <c r="L14" s="5"/>
      <c r="M14" s="5"/>
      <c r="N14" s="6"/>
      <c r="O14" s="4"/>
      <c r="P14" s="6"/>
      <c r="Q14" s="5"/>
      <c r="R14" s="5"/>
      <c r="S14" s="5"/>
      <c r="T14" s="6"/>
      <c r="U14" s="4"/>
      <c r="V14" s="5"/>
      <c r="W14" s="5"/>
      <c r="X14" s="5"/>
      <c r="Y14" s="5"/>
    </row>
    <row r="15" spans="1:25" x14ac:dyDescent="0.25">
      <c r="A15" s="13">
        <v>42970</v>
      </c>
      <c r="C15" s="4">
        <v>0.55000000000000004</v>
      </c>
      <c r="D15" s="5">
        <v>0.30776337832294942</v>
      </c>
      <c r="E15" s="5">
        <f t="shared" si="0"/>
        <v>1.890625</v>
      </c>
      <c r="F15" s="5">
        <f t="shared" si="1"/>
        <v>5.0246862204480314</v>
      </c>
      <c r="G15" s="5">
        <f t="shared" si="2"/>
        <v>3.0821741329027077</v>
      </c>
      <c r="H15" s="6"/>
      <c r="I15" s="4">
        <v>0.625</v>
      </c>
      <c r="J15" s="5">
        <v>0.51918259972037362</v>
      </c>
      <c r="K15" s="5">
        <f t="shared" si="3"/>
        <v>1.890625</v>
      </c>
      <c r="L15" s="5">
        <f t="shared" si="4"/>
        <v>4.637806663456999</v>
      </c>
      <c r="M15" s="5">
        <f t="shared" si="5"/>
        <v>2.9611405274147979</v>
      </c>
      <c r="N15" s="6"/>
      <c r="O15" s="4">
        <v>1</v>
      </c>
      <c r="P15" s="5">
        <v>0.65656615578293209</v>
      </c>
      <c r="Q15" s="5">
        <f t="shared" si="6"/>
        <v>4.8400000000000007</v>
      </c>
      <c r="R15" s="5">
        <f t="shared" si="7"/>
        <v>3.9830749140295922</v>
      </c>
      <c r="S15" s="5">
        <f t="shared" si="8"/>
        <v>4.3906813348161844</v>
      </c>
      <c r="T15" s="6"/>
      <c r="U15" s="4">
        <v>1</v>
      </c>
      <c r="V15" s="5">
        <v>0.78784699935542513</v>
      </c>
      <c r="W15" s="5">
        <f t="shared" si="9"/>
        <v>4</v>
      </c>
      <c r="X15" s="5">
        <f t="shared" si="10"/>
        <v>4.2096648875862792</v>
      </c>
      <c r="Y15" s="5">
        <f t="shared" si="11"/>
        <v>4.1034935786893971</v>
      </c>
    </row>
    <row r="16" spans="1:25" x14ac:dyDescent="0.25">
      <c r="A16" s="14"/>
      <c r="C16" s="4">
        <v>1.1000000000000001</v>
      </c>
      <c r="D16" s="5">
        <v>1.3357921019231935</v>
      </c>
      <c r="E16" s="5">
        <f t="shared" si="0"/>
        <v>0.68062499999999992</v>
      </c>
      <c r="F16" s="5">
        <f t="shared" si="1"/>
        <v>1.4727095827964003</v>
      </c>
      <c r="G16" s="5">
        <f t="shared" si="2"/>
        <v>1.0011807827714234</v>
      </c>
      <c r="H16" s="6"/>
      <c r="I16" s="4">
        <v>1.25</v>
      </c>
      <c r="J16" s="5">
        <v>1.5657587417617291</v>
      </c>
      <c r="K16" s="5">
        <f t="shared" si="3"/>
        <v>0.5625</v>
      </c>
      <c r="L16" s="5">
        <f t="shared" si="4"/>
        <v>1.2254060602212258</v>
      </c>
      <c r="M16" s="5">
        <f t="shared" si="5"/>
        <v>0.830235453877055</v>
      </c>
      <c r="N16" s="6"/>
      <c r="O16" s="4">
        <v>2</v>
      </c>
      <c r="P16" s="5">
        <v>1.4327021149312498</v>
      </c>
      <c r="Q16" s="5">
        <f t="shared" si="6"/>
        <v>1.4400000000000004</v>
      </c>
      <c r="R16" s="5">
        <f t="shared" si="7"/>
        <v>1.4874931510106943</v>
      </c>
      <c r="S16" s="5">
        <f t="shared" si="8"/>
        <v>1.4635539407399374</v>
      </c>
      <c r="T16" s="6"/>
      <c r="U16" s="4">
        <v>2</v>
      </c>
      <c r="V16" s="5">
        <v>1.8886676444267567</v>
      </c>
      <c r="W16" s="5">
        <f t="shared" si="9"/>
        <v>1</v>
      </c>
      <c r="X16" s="5">
        <f t="shared" si="10"/>
        <v>0.90426053186261235</v>
      </c>
      <c r="Y16" s="5">
        <f t="shared" si="11"/>
        <v>0.95092614427336697</v>
      </c>
    </row>
    <row r="17" spans="1:25" x14ac:dyDescent="0.25">
      <c r="A17" s="14"/>
      <c r="C17" s="4">
        <v>1.6500000000000001</v>
      </c>
      <c r="D17" s="5">
        <v>2.2408165886923368</v>
      </c>
      <c r="E17" s="5">
        <f t="shared" si="0"/>
        <v>7.5624999999999956E-2</v>
      </c>
      <c r="F17" s="5">
        <f t="shared" si="1"/>
        <v>9.5189512712790247E-2</v>
      </c>
      <c r="G17" s="5">
        <f t="shared" si="2"/>
        <v>8.4845193728960031E-2</v>
      </c>
      <c r="H17" s="6"/>
      <c r="I17" s="4">
        <v>1.875</v>
      </c>
      <c r="J17" s="5">
        <v>2.3309932190414244</v>
      </c>
      <c r="K17" s="5">
        <f t="shared" si="3"/>
        <v>1.5625E-2</v>
      </c>
      <c r="L17" s="5">
        <f t="shared" si="4"/>
        <v>0.11679041592761095</v>
      </c>
      <c r="M17" s="5">
        <f t="shared" si="5"/>
        <v>4.2718265986213921E-2</v>
      </c>
      <c r="N17" s="6"/>
      <c r="O17" s="4">
        <v>3</v>
      </c>
      <c r="P17" s="5">
        <v>2.5576408515395497</v>
      </c>
      <c r="Q17" s="5">
        <f t="shared" si="6"/>
        <v>4.000000000000007E-2</v>
      </c>
      <c r="R17" s="5">
        <f t="shared" si="7"/>
        <v>8.9661103757661606E-3</v>
      </c>
      <c r="S17" s="5">
        <f t="shared" si="8"/>
        <v>1.8937909468329579E-2</v>
      </c>
      <c r="T17" s="6"/>
      <c r="U17" s="4">
        <v>3</v>
      </c>
      <c r="V17" s="5">
        <v>2.7725473728656453</v>
      </c>
      <c r="W17" s="5">
        <f t="shared" si="9"/>
        <v>0</v>
      </c>
      <c r="X17" s="5">
        <f t="shared" si="10"/>
        <v>4.4952218762497886E-3</v>
      </c>
      <c r="Y17" s="5">
        <f t="shared" si="11"/>
        <v>0</v>
      </c>
    </row>
    <row r="18" spans="1:25" x14ac:dyDescent="0.25">
      <c r="A18" s="14"/>
      <c r="C18" s="4">
        <v>2.2000000000000002</v>
      </c>
      <c r="D18" s="9">
        <v>2.8276366134635622</v>
      </c>
      <c r="E18" s="5">
        <f t="shared" si="0"/>
        <v>7.5625000000000067E-2</v>
      </c>
      <c r="F18" s="5">
        <f t="shared" si="1"/>
        <v>7.7446463743489971E-2</v>
      </c>
      <c r="G18" s="5">
        <f t="shared" si="2"/>
        <v>7.6530313083126966E-2</v>
      </c>
      <c r="H18" s="6"/>
      <c r="I18" s="4">
        <v>2.5</v>
      </c>
      <c r="J18" s="5">
        <v>2.9283067753449252</v>
      </c>
      <c r="K18" s="5">
        <f t="shared" si="3"/>
        <v>0.25</v>
      </c>
      <c r="L18" s="5">
        <f>(J18-$J$22)^2</f>
        <v>6.5314710466037387E-2</v>
      </c>
      <c r="M18" s="5">
        <f t="shared" si="5"/>
        <v>0.12778371420689472</v>
      </c>
      <c r="N18" s="6"/>
      <c r="O18" s="4">
        <v>4</v>
      </c>
      <c r="P18" s="5">
        <v>3.2900346113625183</v>
      </c>
      <c r="Q18" s="5">
        <f t="shared" si="6"/>
        <v>0.63999999999999968</v>
      </c>
      <c r="R18" s="5">
        <f t="shared" si="7"/>
        <v>0.40666666261642154</v>
      </c>
      <c r="S18" s="5">
        <f t="shared" si="8"/>
        <v>0.51016336998505651</v>
      </c>
      <c r="T18" s="6"/>
      <c r="U18" s="4">
        <v>4</v>
      </c>
      <c r="V18" s="5">
        <v>3.4885507165004448</v>
      </c>
      <c r="W18" s="5">
        <f t="shared" si="9"/>
        <v>1</v>
      </c>
      <c r="X18" s="5">
        <f t="shared" si="10"/>
        <v>0.42114509414003115</v>
      </c>
      <c r="Y18" s="5">
        <f t="shared" si="11"/>
        <v>0.6489569278003211</v>
      </c>
    </row>
    <row r="19" spans="1:25" x14ac:dyDescent="0.25">
      <c r="A19" s="14"/>
      <c r="C19" s="4">
        <v>3.3000000000000003</v>
      </c>
      <c r="D19" s="5">
        <v>4.2890046156985369</v>
      </c>
      <c r="E19" s="5">
        <f t="shared" si="0"/>
        <v>1.8906250000000007</v>
      </c>
      <c r="F19" s="5">
        <f t="shared" si="1"/>
        <v>3.0264170889048678</v>
      </c>
      <c r="G19" s="5">
        <f t="shared" si="2"/>
        <v>2.3920325684887254</v>
      </c>
      <c r="H19" s="6"/>
      <c r="I19" s="4">
        <v>3.75</v>
      </c>
      <c r="J19" s="5">
        <v>4.2890046156985369</v>
      </c>
      <c r="K19" s="5">
        <f t="shared" si="3"/>
        <v>3.0625</v>
      </c>
      <c r="L19" s="5">
        <f t="shared" si="4"/>
        <v>2.6123134190237591</v>
      </c>
      <c r="M19" s="5">
        <f t="shared" si="5"/>
        <v>2.8284642203429518</v>
      </c>
      <c r="N19" s="6"/>
      <c r="O19" s="4">
        <v>6</v>
      </c>
      <c r="P19" s="5">
        <v>4.2890046156985369</v>
      </c>
      <c r="Q19" s="5">
        <f t="shared" si="6"/>
        <v>7.839999999999999</v>
      </c>
      <c r="R19" s="5">
        <f t="shared" si="7"/>
        <v>2.6787024919946512</v>
      </c>
      <c r="S19" s="5">
        <f t="shared" si="8"/>
        <v>4.5826878070885497</v>
      </c>
      <c r="T19" s="6"/>
      <c r="U19" s="4">
        <v>5</v>
      </c>
      <c r="V19" s="5">
        <v>4.1864907251724821</v>
      </c>
      <c r="W19" s="5">
        <f t="shared" si="9"/>
        <v>4</v>
      </c>
      <c r="X19" s="5">
        <f t="shared" si="10"/>
        <v>1.8141313574786244</v>
      </c>
      <c r="Y19" s="5">
        <f t="shared" si="11"/>
        <v>2.6937938729447168</v>
      </c>
    </row>
    <row r="20" spans="1:25" x14ac:dyDescent="0.25">
      <c r="A20" s="14"/>
      <c r="C20" s="4"/>
      <c r="D20" s="5"/>
      <c r="E20" s="5"/>
      <c r="F20" s="5"/>
      <c r="G20" s="5"/>
      <c r="H20" s="6"/>
      <c r="I20" s="4"/>
      <c r="J20" s="6"/>
      <c r="K20" s="5"/>
      <c r="L20" s="5"/>
      <c r="M20" s="5"/>
      <c r="N20" s="6"/>
      <c r="O20" s="4"/>
      <c r="P20" s="6"/>
      <c r="Q20" s="5"/>
      <c r="R20" s="5"/>
      <c r="S20" s="5"/>
      <c r="T20" s="6"/>
      <c r="U20" s="4"/>
      <c r="V20" s="5"/>
      <c r="W20" s="5"/>
      <c r="X20" s="5"/>
      <c r="Y20" s="5"/>
    </row>
    <row r="22" spans="1:25" x14ac:dyDescent="0.25">
      <c r="A22" s="6" t="s">
        <v>9</v>
      </c>
      <c r="B22" s="6"/>
      <c r="C22" s="4">
        <f>AVERAGE(C3:C20)</f>
        <v>1.925</v>
      </c>
      <c r="D22" s="5">
        <f>AVERAGE(D3:D20)</f>
        <v>2.5493445658885552</v>
      </c>
      <c r="E22" s="5"/>
      <c r="F22" s="5"/>
      <c r="G22" s="5"/>
      <c r="H22" s="6"/>
      <c r="I22" s="4">
        <f>AVERAGE(I3:I20)</f>
        <v>2</v>
      </c>
      <c r="J22" s="5">
        <f>AVERAGE(J3:J20)</f>
        <v>2.6727393469311358</v>
      </c>
      <c r="K22" s="5"/>
      <c r="L22" s="5"/>
      <c r="M22" s="5"/>
      <c r="N22" s="6"/>
      <c r="O22" s="4">
        <f>AVERAGE(O3:O20)</f>
        <v>3.2</v>
      </c>
      <c r="P22" s="5">
        <f>AVERAGE(P3:P20)</f>
        <v>2.6523303988811975</v>
      </c>
      <c r="Q22" s="5"/>
      <c r="R22" s="5"/>
      <c r="S22" s="5"/>
      <c r="T22" s="6"/>
      <c r="U22" s="4">
        <f>AVERAGE(U3:U20)</f>
        <v>3</v>
      </c>
      <c r="V22" s="5">
        <f>AVERAGE(V3:V20)</f>
        <v>2.8395937887001237</v>
      </c>
    </row>
    <row r="23" spans="1:25" x14ac:dyDescent="0.25">
      <c r="A23" s="6" t="s">
        <v>10</v>
      </c>
      <c r="E23" s="5">
        <f>SUM(E3:E20)</f>
        <v>19.965</v>
      </c>
      <c r="F23" s="5">
        <f>SUM(F3:F20)</f>
        <v>31.78876055133653</v>
      </c>
      <c r="G23" s="5">
        <f>SUM(G3:G20)</f>
        <v>23.782983417592114</v>
      </c>
      <c r="K23" s="5">
        <f>SUM(K3:K20)</f>
        <v>17.34375</v>
      </c>
      <c r="L23" s="5">
        <f>SUM(L3:L20)</f>
        <v>26.392637508445951</v>
      </c>
      <c r="M23" s="5">
        <f>SUM(M3:M20)</f>
        <v>20.445561346592996</v>
      </c>
      <c r="Q23" s="5">
        <f>SUM(Q3:Q20)</f>
        <v>44.4</v>
      </c>
      <c r="R23" s="5">
        <f>SUM(R3:R20)</f>
        <v>27.857159198747418</v>
      </c>
      <c r="S23" s="5">
        <f>SUM(S3:S20)</f>
        <v>33.880610859294343</v>
      </c>
      <c r="W23" s="5">
        <f>SUM(W3:W20)</f>
        <v>30</v>
      </c>
      <c r="X23" s="5">
        <f>SUM(X3:X20)</f>
        <v>21.387586432120067</v>
      </c>
      <c r="Y23" s="5">
        <f>SUM(Y3:Y20)</f>
        <v>24.587887288628174</v>
      </c>
    </row>
    <row r="25" spans="1:25" x14ac:dyDescent="0.25">
      <c r="A25" s="6" t="s">
        <v>11</v>
      </c>
      <c r="C25" s="10">
        <f>G23/E23</f>
        <v>1.1912338300822496</v>
      </c>
      <c r="D25" s="10"/>
      <c r="E25" s="10"/>
      <c r="F25" s="10"/>
      <c r="G25" s="10"/>
      <c r="I25" s="10">
        <f>M23/K23</f>
        <v>1.178843176740497</v>
      </c>
      <c r="J25" s="10"/>
      <c r="K25" s="10"/>
      <c r="L25" s="10"/>
      <c r="M25" s="10"/>
      <c r="O25" s="10">
        <f>S23/Q23</f>
        <v>0.76307682115527797</v>
      </c>
      <c r="P25" s="10"/>
      <c r="Q25" s="10"/>
      <c r="R25" s="10"/>
      <c r="S25" s="10"/>
      <c r="U25" s="10">
        <f>Y23/W23</f>
        <v>0.81959624295427247</v>
      </c>
      <c r="V25" s="10"/>
      <c r="W25" s="10"/>
      <c r="X25" s="10"/>
      <c r="Y25" s="10"/>
    </row>
    <row r="26" spans="1:25" x14ac:dyDescent="0.25">
      <c r="A26" s="6" t="s">
        <v>12</v>
      </c>
      <c r="C26" s="11">
        <f>D22-C25*C22</f>
        <v>0.2562194429802247</v>
      </c>
      <c r="D26" s="11"/>
      <c r="E26" s="11"/>
      <c r="F26" s="11"/>
      <c r="G26" s="11"/>
      <c r="I26" s="11">
        <f>J22-I25*I22</f>
        <v>0.31505299345014182</v>
      </c>
      <c r="J26" s="11"/>
      <c r="K26" s="11"/>
      <c r="L26" s="11"/>
      <c r="M26" s="11"/>
      <c r="O26" s="11">
        <f>P22-O25*O22</f>
        <v>0.21048457118430797</v>
      </c>
      <c r="P26" s="11"/>
      <c r="Q26" s="11"/>
      <c r="R26" s="11"/>
      <c r="S26" s="11"/>
      <c r="U26" s="11">
        <f>V22-U25*U22</f>
        <v>0.38080505983730628</v>
      </c>
      <c r="V26" s="11"/>
      <c r="W26" s="11"/>
      <c r="X26" s="11"/>
      <c r="Y26" s="11"/>
    </row>
    <row r="27" spans="1:25" ht="18.75" x14ac:dyDescent="0.35">
      <c r="A27" s="6" t="s">
        <v>13</v>
      </c>
      <c r="C27" s="10">
        <f>(1/(COUNT(C3:C20)-2)*(F23-(G23^2)/E23))</f>
        <v>0.24697615171540324</v>
      </c>
      <c r="D27" s="10"/>
      <c r="E27" s="10"/>
      <c r="F27" s="10"/>
      <c r="G27" s="10"/>
      <c r="I27" s="10">
        <f>(1/(COUNT(I3:I20)-2)*(L23-(M23^2)/K23))</f>
        <v>0.17619438618350358</v>
      </c>
      <c r="J27" s="10"/>
      <c r="K27" s="10"/>
      <c r="L27" s="10"/>
      <c r="M27" s="10"/>
      <c r="O27" s="10">
        <f>(1/(COUNT(O3:O20)-2)*(R23-(S23^2)/Q23))</f>
        <v>0.15412695118754599</v>
      </c>
      <c r="P27" s="10"/>
      <c r="Q27" s="10"/>
      <c r="R27" s="10"/>
      <c r="S27" s="10"/>
      <c r="U27" s="10">
        <f>(1/(COUNT(U3:U20)-2)*(X23-(Y23^2)/W23))</f>
        <v>9.5034337552100112E-2</v>
      </c>
      <c r="V27" s="10"/>
      <c r="W27" s="10"/>
      <c r="X27" s="10"/>
      <c r="Y27" s="10"/>
    </row>
    <row r="28" spans="1:25" ht="18" x14ac:dyDescent="0.35">
      <c r="A28" s="6" t="s">
        <v>14</v>
      </c>
      <c r="C28" s="10">
        <f>C27^(1/2)</f>
        <v>0.49696695233727889</v>
      </c>
      <c r="D28" s="10"/>
      <c r="E28" s="10"/>
      <c r="F28" s="10"/>
      <c r="G28" s="10"/>
      <c r="I28" s="10">
        <f>I27^(1/2)</f>
        <v>0.41975515027632904</v>
      </c>
      <c r="J28" s="10"/>
      <c r="K28" s="10"/>
      <c r="L28" s="10"/>
      <c r="M28" s="10"/>
      <c r="O28" s="10">
        <f>O27^(1/2)</f>
        <v>0.39259005487600673</v>
      </c>
      <c r="P28" s="10"/>
      <c r="Q28" s="10"/>
      <c r="R28" s="10"/>
      <c r="S28" s="10"/>
      <c r="U28" s="10">
        <f>U27^(1/2)</f>
        <v>0.30827639798093548</v>
      </c>
      <c r="V28" s="10"/>
      <c r="W28" s="10"/>
      <c r="X28" s="10"/>
      <c r="Y28" s="10"/>
    </row>
    <row r="29" spans="1:25" ht="18" x14ac:dyDescent="0.35">
      <c r="A29" s="6" t="s">
        <v>15</v>
      </c>
      <c r="C29" s="11">
        <f>STDEV(D3:D20)</f>
        <v>1.4557646456149551</v>
      </c>
      <c r="D29" s="11"/>
      <c r="E29" s="11"/>
      <c r="F29" s="11"/>
      <c r="G29" s="11"/>
      <c r="I29" s="11">
        <f>STDEV(J3:J20)</f>
        <v>1.3730216289120969</v>
      </c>
      <c r="J29" s="11"/>
      <c r="K29" s="11"/>
      <c r="L29" s="11"/>
      <c r="M29" s="11"/>
      <c r="O29" s="11">
        <f>STDEV(P3:P20)</f>
        <v>1.4106016750397035</v>
      </c>
      <c r="P29" s="11"/>
      <c r="Q29" s="11"/>
      <c r="R29" s="11"/>
      <c r="S29" s="11"/>
      <c r="U29" s="11">
        <f>STDEV(V3:V20)</f>
        <v>1.2359954470593468</v>
      </c>
      <c r="V29" s="11"/>
      <c r="W29" s="11"/>
      <c r="X29" s="11"/>
      <c r="Y29" s="11"/>
    </row>
    <row r="30" spans="1:25" ht="17.25" x14ac:dyDescent="0.25">
      <c r="A30" s="6" t="s">
        <v>16</v>
      </c>
      <c r="C30" s="10">
        <f>1-C27/(C29^2)</f>
        <v>0.88346062534434711</v>
      </c>
      <c r="D30" s="10"/>
      <c r="E30" s="10"/>
      <c r="F30" s="10"/>
      <c r="G30" s="10"/>
      <c r="I30" s="10">
        <f>1-I27/(I29^2)</f>
        <v>0.90653751805670546</v>
      </c>
      <c r="J30" s="10"/>
      <c r="K30" s="10"/>
      <c r="L30" s="10"/>
      <c r="M30" s="10"/>
      <c r="O30" s="10">
        <f>1-O27/(O29^2)</f>
        <v>0.9225413725344016</v>
      </c>
      <c r="P30" s="10"/>
      <c r="Q30" s="10"/>
      <c r="R30" s="10"/>
      <c r="S30" s="10"/>
      <c r="U30" s="10">
        <f>1-U27/(U29^2)</f>
        <v>0.93779191822545849</v>
      </c>
      <c r="V30" s="10"/>
      <c r="W30" s="10"/>
      <c r="X30" s="10"/>
      <c r="Y30" s="10"/>
    </row>
    <row r="31" spans="1:25" ht="17.25" x14ac:dyDescent="0.25">
      <c r="A31" s="6" t="s">
        <v>17</v>
      </c>
      <c r="C31" s="10">
        <f>(G23^2)/(E23*F23)</f>
        <v>0.8912299169880572</v>
      </c>
      <c r="D31" s="10"/>
      <c r="E31" s="10"/>
      <c r="F31" s="10"/>
      <c r="G31" s="10"/>
      <c r="I31" s="10">
        <f>(M23^2)/(K23*L23)</f>
        <v>0.91321340962408359</v>
      </c>
      <c r="J31" s="10"/>
      <c r="K31" s="10"/>
      <c r="L31" s="10"/>
      <c r="M31" s="10"/>
      <c r="O31" s="10">
        <f>(S23^2)/(Q23*R23)</f>
        <v>0.92807413163908725</v>
      </c>
      <c r="P31" s="10"/>
      <c r="Q31" s="10"/>
      <c r="R31" s="10"/>
      <c r="S31" s="10"/>
      <c r="U31" s="10">
        <f>(Y23^2)/(W23*X23)</f>
        <v>0.94223535263792568</v>
      </c>
      <c r="V31" s="10"/>
      <c r="W31" s="10"/>
      <c r="X31" s="10"/>
      <c r="Y31" s="10"/>
    </row>
    <row r="34" spans="3:25" ht="35.25" customHeight="1" x14ac:dyDescent="0.25">
      <c r="C34" s="1" t="s">
        <v>18</v>
      </c>
      <c r="D34" s="3" t="s">
        <v>19</v>
      </c>
      <c r="E34" s="3" t="s">
        <v>20</v>
      </c>
      <c r="F34" s="3" t="s">
        <v>21</v>
      </c>
      <c r="G34" s="3" t="s">
        <v>22</v>
      </c>
      <c r="I34" s="1" t="s">
        <v>18</v>
      </c>
      <c r="J34" s="3" t="s">
        <v>19</v>
      </c>
      <c r="K34" s="3" t="s">
        <v>20</v>
      </c>
      <c r="L34" s="3" t="s">
        <v>21</v>
      </c>
      <c r="M34" s="3" t="s">
        <v>22</v>
      </c>
      <c r="O34" s="1" t="s">
        <v>18</v>
      </c>
      <c r="P34" s="3" t="s">
        <v>19</v>
      </c>
      <c r="Q34" s="3" t="s">
        <v>20</v>
      </c>
      <c r="R34" s="3" t="s">
        <v>21</v>
      </c>
      <c r="S34" s="3" t="s">
        <v>22</v>
      </c>
      <c r="U34" s="1" t="s">
        <v>18</v>
      </c>
      <c r="V34" s="3" t="s">
        <v>19</v>
      </c>
      <c r="W34" s="3" t="s">
        <v>20</v>
      </c>
      <c r="X34" s="3" t="s">
        <v>21</v>
      </c>
      <c r="Y34" s="3" t="s">
        <v>22</v>
      </c>
    </row>
    <row r="35" spans="3:25" x14ac:dyDescent="0.25">
      <c r="C35" s="4">
        <v>0.5</v>
      </c>
      <c r="D35" s="5">
        <v>0.4</v>
      </c>
      <c r="E35" s="5">
        <f>C35*$C$25+$C$26</f>
        <v>0.85183635802134949</v>
      </c>
      <c r="F35" s="5">
        <f>$C$26+$C$25*C35+2.145*$C$28*(SQRT((1/16)+((E35-$C$22)^2)/$E$23))</f>
        <v>1.2213920243768777</v>
      </c>
      <c r="G35" s="5">
        <f>$C$26+$C$25*C35-2.145*$C$28*(SQRT((1/16)+((E35-$C$22)^2)/$E$23))</f>
        <v>0.48228069166582138</v>
      </c>
      <c r="I35" s="4">
        <v>0.5</v>
      </c>
      <c r="J35" s="5">
        <v>0.42</v>
      </c>
      <c r="K35" s="5">
        <f>I35*$I$25+$I$26</f>
        <v>0.90447458182039031</v>
      </c>
      <c r="L35" s="5">
        <f>$I$26+$I$25*I35+2.145*$I$28*(SQRT((1/16)+((K35-$I$22)^2)/$K$23))</f>
        <v>1.2312242225441912</v>
      </c>
      <c r="M35" s="5">
        <f>$I$26+$I$25*I35-2.145*$I$28*(SQRT((1/16)+((K35-$I$22)^2)/$K$23))</f>
        <v>0.57772494109658934</v>
      </c>
      <c r="O35" s="4">
        <v>0.5</v>
      </c>
      <c r="P35" s="5">
        <v>0.4</v>
      </c>
      <c r="Q35" s="5">
        <f>O35*$O$25+$O$26</f>
        <v>0.5920229817619469</v>
      </c>
      <c r="R35" s="5">
        <f>$O$26+$O$25*O35+2.145*$O$28*(SQRT((1/16)+((Q35-$O$22)^2)/$Q$23))</f>
        <v>0.98311550412254334</v>
      </c>
      <c r="S35" s="5">
        <f>$O$26+$O$25*O35-2.145*$O$28*(SQRT((1/16)+((Q35-$O$22)^2)/$Q$23))</f>
        <v>0.20093045940135046</v>
      </c>
      <c r="U35" s="4">
        <v>1</v>
      </c>
      <c r="V35" s="5">
        <v>0.53</v>
      </c>
      <c r="W35" s="5">
        <f>U35*$U$25+$U$26</f>
        <v>1.2004013027915788</v>
      </c>
      <c r="X35" s="5">
        <f>$U$26+$U$25*U35+2.145*$U$28*(SQRT((1/16)+((W35-$U$22)^2)/$W$23))</f>
        <v>1.4734049385037047</v>
      </c>
      <c r="Y35" s="5">
        <f>$U$26+$U$25*U35-2.145*$U$28*(SQRT((1/16)+((W35-$U$22)^2)/$W$23))</f>
        <v>0.92739766707945281</v>
      </c>
    </row>
    <row r="36" spans="3:25" x14ac:dyDescent="0.25">
      <c r="C36" s="4">
        <v>0.6</v>
      </c>
      <c r="D36" s="5"/>
      <c r="E36" s="5">
        <f t="shared" ref="E36:E90" si="12">C36*$C$25+$C$26</f>
        <v>0.97095974102957439</v>
      </c>
      <c r="F36" s="5">
        <f t="shared" ref="F36:F90" si="13">$C$26+$C$25*C36+2.145*$C$28*(SQRT((1/16)+((E36-$C$22)^2)/$E$23))</f>
        <v>1.321426154326852</v>
      </c>
      <c r="G36" s="5">
        <f t="shared" ref="G36:G90" si="14">$C$26+$C$25*C36-2.145*$C$28*(SQRT((1/16)+((E36-$C$22)^2)/$E$23))</f>
        <v>0.62049332773229671</v>
      </c>
      <c r="I36" s="4">
        <v>0.6</v>
      </c>
      <c r="J36" s="5"/>
      <c r="K36" s="5">
        <f t="shared" ref="K36:K90" si="15">I36*$I$25+$I$26</f>
        <v>1.0223588994944399</v>
      </c>
      <c r="L36" s="5">
        <f t="shared" ref="L36:L90" si="16">$I$26+$I$25*I36+2.145*$I$28*(SQRT((1/16)+((K36-$I$22)^2)/$K$23))</f>
        <v>1.331133845677565</v>
      </c>
      <c r="M36" s="5">
        <f t="shared" ref="M36:M90" si="17">$I$26+$I$25*I36-2.145*$I$28*(SQRT((1/16)+((K36-$I$22)^2)/$K$23))</f>
        <v>0.71358395331131486</v>
      </c>
      <c r="O36" s="4">
        <v>0.6</v>
      </c>
      <c r="P36" s="5"/>
      <c r="Q36" s="5">
        <f t="shared" ref="Q36:Q90" si="18">O36*$O$25+$O$26</f>
        <v>0.66833066387747475</v>
      </c>
      <c r="R36" s="5">
        <f t="shared" ref="R36:R90" si="19">$O$26+$O$25*O36+2.145*$O$28*(SQRT((1/16)+((Q36-$O$22)^2)/$Q$23))</f>
        <v>1.0513311359569044</v>
      </c>
      <c r="S36" s="5">
        <f t="shared" ref="S36:S90" si="20">$O$26+$O$25*O36-2.145*$O$28*(SQRT((1/16)+((Q36-$O$22)^2)/$Q$23))</f>
        <v>0.28533019179804509</v>
      </c>
      <c r="U36" s="4">
        <v>1.1000000000000001</v>
      </c>
      <c r="V36" s="5"/>
      <c r="W36" s="5">
        <f t="shared" ref="W36:W85" si="21">U36*$U$25+$U$26</f>
        <v>1.282360927087006</v>
      </c>
      <c r="X36" s="5">
        <f t="shared" ref="X36:X85" si="22">$U$26+$U$25*U36+2.145*$U$28*(SQRT((1/16)+((W36-$U$22)^2)/$W$23))</f>
        <v>1.5475577910730003</v>
      </c>
      <c r="Y36" s="5">
        <f t="shared" ref="Y36:Y85" si="23">$U$26+$U$25*U36-2.145*$U$28*(SQRT((1/16)+((W36-$U$22)^2)/$W$23))</f>
        <v>1.0171640631010117</v>
      </c>
    </row>
    <row r="37" spans="3:25" x14ac:dyDescent="0.25">
      <c r="C37" s="4">
        <v>0.7</v>
      </c>
      <c r="D37" s="5"/>
      <c r="E37" s="5">
        <f t="shared" si="12"/>
        <v>1.0900831240377995</v>
      </c>
      <c r="F37" s="5">
        <f t="shared" si="13"/>
        <v>1.422795258755535</v>
      </c>
      <c r="G37" s="5">
        <f t="shared" si="14"/>
        <v>0.75737098932006408</v>
      </c>
      <c r="I37" s="4">
        <v>0.7</v>
      </c>
      <c r="J37" s="5"/>
      <c r="K37" s="5">
        <f t="shared" si="15"/>
        <v>1.1402432171684898</v>
      </c>
      <c r="L37" s="5">
        <f t="shared" si="16"/>
        <v>1.4321639537553488</v>
      </c>
      <c r="M37" s="5">
        <f t="shared" si="17"/>
        <v>0.84832248058163073</v>
      </c>
      <c r="O37" s="4">
        <v>0.7</v>
      </c>
      <c r="P37" s="5"/>
      <c r="Q37" s="5">
        <f t="shared" si="18"/>
        <v>0.74463834599300249</v>
      </c>
      <c r="R37" s="5">
        <f t="shared" si="19"/>
        <v>1.1196201639536933</v>
      </c>
      <c r="S37" s="5">
        <f t="shared" si="20"/>
        <v>0.36965652803231169</v>
      </c>
      <c r="U37" s="4">
        <v>1.2</v>
      </c>
      <c r="V37" s="5"/>
      <c r="W37" s="5">
        <f t="shared" si="21"/>
        <v>1.3643205513824332</v>
      </c>
      <c r="X37" s="5">
        <f t="shared" si="22"/>
        <v>1.6218542040437081</v>
      </c>
      <c r="Y37" s="5">
        <f t="shared" si="23"/>
        <v>1.1067868987211584</v>
      </c>
    </row>
    <row r="38" spans="3:25" x14ac:dyDescent="0.25">
      <c r="C38" s="4">
        <v>0.8</v>
      </c>
      <c r="D38" s="5"/>
      <c r="E38" s="5">
        <f t="shared" si="12"/>
        <v>1.2092065070460243</v>
      </c>
      <c r="F38" s="5">
        <f t="shared" si="13"/>
        <v>1.5257240638298484</v>
      </c>
      <c r="G38" s="5">
        <f t="shared" si="14"/>
        <v>0.89268895026220019</v>
      </c>
      <c r="I38" s="4">
        <v>0.8</v>
      </c>
      <c r="J38" s="5"/>
      <c r="K38" s="5">
        <f t="shared" si="15"/>
        <v>1.2581275348425396</v>
      </c>
      <c r="L38" s="5">
        <f t="shared" si="16"/>
        <v>1.5345196021856538</v>
      </c>
      <c r="M38" s="5">
        <f t="shared" si="17"/>
        <v>0.98173546749942542</v>
      </c>
      <c r="O38" s="4">
        <v>0.8</v>
      </c>
      <c r="P38" s="5"/>
      <c r="Q38" s="5">
        <f t="shared" si="18"/>
        <v>0.82094602810853035</v>
      </c>
      <c r="R38" s="5">
        <f t="shared" si="19"/>
        <v>1.1879873985431035</v>
      </c>
      <c r="S38" s="5">
        <f t="shared" si="20"/>
        <v>0.45390465767395721</v>
      </c>
      <c r="U38" s="4">
        <v>1.3</v>
      </c>
      <c r="V38" s="5"/>
      <c r="W38" s="5">
        <f t="shared" si="21"/>
        <v>1.4462801756778605</v>
      </c>
      <c r="X38" s="5">
        <f t="shared" si="22"/>
        <v>1.6963073779323266</v>
      </c>
      <c r="Y38" s="5">
        <f t="shared" si="23"/>
        <v>1.1962529734233944</v>
      </c>
    </row>
    <row r="39" spans="3:25" x14ac:dyDescent="0.25">
      <c r="C39" s="4">
        <v>0.9</v>
      </c>
      <c r="D39" s="5"/>
      <c r="E39" s="5">
        <f t="shared" si="12"/>
        <v>1.3283298900542493</v>
      </c>
      <c r="F39" s="5">
        <f t="shared" si="13"/>
        <v>1.6304634769679924</v>
      </c>
      <c r="G39" s="5">
        <f t="shared" si="14"/>
        <v>1.0261963031405061</v>
      </c>
      <c r="I39" s="4">
        <v>0.9</v>
      </c>
      <c r="J39" s="5"/>
      <c r="K39" s="5">
        <f t="shared" si="15"/>
        <v>1.3760118525165892</v>
      </c>
      <c r="L39" s="5">
        <f t="shared" si="16"/>
        <v>1.638436208689469</v>
      </c>
      <c r="M39" s="5">
        <f t="shared" si="17"/>
        <v>1.1135874963437093</v>
      </c>
      <c r="O39" s="4">
        <v>0.9</v>
      </c>
      <c r="P39" s="5"/>
      <c r="Q39" s="5">
        <f t="shared" si="18"/>
        <v>0.8972537102240582</v>
      </c>
      <c r="R39" s="5">
        <f t="shared" si="19"/>
        <v>1.2564380264757853</v>
      </c>
      <c r="S39" s="5">
        <f t="shared" si="20"/>
        <v>0.53806939397233111</v>
      </c>
      <c r="U39" s="4">
        <v>1.4</v>
      </c>
      <c r="V39" s="5"/>
      <c r="W39" s="5">
        <f t="shared" si="21"/>
        <v>1.5282397999732877</v>
      </c>
      <c r="X39" s="5">
        <f t="shared" si="22"/>
        <v>1.7709318589913337</v>
      </c>
      <c r="Y39" s="5">
        <f t="shared" si="23"/>
        <v>1.2855477409552418</v>
      </c>
    </row>
    <row r="40" spans="3:25" x14ac:dyDescent="0.25">
      <c r="C40" s="4">
        <v>1</v>
      </c>
      <c r="D40" s="6">
        <v>0.61</v>
      </c>
      <c r="E40" s="5">
        <f t="shared" si="12"/>
        <v>1.4474532730624743</v>
      </c>
      <c r="F40" s="5">
        <f t="shared" si="13"/>
        <v>1.7372831996665468</v>
      </c>
      <c r="G40" s="5">
        <f t="shared" si="14"/>
        <v>1.1576233464584018</v>
      </c>
      <c r="I40" s="4">
        <v>1</v>
      </c>
      <c r="J40" s="6">
        <v>1.01</v>
      </c>
      <c r="K40" s="5">
        <f t="shared" si="15"/>
        <v>1.4938961701906388</v>
      </c>
      <c r="L40" s="5">
        <f t="shared" si="16"/>
        <v>1.7441752542489439</v>
      </c>
      <c r="M40" s="5">
        <f t="shared" si="17"/>
        <v>1.2436170861323337</v>
      </c>
      <c r="O40" s="4">
        <v>1</v>
      </c>
      <c r="P40" s="6">
        <v>0.98</v>
      </c>
      <c r="Q40" s="5">
        <f t="shared" si="18"/>
        <v>0.97356139233958594</v>
      </c>
      <c r="R40" s="5">
        <f t="shared" si="19"/>
        <v>1.3249776413852128</v>
      </c>
      <c r="S40" s="5">
        <f t="shared" si="20"/>
        <v>0.62214514329395909</v>
      </c>
      <c r="U40" s="4">
        <v>1.5</v>
      </c>
      <c r="V40" s="6"/>
      <c r="W40" s="5">
        <f t="shared" si="21"/>
        <v>1.610199424268715</v>
      </c>
      <c r="X40" s="5">
        <f t="shared" si="22"/>
        <v>1.8457436519261279</v>
      </c>
      <c r="Y40" s="5">
        <f t="shared" si="23"/>
        <v>1.3746551966113021</v>
      </c>
    </row>
    <row r="41" spans="3:25" x14ac:dyDescent="0.25">
      <c r="C41" s="4">
        <v>1.1000000000000001</v>
      </c>
      <c r="D41" s="6"/>
      <c r="E41" s="5">
        <f t="shared" si="12"/>
        <v>1.5665766560706993</v>
      </c>
      <c r="F41" s="5">
        <f t="shared" si="13"/>
        <v>1.8464577197285932</v>
      </c>
      <c r="G41" s="5">
        <f t="shared" si="14"/>
        <v>1.2866955924128054</v>
      </c>
      <c r="I41" s="4">
        <v>1.1000000000000001</v>
      </c>
      <c r="J41" s="6"/>
      <c r="K41" s="5">
        <f t="shared" si="15"/>
        <v>1.6117804878646886</v>
      </c>
      <c r="L41" s="5">
        <f t="shared" si="16"/>
        <v>1.8520133051547947</v>
      </c>
      <c r="M41" s="5">
        <f t="shared" si="17"/>
        <v>1.3715476705745826</v>
      </c>
      <c r="O41" s="4">
        <v>1.1000000000000001</v>
      </c>
      <c r="P41" s="6"/>
      <c r="Q41" s="5">
        <f t="shared" si="18"/>
        <v>1.0498690744551138</v>
      </c>
      <c r="R41" s="5">
        <f t="shared" si="19"/>
        <v>1.3936122762303949</v>
      </c>
      <c r="S41" s="5">
        <f t="shared" si="20"/>
        <v>0.70612587267983273</v>
      </c>
      <c r="U41" s="4">
        <v>1.6</v>
      </c>
      <c r="V41" s="6"/>
      <c r="W41" s="5">
        <f t="shared" si="21"/>
        <v>1.6921590485641422</v>
      </c>
      <c r="X41" s="5">
        <f t="shared" si="22"/>
        <v>1.9207603278346683</v>
      </c>
      <c r="Y41" s="5">
        <f t="shared" si="23"/>
        <v>1.4635577692936161</v>
      </c>
    </row>
    <row r="42" spans="3:25" x14ac:dyDescent="0.25">
      <c r="C42" s="4">
        <v>1.2</v>
      </c>
      <c r="D42" s="6"/>
      <c r="E42" s="5">
        <f t="shared" si="12"/>
        <v>1.6857000390789241</v>
      </c>
      <c r="F42" s="5">
        <f t="shared" si="13"/>
        <v>1.9582450347369265</v>
      </c>
      <c r="G42" s="5">
        <f t="shared" si="14"/>
        <v>1.4131550434209217</v>
      </c>
      <c r="I42" s="4">
        <v>1.2</v>
      </c>
      <c r="J42" s="6"/>
      <c r="K42" s="5">
        <f t="shared" si="15"/>
        <v>1.7296648055387382</v>
      </c>
      <c r="L42" s="5">
        <f t="shared" si="16"/>
        <v>1.9622225456184494</v>
      </c>
      <c r="M42" s="5">
        <f t="shared" si="17"/>
        <v>1.4971070654590271</v>
      </c>
      <c r="O42" s="4">
        <v>1.2</v>
      </c>
      <c r="P42" s="6"/>
      <c r="Q42" s="5">
        <f t="shared" si="18"/>
        <v>1.1261767565706415</v>
      </c>
      <c r="R42" s="5">
        <f t="shared" si="19"/>
        <v>1.4623484375038984</v>
      </c>
      <c r="S42" s="5">
        <f t="shared" si="20"/>
        <v>0.79000507563738465</v>
      </c>
      <c r="U42" s="4">
        <v>1.7</v>
      </c>
      <c r="V42" s="6"/>
      <c r="W42" s="5">
        <f t="shared" si="21"/>
        <v>1.7741186728595695</v>
      </c>
      <c r="X42" s="5">
        <f t="shared" si="22"/>
        <v>1.9960011205984574</v>
      </c>
      <c r="Y42" s="5">
        <f t="shared" si="23"/>
        <v>1.5522362251206816</v>
      </c>
    </row>
    <row r="43" spans="3:25" x14ac:dyDescent="0.25">
      <c r="C43" s="4">
        <v>1.3</v>
      </c>
      <c r="D43" s="6"/>
      <c r="E43" s="5">
        <f t="shared" si="12"/>
        <v>1.8048234220871493</v>
      </c>
      <c r="F43" s="5">
        <f t="shared" si="13"/>
        <v>2.0728597646736753</v>
      </c>
      <c r="G43" s="5">
        <f t="shared" si="14"/>
        <v>1.5367870795006235</v>
      </c>
      <c r="I43" s="4">
        <v>1.3</v>
      </c>
      <c r="J43" s="6"/>
      <c r="K43" s="5">
        <f t="shared" si="15"/>
        <v>1.8475491232127879</v>
      </c>
      <c r="L43" s="5">
        <f t="shared" si="16"/>
        <v>2.0750430963650173</v>
      </c>
      <c r="M43" s="5">
        <f t="shared" si="17"/>
        <v>1.6200551500605584</v>
      </c>
      <c r="O43" s="4">
        <v>1.3</v>
      </c>
      <c r="P43" s="6"/>
      <c r="Q43" s="5">
        <f t="shared" si="18"/>
        <v>1.2024844386861693</v>
      </c>
      <c r="R43" s="5">
        <f t="shared" si="19"/>
        <v>1.5311931410011637</v>
      </c>
      <c r="S43" s="5">
        <f t="shared" si="20"/>
        <v>0.87377573637117489</v>
      </c>
      <c r="U43" s="4">
        <v>1.8</v>
      </c>
      <c r="V43" s="6"/>
      <c r="W43" s="5">
        <f t="shared" si="21"/>
        <v>1.8560782971549967</v>
      </c>
      <c r="X43" s="5">
        <f t="shared" si="22"/>
        <v>2.0714870025829928</v>
      </c>
      <c r="Y43" s="5">
        <f t="shared" si="23"/>
        <v>1.6406695917270009</v>
      </c>
    </row>
    <row r="44" spans="3:25" x14ac:dyDescent="0.25">
      <c r="C44" s="4">
        <v>1.4</v>
      </c>
      <c r="D44" s="6"/>
      <c r="E44" s="5">
        <f t="shared" si="12"/>
        <v>1.9239468050953741</v>
      </c>
      <c r="F44" s="5">
        <f t="shared" si="13"/>
        <v>2.1904454517356466</v>
      </c>
      <c r="G44" s="5">
        <f t="shared" si="14"/>
        <v>1.6574481584551017</v>
      </c>
      <c r="I44" s="4">
        <v>1.4</v>
      </c>
      <c r="J44" s="6"/>
      <c r="K44" s="5">
        <f t="shared" si="15"/>
        <v>1.9654334408868375</v>
      </c>
      <c r="L44" s="5">
        <f t="shared" si="16"/>
        <v>2.1906511634398278</v>
      </c>
      <c r="M44" s="5">
        <f t="shared" si="17"/>
        <v>1.7402157183338469</v>
      </c>
      <c r="O44" s="4">
        <v>1.4</v>
      </c>
      <c r="P44" s="6"/>
      <c r="Q44" s="5">
        <f t="shared" si="18"/>
        <v>1.278792120801697</v>
      </c>
      <c r="R44" s="5">
        <f t="shared" si="19"/>
        <v>1.6001539488321428</v>
      </c>
      <c r="S44" s="5">
        <f t="shared" si="20"/>
        <v>0.95743029277125113</v>
      </c>
      <c r="U44" s="4">
        <v>1.9</v>
      </c>
      <c r="V44" s="6"/>
      <c r="W44" s="5">
        <f t="shared" si="21"/>
        <v>1.938037921450424</v>
      </c>
      <c r="X44" s="5">
        <f t="shared" si="22"/>
        <v>2.1472407277480814</v>
      </c>
      <c r="Y44" s="5">
        <f t="shared" si="23"/>
        <v>1.7288351151527663</v>
      </c>
    </row>
    <row r="45" spans="3:25" x14ac:dyDescent="0.25">
      <c r="C45" s="4">
        <v>1.5</v>
      </c>
      <c r="D45" s="6">
        <v>1.33</v>
      </c>
      <c r="E45" s="5">
        <f t="shared" si="12"/>
        <v>2.0430701881035991</v>
      </c>
      <c r="F45" s="5">
        <f t="shared" si="13"/>
        <v>2.3110532431649715</v>
      </c>
      <c r="G45" s="5">
        <f t="shared" si="14"/>
        <v>1.7750871330422267</v>
      </c>
      <c r="I45" s="4">
        <v>1.5</v>
      </c>
      <c r="J45" s="6">
        <v>1.54</v>
      </c>
      <c r="K45" s="5">
        <f t="shared" si="15"/>
        <v>2.0833177585608871</v>
      </c>
      <c r="L45" s="5">
        <f t="shared" si="16"/>
        <v>2.3091310590218832</v>
      </c>
      <c r="M45" s="5">
        <f t="shared" si="17"/>
        <v>1.8575044580998912</v>
      </c>
      <c r="O45" s="4">
        <v>1.5</v>
      </c>
      <c r="P45" s="6">
        <v>1.47</v>
      </c>
      <c r="Q45" s="5">
        <f t="shared" si="18"/>
        <v>1.355099802917225</v>
      </c>
      <c r="R45" s="5">
        <f t="shared" si="19"/>
        <v>1.6692390072102874</v>
      </c>
      <c r="S45" s="5">
        <f t="shared" si="20"/>
        <v>1.0409605986241626</v>
      </c>
      <c r="U45" s="4">
        <v>2</v>
      </c>
      <c r="V45" s="6">
        <v>1.24</v>
      </c>
      <c r="W45" s="5">
        <f t="shared" si="21"/>
        <v>2.0199975457458512</v>
      </c>
      <c r="X45" s="5">
        <f t="shared" si="22"/>
        <v>2.2232868272649489</v>
      </c>
      <c r="Y45" s="5">
        <f t="shared" si="23"/>
        <v>1.8167082642267538</v>
      </c>
    </row>
    <row r="46" spans="3:25" x14ac:dyDescent="0.25">
      <c r="C46" s="4">
        <v>1.6</v>
      </c>
      <c r="D46" s="6"/>
      <c r="E46" s="5">
        <f t="shared" si="12"/>
        <v>2.1621935711118239</v>
      </c>
      <c r="F46" s="5">
        <f t="shared" si="13"/>
        <v>2.4346337450288709</v>
      </c>
      <c r="G46" s="5">
        <f t="shared" si="14"/>
        <v>1.8897533971947771</v>
      </c>
      <c r="I46" s="4">
        <v>1.6</v>
      </c>
      <c r="J46" s="6"/>
      <c r="K46" s="5">
        <f t="shared" si="15"/>
        <v>2.2012020762349369</v>
      </c>
      <c r="L46" s="5">
        <f t="shared" si="16"/>
        <v>2.4304604024959127</v>
      </c>
      <c r="M46" s="5">
        <f t="shared" si="17"/>
        <v>1.9719437499739614</v>
      </c>
      <c r="O46" s="4">
        <v>1.6</v>
      </c>
      <c r="P46" s="6"/>
      <c r="Q46" s="5">
        <f t="shared" si="18"/>
        <v>1.4314074850327527</v>
      </c>
      <c r="R46" s="5">
        <f t="shared" si="19"/>
        <v>1.7384570843714153</v>
      </c>
      <c r="S46" s="5">
        <f t="shared" si="20"/>
        <v>1.1243578856940901</v>
      </c>
      <c r="U46" s="4">
        <v>2.1</v>
      </c>
      <c r="V46" s="6"/>
      <c r="W46" s="5">
        <f t="shared" si="21"/>
        <v>2.1019571700412785</v>
      </c>
      <c r="X46" s="5">
        <f t="shared" si="22"/>
        <v>2.2996515397824826</v>
      </c>
      <c r="Y46" s="5">
        <f t="shared" si="23"/>
        <v>1.9042628003000746</v>
      </c>
    </row>
    <row r="47" spans="3:25" x14ac:dyDescent="0.25">
      <c r="C47" s="4">
        <v>1.7</v>
      </c>
      <c r="D47" s="6"/>
      <c r="E47" s="5">
        <f t="shared" si="12"/>
        <v>2.2813169541200491</v>
      </c>
      <c r="F47" s="5">
        <f t="shared" si="13"/>
        <v>2.5610448940060557</v>
      </c>
      <c r="G47" s="5">
        <f t="shared" si="14"/>
        <v>2.0015890142340425</v>
      </c>
      <c r="I47" s="4">
        <v>1.7</v>
      </c>
      <c r="J47" s="6"/>
      <c r="K47" s="5">
        <f t="shared" si="15"/>
        <v>2.3190863939089867</v>
      </c>
      <c r="L47" s="5">
        <f t="shared" si="16"/>
        <v>2.5545141387409065</v>
      </c>
      <c r="M47" s="5">
        <f t="shared" si="17"/>
        <v>2.083658649077067</v>
      </c>
      <c r="O47" s="4">
        <v>1.7</v>
      </c>
      <c r="P47" s="6"/>
      <c r="Q47" s="5">
        <f t="shared" si="18"/>
        <v>1.5077151671482805</v>
      </c>
      <c r="R47" s="5">
        <f t="shared" si="19"/>
        <v>1.8078176077507093</v>
      </c>
      <c r="S47" s="5">
        <f t="shared" si="20"/>
        <v>1.2076127265458516</v>
      </c>
      <c r="U47" s="4">
        <v>2.2000000000000002</v>
      </c>
      <c r="V47" s="6"/>
      <c r="W47" s="5">
        <f t="shared" si="21"/>
        <v>2.1839167943367057</v>
      </c>
      <c r="X47" s="5">
        <f t="shared" si="22"/>
        <v>2.3763626560830118</v>
      </c>
      <c r="Y47" s="5">
        <f t="shared" si="23"/>
        <v>1.9914709325903996</v>
      </c>
    </row>
    <row r="48" spans="3:25" x14ac:dyDescent="0.25">
      <c r="C48" s="4">
        <v>1.8</v>
      </c>
      <c r="D48" s="6"/>
      <c r="E48" s="5">
        <f t="shared" si="12"/>
        <v>2.4004403371282739</v>
      </c>
      <c r="F48" s="5">
        <f t="shared" si="13"/>
        <v>2.6900730938509598</v>
      </c>
      <c r="G48" s="5">
        <f t="shared" si="14"/>
        <v>2.1108075804055879</v>
      </c>
      <c r="I48" s="4">
        <v>1.8</v>
      </c>
      <c r="J48" s="6"/>
      <c r="K48" s="5">
        <f t="shared" si="15"/>
        <v>2.4369707115830366</v>
      </c>
      <c r="L48" s="5">
        <f t="shared" si="16"/>
        <v>2.6810857977515625</v>
      </c>
      <c r="M48" s="5">
        <f t="shared" si="17"/>
        <v>2.1928556254145106</v>
      </c>
      <c r="O48" s="4">
        <v>1.8</v>
      </c>
      <c r="P48" s="6"/>
      <c r="Q48" s="5">
        <f t="shared" si="18"/>
        <v>1.5840228492638084</v>
      </c>
      <c r="R48" s="5">
        <f t="shared" si="19"/>
        <v>1.8773306992753307</v>
      </c>
      <c r="S48" s="5">
        <f t="shared" si="20"/>
        <v>1.2907149992522862</v>
      </c>
      <c r="U48" s="4">
        <v>2.2999999999999998</v>
      </c>
      <c r="V48" s="6"/>
      <c r="W48" s="5">
        <f t="shared" si="21"/>
        <v>2.265876418632133</v>
      </c>
      <c r="X48" s="5">
        <f t="shared" si="22"/>
        <v>2.4534492567731343</v>
      </c>
      <c r="Y48" s="5">
        <f t="shared" si="23"/>
        <v>2.0783035804911316</v>
      </c>
    </row>
    <row r="49" spans="3:25" x14ac:dyDescent="0.25">
      <c r="C49" s="4">
        <v>1.9</v>
      </c>
      <c r="D49" s="6"/>
      <c r="E49" s="5">
        <f t="shared" si="12"/>
        <v>2.5195637201364987</v>
      </c>
      <c r="F49" s="5">
        <f t="shared" si="13"/>
        <v>2.8214608691884395</v>
      </c>
      <c r="G49" s="5">
        <f t="shared" si="14"/>
        <v>2.2176665710845578</v>
      </c>
      <c r="I49" s="4">
        <v>1.9</v>
      </c>
      <c r="J49" s="6"/>
      <c r="K49" s="5">
        <f t="shared" si="15"/>
        <v>2.554855029257086</v>
      </c>
      <c r="L49" s="5">
        <f t="shared" si="16"/>
        <v>2.8099182311017543</v>
      </c>
      <c r="M49" s="5">
        <f t="shared" si="17"/>
        <v>2.2997918274124176</v>
      </c>
      <c r="O49" s="4">
        <v>1.9</v>
      </c>
      <c r="P49" s="6"/>
      <c r="Q49" s="5">
        <f t="shared" si="18"/>
        <v>1.6603305313793359</v>
      </c>
      <c r="R49" s="5">
        <f t="shared" si="19"/>
        <v>1.9470072073098608</v>
      </c>
      <c r="S49" s="5">
        <f t="shared" si="20"/>
        <v>1.3736538554488111</v>
      </c>
      <c r="U49" s="4">
        <v>2.4</v>
      </c>
      <c r="V49" s="6"/>
      <c r="W49" s="5">
        <f t="shared" si="21"/>
        <v>2.3478360429275602</v>
      </c>
      <c r="X49" s="5">
        <f t="shared" si="22"/>
        <v>2.5309413228687663</v>
      </c>
      <c r="Y49" s="5">
        <f t="shared" si="23"/>
        <v>2.1647307629863541</v>
      </c>
    </row>
    <row r="50" spans="3:25" x14ac:dyDescent="0.25">
      <c r="C50" s="4">
        <v>2</v>
      </c>
      <c r="D50" s="6">
        <v>1.63</v>
      </c>
      <c r="E50" s="5">
        <f t="shared" si="12"/>
        <v>2.6386871031447239</v>
      </c>
      <c r="F50" s="5">
        <f t="shared" si="13"/>
        <v>2.9549338183365057</v>
      </c>
      <c r="G50" s="5">
        <f t="shared" si="14"/>
        <v>2.3224403879529421</v>
      </c>
      <c r="I50" s="4">
        <v>2</v>
      </c>
      <c r="J50" s="6">
        <v>1.95</v>
      </c>
      <c r="K50" s="5">
        <f t="shared" si="15"/>
        <v>2.6727393469311358</v>
      </c>
      <c r="L50" s="5">
        <f t="shared" si="16"/>
        <v>2.9407345109867671</v>
      </c>
      <c r="M50" s="5">
        <f t="shared" si="17"/>
        <v>2.4047441828755045</v>
      </c>
      <c r="O50" s="4">
        <v>2</v>
      </c>
      <c r="P50" s="6">
        <v>1.89</v>
      </c>
      <c r="Q50" s="5">
        <f t="shared" si="18"/>
        <v>1.7366382134948639</v>
      </c>
      <c r="R50" s="5">
        <f t="shared" si="19"/>
        <v>2.0168587334217865</v>
      </c>
      <c r="S50" s="5">
        <f t="shared" si="20"/>
        <v>1.4564176935679412</v>
      </c>
      <c r="U50" s="4">
        <v>2.5</v>
      </c>
      <c r="V50" s="6"/>
      <c r="W50" s="5">
        <f t="shared" si="21"/>
        <v>2.4297956672229875</v>
      </c>
      <c r="X50" s="5">
        <f t="shared" si="22"/>
        <v>2.6088692038092463</v>
      </c>
      <c r="Y50" s="5">
        <f t="shared" si="23"/>
        <v>2.2507221306367287</v>
      </c>
    </row>
    <row r="51" spans="3:25" x14ac:dyDescent="0.25">
      <c r="C51" s="4">
        <v>2.1</v>
      </c>
      <c r="D51" s="6"/>
      <c r="E51" s="5">
        <f t="shared" si="12"/>
        <v>2.7578104861529491</v>
      </c>
      <c r="F51" s="5">
        <f t="shared" si="13"/>
        <v>3.0902220120639625</v>
      </c>
      <c r="G51" s="5">
        <f t="shared" si="14"/>
        <v>2.4253989602419357</v>
      </c>
      <c r="I51" s="4">
        <v>2.1</v>
      </c>
      <c r="J51" s="6"/>
      <c r="K51" s="5">
        <f t="shared" si="15"/>
        <v>2.7906236646051856</v>
      </c>
      <c r="L51" s="5">
        <f t="shared" si="16"/>
        <v>3.0732624594669655</v>
      </c>
      <c r="M51" s="5">
        <f t="shared" si="17"/>
        <v>2.5079848697434057</v>
      </c>
      <c r="O51" s="4">
        <v>2.1</v>
      </c>
      <c r="P51" s="6"/>
      <c r="Q51" s="5">
        <f t="shared" si="18"/>
        <v>1.8129458956103919</v>
      </c>
      <c r="R51" s="5">
        <f t="shared" si="19"/>
        <v>2.0868976517190192</v>
      </c>
      <c r="S51" s="5">
        <f t="shared" si="20"/>
        <v>1.5389941395017643</v>
      </c>
      <c r="U51" s="4">
        <v>2.6</v>
      </c>
      <c r="V51" s="6"/>
      <c r="W51" s="5">
        <f t="shared" si="21"/>
        <v>2.5117552915184147</v>
      </c>
      <c r="X51" s="5">
        <f t="shared" si="22"/>
        <v>2.6872629366446552</v>
      </c>
      <c r="Y51" s="5">
        <f t="shared" si="23"/>
        <v>2.3362476463921742</v>
      </c>
    </row>
    <row r="52" spans="3:25" x14ac:dyDescent="0.25">
      <c r="C52" s="4">
        <v>2.2000000000000002</v>
      </c>
      <c r="D52" s="6"/>
      <c r="E52" s="5">
        <f t="shared" si="12"/>
        <v>2.8769338691611739</v>
      </c>
      <c r="F52" s="5">
        <f t="shared" si="13"/>
        <v>3.2270741291604761</v>
      </c>
      <c r="G52" s="5">
        <f t="shared" si="14"/>
        <v>2.5267936091618717</v>
      </c>
      <c r="I52" s="4">
        <v>2.2000000000000002</v>
      </c>
      <c r="J52" s="6"/>
      <c r="K52" s="5">
        <f t="shared" si="15"/>
        <v>2.9085079822792355</v>
      </c>
      <c r="L52" s="5">
        <f t="shared" si="16"/>
        <v>3.2072504769906462</v>
      </c>
      <c r="M52" s="5">
        <f t="shared" si="17"/>
        <v>2.6097654875678247</v>
      </c>
      <c r="O52" s="4">
        <v>2.2000000000000002</v>
      </c>
      <c r="P52" s="6"/>
      <c r="Q52" s="5">
        <f t="shared" si="18"/>
        <v>1.8892535777259196</v>
      </c>
      <c r="R52" s="5">
        <f t="shared" si="19"/>
        <v>2.1571371180624492</v>
      </c>
      <c r="S52" s="5">
        <f t="shared" si="20"/>
        <v>1.6213700373893898</v>
      </c>
      <c r="U52" s="4">
        <v>2.7</v>
      </c>
      <c r="V52" s="6"/>
      <c r="W52" s="5">
        <f t="shared" si="21"/>
        <v>2.5937149158138419</v>
      </c>
      <c r="X52" s="5">
        <f t="shared" si="22"/>
        <v>2.7661514244745429</v>
      </c>
      <c r="Y52" s="5">
        <f t="shared" si="23"/>
        <v>2.421278407153141</v>
      </c>
    </row>
    <row r="53" spans="3:25" x14ac:dyDescent="0.25">
      <c r="C53" s="4">
        <v>2.2999999999999998</v>
      </c>
      <c r="D53" s="6"/>
      <c r="E53" s="5">
        <f t="shared" si="12"/>
        <v>2.9960572521693987</v>
      </c>
      <c r="F53" s="5">
        <f t="shared" si="13"/>
        <v>3.3652649473915655</v>
      </c>
      <c r="G53" s="5">
        <f t="shared" si="14"/>
        <v>2.6268495569472319</v>
      </c>
      <c r="I53" s="4">
        <v>2.2999999999999998</v>
      </c>
      <c r="J53" s="6"/>
      <c r="K53" s="5">
        <f t="shared" si="15"/>
        <v>3.0263922999532848</v>
      </c>
      <c r="L53" s="5">
        <f t="shared" si="16"/>
        <v>3.3424754809573352</v>
      </c>
      <c r="M53" s="5">
        <f t="shared" si="17"/>
        <v>2.7103091189492345</v>
      </c>
      <c r="O53" s="4">
        <v>2.2999999999999998</v>
      </c>
      <c r="P53" s="6"/>
      <c r="Q53" s="5">
        <f t="shared" si="18"/>
        <v>1.9655612598414471</v>
      </c>
      <c r="R53" s="5">
        <f t="shared" si="19"/>
        <v>2.2275910659948917</v>
      </c>
      <c r="S53" s="5">
        <f t="shared" si="20"/>
        <v>1.7035314536880026</v>
      </c>
      <c r="U53" s="4">
        <v>2.8</v>
      </c>
      <c r="V53" s="6"/>
      <c r="W53" s="5">
        <f t="shared" si="21"/>
        <v>2.6756745401092692</v>
      </c>
      <c r="X53" s="5">
        <f t="shared" si="22"/>
        <v>2.8455615012614159</v>
      </c>
      <c r="Y53" s="5">
        <f t="shared" si="23"/>
        <v>2.5057875789571225</v>
      </c>
    </row>
    <row r="54" spans="3:25" x14ac:dyDescent="0.25">
      <c r="C54" s="4">
        <v>2.4</v>
      </c>
      <c r="D54" s="6"/>
      <c r="E54" s="5">
        <f t="shared" si="12"/>
        <v>3.1151806351776234</v>
      </c>
      <c r="F54" s="5">
        <f t="shared" si="13"/>
        <v>3.5045978717955522</v>
      </c>
      <c r="G54" s="5">
        <f t="shared" si="14"/>
        <v>2.7257633985596947</v>
      </c>
      <c r="I54" s="4">
        <v>2.4</v>
      </c>
      <c r="J54" s="6"/>
      <c r="K54" s="5">
        <f t="shared" si="15"/>
        <v>3.1442766176273347</v>
      </c>
      <c r="L54" s="5">
        <f t="shared" si="16"/>
        <v>3.4787451301403136</v>
      </c>
      <c r="M54" s="5">
        <f t="shared" si="17"/>
        <v>2.8098081051143557</v>
      </c>
      <c r="O54" s="4">
        <v>2.4</v>
      </c>
      <c r="P54" s="6"/>
      <c r="Q54" s="5">
        <f t="shared" si="18"/>
        <v>2.0418689419569751</v>
      </c>
      <c r="R54" s="5">
        <f t="shared" si="19"/>
        <v>2.2982741857873936</v>
      </c>
      <c r="S54" s="5">
        <f t="shared" si="20"/>
        <v>1.7854636981265566</v>
      </c>
      <c r="U54" s="4">
        <v>2.9</v>
      </c>
      <c r="V54" s="6"/>
      <c r="W54" s="5">
        <f t="shared" si="21"/>
        <v>2.7576341644046964</v>
      </c>
      <c r="X54" s="5">
        <f t="shared" si="22"/>
        <v>2.9255169319808103</v>
      </c>
      <c r="Y54" s="5">
        <f t="shared" si="23"/>
        <v>2.5897513968285826</v>
      </c>
    </row>
    <row r="55" spans="3:25" x14ac:dyDescent="0.25">
      <c r="C55" s="4">
        <v>2.5</v>
      </c>
      <c r="D55" s="6"/>
      <c r="E55" s="5">
        <f t="shared" si="12"/>
        <v>3.2343040181858487</v>
      </c>
      <c r="F55" s="5">
        <f t="shared" si="13"/>
        <v>3.6449042952973212</v>
      </c>
      <c r="G55" s="5">
        <f t="shared" si="14"/>
        <v>2.8237037410743762</v>
      </c>
      <c r="I55" s="4">
        <v>2.5</v>
      </c>
      <c r="J55" s="6"/>
      <c r="K55" s="5">
        <f t="shared" si="15"/>
        <v>3.2621609353013841</v>
      </c>
      <c r="L55" s="5">
        <f t="shared" si="16"/>
        <v>3.615896576414086</v>
      </c>
      <c r="M55" s="5">
        <f t="shared" si="17"/>
        <v>2.9084252941886821</v>
      </c>
      <c r="O55" s="4">
        <v>2.5</v>
      </c>
      <c r="P55" s="6"/>
      <c r="Q55" s="5">
        <f t="shared" si="18"/>
        <v>2.1181766240725031</v>
      </c>
      <c r="R55" s="5">
        <f t="shared" si="19"/>
        <v>2.3692018826342811</v>
      </c>
      <c r="S55" s="5">
        <f t="shared" si="20"/>
        <v>1.8671513655107252</v>
      </c>
      <c r="U55" s="4">
        <v>3</v>
      </c>
      <c r="V55" s="6">
        <v>1.82</v>
      </c>
      <c r="W55" s="5">
        <f t="shared" si="21"/>
        <v>2.8395937887001237</v>
      </c>
      <c r="X55" s="5">
        <f t="shared" si="22"/>
        <v>3.006037418069365</v>
      </c>
      <c r="Y55" s="5">
        <f t="shared" si="23"/>
        <v>2.6731501593308824</v>
      </c>
    </row>
    <row r="56" spans="3:25" x14ac:dyDescent="0.25">
      <c r="C56" s="4">
        <v>2.6</v>
      </c>
      <c r="D56" s="6"/>
      <c r="E56" s="5">
        <f t="shared" si="12"/>
        <v>3.3534274011940739</v>
      </c>
      <c r="F56" s="5">
        <f t="shared" si="13"/>
        <v>3.7860412386725883</v>
      </c>
      <c r="G56" s="5">
        <f t="shared" si="14"/>
        <v>2.9208135637155594</v>
      </c>
      <c r="I56" s="4">
        <v>2.6</v>
      </c>
      <c r="J56" s="6"/>
      <c r="K56" s="5">
        <f t="shared" si="15"/>
        <v>3.3800452529754339</v>
      </c>
      <c r="L56" s="5">
        <f t="shared" si="16"/>
        <v>3.7537934718420223</v>
      </c>
      <c r="M56" s="5">
        <f t="shared" si="17"/>
        <v>3.0062970341088455</v>
      </c>
      <c r="O56" s="4">
        <v>2.6</v>
      </c>
      <c r="P56" s="6"/>
      <c r="Q56" s="5">
        <f t="shared" si="18"/>
        <v>2.1944843061880306</v>
      </c>
      <c r="R56" s="5">
        <f t="shared" si="19"/>
        <v>2.4403902097967576</v>
      </c>
      <c r="S56" s="5">
        <f t="shared" si="20"/>
        <v>1.9485784025793034</v>
      </c>
      <c r="U56" s="4">
        <v>3.1</v>
      </c>
      <c r="V56" s="6"/>
      <c r="W56" s="5">
        <f t="shared" si="21"/>
        <v>2.9215534129955509</v>
      </c>
      <c r="X56" s="5">
        <f t="shared" si="22"/>
        <v>3.0871376933342374</v>
      </c>
      <c r="Y56" s="5">
        <f t="shared" si="23"/>
        <v>2.7559691326568645</v>
      </c>
    </row>
    <row r="57" spans="3:25" x14ac:dyDescent="0.25">
      <c r="C57" s="4">
        <v>2.7</v>
      </c>
      <c r="D57" s="6"/>
      <c r="E57" s="5">
        <f t="shared" si="12"/>
        <v>3.4725507842022987</v>
      </c>
      <c r="F57" s="5">
        <f t="shared" si="13"/>
        <v>3.92788826192267</v>
      </c>
      <c r="G57" s="5">
        <f t="shared" si="14"/>
        <v>3.0172133064819273</v>
      </c>
      <c r="I57" s="4">
        <v>2.7</v>
      </c>
      <c r="J57" s="6"/>
      <c r="K57" s="5">
        <f t="shared" si="15"/>
        <v>3.4979295706494837</v>
      </c>
      <c r="L57" s="5">
        <f t="shared" si="16"/>
        <v>3.8923223543058838</v>
      </c>
      <c r="M57" s="5">
        <f t="shared" si="17"/>
        <v>3.1035367869930837</v>
      </c>
      <c r="O57" s="4">
        <v>2.7</v>
      </c>
      <c r="P57" s="6"/>
      <c r="Q57" s="5">
        <f t="shared" si="18"/>
        <v>2.2707919883035586</v>
      </c>
      <c r="R57" s="5">
        <f t="shared" si="19"/>
        <v>2.5118557724864758</v>
      </c>
      <c r="S57" s="5">
        <f t="shared" si="20"/>
        <v>2.0297282041206413</v>
      </c>
      <c r="U57" s="4">
        <v>3.2</v>
      </c>
      <c r="V57" s="6"/>
      <c r="W57" s="5">
        <f t="shared" si="21"/>
        <v>3.0035130372909782</v>
      </c>
      <c r="X57" s="5">
        <f t="shared" si="22"/>
        <v>3.168826799761141</v>
      </c>
      <c r="Y57" s="5">
        <f t="shared" si="23"/>
        <v>2.8381992748208154</v>
      </c>
    </row>
    <row r="58" spans="3:25" x14ac:dyDescent="0.25">
      <c r="C58" s="4">
        <v>2.8</v>
      </c>
      <c r="D58" s="6"/>
      <c r="E58" s="5">
        <f t="shared" si="12"/>
        <v>3.5916741672105235</v>
      </c>
      <c r="F58" s="5">
        <f t="shared" si="13"/>
        <v>4.0703442480392784</v>
      </c>
      <c r="G58" s="5">
        <f t="shared" si="14"/>
        <v>3.1130040863817685</v>
      </c>
      <c r="I58" s="4">
        <v>2.8</v>
      </c>
      <c r="J58" s="6"/>
      <c r="K58" s="5">
        <f t="shared" si="15"/>
        <v>3.6158138883235331</v>
      </c>
      <c r="L58" s="5">
        <f t="shared" si="16"/>
        <v>4.0313890486451101</v>
      </c>
      <c r="M58" s="5">
        <f t="shared" si="17"/>
        <v>3.2002387280019562</v>
      </c>
      <c r="O58" s="4">
        <v>2.8</v>
      </c>
      <c r="P58" s="6"/>
      <c r="Q58" s="5">
        <f t="shared" si="18"/>
        <v>2.3470996704190861</v>
      </c>
      <c r="R58" s="5">
        <f t="shared" si="19"/>
        <v>2.5836155985949656</v>
      </c>
      <c r="S58" s="5">
        <f t="shared" si="20"/>
        <v>2.1105837422432066</v>
      </c>
      <c r="U58" s="4">
        <v>3.3</v>
      </c>
      <c r="V58" s="6"/>
      <c r="W58" s="5">
        <f t="shared" si="21"/>
        <v>3.0854726615864054</v>
      </c>
      <c r="X58" s="5">
        <f t="shared" si="22"/>
        <v>3.2511076224427642</v>
      </c>
      <c r="Y58" s="5">
        <f t="shared" si="23"/>
        <v>2.9198377007300467</v>
      </c>
    </row>
    <row r="59" spans="3:25" x14ac:dyDescent="0.25">
      <c r="C59" s="4">
        <v>2.9</v>
      </c>
      <c r="D59" s="6"/>
      <c r="E59" s="5">
        <f t="shared" si="12"/>
        <v>3.7107975502187482</v>
      </c>
      <c r="F59" s="5">
        <f t="shared" si="13"/>
        <v>4.2133243807158456</v>
      </c>
      <c r="G59" s="5">
        <f t="shared" si="14"/>
        <v>3.2082707197216505</v>
      </c>
      <c r="I59" s="4">
        <v>2.9</v>
      </c>
      <c r="J59" s="6"/>
      <c r="K59" s="5">
        <f t="shared" si="15"/>
        <v>3.733698205997583</v>
      </c>
      <c r="L59" s="5">
        <f t="shared" si="16"/>
        <v>4.1709153938277606</v>
      </c>
      <c r="M59" s="5">
        <f t="shared" si="17"/>
        <v>3.2964810181674054</v>
      </c>
      <c r="O59" s="4">
        <v>2.9</v>
      </c>
      <c r="P59" s="6"/>
      <c r="Q59" s="5">
        <f t="shared" si="18"/>
        <v>2.423407352534614</v>
      </c>
      <c r="R59" s="5">
        <f t="shared" si="19"/>
        <v>2.6556869731184132</v>
      </c>
      <c r="S59" s="5">
        <f t="shared" si="20"/>
        <v>2.1911277319508149</v>
      </c>
      <c r="U59" s="4">
        <v>3.4</v>
      </c>
      <c r="V59" s="6"/>
      <c r="W59" s="5">
        <f t="shared" si="21"/>
        <v>3.1674322858818327</v>
      </c>
      <c r="X59" s="5">
        <f t="shared" si="22"/>
        <v>3.333976737854329</v>
      </c>
      <c r="Y59" s="5">
        <f t="shared" si="23"/>
        <v>3.0008878339093363</v>
      </c>
    </row>
    <row r="60" spans="3:25" x14ac:dyDescent="0.25">
      <c r="C60" s="4">
        <v>3</v>
      </c>
      <c r="D60" s="6">
        <v>2.5299999999999998</v>
      </c>
      <c r="E60" s="5">
        <f t="shared" si="12"/>
        <v>3.8299209332269735</v>
      </c>
      <c r="F60" s="5">
        <f t="shared" si="13"/>
        <v>4.3567574599440428</v>
      </c>
      <c r="G60" s="5">
        <f t="shared" si="14"/>
        <v>3.3030844065099041</v>
      </c>
      <c r="I60" s="4">
        <v>3</v>
      </c>
      <c r="J60" s="5">
        <v>3.1</v>
      </c>
      <c r="K60" s="5">
        <f t="shared" si="15"/>
        <v>3.8515825236716328</v>
      </c>
      <c r="L60" s="5">
        <f t="shared" si="16"/>
        <v>4.3108364122493086</v>
      </c>
      <c r="M60" s="5">
        <f t="shared" si="17"/>
        <v>3.3923286350939565</v>
      </c>
      <c r="O60" s="4">
        <v>3</v>
      </c>
      <c r="P60" s="5">
        <v>3.09</v>
      </c>
      <c r="Q60" s="5">
        <f t="shared" si="18"/>
        <v>2.499715034650142</v>
      </c>
      <c r="R60" s="5">
        <f t="shared" si="19"/>
        <v>2.728087234397738</v>
      </c>
      <c r="S60" s="5">
        <f t="shared" si="20"/>
        <v>2.271342834902546</v>
      </c>
      <c r="U60" s="4">
        <v>3.5</v>
      </c>
      <c r="V60" s="5"/>
      <c r="W60" s="5">
        <f t="shared" si="21"/>
        <v>3.2493919101772599</v>
      </c>
      <c r="X60" s="5">
        <f t="shared" si="22"/>
        <v>3.4174245937148271</v>
      </c>
      <c r="Y60" s="5">
        <f t="shared" si="23"/>
        <v>3.0813592266396927</v>
      </c>
    </row>
    <row r="61" spans="3:25" x14ac:dyDescent="0.25">
      <c r="C61" s="4">
        <v>3.1</v>
      </c>
      <c r="D61" s="6"/>
      <c r="E61" s="5">
        <f t="shared" si="12"/>
        <v>3.9490443162351987</v>
      </c>
      <c r="F61" s="5">
        <f t="shared" si="13"/>
        <v>4.5005835966333816</v>
      </c>
      <c r="G61" s="5">
        <f t="shared" si="14"/>
        <v>3.3975050358370154</v>
      </c>
      <c r="I61" s="4">
        <v>3.1</v>
      </c>
      <c r="J61" s="6"/>
      <c r="K61" s="5">
        <f t="shared" si="15"/>
        <v>3.9694668413456826</v>
      </c>
      <c r="L61" s="5">
        <f t="shared" si="16"/>
        <v>4.451097932944915</v>
      </c>
      <c r="M61" s="5">
        <f t="shared" si="17"/>
        <v>3.4878357497464503</v>
      </c>
      <c r="O61" s="4">
        <v>3.1</v>
      </c>
      <c r="P61" s="6"/>
      <c r="Q61" s="5">
        <f t="shared" si="18"/>
        <v>2.57602271676567</v>
      </c>
      <c r="R61" s="5">
        <f t="shared" si="19"/>
        <v>2.8008335321592011</v>
      </c>
      <c r="S61" s="5">
        <f t="shared" si="20"/>
        <v>2.3512119013721389</v>
      </c>
      <c r="U61" s="4">
        <v>3.6</v>
      </c>
      <c r="V61" s="6"/>
      <c r="W61" s="5">
        <f t="shared" si="21"/>
        <v>3.3313515344726872</v>
      </c>
      <c r="X61" s="5">
        <f t="shared" si="22"/>
        <v>3.5014359988424189</v>
      </c>
      <c r="Y61" s="5">
        <f t="shared" si="23"/>
        <v>3.1612670701029555</v>
      </c>
    </row>
    <row r="62" spans="3:25" x14ac:dyDescent="0.25">
      <c r="C62" s="4">
        <v>3.2</v>
      </c>
      <c r="D62" s="6"/>
      <c r="E62" s="5">
        <f t="shared" si="12"/>
        <v>4.068167699243423</v>
      </c>
      <c r="F62" s="5">
        <f t="shared" si="13"/>
        <v>4.6447522734265876</v>
      </c>
      <c r="G62" s="5">
        <f t="shared" si="14"/>
        <v>3.4915831250602589</v>
      </c>
      <c r="I62" s="4">
        <v>3.2</v>
      </c>
      <c r="J62" s="6"/>
      <c r="K62" s="5">
        <f t="shared" si="15"/>
        <v>4.0873511590197324</v>
      </c>
      <c r="L62" s="5">
        <f t="shared" si="16"/>
        <v>4.5916546311455777</v>
      </c>
      <c r="M62" s="5">
        <f t="shared" si="17"/>
        <v>3.5830476868938868</v>
      </c>
      <c r="O62" s="4">
        <v>3.2</v>
      </c>
      <c r="P62" s="6"/>
      <c r="Q62" s="5">
        <f t="shared" si="18"/>
        <v>2.6523303988811975</v>
      </c>
      <c r="R62" s="5">
        <f t="shared" si="19"/>
        <v>2.8739425498106965</v>
      </c>
      <c r="S62" s="5">
        <f t="shared" si="20"/>
        <v>2.4307182479516984</v>
      </c>
      <c r="U62" s="4">
        <v>3.7</v>
      </c>
      <c r="V62" s="6"/>
      <c r="W62" s="5">
        <f t="shared" si="21"/>
        <v>3.4133111587681144</v>
      </c>
      <c r="X62" s="5">
        <f t="shared" si="22"/>
        <v>3.5859908661228772</v>
      </c>
      <c r="Y62" s="5">
        <f t="shared" si="23"/>
        <v>3.2406314514133516</v>
      </c>
    </row>
    <row r="63" spans="3:25" x14ac:dyDescent="0.25">
      <c r="C63" s="4">
        <v>3.3</v>
      </c>
      <c r="D63" s="6"/>
      <c r="E63" s="5">
        <f t="shared" si="12"/>
        <v>4.1872910822516483</v>
      </c>
      <c r="F63" s="5">
        <f t="shared" si="13"/>
        <v>4.7892207342665749</v>
      </c>
      <c r="G63" s="5">
        <f t="shared" si="14"/>
        <v>3.5853614302367216</v>
      </c>
      <c r="I63" s="4">
        <v>3.3</v>
      </c>
      <c r="J63" s="6"/>
      <c r="K63" s="5">
        <f t="shared" si="15"/>
        <v>4.2052354766937814</v>
      </c>
      <c r="L63" s="5">
        <f t="shared" si="16"/>
        <v>4.7324684280379312</v>
      </c>
      <c r="M63" s="5">
        <f t="shared" si="17"/>
        <v>3.6780025253496316</v>
      </c>
      <c r="O63" s="4">
        <v>3.3</v>
      </c>
      <c r="P63" s="6"/>
      <c r="Q63" s="5">
        <f t="shared" si="18"/>
        <v>2.728638080996725</v>
      </c>
      <c r="R63" s="5">
        <f t="shared" si="19"/>
        <v>2.9474301964457053</v>
      </c>
      <c r="S63" s="5">
        <f t="shared" si="20"/>
        <v>2.5098459655477448</v>
      </c>
      <c r="U63" s="4">
        <v>3.8</v>
      </c>
      <c r="V63" s="6"/>
      <c r="W63" s="5">
        <f t="shared" si="21"/>
        <v>3.4952707830635417</v>
      </c>
      <c r="X63" s="5">
        <f t="shared" si="22"/>
        <v>3.6710651278912403</v>
      </c>
      <c r="Y63" s="5">
        <f t="shared" si="23"/>
        <v>3.319476438235843</v>
      </c>
    </row>
    <row r="64" spans="3:25" x14ac:dyDescent="0.25">
      <c r="C64" s="4">
        <v>3.4</v>
      </c>
      <c r="D64" s="6"/>
      <c r="E64" s="5">
        <f t="shared" si="12"/>
        <v>4.3064144652598735</v>
      </c>
      <c r="F64" s="5">
        <f t="shared" si="13"/>
        <v>4.9339526570766221</v>
      </c>
      <c r="G64" s="5">
        <f t="shared" si="14"/>
        <v>3.6788762734431248</v>
      </c>
      <c r="I64" s="4">
        <v>3.4</v>
      </c>
      <c r="J64" s="6"/>
      <c r="K64" s="5">
        <f t="shared" si="15"/>
        <v>4.3231197943678321</v>
      </c>
      <c r="L64" s="5">
        <f t="shared" si="16"/>
        <v>4.8735071918886197</v>
      </c>
      <c r="M64" s="5">
        <f t="shared" si="17"/>
        <v>3.7727323968470445</v>
      </c>
      <c r="O64" s="4">
        <v>3.4</v>
      </c>
      <c r="P64" s="6"/>
      <c r="Q64" s="5">
        <f t="shared" si="18"/>
        <v>2.804945763112253</v>
      </c>
      <c r="R64" s="5">
        <f t="shared" si="19"/>
        <v>3.0213112773399762</v>
      </c>
      <c r="S64" s="5">
        <f t="shared" si="20"/>
        <v>2.5885802488845298</v>
      </c>
      <c r="U64" s="4">
        <v>3.9</v>
      </c>
      <c r="V64" s="6"/>
      <c r="W64" s="5">
        <f t="shared" si="21"/>
        <v>3.5772304073589689</v>
      </c>
      <c r="X64" s="5">
        <f t="shared" si="22"/>
        <v>3.7566317341203908</v>
      </c>
      <c r="Y64" s="5">
        <f t="shared" si="23"/>
        <v>3.3978290805975471</v>
      </c>
    </row>
    <row r="65" spans="3:25" x14ac:dyDescent="0.25">
      <c r="C65" s="4">
        <v>3.5</v>
      </c>
      <c r="D65" s="6"/>
      <c r="E65" s="5">
        <f t="shared" si="12"/>
        <v>4.4255378482680978</v>
      </c>
      <c r="F65" s="5">
        <f t="shared" si="13"/>
        <v>5.0789170642119883</v>
      </c>
      <c r="G65" s="5">
        <f t="shared" si="14"/>
        <v>3.7721586323242073</v>
      </c>
      <c r="I65" s="4">
        <v>3.5</v>
      </c>
      <c r="J65" s="6"/>
      <c r="K65" s="5">
        <f t="shared" si="15"/>
        <v>4.4410041120418811</v>
      </c>
      <c r="L65" s="5">
        <f t="shared" si="16"/>
        <v>5.0147436863245964</v>
      </c>
      <c r="M65" s="5">
        <f t="shared" si="17"/>
        <v>3.8672645377591657</v>
      </c>
      <c r="O65" s="4">
        <v>3.5</v>
      </c>
      <c r="P65" s="6"/>
      <c r="Q65" s="5">
        <f t="shared" si="18"/>
        <v>2.8812534452277809</v>
      </c>
      <c r="R65" s="5">
        <f t="shared" si="19"/>
        <v>3.0955991550816533</v>
      </c>
      <c r="S65" s="5">
        <f t="shared" si="20"/>
        <v>2.6669077353739086</v>
      </c>
      <c r="U65" s="4">
        <v>4</v>
      </c>
      <c r="V65" s="6">
        <v>2.27</v>
      </c>
      <c r="W65" s="5">
        <f t="shared" si="21"/>
        <v>3.6591900316543962</v>
      </c>
      <c r="X65" s="5">
        <f t="shared" si="22"/>
        <v>3.8426616491956458</v>
      </c>
      <c r="Y65" s="5">
        <f t="shared" si="23"/>
        <v>3.4757184141131465</v>
      </c>
    </row>
    <row r="66" spans="3:25" x14ac:dyDescent="0.25">
      <c r="C66" s="4">
        <v>3.6</v>
      </c>
      <c r="D66" s="6"/>
      <c r="E66" s="5">
        <f t="shared" si="12"/>
        <v>4.544661231276323</v>
      </c>
      <c r="F66" s="5">
        <f t="shared" si="13"/>
        <v>5.2240874295431148</v>
      </c>
      <c r="G66" s="5">
        <f t="shared" si="14"/>
        <v>3.8652350330095313</v>
      </c>
      <c r="I66" s="4">
        <v>3.6</v>
      </c>
      <c r="J66" s="6"/>
      <c r="K66" s="5">
        <f t="shared" si="15"/>
        <v>4.5588884297159318</v>
      </c>
      <c r="L66" s="5">
        <f t="shared" si="16"/>
        <v>5.1561547189272705</v>
      </c>
      <c r="M66" s="5">
        <f t="shared" si="17"/>
        <v>3.9616221405045935</v>
      </c>
      <c r="O66" s="4">
        <v>3.6</v>
      </c>
      <c r="P66" s="6"/>
      <c r="Q66" s="5">
        <f t="shared" si="18"/>
        <v>2.9575611273433089</v>
      </c>
      <c r="R66" s="5">
        <f t="shared" si="19"/>
        <v>3.1703054164319706</v>
      </c>
      <c r="S66" s="5">
        <f t="shared" si="20"/>
        <v>2.7448168382546472</v>
      </c>
      <c r="U66" s="4">
        <v>4.0999999999999996</v>
      </c>
      <c r="V66" s="6"/>
      <c r="W66" s="5">
        <f t="shared" si="21"/>
        <v>3.741149655949823</v>
      </c>
      <c r="X66" s="5">
        <f t="shared" si="22"/>
        <v>3.9291247789627688</v>
      </c>
      <c r="Y66" s="5">
        <f t="shared" si="23"/>
        <v>3.5531745329368771</v>
      </c>
    </row>
    <row r="67" spans="3:25" x14ac:dyDescent="0.25">
      <c r="C67" s="4">
        <v>3.7</v>
      </c>
      <c r="D67" s="6"/>
      <c r="E67" s="5">
        <f t="shared" si="12"/>
        <v>4.6637846142845483</v>
      </c>
      <c r="F67" s="5">
        <f t="shared" si="13"/>
        <v>5.3694409466305943</v>
      </c>
      <c r="G67" s="5">
        <f t="shared" si="14"/>
        <v>3.9581282819385022</v>
      </c>
      <c r="I67" s="4">
        <v>3.7</v>
      </c>
      <c r="J67" s="6"/>
      <c r="K67" s="5">
        <f t="shared" si="15"/>
        <v>4.6767727473899807</v>
      </c>
      <c r="L67" s="5">
        <f t="shared" si="16"/>
        <v>5.2977204510979625</v>
      </c>
      <c r="M67" s="5">
        <f t="shared" si="17"/>
        <v>4.0558250436819989</v>
      </c>
      <c r="O67" s="4">
        <v>3.7</v>
      </c>
      <c r="P67" s="6"/>
      <c r="Q67" s="5">
        <f t="shared" si="18"/>
        <v>3.0338688094588364</v>
      </c>
      <c r="R67" s="5">
        <f t="shared" si="19"/>
        <v>3.2454395620884617</v>
      </c>
      <c r="S67" s="5">
        <f t="shared" si="20"/>
        <v>2.8222980568292111</v>
      </c>
      <c r="U67" s="4">
        <v>4.2</v>
      </c>
      <c r="V67" s="6"/>
      <c r="W67" s="5">
        <f t="shared" si="21"/>
        <v>3.8231092802452507</v>
      </c>
      <c r="X67" s="5">
        <f t="shared" si="22"/>
        <v>4.0159907809894833</v>
      </c>
      <c r="Y67" s="5">
        <f t="shared" si="23"/>
        <v>3.6302277795010185</v>
      </c>
    </row>
    <row r="68" spans="3:25" x14ac:dyDescent="0.25">
      <c r="C68" s="4">
        <v>3.8</v>
      </c>
      <c r="D68" s="6"/>
      <c r="E68" s="5">
        <f t="shared" si="12"/>
        <v>4.7829079972927726</v>
      </c>
      <c r="F68" s="5">
        <f t="shared" si="13"/>
        <v>5.5149579281676244</v>
      </c>
      <c r="G68" s="5">
        <f t="shared" si="14"/>
        <v>4.0508580664179208</v>
      </c>
      <c r="I68" s="4">
        <v>3.8</v>
      </c>
      <c r="J68" s="6"/>
      <c r="K68" s="5">
        <f t="shared" si="15"/>
        <v>4.7946570650640297</v>
      </c>
      <c r="L68" s="5">
        <f t="shared" si="16"/>
        <v>5.4394238373421251</v>
      </c>
      <c r="M68" s="5">
        <f t="shared" si="17"/>
        <v>4.1498902927859342</v>
      </c>
      <c r="O68" s="4">
        <v>3.8</v>
      </c>
      <c r="P68" s="6"/>
      <c r="Q68" s="5">
        <f t="shared" si="18"/>
        <v>3.1101764915743639</v>
      </c>
      <c r="R68" s="5">
        <f t="shared" si="19"/>
        <v>3.3210087372533352</v>
      </c>
      <c r="S68" s="5">
        <f t="shared" si="20"/>
        <v>2.8993442458953926</v>
      </c>
      <c r="U68" s="4">
        <v>4.3</v>
      </c>
      <c r="V68" s="6"/>
      <c r="W68" s="5">
        <f t="shared" si="21"/>
        <v>3.9050689045406779</v>
      </c>
      <c r="X68" s="5">
        <f t="shared" si="22"/>
        <v>4.1032297326981313</v>
      </c>
      <c r="Y68" s="5">
        <f t="shared" si="23"/>
        <v>3.7069080763832249</v>
      </c>
    </row>
    <row r="69" spans="3:25" x14ac:dyDescent="0.25">
      <c r="C69" s="4">
        <v>3.9</v>
      </c>
      <c r="D69" s="6"/>
      <c r="E69" s="5">
        <f t="shared" si="12"/>
        <v>4.9020313803009978</v>
      </c>
      <c r="F69" s="5">
        <f t="shared" si="13"/>
        <v>5.66062131210386</v>
      </c>
      <c r="G69" s="5">
        <f t="shared" si="14"/>
        <v>4.1434414484981357</v>
      </c>
      <c r="I69" s="4">
        <v>3.9</v>
      </c>
      <c r="J69" s="6"/>
      <c r="K69" s="5">
        <f t="shared" si="15"/>
        <v>4.9125413827380804</v>
      </c>
      <c r="L69" s="5">
        <f t="shared" si="16"/>
        <v>5.5812501683162079</v>
      </c>
      <c r="M69" s="5">
        <f t="shared" si="17"/>
        <v>4.2438325971599529</v>
      </c>
      <c r="O69" s="4">
        <v>3.9</v>
      </c>
      <c r="P69" s="6"/>
      <c r="Q69" s="5">
        <f t="shared" si="18"/>
        <v>3.1864841736898919</v>
      </c>
      <c r="R69" s="5">
        <f t="shared" si="19"/>
        <v>3.3970175199539847</v>
      </c>
      <c r="S69" s="5">
        <f t="shared" si="20"/>
        <v>2.9759508274257991</v>
      </c>
      <c r="U69" s="4">
        <v>4.4000000000000004</v>
      </c>
      <c r="V69" s="6"/>
      <c r="W69" s="5">
        <f t="shared" si="21"/>
        <v>3.9870285288361056</v>
      </c>
      <c r="X69" s="5">
        <f t="shared" si="22"/>
        <v>4.1908126507196162</v>
      </c>
      <c r="Y69" s="5">
        <f t="shared" si="23"/>
        <v>3.783244406952595</v>
      </c>
    </row>
    <row r="70" spans="3:25" x14ac:dyDescent="0.25">
      <c r="C70" s="4">
        <v>4</v>
      </c>
      <c r="D70" s="6">
        <v>3.55</v>
      </c>
      <c r="E70" s="5">
        <f t="shared" si="12"/>
        <v>5.0211547633092231</v>
      </c>
      <c r="F70" s="5">
        <f t="shared" si="13"/>
        <v>5.8064162544040441</v>
      </c>
      <c r="G70" s="5">
        <f t="shared" si="14"/>
        <v>4.235893272214402</v>
      </c>
      <c r="I70" s="4">
        <v>4</v>
      </c>
      <c r="J70" s="6">
        <v>4.41</v>
      </c>
      <c r="K70" s="5">
        <f t="shared" si="15"/>
        <v>5.0304257004121293</v>
      </c>
      <c r="L70" s="5">
        <f t="shared" si="16"/>
        <v>5.7231866971249925</v>
      </c>
      <c r="M70" s="5">
        <f t="shared" si="17"/>
        <v>4.3376647036992662</v>
      </c>
      <c r="O70" s="4">
        <v>4</v>
      </c>
      <c r="P70" s="6">
        <v>4.17</v>
      </c>
      <c r="Q70" s="5">
        <f t="shared" si="18"/>
        <v>3.2627918558054199</v>
      </c>
      <c r="R70" s="5">
        <f t="shared" si="19"/>
        <v>3.4734677812967325</v>
      </c>
      <c r="S70" s="5">
        <f t="shared" si="20"/>
        <v>3.0521159303141072</v>
      </c>
      <c r="U70" s="4">
        <v>4.5</v>
      </c>
      <c r="V70" s="6"/>
      <c r="W70" s="5">
        <f t="shared" si="21"/>
        <v>4.0689881531315324</v>
      </c>
      <c r="X70" s="5">
        <f t="shared" si="22"/>
        <v>4.2787118687115901</v>
      </c>
      <c r="Y70" s="5">
        <f t="shared" si="23"/>
        <v>3.8592644375514751</v>
      </c>
    </row>
    <row r="71" spans="3:25" x14ac:dyDescent="0.25">
      <c r="C71" s="4">
        <v>4.0999999999999996</v>
      </c>
      <c r="E71" s="5">
        <f t="shared" si="12"/>
        <v>5.1402781463174474</v>
      </c>
      <c r="F71" s="5">
        <f t="shared" si="13"/>
        <v>5.9523297922028844</v>
      </c>
      <c r="G71" s="5">
        <f t="shared" si="14"/>
        <v>4.3282265004320104</v>
      </c>
      <c r="I71" s="4">
        <v>4.0999999999999996</v>
      </c>
      <c r="K71" s="5">
        <f t="shared" si="15"/>
        <v>5.1483100180861783</v>
      </c>
      <c r="L71" s="5">
        <f t="shared" si="16"/>
        <v>5.8652223325330626</v>
      </c>
      <c r="M71" s="5">
        <f t="shared" si="17"/>
        <v>4.431397703639294</v>
      </c>
      <c r="O71" s="4">
        <v>4.0999999999999996</v>
      </c>
      <c r="Q71" s="5">
        <f t="shared" si="18"/>
        <v>3.3390995379209474</v>
      </c>
      <c r="R71" s="5">
        <f t="shared" si="19"/>
        <v>3.5503586274187295</v>
      </c>
      <c r="S71" s="5">
        <f t="shared" si="20"/>
        <v>3.1278404484231652</v>
      </c>
      <c r="U71" s="4">
        <v>4.5999999999999996</v>
      </c>
      <c r="W71" s="5">
        <f t="shared" si="21"/>
        <v>4.1509477774269588</v>
      </c>
      <c r="X71" s="5">
        <f t="shared" si="22"/>
        <v>4.3669012896712873</v>
      </c>
      <c r="Y71" s="5">
        <f t="shared" si="23"/>
        <v>3.9349942651826297</v>
      </c>
    </row>
    <row r="72" spans="3:25" x14ac:dyDescent="0.25">
      <c r="C72" s="4">
        <v>4.2</v>
      </c>
      <c r="E72" s="5">
        <f t="shared" si="12"/>
        <v>5.2594015293256735</v>
      </c>
      <c r="F72" s="5">
        <f t="shared" si="13"/>
        <v>6.0983505642491469</v>
      </c>
      <c r="G72" s="5">
        <f t="shared" si="14"/>
        <v>4.4204524944022001</v>
      </c>
      <c r="I72" s="4">
        <v>4.2</v>
      </c>
      <c r="K72" s="5">
        <f t="shared" si="15"/>
        <v>5.266194335760229</v>
      </c>
      <c r="L72" s="5">
        <f t="shared" si="16"/>
        <v>6.0073473860989157</v>
      </c>
      <c r="M72" s="5">
        <f t="shared" si="17"/>
        <v>4.5250412854215423</v>
      </c>
      <c r="O72" s="4">
        <v>4.2</v>
      </c>
      <c r="Q72" s="5">
        <f t="shared" si="18"/>
        <v>3.4154072200364758</v>
      </c>
      <c r="R72" s="5">
        <f t="shared" si="19"/>
        <v>3.6276864272862417</v>
      </c>
      <c r="S72" s="5">
        <f t="shared" si="20"/>
        <v>3.2031280127867099</v>
      </c>
      <c r="U72" s="4">
        <v>4.7</v>
      </c>
      <c r="W72" s="5">
        <f t="shared" si="21"/>
        <v>4.2329074017223869</v>
      </c>
      <c r="X72" s="5">
        <f t="shared" si="22"/>
        <v>4.4553565331068539</v>
      </c>
      <c r="Y72" s="5">
        <f t="shared" si="23"/>
        <v>4.0104582703379199</v>
      </c>
    </row>
    <row r="73" spans="3:25" x14ac:dyDescent="0.25">
      <c r="C73" s="4">
        <v>4.3</v>
      </c>
      <c r="E73" s="5">
        <f t="shared" si="12"/>
        <v>5.3785249123338978</v>
      </c>
      <c r="F73" s="5">
        <f t="shared" si="13"/>
        <v>6.2444685780753826</v>
      </c>
      <c r="G73" s="5">
        <f t="shared" si="14"/>
        <v>4.5125812465924131</v>
      </c>
      <c r="I73" s="4">
        <v>4.3</v>
      </c>
      <c r="K73" s="5">
        <f t="shared" si="15"/>
        <v>5.3840786534342779</v>
      </c>
      <c r="L73" s="5">
        <f t="shared" si="16"/>
        <v>6.1495533628981871</v>
      </c>
      <c r="M73" s="5">
        <f t="shared" si="17"/>
        <v>4.6186039439703688</v>
      </c>
      <c r="O73" s="4">
        <v>4.3</v>
      </c>
      <c r="Q73" s="5">
        <f t="shared" si="18"/>
        <v>3.4917149021520033</v>
      </c>
      <c r="R73" s="5">
        <f t="shared" si="19"/>
        <v>3.7054449243461076</v>
      </c>
      <c r="S73" s="5">
        <f t="shared" si="20"/>
        <v>3.277984879957899</v>
      </c>
      <c r="U73" s="4">
        <v>4.7999999999999901</v>
      </c>
      <c r="W73" s="5">
        <f t="shared" si="21"/>
        <v>4.3148670260178061</v>
      </c>
      <c r="X73" s="5">
        <f t="shared" si="22"/>
        <v>4.5440549984025518</v>
      </c>
      <c r="Y73" s="5">
        <f t="shared" si="23"/>
        <v>4.0856790536330605</v>
      </c>
    </row>
    <row r="74" spans="3:25" x14ac:dyDescent="0.25">
      <c r="C74" s="4">
        <v>4.4000000000000004</v>
      </c>
      <c r="E74" s="5">
        <f t="shared" si="12"/>
        <v>5.4976482953421231</v>
      </c>
      <c r="F74" s="5">
        <f t="shared" si="13"/>
        <v>6.3906750153799781</v>
      </c>
      <c r="G74" s="5">
        <f t="shared" si="14"/>
        <v>4.6046215753042681</v>
      </c>
      <c r="I74" s="4">
        <v>4.4000000000000004</v>
      </c>
      <c r="K74" s="5">
        <f t="shared" si="15"/>
        <v>5.5019629711083287</v>
      </c>
      <c r="L74" s="5">
        <f t="shared" si="16"/>
        <v>6.2918327876054123</v>
      </c>
      <c r="M74" s="5">
        <f t="shared" si="17"/>
        <v>4.712093154611245</v>
      </c>
      <c r="O74" s="4">
        <v>4.4000000000000004</v>
      </c>
      <c r="Q74" s="5">
        <f t="shared" si="18"/>
        <v>3.5680225842675313</v>
      </c>
      <c r="R74" s="5">
        <f t="shared" si="19"/>
        <v>3.7836254241489713</v>
      </c>
      <c r="S74" s="5">
        <f t="shared" si="20"/>
        <v>3.3524197443860912</v>
      </c>
      <c r="U74" s="4">
        <v>4.8999999999999897</v>
      </c>
      <c r="W74" s="5">
        <f t="shared" si="21"/>
        <v>4.3968266503132325</v>
      </c>
      <c r="X74" s="5">
        <f t="shared" si="22"/>
        <v>4.6329758644703922</v>
      </c>
      <c r="Y74" s="5">
        <f t="shared" si="23"/>
        <v>4.1606774361560728</v>
      </c>
    </row>
    <row r="75" spans="3:25" x14ac:dyDescent="0.25">
      <c r="C75" s="4">
        <v>4.5</v>
      </c>
      <c r="E75" s="5">
        <f t="shared" si="12"/>
        <v>5.6167716783503483</v>
      </c>
      <c r="F75" s="5">
        <f t="shared" si="13"/>
        <v>6.5369620687535148</v>
      </c>
      <c r="G75" s="5">
        <f t="shared" si="14"/>
        <v>4.6965812879471818</v>
      </c>
      <c r="I75" s="4">
        <v>4.5</v>
      </c>
      <c r="K75" s="5">
        <f t="shared" si="15"/>
        <v>5.6198472887823776</v>
      </c>
      <c r="L75" s="5">
        <f t="shared" si="16"/>
        <v>6.4341790593643564</v>
      </c>
      <c r="M75" s="5">
        <f t="shared" si="17"/>
        <v>4.8055155182003988</v>
      </c>
      <c r="O75" s="4">
        <v>4.5</v>
      </c>
      <c r="Q75" s="5">
        <f t="shared" si="18"/>
        <v>3.6443302663830588</v>
      </c>
      <c r="R75" s="5">
        <f t="shared" si="19"/>
        <v>3.8622170451562043</v>
      </c>
      <c r="S75" s="5">
        <f t="shared" si="20"/>
        <v>3.4264434876099132</v>
      </c>
      <c r="U75" s="4">
        <v>5</v>
      </c>
      <c r="V75" s="6">
        <v>2.5099999999999998</v>
      </c>
      <c r="W75" s="5">
        <f t="shared" si="21"/>
        <v>4.4787862746086686</v>
      </c>
      <c r="X75" s="5">
        <f t="shared" si="22"/>
        <v>4.7221000433052689</v>
      </c>
      <c r="Y75" s="5">
        <f t="shared" si="23"/>
        <v>4.2354725059120684</v>
      </c>
    </row>
    <row r="76" spans="3:25" x14ac:dyDescent="0.25">
      <c r="C76" s="4">
        <v>4.5999999999999996</v>
      </c>
      <c r="E76" s="5">
        <f t="shared" si="12"/>
        <v>5.7358950613585726</v>
      </c>
      <c r="F76" s="5">
        <f t="shared" si="13"/>
        <v>6.6833228041992019</v>
      </c>
      <c r="G76" s="5">
        <f t="shared" si="14"/>
        <v>4.7884673185179434</v>
      </c>
      <c r="I76" s="4">
        <v>4.5999999999999996</v>
      </c>
      <c r="K76" s="5">
        <f t="shared" si="15"/>
        <v>5.7377316064564283</v>
      </c>
      <c r="L76" s="5">
        <f t="shared" si="16"/>
        <v>6.5765863301881291</v>
      </c>
      <c r="M76" s="5">
        <f t="shared" si="17"/>
        <v>4.8988768827247275</v>
      </c>
      <c r="O76" s="4">
        <v>4.5999999999999996</v>
      </c>
      <c r="Q76" s="5">
        <f t="shared" si="18"/>
        <v>3.7206379484985863</v>
      </c>
      <c r="R76" s="5">
        <f t="shared" si="19"/>
        <v>3.9412070165581845</v>
      </c>
      <c r="S76" s="5">
        <f t="shared" si="20"/>
        <v>3.5000688804389881</v>
      </c>
      <c r="U76" s="4">
        <v>5.0999999999999899</v>
      </c>
      <c r="W76" s="5">
        <f t="shared" si="21"/>
        <v>4.5607458989040879</v>
      </c>
      <c r="X76" s="5">
        <f t="shared" si="22"/>
        <v>4.8114101020858069</v>
      </c>
      <c r="Y76" s="5">
        <f t="shared" si="23"/>
        <v>4.3100816957223689</v>
      </c>
    </row>
    <row r="77" spans="3:25" x14ac:dyDescent="0.25">
      <c r="C77" s="4">
        <v>4.7</v>
      </c>
      <c r="E77" s="5">
        <f t="shared" si="12"/>
        <v>5.8550184443667979</v>
      </c>
      <c r="F77" s="5">
        <f t="shared" si="13"/>
        <v>6.8297510449516148</v>
      </c>
      <c r="G77" s="5">
        <f t="shared" si="14"/>
        <v>4.8802858437819809</v>
      </c>
      <c r="I77" s="4">
        <v>4.7</v>
      </c>
      <c r="K77" s="5">
        <f t="shared" si="15"/>
        <v>5.8556159241304773</v>
      </c>
      <c r="L77" s="5">
        <f t="shared" si="16"/>
        <v>6.719049402666351</v>
      </c>
      <c r="M77" s="5">
        <f t="shared" si="17"/>
        <v>4.9921824455946036</v>
      </c>
      <c r="O77" s="4">
        <v>4.7</v>
      </c>
      <c r="Q77" s="5">
        <f t="shared" si="18"/>
        <v>3.7969456306141147</v>
      </c>
      <c r="R77" s="5">
        <f t="shared" si="19"/>
        <v>4.020581005335039</v>
      </c>
      <c r="S77" s="5">
        <f t="shared" si="20"/>
        <v>3.5733102558931908</v>
      </c>
      <c r="U77" s="4">
        <v>5.1999999999999904</v>
      </c>
      <c r="W77" s="5">
        <f t="shared" si="21"/>
        <v>4.6427055231995151</v>
      </c>
      <c r="X77" s="5">
        <f t="shared" si="22"/>
        <v>4.9008901654716599</v>
      </c>
      <c r="Y77" s="5">
        <f t="shared" si="23"/>
        <v>4.3845208809273704</v>
      </c>
    </row>
    <row r="78" spans="3:25" x14ac:dyDescent="0.25">
      <c r="C78" s="4">
        <v>4.8</v>
      </c>
      <c r="E78" s="5">
        <f t="shared" si="12"/>
        <v>5.9741418273750222</v>
      </c>
      <c r="F78" s="5">
        <f t="shared" si="13"/>
        <v>6.9762412729424703</v>
      </c>
      <c r="G78" s="5">
        <f t="shared" si="14"/>
        <v>4.9720423818075741</v>
      </c>
      <c r="I78" s="4">
        <v>4.8</v>
      </c>
      <c r="K78" s="5">
        <f t="shared" si="15"/>
        <v>5.973500241804528</v>
      </c>
      <c r="L78" s="5">
        <f t="shared" si="16"/>
        <v>6.8615636435771119</v>
      </c>
      <c r="M78" s="5">
        <f t="shared" si="17"/>
        <v>5.0854368400319441</v>
      </c>
      <c r="O78" s="4">
        <v>4.8</v>
      </c>
      <c r="Q78" s="5">
        <f t="shared" si="18"/>
        <v>3.8732533127296422</v>
      </c>
      <c r="R78" s="5">
        <f t="shared" si="19"/>
        <v>4.1003234549540277</v>
      </c>
      <c r="S78" s="5">
        <f t="shared" si="20"/>
        <v>3.6461831705052568</v>
      </c>
      <c r="U78" s="4">
        <v>5.2999999999999901</v>
      </c>
      <c r="W78" s="5">
        <f t="shared" si="21"/>
        <v>4.7246651474949424</v>
      </c>
      <c r="X78" s="5">
        <f t="shared" si="22"/>
        <v>4.9905258070193446</v>
      </c>
      <c r="Y78" s="5">
        <f t="shared" si="23"/>
        <v>4.4588044879705402</v>
      </c>
    </row>
    <row r="79" spans="3:25" x14ac:dyDescent="0.25">
      <c r="C79" s="4">
        <v>4.9000000000000004</v>
      </c>
      <c r="E79" s="5">
        <f t="shared" si="12"/>
        <v>6.0932652103832483</v>
      </c>
      <c r="F79" s="5">
        <f t="shared" si="13"/>
        <v>7.1227885449392589</v>
      </c>
      <c r="G79" s="5">
        <f t="shared" si="14"/>
        <v>5.0637418758272377</v>
      </c>
      <c r="I79" s="4">
        <v>4.9000000000000004</v>
      </c>
      <c r="K79" s="5">
        <f t="shared" si="15"/>
        <v>6.0913845594785769</v>
      </c>
      <c r="L79" s="5">
        <f t="shared" si="16"/>
        <v>7.0041249106524424</v>
      </c>
      <c r="M79" s="5">
        <f t="shared" si="17"/>
        <v>5.1786442083047115</v>
      </c>
      <c r="O79" s="4">
        <v>4.9000000000000004</v>
      </c>
      <c r="Q79" s="5">
        <f t="shared" si="18"/>
        <v>3.9495609948451702</v>
      </c>
      <c r="R79" s="5">
        <f t="shared" si="19"/>
        <v>4.180417919745385</v>
      </c>
      <c r="S79" s="5">
        <f t="shared" si="20"/>
        <v>3.7187040699449554</v>
      </c>
      <c r="U79" s="4">
        <v>5.3999999999999897</v>
      </c>
      <c r="W79" s="5">
        <f t="shared" si="21"/>
        <v>4.8066247717903687</v>
      </c>
      <c r="X79" s="5">
        <f t="shared" si="22"/>
        <v>5.0803039363049338</v>
      </c>
      <c r="Y79" s="5">
        <f t="shared" si="23"/>
        <v>4.5329456072758036</v>
      </c>
    </row>
    <row r="80" spans="3:25" x14ac:dyDescent="0.25">
      <c r="C80" s="4">
        <v>5</v>
      </c>
      <c r="E80" s="5">
        <f t="shared" si="12"/>
        <v>6.2123885933914726</v>
      </c>
      <c r="F80" s="5">
        <f t="shared" si="13"/>
        <v>7.269388420926493</v>
      </c>
      <c r="G80" s="5">
        <f t="shared" si="14"/>
        <v>5.1553887658564523</v>
      </c>
      <c r="I80" s="4">
        <v>5</v>
      </c>
      <c r="K80" s="5">
        <f t="shared" si="15"/>
        <v>6.2092688771526259</v>
      </c>
      <c r="L80" s="5">
        <f t="shared" si="16"/>
        <v>7.1467294902643737</v>
      </c>
      <c r="M80" s="5">
        <f t="shared" si="17"/>
        <v>5.2718082640408781</v>
      </c>
      <c r="O80" s="4">
        <v>5</v>
      </c>
      <c r="Q80" s="5">
        <f t="shared" si="18"/>
        <v>4.0258686769606982</v>
      </c>
      <c r="R80" s="5">
        <f t="shared" si="19"/>
        <v>4.2608473816986177</v>
      </c>
      <c r="S80" s="5">
        <f t="shared" si="20"/>
        <v>3.7908899722227787</v>
      </c>
      <c r="U80" s="4">
        <v>5.4999999999999902</v>
      </c>
      <c r="W80" s="5">
        <f t="shared" si="21"/>
        <v>4.8885843960857969</v>
      </c>
      <c r="X80" s="5">
        <f t="shared" si="22"/>
        <v>5.1702126864351792</v>
      </c>
      <c r="Y80" s="5">
        <f t="shared" si="23"/>
        <v>4.6069561057364146</v>
      </c>
    </row>
    <row r="81" spans="3:25" x14ac:dyDescent="0.25">
      <c r="C81" s="4">
        <v>5.0999999999999996</v>
      </c>
      <c r="E81" s="5">
        <f t="shared" si="12"/>
        <v>6.331511976399697</v>
      </c>
      <c r="F81" s="5">
        <f t="shared" si="13"/>
        <v>7.416036902737396</v>
      </c>
      <c r="G81" s="5">
        <f t="shared" si="14"/>
        <v>5.2469870500619979</v>
      </c>
      <c r="I81" s="4">
        <v>5.0999999999999996</v>
      </c>
      <c r="K81" s="5">
        <f t="shared" si="15"/>
        <v>6.3271531948266766</v>
      </c>
      <c r="L81" s="5">
        <f t="shared" si="16"/>
        <v>7.2893740442123462</v>
      </c>
      <c r="M81" s="5">
        <f t="shared" si="17"/>
        <v>5.3649323454410069</v>
      </c>
      <c r="O81" s="4">
        <v>5.0999999999999996</v>
      </c>
      <c r="Q81" s="5">
        <f t="shared" si="18"/>
        <v>4.1021763590762248</v>
      </c>
      <c r="R81" s="5">
        <f t="shared" si="19"/>
        <v>4.3415945396882734</v>
      </c>
      <c r="S81" s="5">
        <f t="shared" si="20"/>
        <v>3.8627581784641762</v>
      </c>
      <c r="U81" s="4">
        <v>5.5999999999999899</v>
      </c>
      <c r="W81" s="5">
        <f t="shared" si="21"/>
        <v>4.9705440203812241</v>
      </c>
      <c r="X81" s="5">
        <f t="shared" si="22"/>
        <v>5.2602413051284698</v>
      </c>
      <c r="Y81" s="5">
        <f t="shared" si="23"/>
        <v>4.6808467356339785</v>
      </c>
    </row>
    <row r="82" spans="3:25" x14ac:dyDescent="0.25">
      <c r="C82" s="4">
        <v>5.2</v>
      </c>
      <c r="E82" s="5">
        <f t="shared" si="12"/>
        <v>6.4506353594079231</v>
      </c>
      <c r="F82" s="5">
        <f t="shared" si="13"/>
        <v>7.562730381297472</v>
      </c>
      <c r="G82" s="5">
        <f t="shared" si="14"/>
        <v>5.3385403375183742</v>
      </c>
      <c r="I82" s="4">
        <v>5.2</v>
      </c>
      <c r="K82" s="5">
        <f t="shared" si="15"/>
        <v>6.4450375125007255</v>
      </c>
      <c r="L82" s="5">
        <f t="shared" si="16"/>
        <v>7.4320555641243367</v>
      </c>
      <c r="M82" s="5">
        <f t="shared" si="17"/>
        <v>5.4580194608771144</v>
      </c>
      <c r="O82" s="4">
        <v>5.2</v>
      </c>
      <c r="Q82" s="5">
        <f t="shared" si="18"/>
        <v>4.1784840411917532</v>
      </c>
      <c r="R82" s="5">
        <f t="shared" si="19"/>
        <v>4.422642064521324</v>
      </c>
      <c r="S82" s="5">
        <f t="shared" si="20"/>
        <v>3.9343260178621828</v>
      </c>
      <c r="U82" s="4">
        <v>5.6999999999999904</v>
      </c>
      <c r="W82" s="5">
        <f t="shared" si="21"/>
        <v>5.0525036446766514</v>
      </c>
      <c r="X82" s="5">
        <f t="shared" si="22"/>
        <v>5.3503800514023663</v>
      </c>
      <c r="Y82" s="5">
        <f t="shared" si="23"/>
        <v>4.7546272379509364</v>
      </c>
    </row>
    <row r="83" spans="3:25" x14ac:dyDescent="0.25">
      <c r="C83" s="4">
        <v>5.3</v>
      </c>
      <c r="E83" s="5">
        <f t="shared" si="12"/>
        <v>6.5697587424161474</v>
      </c>
      <c r="F83" s="5">
        <f t="shared" si="13"/>
        <v>7.7094655911277945</v>
      </c>
      <c r="G83" s="5">
        <f t="shared" si="14"/>
        <v>5.4300518937045004</v>
      </c>
      <c r="I83" s="4">
        <v>5.3</v>
      </c>
      <c r="K83" s="5">
        <f t="shared" si="15"/>
        <v>6.5629218301747763</v>
      </c>
      <c r="L83" s="5">
        <f t="shared" si="16"/>
        <v>7.574771332250565</v>
      </c>
      <c r="M83" s="5">
        <f t="shared" si="17"/>
        <v>5.5510723280989875</v>
      </c>
      <c r="O83" s="4">
        <v>5.3</v>
      </c>
      <c r="Q83" s="5">
        <f t="shared" si="18"/>
        <v>4.2547917233072807</v>
      </c>
      <c r="R83" s="5">
        <f t="shared" si="19"/>
        <v>4.503972816342384</v>
      </c>
      <c r="S83" s="5">
        <f t="shared" si="20"/>
        <v>4.0056106302721775</v>
      </c>
      <c r="U83" s="4">
        <v>5.7999999999999901</v>
      </c>
      <c r="W83" s="5">
        <f t="shared" si="21"/>
        <v>5.1344632689720786</v>
      </c>
      <c r="X83" s="5">
        <f t="shared" si="22"/>
        <v>5.4406200990556242</v>
      </c>
      <c r="Y83" s="5">
        <f t="shared" si="23"/>
        <v>4.8283064388885331</v>
      </c>
    </row>
    <row r="84" spans="3:25" x14ac:dyDescent="0.25">
      <c r="C84" s="4">
        <v>5.4</v>
      </c>
      <c r="E84" s="5">
        <f t="shared" si="12"/>
        <v>6.6888821254243727</v>
      </c>
      <c r="F84" s="5">
        <f t="shared" si="13"/>
        <v>7.8562395709884747</v>
      </c>
      <c r="G84" s="5">
        <f t="shared" si="14"/>
        <v>5.5215246798602706</v>
      </c>
      <c r="I84" s="4">
        <v>5.4</v>
      </c>
      <c r="K84" s="5">
        <f t="shared" si="15"/>
        <v>6.6808061478488252</v>
      </c>
      <c r="L84" s="5">
        <f t="shared" si="16"/>
        <v>7.7175188876436724</v>
      </c>
      <c r="M84" s="5">
        <f t="shared" si="17"/>
        <v>5.644093408053978</v>
      </c>
      <c r="O84" s="4">
        <v>5.4</v>
      </c>
      <c r="Q84" s="5">
        <f t="shared" si="18"/>
        <v>4.3310994054228091</v>
      </c>
      <c r="R84" s="5">
        <f t="shared" si="19"/>
        <v>4.5855700236039283</v>
      </c>
      <c r="S84" s="5">
        <f t="shared" si="20"/>
        <v>4.07662878724169</v>
      </c>
      <c r="U84" s="4">
        <v>5.8999999999999897</v>
      </c>
      <c r="W84" s="5">
        <f t="shared" si="21"/>
        <v>5.216422893267505</v>
      </c>
      <c r="X84" s="5">
        <f t="shared" si="22"/>
        <v>5.5309534475207798</v>
      </c>
      <c r="Y84" s="5">
        <f t="shared" si="23"/>
        <v>4.9018923390142302</v>
      </c>
    </row>
    <row r="85" spans="3:25" x14ac:dyDescent="0.25">
      <c r="C85" s="4">
        <v>5.5</v>
      </c>
      <c r="E85" s="5">
        <f t="shared" si="12"/>
        <v>6.808005508432597</v>
      </c>
      <c r="F85" s="5">
        <f t="shared" si="13"/>
        <v>8.003049629732164</v>
      </c>
      <c r="G85" s="5">
        <f t="shared" si="14"/>
        <v>5.6129613871330308</v>
      </c>
      <c r="I85" s="4">
        <v>5.5</v>
      </c>
      <c r="K85" s="5">
        <f t="shared" si="15"/>
        <v>6.7986904655228759</v>
      </c>
      <c r="L85" s="5">
        <f t="shared" si="16"/>
        <v>7.86029599689346</v>
      </c>
      <c r="M85" s="5">
        <f t="shared" si="17"/>
        <v>5.7370849341522918</v>
      </c>
      <c r="O85" s="4">
        <v>5.5</v>
      </c>
      <c r="Q85" s="5">
        <f t="shared" si="18"/>
        <v>4.4074070875383367</v>
      </c>
      <c r="R85" s="5">
        <f t="shared" si="19"/>
        <v>4.6674174248907949</v>
      </c>
      <c r="S85" s="5">
        <f t="shared" si="20"/>
        <v>4.1473967501858784</v>
      </c>
      <c r="U85" s="4">
        <v>5.9999999999999902</v>
      </c>
      <c r="V85" s="6">
        <v>2.87</v>
      </c>
      <c r="W85" s="5">
        <f t="shared" si="21"/>
        <v>5.2983825175629331</v>
      </c>
      <c r="X85" s="5">
        <f t="shared" si="22"/>
        <v>5.6213728402353391</v>
      </c>
      <c r="Y85" s="5">
        <f t="shared" si="23"/>
        <v>4.9753921948905271</v>
      </c>
    </row>
    <row r="86" spans="3:25" x14ac:dyDescent="0.25">
      <c r="C86" s="4">
        <v>5.6</v>
      </c>
      <c r="E86" s="5">
        <f t="shared" si="12"/>
        <v>6.9271288914408222</v>
      </c>
      <c r="F86" s="5">
        <f t="shared" si="13"/>
        <v>8.1498933165924345</v>
      </c>
      <c r="G86" s="5">
        <f t="shared" si="14"/>
        <v>5.704364466289209</v>
      </c>
      <c r="I86" s="4">
        <v>5.6</v>
      </c>
      <c r="K86" s="5">
        <f t="shared" si="15"/>
        <v>6.9165747831969249</v>
      </c>
      <c r="L86" s="5">
        <f t="shared" si="16"/>
        <v>8.0031006287257203</v>
      </c>
      <c r="M86" s="5">
        <f t="shared" si="17"/>
        <v>5.8300489376681295</v>
      </c>
      <c r="O86" s="4">
        <v>5.6</v>
      </c>
      <c r="Q86" s="5">
        <f t="shared" si="18"/>
        <v>4.4837147696538642</v>
      </c>
      <c r="R86" s="5">
        <f t="shared" si="19"/>
        <v>4.7494993763641542</v>
      </c>
      <c r="S86" s="5">
        <f t="shared" si="20"/>
        <v>4.2179301629435741</v>
      </c>
    </row>
    <row r="87" spans="3:25" x14ac:dyDescent="0.25">
      <c r="C87" s="4">
        <v>5.7</v>
      </c>
      <c r="E87" s="5">
        <f t="shared" si="12"/>
        <v>7.0462522744490474</v>
      </c>
      <c r="F87" s="5">
        <f t="shared" si="13"/>
        <v>8.2967683952587912</v>
      </c>
      <c r="G87" s="5">
        <f t="shared" si="14"/>
        <v>5.7957361536393037</v>
      </c>
      <c r="I87" s="4">
        <v>5.7</v>
      </c>
      <c r="K87" s="5">
        <f t="shared" si="15"/>
        <v>7.0344591008709756</v>
      </c>
      <c r="L87" s="5">
        <f t="shared" si="16"/>
        <v>8.14593093189022</v>
      </c>
      <c r="M87" s="5">
        <f t="shared" si="17"/>
        <v>5.9229872698517303</v>
      </c>
      <c r="O87" s="4">
        <v>5.7</v>
      </c>
      <c r="Q87" s="5">
        <f t="shared" si="18"/>
        <v>4.5600224517693926</v>
      </c>
      <c r="R87" s="5">
        <f t="shared" si="19"/>
        <v>4.8318009285100905</v>
      </c>
      <c r="S87" s="5">
        <f t="shared" si="20"/>
        <v>4.2882439750286947</v>
      </c>
    </row>
    <row r="88" spans="3:25" x14ac:dyDescent="0.25">
      <c r="C88" s="4">
        <v>5.8</v>
      </c>
      <c r="E88" s="5">
        <f t="shared" si="12"/>
        <v>7.1653756574572718</v>
      </c>
      <c r="F88" s="5">
        <f t="shared" si="13"/>
        <v>8.4436728211945393</v>
      </c>
      <c r="G88" s="5">
        <f t="shared" si="14"/>
        <v>5.8870784937200051</v>
      </c>
      <c r="I88" s="4">
        <v>5.8</v>
      </c>
      <c r="K88" s="5">
        <f t="shared" si="15"/>
        <v>7.1523434185450245</v>
      </c>
      <c r="L88" s="5">
        <f t="shared" si="16"/>
        <v>8.288785215857251</v>
      </c>
      <c r="M88" s="5">
        <f t="shared" si="17"/>
        <v>6.015901621232798</v>
      </c>
      <c r="O88" s="4">
        <v>5.8</v>
      </c>
      <c r="Q88" s="5">
        <f t="shared" si="18"/>
        <v>4.6363301338849201</v>
      </c>
      <c r="R88" s="5">
        <f t="shared" si="19"/>
        <v>4.9143078763323889</v>
      </c>
      <c r="S88" s="5">
        <f t="shared" si="20"/>
        <v>4.3583523914374513</v>
      </c>
    </row>
    <row r="89" spans="3:25" x14ac:dyDescent="0.25">
      <c r="C89" s="4">
        <v>5.9</v>
      </c>
      <c r="E89" s="5">
        <f t="shared" si="12"/>
        <v>7.2844990404654979</v>
      </c>
      <c r="F89" s="5">
        <f t="shared" si="13"/>
        <v>8.5906047217399593</v>
      </c>
      <c r="G89" s="5">
        <f t="shared" si="14"/>
        <v>5.9783933591910365</v>
      </c>
      <c r="I89" s="4">
        <v>5.9</v>
      </c>
      <c r="K89" s="5">
        <f t="shared" si="15"/>
        <v>7.2702277362190753</v>
      </c>
      <c r="L89" s="5">
        <f t="shared" si="16"/>
        <v>8.4316619339199086</v>
      </c>
      <c r="M89" s="5">
        <f t="shared" si="17"/>
        <v>6.108793538518241</v>
      </c>
      <c r="O89" s="4">
        <v>5.9</v>
      </c>
      <c r="Q89" s="5">
        <f t="shared" si="18"/>
        <v>4.7126378160004485</v>
      </c>
      <c r="R89" s="5">
        <f t="shared" si="19"/>
        <v>4.9970067872231088</v>
      </c>
      <c r="S89" s="5">
        <f t="shared" si="20"/>
        <v>4.4282688447777883</v>
      </c>
    </row>
    <row r="90" spans="3:25" x14ac:dyDescent="0.25">
      <c r="C90" s="4">
        <v>6</v>
      </c>
      <c r="E90" s="5">
        <f t="shared" si="12"/>
        <v>7.4036224234737222</v>
      </c>
      <c r="F90" s="5">
        <f t="shared" si="13"/>
        <v>8.7375623786145464</v>
      </c>
      <c r="G90" s="5">
        <f t="shared" si="14"/>
        <v>6.069682468332898</v>
      </c>
      <c r="I90" s="4">
        <v>6</v>
      </c>
      <c r="K90" s="5">
        <f t="shared" si="15"/>
        <v>7.3881120538931242</v>
      </c>
      <c r="L90" s="5">
        <f t="shared" si="16"/>
        <v>8.5745596683630936</v>
      </c>
      <c r="M90" s="5">
        <f t="shared" si="17"/>
        <v>6.2016644394231557</v>
      </c>
      <c r="O90" s="4">
        <v>6</v>
      </c>
      <c r="Q90" s="5">
        <f t="shared" si="18"/>
        <v>4.788945498115976</v>
      </c>
      <c r="R90" s="5">
        <f t="shared" si="19"/>
        <v>5.0798850105814086</v>
      </c>
      <c r="S90" s="5">
        <f t="shared" si="20"/>
        <v>4.4980059856505434</v>
      </c>
    </row>
  </sheetData>
  <mergeCells count="35">
    <mergeCell ref="A3:A8"/>
    <mergeCell ref="A9:A14"/>
    <mergeCell ref="C26:G26"/>
    <mergeCell ref="I26:M26"/>
    <mergeCell ref="O26:S26"/>
    <mergeCell ref="A15:A20"/>
    <mergeCell ref="U26:Y26"/>
    <mergeCell ref="C1:G1"/>
    <mergeCell ref="I1:M1"/>
    <mergeCell ref="O1:S1"/>
    <mergeCell ref="U1:Y1"/>
    <mergeCell ref="C25:G25"/>
    <mergeCell ref="I25:M25"/>
    <mergeCell ref="O25:S25"/>
    <mergeCell ref="U25:Y25"/>
    <mergeCell ref="C27:G27"/>
    <mergeCell ref="I27:M27"/>
    <mergeCell ref="O27:S27"/>
    <mergeCell ref="U27:Y27"/>
    <mergeCell ref="C28:G28"/>
    <mergeCell ref="I28:M28"/>
    <mergeCell ref="O28:S28"/>
    <mergeCell ref="U28:Y28"/>
    <mergeCell ref="C31:G31"/>
    <mergeCell ref="I31:M31"/>
    <mergeCell ref="O31:S31"/>
    <mergeCell ref="U31:Y31"/>
    <mergeCell ref="C29:G29"/>
    <mergeCell ref="I29:M29"/>
    <mergeCell ref="O29:S29"/>
    <mergeCell ref="U29:Y29"/>
    <mergeCell ref="C30:G30"/>
    <mergeCell ref="I30:M30"/>
    <mergeCell ref="O30:S30"/>
    <mergeCell ref="U30:Y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LP02</vt:lpstr>
      <vt:lpstr>KMC</vt:lpstr>
      <vt:lpstr>F7621</vt:lpstr>
    </vt:vector>
  </TitlesOfParts>
  <Company>Comsale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Kelsie Carlson</dc:creator>
  <cp:lastModifiedBy>Kelsie Carlson</cp:lastModifiedBy>
  <dcterms:created xsi:type="dcterms:W3CDTF">2018-04-27T22:45:50Z</dcterms:created>
  <dcterms:modified xsi:type="dcterms:W3CDTF">2018-10-03T17:47:47Z</dcterms:modified>
</cp:coreProperties>
</file>