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lab\Coral_EcoSystems\Coral Lab\ROAR chitosan\D. Data (raw and analyzed)\65_chitosan_2023\ScienceHub Data\"/>
    </mc:Choice>
  </mc:AlternateContent>
  <xr:revisionPtr revIDLastSave="0" documentId="13_ncr:1_{28528919-DEB4-4F8F-8ADA-5C3EFD30362D}" xr6:coauthVersionLast="47" xr6:coauthVersionMax="47" xr10:uidLastSave="{00000000-0000-0000-0000-000000000000}"/>
  <bookViews>
    <workbookView xWindow="28680" yWindow="660" windowWidth="19440" windowHeight="14880" activeTab="1" xr2:uid="{7CFC77EC-33AD-4795-9C4B-F08CEF132F31}"/>
  </bookViews>
  <sheets>
    <sheet name="ReadMe" sheetId="3" r:id="rId1"/>
    <sheet name="Calcification" sheetId="1" r:id="rId2"/>
    <sheet name="coral TS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" l="1"/>
  <c r="F32" i="2"/>
  <c r="F24" i="2"/>
  <c r="F20" i="2"/>
  <c r="F8" i="2"/>
  <c r="G27" i="1"/>
  <c r="F44" i="2"/>
  <c r="F48" i="2"/>
  <c r="F40" i="2"/>
  <c r="F28" i="2"/>
  <c r="F16" i="2"/>
  <c r="F12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4" i="2"/>
  <c r="D34" i="1"/>
  <c r="E34" i="1" s="1"/>
  <c r="G34" i="1" s="1"/>
  <c r="D35" i="1"/>
  <c r="E35" i="1"/>
  <c r="G35" i="1" s="1"/>
  <c r="D33" i="1"/>
  <c r="E33" i="1"/>
  <c r="G33" i="1" s="1"/>
  <c r="D26" i="1"/>
  <c r="E26" i="1" s="1"/>
  <c r="G26" i="1" s="1"/>
  <c r="D27" i="1"/>
  <c r="E27" i="1"/>
  <c r="D25" i="1"/>
  <c r="E25" i="1" s="1"/>
  <c r="G25" i="1" s="1"/>
  <c r="H25" i="1" s="1"/>
  <c r="D18" i="1"/>
  <c r="E18" i="1"/>
  <c r="G18" i="1" s="1"/>
  <c r="D19" i="1"/>
  <c r="E19" i="1"/>
  <c r="G19" i="1" s="1"/>
  <c r="D17" i="1"/>
  <c r="E17" i="1" s="1"/>
  <c r="G17" i="1" s="1"/>
  <c r="H17" i="1" s="1"/>
  <c r="D11" i="1"/>
  <c r="E11" i="1"/>
  <c r="G11" i="1" s="1"/>
  <c r="D12" i="1"/>
  <c r="E12" i="1"/>
  <c r="G12" i="1" s="1"/>
  <c r="D10" i="1"/>
  <c r="E10" i="1" s="1"/>
  <c r="G10" i="1" s="1"/>
  <c r="H10" i="1" s="1"/>
  <c r="H33" i="1" l="1"/>
</calcChain>
</file>

<file path=xl/sharedStrings.xml><?xml version="1.0" encoding="utf-8"?>
<sst xmlns="http://schemas.openxmlformats.org/spreadsheetml/2006/main" count="78" uniqueCount="48">
  <si>
    <r>
      <t>Calcificaton (</t>
    </r>
    <r>
      <rPr>
        <b/>
        <sz val="11"/>
        <color theme="1"/>
        <rFont val="Calibri"/>
        <family val="2"/>
      </rPr>
      <t>µmol/kg)</t>
    </r>
  </si>
  <si>
    <r>
      <t>Avg normalized calc (µmol/kg/mm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</si>
  <si>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time 0 (a)</t>
  </si>
  <si>
    <t>24 hour (b)</t>
  </si>
  <si>
    <r>
      <t>Calcification normalized to SA (</t>
    </r>
    <r>
      <rPr>
        <b/>
        <sz val="11"/>
        <color theme="1"/>
        <rFont val="Calibri"/>
        <family val="2"/>
      </rPr>
      <t>µmol/kg/cm</t>
    </r>
    <r>
      <rPr>
        <b/>
        <vertAlign val="superscript"/>
        <sz val="11"/>
        <color theme="1"/>
        <rFont val="Calibri"/>
        <family val="2"/>
      </rPr>
      <t>2</t>
    </r>
    <r>
      <rPr>
        <b/>
        <sz val="11"/>
        <color theme="1"/>
        <rFont val="Calibri"/>
        <family val="2"/>
      </rPr>
      <t>)</t>
    </r>
  </si>
  <si>
    <r>
      <t>Avg normalized calc (µmol/kg/cm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</si>
  <si>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Chamber</t>
  </si>
  <si>
    <r>
      <t>Total surface area of all fragments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</si>
  <si>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Porites lobata</t>
  </si>
  <si>
    <t>a=time zero (11/02/23)</t>
  </si>
  <si>
    <t>b=24 hours (11/03/23)</t>
  </si>
  <si>
    <t>Control</t>
  </si>
  <si>
    <t>Chitosan</t>
  </si>
  <si>
    <t>Soil</t>
  </si>
  <si>
    <t>Soil + Chitosan</t>
  </si>
  <si>
    <t xml:space="preserve">Treatment </t>
  </si>
  <si>
    <t>Coral ID</t>
  </si>
  <si>
    <t>Chito + Soil</t>
  </si>
  <si>
    <t>TSA (mm2)</t>
  </si>
  <si>
    <t>TSA (cm2)</t>
  </si>
  <si>
    <t>Individual coral 3D surface area at Day 30</t>
  </si>
  <si>
    <t>Sum TSA (cm2) for chamber</t>
  </si>
  <si>
    <t>Alk difference  (µmol/kg)</t>
  </si>
  <si>
    <t>TSA</t>
  </si>
  <si>
    <t>Tissue Surface Area</t>
  </si>
  <si>
    <t>Abbreviations</t>
  </si>
  <si>
    <t>Definition</t>
  </si>
  <si>
    <t>time zero, 1st alkalinity sample time</t>
  </si>
  <si>
    <t xml:space="preserve">Calcification </t>
  </si>
  <si>
    <r>
      <t>Total Alkalinity (</t>
    </r>
    <r>
      <rPr>
        <sz val="11"/>
        <color theme="1"/>
        <rFont val="Calibri"/>
        <family val="2"/>
      </rPr>
      <t>µmol/kg)</t>
    </r>
  </si>
  <si>
    <t>TA a</t>
  </si>
  <si>
    <t>TA b</t>
  </si>
  <si>
    <t>C</t>
  </si>
  <si>
    <t>Calcification</t>
  </si>
  <si>
    <t>µmol</t>
  </si>
  <si>
    <t>kg</t>
  </si>
  <si>
    <t>micromole</t>
  </si>
  <si>
    <t>kilogram</t>
  </si>
  <si>
    <t>Derived from Alkalinity Anomaly Principle defined by the following equation:</t>
  </si>
  <si>
    <t>24 hours after 1st alkalinity sample, time point 2</t>
  </si>
  <si>
    <t>cm</t>
  </si>
  <si>
    <t>centimeters</t>
  </si>
  <si>
    <t>mm</t>
  </si>
  <si>
    <t>millimeters</t>
  </si>
  <si>
    <t>coral ID</t>
  </si>
  <si>
    <t>Unique identifier given to each coral fragment</t>
  </si>
  <si>
    <t>sum TSA for chamber</t>
  </si>
  <si>
    <t>sum of tissue surface area for each coral fragment within one chamber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</si>
</sst>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/>
    <xf numFmtId="16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0" xfId="0" applyFont="1"/>
    <xf numFmtId="0" fontId="8" fillId="0" borderId="0" xfId="0" applyFont="1"/>
    <xf numFmtId="0" fontId="2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99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4</xdr:row>
      <xdr:rowOff>57150</xdr:rowOff>
    </xdr:from>
    <xdr:to>
      <xdr:col>2</xdr:col>
      <xdr:colOff>1238250</xdr:colOff>
      <xdr:row>6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C87882-95E7-7D31-0F68-10631DE8E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819150"/>
          <a:ext cx="10953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E4133-B7DF-48DC-BA2B-8893F709F567}">
  <dimension ref="A3:C18"/>
  <sheetViews>
    <sheetView workbookViewId="0">
      <selection activeCell="H21" sqref="H21"/>
    </sheetView>
  </sheetViews>
  <sheetFormatPr defaultRowHeight="15" x14ac:dyDescent="0.25"/>
  <cols>
    <col min="2" max="2" width="21.7109375" customWidth="1"/>
    <col min="3" max="3" width="33.42578125" customWidth="1"/>
    <col min="9" max="9" width="18.7109375" customWidth="1"/>
  </cols>
  <sheetData>
    <row r="3" spans="1:3" x14ac:dyDescent="0.25">
      <c r="B3" s="36" t="s">
        <v>25</v>
      </c>
      <c r="C3" s="36" t="s">
        <v>26</v>
      </c>
    </row>
    <row r="4" spans="1:3" x14ac:dyDescent="0.25">
      <c r="B4" s="33" t="s">
        <v>28</v>
      </c>
      <c r="C4" s="33" t="s">
        <v>38</v>
      </c>
    </row>
    <row r="5" spans="1:3" x14ac:dyDescent="0.25">
      <c r="A5" s="34"/>
      <c r="B5" s="33"/>
    </row>
    <row r="6" spans="1:3" x14ac:dyDescent="0.25">
      <c r="B6" s="33"/>
      <c r="C6" s="33"/>
    </row>
    <row r="7" spans="1:3" x14ac:dyDescent="0.25">
      <c r="B7" s="33"/>
      <c r="C7" s="33"/>
    </row>
    <row r="8" spans="1:3" x14ac:dyDescent="0.25">
      <c r="B8" t="s">
        <v>30</v>
      </c>
      <c r="C8" t="s">
        <v>27</v>
      </c>
    </row>
    <row r="9" spans="1:3" x14ac:dyDescent="0.25">
      <c r="B9" t="s">
        <v>31</v>
      </c>
      <c r="C9" t="s">
        <v>39</v>
      </c>
    </row>
    <row r="10" spans="1:3" x14ac:dyDescent="0.25">
      <c r="B10" t="s">
        <v>32</v>
      </c>
      <c r="C10" t="s">
        <v>33</v>
      </c>
    </row>
    <row r="12" spans="1:3" x14ac:dyDescent="0.25">
      <c r="B12" s="35" t="s">
        <v>34</v>
      </c>
      <c r="C12" t="s">
        <v>36</v>
      </c>
    </row>
    <row r="13" spans="1:3" x14ac:dyDescent="0.25">
      <c r="B13" s="35" t="s">
        <v>35</v>
      </c>
      <c r="C13" t="s">
        <v>37</v>
      </c>
    </row>
    <row r="14" spans="1:3" x14ac:dyDescent="0.25">
      <c r="B14" t="s">
        <v>23</v>
      </c>
      <c r="C14" t="s">
        <v>24</v>
      </c>
    </row>
    <row r="15" spans="1:3" x14ac:dyDescent="0.25">
      <c r="B15" t="s">
        <v>40</v>
      </c>
      <c r="C15" t="s">
        <v>41</v>
      </c>
    </row>
    <row r="16" spans="1:3" x14ac:dyDescent="0.25">
      <c r="B16" t="s">
        <v>42</v>
      </c>
      <c r="C16" t="s">
        <v>43</v>
      </c>
    </row>
    <row r="17" spans="2:3" x14ac:dyDescent="0.25">
      <c r="B17" t="s">
        <v>44</v>
      </c>
      <c r="C17" t="s">
        <v>45</v>
      </c>
    </row>
    <row r="18" spans="2:3" x14ac:dyDescent="0.25">
      <c r="B18" t="s">
        <v>46</v>
      </c>
      <c r="C18" t="s">
        <v>47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2E9E-510B-4B68-AB1F-E81A31FB1278}">
  <dimension ref="A1:I66"/>
  <sheetViews>
    <sheetView tabSelected="1" topLeftCell="A7" zoomScaleNormal="100" workbookViewId="0">
      <selection activeCell="B31" sqref="B31:C31"/>
    </sheetView>
  </sheetViews>
  <sheetFormatPr defaultRowHeight="15" x14ac:dyDescent="0.25"/>
  <cols>
    <col min="1" max="1" width="10.85546875" customWidth="1"/>
    <col min="2" max="2" width="11" customWidth="1"/>
    <col min="3" max="3" width="13.140625" customWidth="1"/>
    <col min="4" max="4" width="14.85546875" customWidth="1"/>
    <col min="5" max="5" width="14.42578125" customWidth="1"/>
    <col min="6" max="6" width="22.7109375" customWidth="1"/>
    <col min="7" max="7" width="24" customWidth="1"/>
    <col min="8" max="8" width="22.140625" customWidth="1"/>
  </cols>
  <sheetData>
    <row r="1" spans="1:8" x14ac:dyDescent="0.25">
      <c r="G1" s="3"/>
    </row>
    <row r="2" spans="1:8" x14ac:dyDescent="0.25">
      <c r="A2" s="9" t="s">
        <v>8</v>
      </c>
    </row>
    <row r="4" spans="1:8" x14ac:dyDescent="0.25">
      <c r="C4" t="s">
        <v>9</v>
      </c>
      <c r="E4" t="s">
        <v>10</v>
      </c>
    </row>
    <row r="7" spans="1:8" ht="18.75" x14ac:dyDescent="0.3">
      <c r="A7" s="27" t="s">
        <v>11</v>
      </c>
      <c r="B7" s="27"/>
      <c r="C7" s="27"/>
      <c r="D7" s="27"/>
      <c r="E7" s="27"/>
      <c r="F7" s="27"/>
      <c r="G7" s="27"/>
      <c r="H7" s="28"/>
    </row>
    <row r="8" spans="1:8" x14ac:dyDescent="0.25">
      <c r="B8" s="29" t="s">
        <v>29</v>
      </c>
      <c r="C8" s="29"/>
    </row>
    <row r="9" spans="1:8" ht="32.25" customHeight="1" x14ac:dyDescent="0.25">
      <c r="A9" s="1" t="s">
        <v>6</v>
      </c>
      <c r="B9" s="1" t="s">
        <v>2</v>
      </c>
      <c r="C9" s="1" t="s">
        <v>3</v>
      </c>
      <c r="D9" s="2" t="s">
        <v>22</v>
      </c>
      <c r="E9" s="2" t="s">
        <v>0</v>
      </c>
      <c r="F9" s="2" t="s">
        <v>7</v>
      </c>
      <c r="G9" s="2" t="s">
        <v>4</v>
      </c>
      <c r="H9" s="2" t="s">
        <v>5</v>
      </c>
    </row>
    <row r="10" spans="1:8" ht="15" customHeight="1" x14ac:dyDescent="0.25">
      <c r="A10" s="5">
        <v>1</v>
      </c>
      <c r="B10" s="4">
        <v>2528.202714863849</v>
      </c>
      <c r="C10" s="4">
        <v>2252.4535368423485</v>
      </c>
      <c r="D10" s="4">
        <f>B10-C10</f>
        <v>275.74917802150048</v>
      </c>
      <c r="E10" s="6">
        <f>D10/2</f>
        <v>137.87458901075024</v>
      </c>
      <c r="F10" s="25">
        <v>343.96930181966479</v>
      </c>
      <c r="G10" s="26">
        <f>E10/F10</f>
        <v>0.40083399385168017</v>
      </c>
      <c r="H10" s="26">
        <f>AVERAGE(G10:G12)</f>
        <v>0.26206612601305901</v>
      </c>
    </row>
    <row r="11" spans="1:8" x14ac:dyDescent="0.25">
      <c r="A11" s="5">
        <v>5</v>
      </c>
      <c r="B11" s="4">
        <v>2524.3375909948691</v>
      </c>
      <c r="C11" s="4">
        <v>2400.2448783740197</v>
      </c>
      <c r="D11" s="4">
        <f t="shared" ref="D11:D12" si="0">B11-C11</f>
        <v>124.0927126208494</v>
      </c>
      <c r="E11" s="6">
        <f t="shared" ref="E11:E12" si="1">D11/2</f>
        <v>62.046356310424699</v>
      </c>
      <c r="F11" s="26">
        <v>399.63746202189606</v>
      </c>
      <c r="G11" s="26">
        <f>E11/F11</f>
        <v>0.15525660681686843</v>
      </c>
      <c r="H11" s="5"/>
    </row>
    <row r="12" spans="1:8" x14ac:dyDescent="0.25">
      <c r="A12" s="5">
        <v>6</v>
      </c>
      <c r="B12" s="4">
        <v>2506.8839322156155</v>
      </c>
      <c r="C12" s="4">
        <v>2291.0782203819281</v>
      </c>
      <c r="D12" s="4">
        <f t="shared" si="0"/>
        <v>215.80571183368738</v>
      </c>
      <c r="E12" s="6">
        <f t="shared" si="1"/>
        <v>107.90285591684369</v>
      </c>
      <c r="F12" s="26">
        <v>468.92311572349621</v>
      </c>
      <c r="G12" s="26">
        <f>E12/F12</f>
        <v>0.23010777737062843</v>
      </c>
      <c r="H12" s="5"/>
    </row>
    <row r="14" spans="1:8" ht="18.75" x14ac:dyDescent="0.25">
      <c r="A14" s="31" t="s">
        <v>12</v>
      </c>
      <c r="B14" s="31"/>
      <c r="C14" s="31"/>
      <c r="D14" s="31"/>
      <c r="E14" s="31"/>
      <c r="F14" s="31"/>
      <c r="G14" s="31"/>
      <c r="H14" s="31"/>
    </row>
    <row r="15" spans="1:8" x14ac:dyDescent="0.25">
      <c r="B15" s="29" t="s">
        <v>29</v>
      </c>
      <c r="C15" s="29"/>
    </row>
    <row r="16" spans="1:8" ht="32.25" x14ac:dyDescent="0.25">
      <c r="A16" s="1" t="s">
        <v>6</v>
      </c>
      <c r="B16" s="1" t="s">
        <v>2</v>
      </c>
      <c r="C16" s="1" t="s">
        <v>3</v>
      </c>
      <c r="D16" s="2" t="s">
        <v>22</v>
      </c>
      <c r="E16" s="2" t="s">
        <v>0</v>
      </c>
      <c r="F16" s="2" t="s">
        <v>7</v>
      </c>
      <c r="G16" s="2" t="s">
        <v>4</v>
      </c>
      <c r="H16" s="2" t="s">
        <v>1</v>
      </c>
    </row>
    <row r="17" spans="1:8" x14ac:dyDescent="0.25">
      <c r="A17" s="7">
        <v>2</v>
      </c>
      <c r="B17" s="4">
        <v>2508.5040446663124</v>
      </c>
      <c r="C17" s="4">
        <v>2392.1361622666213</v>
      </c>
      <c r="D17" s="4">
        <f>B17-C17</f>
        <v>116.3678823996911</v>
      </c>
      <c r="E17" s="6">
        <f>D17/2</f>
        <v>58.183941199845549</v>
      </c>
      <c r="F17" s="25">
        <v>367.94773106163183</v>
      </c>
      <c r="G17" s="26">
        <f>E17/F17</f>
        <v>0.15813099603024769</v>
      </c>
      <c r="H17" s="26">
        <f>AVERAGE(G17:G19)</f>
        <v>0.2122231022062685</v>
      </c>
    </row>
    <row r="18" spans="1:8" x14ac:dyDescent="0.25">
      <c r="A18" s="7">
        <v>4</v>
      </c>
      <c r="B18" s="4">
        <v>2509.8994766197306</v>
      </c>
      <c r="C18" s="4">
        <v>2266.3989734739098</v>
      </c>
      <c r="D18" s="8">
        <f t="shared" ref="D18:D19" si="2">B18-C18</f>
        <v>243.50050314582086</v>
      </c>
      <c r="E18" s="6">
        <f t="shared" ref="E18:E19" si="3">D18/2</f>
        <v>121.75025157291043</v>
      </c>
      <c r="F18" s="25">
        <v>483.66751822003971</v>
      </c>
      <c r="G18" s="26">
        <f>E18/F18</f>
        <v>0.25172302663814888</v>
      </c>
      <c r="H18" s="5"/>
    </row>
    <row r="19" spans="1:8" x14ac:dyDescent="0.25">
      <c r="A19" s="7">
        <v>11</v>
      </c>
      <c r="B19" s="4">
        <v>2513.1129755164293</v>
      </c>
      <c r="C19" s="4">
        <v>2346.4131180156219</v>
      </c>
      <c r="D19" s="4">
        <f t="shared" si="2"/>
        <v>166.69985750080741</v>
      </c>
      <c r="E19" s="6">
        <f t="shared" si="3"/>
        <v>83.349928750403706</v>
      </c>
      <c r="F19" s="25">
        <v>367.47933075192316</v>
      </c>
      <c r="G19" s="26">
        <f>E19/F19</f>
        <v>0.22681528395040898</v>
      </c>
      <c r="H19" s="5"/>
    </row>
    <row r="22" spans="1:8" ht="18.75" x14ac:dyDescent="0.25">
      <c r="A22" s="31" t="s">
        <v>13</v>
      </c>
      <c r="B22" s="31"/>
      <c r="C22" s="31"/>
      <c r="D22" s="31"/>
      <c r="E22" s="31"/>
      <c r="F22" s="31"/>
      <c r="G22" s="31"/>
      <c r="H22" s="31"/>
    </row>
    <row r="23" spans="1:8" x14ac:dyDescent="0.25">
      <c r="B23" s="29" t="s">
        <v>29</v>
      </c>
      <c r="C23" s="29"/>
    </row>
    <row r="24" spans="1:8" ht="32.25" x14ac:dyDescent="0.25">
      <c r="A24" s="1" t="s">
        <v>6</v>
      </c>
      <c r="B24" s="1" t="s">
        <v>2</v>
      </c>
      <c r="C24" s="1" t="s">
        <v>3</v>
      </c>
      <c r="D24" s="2" t="s">
        <v>22</v>
      </c>
      <c r="E24" s="2" t="s">
        <v>0</v>
      </c>
      <c r="F24" s="2" t="s">
        <v>7</v>
      </c>
      <c r="G24" s="2" t="s">
        <v>4</v>
      </c>
      <c r="H24" s="2" t="s">
        <v>5</v>
      </c>
    </row>
    <row r="25" spans="1:8" x14ac:dyDescent="0.25">
      <c r="A25" s="7">
        <v>3</v>
      </c>
      <c r="B25" s="4">
        <v>2516.5451716215211</v>
      </c>
      <c r="C25" s="4">
        <v>2343.7719537228263</v>
      </c>
      <c r="D25" s="4">
        <f>B25-C25</f>
        <v>172.77321789869484</v>
      </c>
      <c r="E25" s="6">
        <f>D25/2</f>
        <v>86.386608949347419</v>
      </c>
      <c r="F25" s="25">
        <v>371.06800002096645</v>
      </c>
      <c r="G25" s="25">
        <f>E25/F25</f>
        <v>0.23280533202665366</v>
      </c>
      <c r="H25" s="26">
        <f>AVERAGE(G25:G27)</f>
        <v>0.22520390626746645</v>
      </c>
    </row>
    <row r="26" spans="1:8" x14ac:dyDescent="0.25">
      <c r="A26" s="7">
        <v>8</v>
      </c>
      <c r="B26" s="4">
        <v>2513.5519175776217</v>
      </c>
      <c r="C26" s="4">
        <v>2336.2279884825334</v>
      </c>
      <c r="D26" s="4">
        <f t="shared" ref="D26:D27" si="4">B26-C26</f>
        <v>177.32392909508826</v>
      </c>
      <c r="E26" s="6">
        <f t="shared" ref="E26:E27" si="5">D26/2</f>
        <v>88.66196454754413</v>
      </c>
      <c r="F26" s="25">
        <v>393.09877092665442</v>
      </c>
      <c r="G26" s="25">
        <f>E26/F26</f>
        <v>0.22554627769133104</v>
      </c>
      <c r="H26" s="5"/>
    </row>
    <row r="27" spans="1:8" x14ac:dyDescent="0.25">
      <c r="A27" s="7">
        <v>9</v>
      </c>
      <c r="B27" s="4">
        <v>2510.7774280790745</v>
      </c>
      <c r="C27" s="4">
        <v>2322.2602615641827</v>
      </c>
      <c r="D27" s="4">
        <f t="shared" si="4"/>
        <v>188.51716651489187</v>
      </c>
      <c r="E27" s="6">
        <f t="shared" si="5"/>
        <v>94.258583257445935</v>
      </c>
      <c r="F27" s="25">
        <v>433.8513114748668</v>
      </c>
      <c r="G27" s="25">
        <f>E27/F27</f>
        <v>0.21726010908441468</v>
      </c>
      <c r="H27" s="5"/>
    </row>
    <row r="30" spans="1:8" ht="18.75" x14ac:dyDescent="0.3">
      <c r="A30" s="32" t="s">
        <v>14</v>
      </c>
      <c r="B30" s="32"/>
      <c r="C30" s="32"/>
      <c r="D30" s="32"/>
      <c r="E30" s="32"/>
      <c r="F30" s="32"/>
      <c r="G30" s="32"/>
      <c r="H30" s="32"/>
    </row>
    <row r="31" spans="1:8" x14ac:dyDescent="0.25">
      <c r="B31" s="29" t="s">
        <v>29</v>
      </c>
      <c r="C31" s="29"/>
    </row>
    <row r="32" spans="1:8" ht="32.25" x14ac:dyDescent="0.25">
      <c r="A32" s="1" t="s">
        <v>6</v>
      </c>
      <c r="B32" s="1" t="s">
        <v>2</v>
      </c>
      <c r="C32" s="1" t="s">
        <v>3</v>
      </c>
      <c r="D32" s="2" t="s">
        <v>22</v>
      </c>
      <c r="E32" s="2" t="s">
        <v>0</v>
      </c>
      <c r="F32" s="2" t="s">
        <v>7</v>
      </c>
      <c r="G32" s="2" t="s">
        <v>4</v>
      </c>
      <c r="H32" s="2" t="s">
        <v>5</v>
      </c>
    </row>
    <row r="33" spans="1:9" x14ac:dyDescent="0.25">
      <c r="A33" s="5">
        <v>7</v>
      </c>
      <c r="B33" s="4">
        <v>2533.9510300574825</v>
      </c>
      <c r="C33" s="6">
        <v>2246.2482232260127</v>
      </c>
      <c r="D33" s="4">
        <f>B33-C33</f>
        <v>287.70280683146984</v>
      </c>
      <c r="E33" s="6">
        <f>D33/2</f>
        <v>143.85140341573492</v>
      </c>
      <c r="F33" s="25">
        <v>395.90027509650457</v>
      </c>
      <c r="G33" s="26">
        <f>E33/F33</f>
        <v>0.36335262303283256</v>
      </c>
      <c r="H33" s="26">
        <f>AVERAGE(G33:G35)</f>
        <v>0.24333046458736521</v>
      </c>
    </row>
    <row r="34" spans="1:9" x14ac:dyDescent="0.25">
      <c r="A34" s="5">
        <v>10</v>
      </c>
      <c r="B34" s="4">
        <v>2514.7968542150797</v>
      </c>
      <c r="C34" s="4">
        <v>2347.9388045510245</v>
      </c>
      <c r="D34" s="4">
        <f t="shared" ref="D34:D35" si="6">B34-C34</f>
        <v>166.85804966405522</v>
      </c>
      <c r="E34" s="6">
        <f t="shared" ref="E34:E35" si="7">D34/2</f>
        <v>83.429024832027608</v>
      </c>
      <c r="F34" s="25">
        <v>444.61529831250442</v>
      </c>
      <c r="G34" s="26">
        <f>E34/F34</f>
        <v>0.18764317185817633</v>
      </c>
      <c r="H34" s="5"/>
    </row>
    <row r="35" spans="1:9" x14ac:dyDescent="0.25">
      <c r="A35" s="5">
        <v>12</v>
      </c>
      <c r="B35" s="4">
        <v>2518.4332459219881</v>
      </c>
      <c r="C35" s="4">
        <v>2366.4638605384453</v>
      </c>
      <c r="D35" s="4">
        <f t="shared" si="6"/>
        <v>151.96938538354289</v>
      </c>
      <c r="E35" s="6">
        <f t="shared" si="7"/>
        <v>75.984692691771443</v>
      </c>
      <c r="F35" s="25">
        <v>424.50592735800103</v>
      </c>
      <c r="G35" s="26">
        <f>E35/F35</f>
        <v>0.17899559887108674</v>
      </c>
      <c r="H35" s="5"/>
    </row>
    <row r="38" spans="1:9" ht="18.75" x14ac:dyDescent="0.3">
      <c r="A38" s="32"/>
      <c r="B38" s="32"/>
      <c r="C38" s="32"/>
      <c r="D38" s="32"/>
      <c r="E38" s="32"/>
      <c r="F38" s="32"/>
      <c r="G38" s="32"/>
      <c r="H38" s="32"/>
      <c r="I38" s="10"/>
    </row>
    <row r="39" spans="1:9" x14ac:dyDescent="0.25">
      <c r="A39" s="10"/>
      <c r="B39" s="30"/>
      <c r="C39" s="30"/>
      <c r="D39" s="10"/>
      <c r="E39" s="10"/>
      <c r="F39" s="10"/>
      <c r="G39" s="10"/>
      <c r="H39" s="10"/>
      <c r="I39" s="10"/>
    </row>
    <row r="40" spans="1:9" x14ac:dyDescent="0.25">
      <c r="A40" s="11"/>
      <c r="B40" s="11"/>
      <c r="C40" s="11"/>
      <c r="D40" s="11"/>
      <c r="E40" s="12"/>
      <c r="F40" s="12"/>
      <c r="G40" s="12"/>
      <c r="H40" s="12"/>
      <c r="I40" s="10"/>
    </row>
    <row r="41" spans="1:9" x14ac:dyDescent="0.25">
      <c r="A41" s="13"/>
      <c r="B41" s="8"/>
      <c r="C41" s="8"/>
      <c r="D41" s="8"/>
      <c r="E41" s="8"/>
      <c r="F41" s="14"/>
      <c r="G41" s="15"/>
      <c r="H41" s="15"/>
      <c r="I41" s="10"/>
    </row>
    <row r="42" spans="1:9" x14ac:dyDescent="0.25">
      <c r="A42" s="13"/>
      <c r="B42" s="8"/>
      <c r="C42" s="8"/>
      <c r="D42" s="8"/>
      <c r="E42" s="8"/>
      <c r="F42" s="14"/>
      <c r="G42" s="15"/>
      <c r="H42" s="8"/>
      <c r="I42" s="10"/>
    </row>
    <row r="43" spans="1:9" x14ac:dyDescent="0.25">
      <c r="A43" s="13"/>
      <c r="B43" s="8"/>
      <c r="C43" s="8"/>
      <c r="D43" s="8"/>
      <c r="E43" s="8"/>
      <c r="F43" s="14"/>
      <c r="G43" s="15"/>
      <c r="H43" s="8"/>
      <c r="I43" s="10"/>
    </row>
    <row r="44" spans="1:9" x14ac:dyDescent="0.25">
      <c r="A44" s="10"/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0"/>
      <c r="B45" s="10"/>
      <c r="C45" s="10"/>
      <c r="D45" s="10"/>
      <c r="E45" s="10"/>
      <c r="F45" s="10"/>
      <c r="G45" s="10"/>
      <c r="H45" s="10"/>
      <c r="I45" s="10"/>
    </row>
    <row r="46" spans="1:9" ht="18.75" x14ac:dyDescent="0.3">
      <c r="A46" s="32"/>
      <c r="B46" s="32"/>
      <c r="C46" s="32"/>
      <c r="D46" s="32"/>
      <c r="E46" s="32"/>
      <c r="F46" s="32"/>
      <c r="G46" s="32"/>
      <c r="H46" s="32"/>
      <c r="I46" s="10"/>
    </row>
    <row r="47" spans="1:9" x14ac:dyDescent="0.25">
      <c r="A47" s="10"/>
      <c r="B47" s="30"/>
      <c r="C47" s="30"/>
      <c r="D47" s="10"/>
      <c r="E47" s="10"/>
      <c r="F47" s="10"/>
      <c r="G47" s="10"/>
      <c r="H47" s="10"/>
      <c r="I47" s="10"/>
    </row>
    <row r="48" spans="1:9" x14ac:dyDescent="0.25">
      <c r="A48" s="11"/>
      <c r="B48" s="11"/>
      <c r="C48" s="11"/>
      <c r="D48" s="11"/>
      <c r="E48" s="12"/>
      <c r="F48" s="12"/>
      <c r="G48" s="12"/>
      <c r="H48" s="12"/>
      <c r="I48" s="10"/>
    </row>
    <row r="49" spans="1:9" x14ac:dyDescent="0.25">
      <c r="A49" s="16"/>
      <c r="B49" s="8"/>
      <c r="C49" s="8"/>
      <c r="D49" s="8"/>
      <c r="E49" s="8"/>
      <c r="F49" s="14"/>
      <c r="G49" s="15"/>
      <c r="H49" s="15"/>
      <c r="I49" s="10"/>
    </row>
    <row r="50" spans="1:9" x14ac:dyDescent="0.25">
      <c r="A50" s="16"/>
      <c r="B50" s="8"/>
      <c r="C50" s="8"/>
      <c r="D50" s="8"/>
      <c r="E50" s="8"/>
      <c r="F50" s="14"/>
      <c r="G50" s="15"/>
      <c r="H50" s="8"/>
      <c r="I50" s="10"/>
    </row>
    <row r="51" spans="1:9" x14ac:dyDescent="0.25">
      <c r="A51" s="16"/>
      <c r="B51" s="8"/>
      <c r="C51" s="8"/>
      <c r="D51" s="8"/>
      <c r="E51" s="8"/>
      <c r="F51" s="14"/>
      <c r="G51" s="15"/>
      <c r="H51" s="8"/>
      <c r="I51" s="10"/>
    </row>
    <row r="52" spans="1:9" x14ac:dyDescent="0.25">
      <c r="A52" s="10"/>
      <c r="B52" s="10"/>
      <c r="C52" s="10"/>
      <c r="D52" s="10"/>
      <c r="E52" s="10"/>
      <c r="F52" s="10"/>
      <c r="G52" s="10"/>
      <c r="H52" s="10"/>
      <c r="I52" s="10"/>
    </row>
    <row r="53" spans="1:9" x14ac:dyDescent="0.25">
      <c r="A53" s="8"/>
      <c r="B53" s="10"/>
      <c r="C53" s="10"/>
      <c r="D53" s="10"/>
      <c r="E53" s="10"/>
      <c r="F53" s="10"/>
      <c r="G53" s="10"/>
      <c r="H53" s="10"/>
      <c r="I53" s="10"/>
    </row>
    <row r="54" spans="1:9" ht="18.75" x14ac:dyDescent="0.3">
      <c r="A54" s="32"/>
      <c r="B54" s="32"/>
      <c r="C54" s="32"/>
      <c r="D54" s="32"/>
      <c r="E54" s="32"/>
      <c r="F54" s="32"/>
      <c r="G54" s="32"/>
      <c r="H54" s="32"/>
      <c r="I54" s="10"/>
    </row>
    <row r="55" spans="1:9" x14ac:dyDescent="0.25">
      <c r="A55" s="10"/>
      <c r="B55" s="30"/>
      <c r="C55" s="30"/>
      <c r="D55" s="10"/>
      <c r="E55" s="10"/>
      <c r="F55" s="10"/>
      <c r="G55" s="10"/>
      <c r="H55" s="10"/>
      <c r="I55" s="10"/>
    </row>
    <row r="56" spans="1:9" x14ac:dyDescent="0.25">
      <c r="A56" s="11"/>
      <c r="B56" s="11"/>
      <c r="C56" s="11"/>
      <c r="D56" s="11"/>
      <c r="E56" s="12"/>
      <c r="F56" s="12"/>
      <c r="G56" s="12"/>
      <c r="H56" s="12"/>
      <c r="I56" s="10"/>
    </row>
    <row r="57" spans="1:9" x14ac:dyDescent="0.25">
      <c r="A57" s="16"/>
      <c r="B57" s="8"/>
      <c r="C57" s="8"/>
      <c r="D57" s="8"/>
      <c r="E57" s="8"/>
      <c r="F57" s="14"/>
      <c r="G57" s="15"/>
      <c r="H57" s="15"/>
      <c r="I57" s="10"/>
    </row>
    <row r="58" spans="1:9" x14ac:dyDescent="0.25">
      <c r="A58" s="16"/>
      <c r="B58" s="8"/>
      <c r="C58" s="8"/>
      <c r="D58" s="8"/>
      <c r="E58" s="8"/>
      <c r="F58" s="14"/>
      <c r="G58" s="15"/>
      <c r="H58" s="8"/>
      <c r="I58" s="10"/>
    </row>
    <row r="59" spans="1:9" x14ac:dyDescent="0.25">
      <c r="A59" s="16"/>
      <c r="B59" s="8"/>
      <c r="C59" s="8"/>
      <c r="D59" s="8"/>
      <c r="E59" s="8"/>
      <c r="F59" s="14"/>
      <c r="G59" s="15"/>
      <c r="H59" s="8"/>
      <c r="I59" s="10"/>
    </row>
    <row r="60" spans="1:9" x14ac:dyDescent="0.25">
      <c r="A60" s="10"/>
      <c r="B60" s="10"/>
      <c r="C60" s="10"/>
      <c r="D60" s="10"/>
      <c r="E60" s="10"/>
      <c r="F60" s="10"/>
      <c r="G60" s="10"/>
      <c r="H60" s="10"/>
      <c r="I60" s="10"/>
    </row>
    <row r="61" spans="1:9" ht="18.75" x14ac:dyDescent="0.3">
      <c r="A61" s="32"/>
      <c r="B61" s="32"/>
      <c r="C61" s="32"/>
      <c r="D61" s="32"/>
      <c r="E61" s="32"/>
      <c r="F61" s="32"/>
      <c r="G61" s="32"/>
      <c r="H61" s="32"/>
      <c r="I61" s="10"/>
    </row>
    <row r="62" spans="1:9" x14ac:dyDescent="0.25">
      <c r="A62" s="10"/>
      <c r="B62" s="30"/>
      <c r="C62" s="30"/>
      <c r="D62" s="10"/>
      <c r="E62" s="10"/>
      <c r="F62" s="10"/>
      <c r="G62" s="10"/>
      <c r="H62" s="10"/>
      <c r="I62" s="10"/>
    </row>
    <row r="63" spans="1:9" x14ac:dyDescent="0.25">
      <c r="A63" s="11"/>
      <c r="B63" s="11"/>
      <c r="C63" s="11"/>
      <c r="D63" s="11"/>
      <c r="E63" s="12"/>
      <c r="F63" s="12"/>
      <c r="G63" s="12"/>
      <c r="H63" s="12"/>
      <c r="I63" s="10"/>
    </row>
    <row r="64" spans="1:9" x14ac:dyDescent="0.25">
      <c r="A64" s="16"/>
      <c r="B64" s="8"/>
      <c r="C64" s="8"/>
      <c r="D64" s="8"/>
      <c r="E64" s="8"/>
      <c r="F64" s="14"/>
      <c r="G64" s="15"/>
      <c r="H64" s="15"/>
      <c r="I64" s="10"/>
    </row>
    <row r="65" spans="1:9" x14ac:dyDescent="0.25">
      <c r="A65" s="16"/>
      <c r="B65" s="8"/>
      <c r="C65" s="8"/>
      <c r="D65" s="8"/>
      <c r="E65" s="8"/>
      <c r="F65" s="14"/>
      <c r="G65" s="15"/>
      <c r="H65" s="8"/>
      <c r="I65" s="10"/>
    </row>
    <row r="66" spans="1:9" x14ac:dyDescent="0.25">
      <c r="A66" s="16"/>
      <c r="B66" s="8"/>
      <c r="C66" s="8"/>
      <c r="D66" s="8"/>
      <c r="E66" s="8"/>
      <c r="F66" s="14"/>
      <c r="G66" s="15"/>
      <c r="H66" s="8"/>
      <c r="I66" s="10"/>
    </row>
  </sheetData>
  <mergeCells count="16">
    <mergeCell ref="A54:H54"/>
    <mergeCell ref="B55:C55"/>
    <mergeCell ref="A61:H61"/>
    <mergeCell ref="B62:C62"/>
    <mergeCell ref="B8:C8"/>
    <mergeCell ref="B47:C47"/>
    <mergeCell ref="A46:H46"/>
    <mergeCell ref="A7:H7"/>
    <mergeCell ref="B15:C15"/>
    <mergeCell ref="B23:C23"/>
    <mergeCell ref="B31:C31"/>
    <mergeCell ref="B39:C39"/>
    <mergeCell ref="A14:H14"/>
    <mergeCell ref="A22:H22"/>
    <mergeCell ref="A30:H30"/>
    <mergeCell ref="A38:H3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73800-00E5-46D6-BC60-F43EA15FEC89}">
  <dimension ref="A1:F52"/>
  <sheetViews>
    <sheetView workbookViewId="0"/>
  </sheetViews>
  <sheetFormatPr defaultRowHeight="15" x14ac:dyDescent="0.25"/>
  <cols>
    <col min="1" max="1" width="13.5703125" customWidth="1"/>
    <col min="2" max="2" width="11.42578125" customWidth="1"/>
    <col min="3" max="3" width="12.7109375" customWidth="1"/>
    <col min="4" max="4" width="13" customWidth="1"/>
    <col min="5" max="5" width="16.28515625" customWidth="1"/>
    <col min="6" max="6" width="30.5703125" customWidth="1"/>
  </cols>
  <sheetData>
    <row r="1" spans="1:6" ht="17.25" x14ac:dyDescent="0.25">
      <c r="A1" t="s">
        <v>20</v>
      </c>
    </row>
    <row r="3" spans="1:6" x14ac:dyDescent="0.25">
      <c r="A3" s="23" t="s">
        <v>15</v>
      </c>
      <c r="B3" s="24" t="s">
        <v>6</v>
      </c>
      <c r="C3" s="24" t="s">
        <v>16</v>
      </c>
      <c r="D3" s="24" t="s">
        <v>18</v>
      </c>
      <c r="E3" s="24" t="s">
        <v>19</v>
      </c>
      <c r="F3" s="24" t="s">
        <v>21</v>
      </c>
    </row>
    <row r="4" spans="1:6" x14ac:dyDescent="0.25">
      <c r="A4" t="s">
        <v>11</v>
      </c>
      <c r="B4" s="17">
        <v>1</v>
      </c>
      <c r="C4" s="17">
        <v>623</v>
      </c>
      <c r="D4" s="18">
        <v>872.63341618240793</v>
      </c>
      <c r="E4" s="18">
        <f>D4/10</f>
        <v>87.263341618240787</v>
      </c>
      <c r="F4" s="18">
        <f>SUM(E4:E7)</f>
        <v>343.96930181966479</v>
      </c>
    </row>
    <row r="5" spans="1:6" x14ac:dyDescent="0.25">
      <c r="B5" s="17"/>
      <c r="C5" s="17">
        <v>668</v>
      </c>
      <c r="D5" s="18">
        <v>981.2943820984317</v>
      </c>
      <c r="E5" s="18">
        <f t="shared" ref="E5:E51" si="0">D5/10</f>
        <v>98.129438209843173</v>
      </c>
      <c r="F5" s="18"/>
    </row>
    <row r="6" spans="1:6" x14ac:dyDescent="0.25">
      <c r="B6" s="17"/>
      <c r="C6" s="17">
        <v>642</v>
      </c>
      <c r="D6" s="18">
        <v>557.72173029467274</v>
      </c>
      <c r="E6" s="18">
        <f t="shared" si="0"/>
        <v>55.772173029467275</v>
      </c>
      <c r="F6" s="18"/>
    </row>
    <row r="7" spans="1:6" x14ac:dyDescent="0.25">
      <c r="A7" s="19"/>
      <c r="B7" s="20"/>
      <c r="C7" s="20">
        <v>649</v>
      </c>
      <c r="D7" s="21">
        <v>1028.0434896211352</v>
      </c>
      <c r="E7" s="21">
        <f t="shared" si="0"/>
        <v>102.80434896211352</v>
      </c>
      <c r="F7" s="21"/>
    </row>
    <row r="8" spans="1:6" x14ac:dyDescent="0.25">
      <c r="B8" s="17">
        <v>5</v>
      </c>
      <c r="C8" s="17">
        <v>664</v>
      </c>
      <c r="D8" s="18">
        <v>898.77261353471272</v>
      </c>
      <c r="E8" s="18">
        <f t="shared" si="0"/>
        <v>89.877261353471269</v>
      </c>
      <c r="F8" s="18">
        <f>SUM(E8:E11)</f>
        <v>399.63746202189606</v>
      </c>
    </row>
    <row r="9" spans="1:6" x14ac:dyDescent="0.25">
      <c r="B9" s="17"/>
      <c r="C9" s="17">
        <v>659</v>
      </c>
      <c r="D9" s="18">
        <v>900.49030899204172</v>
      </c>
      <c r="E9" s="18">
        <f t="shared" si="0"/>
        <v>90.049030899204169</v>
      </c>
      <c r="F9" s="18"/>
    </row>
    <row r="10" spans="1:6" x14ac:dyDescent="0.25">
      <c r="B10" s="17"/>
      <c r="C10" s="17">
        <v>650</v>
      </c>
      <c r="D10" s="18">
        <v>1078.0571111456161</v>
      </c>
      <c r="E10" s="18">
        <f t="shared" si="0"/>
        <v>107.8057111145616</v>
      </c>
      <c r="F10" s="18"/>
    </row>
    <row r="11" spans="1:6" x14ac:dyDescent="0.25">
      <c r="A11" s="19"/>
      <c r="B11" s="20"/>
      <c r="C11" s="20">
        <v>631</v>
      </c>
      <c r="D11" s="21">
        <v>1119.0545865465901</v>
      </c>
      <c r="E11" s="21">
        <f t="shared" si="0"/>
        <v>111.90545865465901</v>
      </c>
      <c r="F11" s="21"/>
    </row>
    <row r="12" spans="1:6" x14ac:dyDescent="0.25">
      <c r="B12" s="17">
        <v>6</v>
      </c>
      <c r="C12" s="17">
        <v>665</v>
      </c>
      <c r="D12" s="18">
        <v>1250.6928307167354</v>
      </c>
      <c r="E12" s="18">
        <f t="shared" si="0"/>
        <v>125.06928307167354</v>
      </c>
      <c r="F12" s="18">
        <f>SUM(E12:E15)</f>
        <v>468.92311572349621</v>
      </c>
    </row>
    <row r="13" spans="1:6" x14ac:dyDescent="0.25">
      <c r="B13" s="17"/>
      <c r="C13" s="17">
        <v>656</v>
      </c>
      <c r="D13" s="18">
        <v>1043.4432767999999</v>
      </c>
      <c r="E13" s="18">
        <f t="shared" si="0"/>
        <v>104.34432767999999</v>
      </c>
      <c r="F13" s="18"/>
    </row>
    <row r="14" spans="1:6" x14ac:dyDescent="0.25">
      <c r="B14" s="17"/>
      <c r="C14" s="17">
        <v>639</v>
      </c>
      <c r="D14" s="18">
        <v>897.13799001479299</v>
      </c>
      <c r="E14" s="18">
        <f t="shared" si="0"/>
        <v>89.713799001479302</v>
      </c>
      <c r="F14" s="18"/>
    </row>
    <row r="15" spans="1:6" x14ac:dyDescent="0.25">
      <c r="A15" s="19"/>
      <c r="B15" s="20"/>
      <c r="C15" s="20">
        <v>621</v>
      </c>
      <c r="D15" s="22">
        <v>1497.9570597034335</v>
      </c>
      <c r="E15" s="21">
        <f t="shared" si="0"/>
        <v>149.79570597034336</v>
      </c>
      <c r="F15" s="21"/>
    </row>
    <row r="16" spans="1:6" x14ac:dyDescent="0.25">
      <c r="A16" t="s">
        <v>12</v>
      </c>
      <c r="B16" s="17">
        <v>2</v>
      </c>
      <c r="C16" s="17">
        <v>662</v>
      </c>
      <c r="D16" s="18">
        <v>1133.7504014399242</v>
      </c>
      <c r="E16" s="18">
        <f t="shared" si="0"/>
        <v>113.37504014399242</v>
      </c>
      <c r="F16" s="18">
        <f>SUM(E16:E19)</f>
        <v>367.94773106163183</v>
      </c>
    </row>
    <row r="17" spans="1:6" x14ac:dyDescent="0.25">
      <c r="B17" s="17"/>
      <c r="C17" s="17">
        <v>658</v>
      </c>
      <c r="D17" s="18">
        <v>958.90716236084847</v>
      </c>
      <c r="E17" s="18">
        <f t="shared" si="0"/>
        <v>95.890716236084842</v>
      </c>
      <c r="F17" s="18"/>
    </row>
    <row r="18" spans="1:6" x14ac:dyDescent="0.25">
      <c r="B18" s="17"/>
      <c r="C18" s="17">
        <v>641</v>
      </c>
      <c r="D18" s="18">
        <v>949.9516746024409</v>
      </c>
      <c r="E18" s="18">
        <f t="shared" si="0"/>
        <v>94.99516746024409</v>
      </c>
      <c r="F18" s="18"/>
    </row>
    <row r="19" spans="1:6" x14ac:dyDescent="0.25">
      <c r="A19" s="19"/>
      <c r="B19" s="20"/>
      <c r="C19" s="20">
        <v>638</v>
      </c>
      <c r="D19" s="21">
        <v>636.86807221310437</v>
      </c>
      <c r="E19" s="21">
        <f t="shared" si="0"/>
        <v>63.686807221310438</v>
      </c>
      <c r="F19" s="21"/>
    </row>
    <row r="20" spans="1:6" x14ac:dyDescent="0.25">
      <c r="B20" s="17">
        <v>4</v>
      </c>
      <c r="C20" s="17">
        <v>663</v>
      </c>
      <c r="D20" s="18">
        <v>1307.1839854842142</v>
      </c>
      <c r="E20" s="18">
        <f t="shared" si="0"/>
        <v>130.71839854842142</v>
      </c>
      <c r="F20" s="18">
        <f>SUM(E20:E23)</f>
        <v>483.66751822003971</v>
      </c>
    </row>
    <row r="21" spans="1:6" x14ac:dyDescent="0.25">
      <c r="B21" s="17"/>
      <c r="C21" s="17">
        <v>653</v>
      </c>
      <c r="D21" s="18">
        <v>1206.6245244929871</v>
      </c>
      <c r="E21" s="18">
        <f t="shared" si="0"/>
        <v>120.66245244929871</v>
      </c>
      <c r="F21" s="18"/>
    </row>
    <row r="22" spans="1:6" x14ac:dyDescent="0.25">
      <c r="B22" s="17"/>
      <c r="C22" s="17">
        <v>647</v>
      </c>
      <c r="D22" s="18">
        <v>1493.1021094562702</v>
      </c>
      <c r="E22" s="18">
        <f t="shared" si="0"/>
        <v>149.31021094562703</v>
      </c>
      <c r="F22" s="18"/>
    </row>
    <row r="23" spans="1:6" x14ac:dyDescent="0.25">
      <c r="A23" s="19"/>
      <c r="B23" s="20"/>
      <c r="C23" s="20">
        <v>637</v>
      </c>
      <c r="D23" s="21">
        <v>829.76456276692568</v>
      </c>
      <c r="E23" s="21">
        <f t="shared" si="0"/>
        <v>82.976456276692574</v>
      </c>
      <c r="F23" s="21"/>
    </row>
    <row r="24" spans="1:6" x14ac:dyDescent="0.25">
      <c r="B24" s="17">
        <v>11</v>
      </c>
      <c r="C24" s="17">
        <v>626</v>
      </c>
      <c r="D24" s="18">
        <v>904.44366241636146</v>
      </c>
      <c r="E24" s="18">
        <f t="shared" si="0"/>
        <v>90.444366241636146</v>
      </c>
      <c r="F24" s="18">
        <f>SUM(E24:E27)</f>
        <v>367.47933075192316</v>
      </c>
    </row>
    <row r="25" spans="1:6" x14ac:dyDescent="0.25">
      <c r="B25" s="17"/>
      <c r="C25" s="17">
        <v>635</v>
      </c>
      <c r="D25" s="18">
        <v>822.16242349722745</v>
      </c>
      <c r="E25" s="18">
        <f t="shared" si="0"/>
        <v>82.216242349722748</v>
      </c>
      <c r="F25" s="18"/>
    </row>
    <row r="26" spans="1:6" x14ac:dyDescent="0.25">
      <c r="B26" s="17"/>
      <c r="C26" s="17">
        <v>645</v>
      </c>
      <c r="D26" s="18">
        <v>894.54853255688124</v>
      </c>
      <c r="E26" s="18">
        <f t="shared" si="0"/>
        <v>89.454853255688121</v>
      </c>
      <c r="F26" s="18"/>
    </row>
    <row r="27" spans="1:6" x14ac:dyDescent="0.25">
      <c r="A27" s="19"/>
      <c r="B27" s="20"/>
      <c r="C27" s="20">
        <v>632</v>
      </c>
      <c r="D27" s="21">
        <v>1053.6386890487611</v>
      </c>
      <c r="E27" s="21">
        <f t="shared" si="0"/>
        <v>105.36386890487611</v>
      </c>
      <c r="F27" s="21"/>
    </row>
    <row r="28" spans="1:6" x14ac:dyDescent="0.25">
      <c r="A28" t="s">
        <v>13</v>
      </c>
      <c r="B28" s="17">
        <v>3</v>
      </c>
      <c r="C28" s="17">
        <v>666</v>
      </c>
      <c r="D28" s="18">
        <v>1197.7623684769901</v>
      </c>
      <c r="E28" s="18">
        <f t="shared" si="0"/>
        <v>119.77623684769901</v>
      </c>
      <c r="F28" s="18">
        <f>SUM(E28:E31)</f>
        <v>371.06800002096645</v>
      </c>
    </row>
    <row r="29" spans="1:6" x14ac:dyDescent="0.25">
      <c r="B29" s="17"/>
      <c r="C29" s="17">
        <v>661</v>
      </c>
      <c r="D29" s="18">
        <v>962.58481704033909</v>
      </c>
      <c r="E29" s="18">
        <f t="shared" si="0"/>
        <v>96.258481704033912</v>
      </c>
      <c r="F29" s="18"/>
    </row>
    <row r="30" spans="1:6" x14ac:dyDescent="0.25">
      <c r="B30" s="17"/>
      <c r="C30" s="17">
        <v>643</v>
      </c>
      <c r="D30" s="18">
        <v>780.64801638917788</v>
      </c>
      <c r="E30" s="18">
        <f t="shared" si="0"/>
        <v>78.064801638917785</v>
      </c>
      <c r="F30" s="18"/>
    </row>
    <row r="31" spans="1:6" x14ac:dyDescent="0.25">
      <c r="A31" s="19"/>
      <c r="B31" s="20"/>
      <c r="C31" s="20">
        <v>622</v>
      </c>
      <c r="D31" s="22">
        <v>769.68479830315732</v>
      </c>
      <c r="E31" s="21">
        <f t="shared" si="0"/>
        <v>76.968479830315729</v>
      </c>
      <c r="F31" s="21"/>
    </row>
    <row r="32" spans="1:6" x14ac:dyDescent="0.25">
      <c r="B32" s="17">
        <v>8</v>
      </c>
      <c r="C32" s="17">
        <v>628</v>
      </c>
      <c r="D32" s="18">
        <v>1395.8163946930474</v>
      </c>
      <c r="E32" s="18">
        <f t="shared" si="0"/>
        <v>139.58163946930475</v>
      </c>
      <c r="F32" s="18">
        <f>SUM(E32:E35)</f>
        <v>393.09877092665442</v>
      </c>
    </row>
    <row r="33" spans="1:6" x14ac:dyDescent="0.25">
      <c r="B33" s="17"/>
      <c r="C33" s="17">
        <v>657</v>
      </c>
      <c r="D33" s="18">
        <v>564.15738133255923</v>
      </c>
      <c r="E33" s="18">
        <f t="shared" si="0"/>
        <v>56.415738133255921</v>
      </c>
      <c r="F33" s="18"/>
    </row>
    <row r="34" spans="1:6" x14ac:dyDescent="0.25">
      <c r="B34" s="17"/>
      <c r="C34" s="17">
        <v>636</v>
      </c>
      <c r="D34" s="18">
        <v>770.16255446882542</v>
      </c>
      <c r="E34" s="18">
        <f t="shared" si="0"/>
        <v>77.016255446882539</v>
      </c>
      <c r="F34" s="18"/>
    </row>
    <row r="35" spans="1:6" x14ac:dyDescent="0.25">
      <c r="A35" s="19"/>
      <c r="B35" s="20"/>
      <c r="C35" s="20">
        <v>627</v>
      </c>
      <c r="D35" s="21">
        <v>1200.8513787721122</v>
      </c>
      <c r="E35" s="21">
        <f t="shared" si="0"/>
        <v>120.08513787721122</v>
      </c>
      <c r="F35" s="21"/>
    </row>
    <row r="36" spans="1:6" x14ac:dyDescent="0.25">
      <c r="B36" s="17">
        <v>9</v>
      </c>
      <c r="C36" s="17">
        <v>654</v>
      </c>
      <c r="D36" s="18">
        <v>955.34081667694534</v>
      </c>
      <c r="E36" s="18">
        <f t="shared" si="0"/>
        <v>95.534081667694537</v>
      </c>
      <c r="F36" s="18">
        <f>SUM(E36:E39)</f>
        <v>433.8513114748668</v>
      </c>
    </row>
    <row r="37" spans="1:6" x14ac:dyDescent="0.25">
      <c r="B37" s="17"/>
      <c r="C37" s="17">
        <v>648</v>
      </c>
      <c r="D37" s="18">
        <v>1162.3472873790442</v>
      </c>
      <c r="E37" s="18">
        <f t="shared" si="0"/>
        <v>116.23472873790442</v>
      </c>
      <c r="F37" s="18"/>
    </row>
    <row r="38" spans="1:6" x14ac:dyDescent="0.25">
      <c r="B38" s="17"/>
      <c r="C38" s="17">
        <v>640</v>
      </c>
      <c r="D38" s="18">
        <v>888.34910364852919</v>
      </c>
      <c r="E38" s="18">
        <f t="shared" si="0"/>
        <v>88.834910364852917</v>
      </c>
      <c r="F38" s="18"/>
    </row>
    <row r="39" spans="1:6" x14ac:dyDescent="0.25">
      <c r="A39" s="19"/>
      <c r="B39" s="20"/>
      <c r="C39" s="20">
        <v>629</v>
      </c>
      <c r="D39" s="21">
        <v>1332.4759070441489</v>
      </c>
      <c r="E39" s="21">
        <f t="shared" si="0"/>
        <v>133.2475907044149</v>
      </c>
      <c r="F39" s="21"/>
    </row>
    <row r="40" spans="1:6" x14ac:dyDescent="0.25">
      <c r="A40" t="s">
        <v>17</v>
      </c>
      <c r="B40" s="17">
        <v>7</v>
      </c>
      <c r="C40" s="17">
        <v>667</v>
      </c>
      <c r="D40" s="18">
        <v>982.03086079256798</v>
      </c>
      <c r="E40" s="18">
        <f t="shared" si="0"/>
        <v>98.203086079256792</v>
      </c>
      <c r="F40" s="18">
        <f>SUM(E40:E43)</f>
        <v>395.90027509650457</v>
      </c>
    </row>
    <row r="41" spans="1:6" x14ac:dyDescent="0.25">
      <c r="B41" s="17"/>
      <c r="C41" s="17">
        <v>660</v>
      </c>
      <c r="D41" s="18">
        <v>904.33075918130362</v>
      </c>
      <c r="E41" s="18">
        <f t="shared" si="0"/>
        <v>90.433075918130356</v>
      </c>
      <c r="F41" s="18"/>
    </row>
    <row r="42" spans="1:6" x14ac:dyDescent="0.25">
      <c r="B42" s="17"/>
      <c r="C42" s="17">
        <v>651</v>
      </c>
      <c r="D42" s="18">
        <v>1074.025962694157</v>
      </c>
      <c r="E42" s="18">
        <f t="shared" si="0"/>
        <v>107.4025962694157</v>
      </c>
      <c r="F42" s="18"/>
    </row>
    <row r="43" spans="1:6" x14ac:dyDescent="0.25">
      <c r="A43" s="19"/>
      <c r="B43" s="20"/>
      <c r="C43" s="20">
        <v>625</v>
      </c>
      <c r="D43" s="21">
        <v>998.61516829701714</v>
      </c>
      <c r="E43" s="21">
        <f t="shared" si="0"/>
        <v>99.861516829701714</v>
      </c>
      <c r="F43" s="21"/>
    </row>
    <row r="44" spans="1:6" x14ac:dyDescent="0.25">
      <c r="B44" s="17">
        <v>10</v>
      </c>
      <c r="C44" s="17">
        <v>624</v>
      </c>
      <c r="D44" s="18">
        <v>963.16958487056991</v>
      </c>
      <c r="E44" s="18">
        <f t="shared" si="0"/>
        <v>96.316958487056993</v>
      </c>
      <c r="F44" s="18">
        <f>SUM(E44:E47)</f>
        <v>444.61529831250442</v>
      </c>
    </row>
    <row r="45" spans="1:6" x14ac:dyDescent="0.25">
      <c r="B45" s="17"/>
      <c r="C45" s="17">
        <v>644</v>
      </c>
      <c r="D45" s="18">
        <v>905.05190227440835</v>
      </c>
      <c r="E45" s="18">
        <f t="shared" si="0"/>
        <v>90.505190227440835</v>
      </c>
      <c r="F45" s="18"/>
    </row>
    <row r="46" spans="1:6" x14ac:dyDescent="0.25">
      <c r="B46" s="17"/>
      <c r="C46" s="17">
        <v>646</v>
      </c>
      <c r="D46" s="18">
        <v>1357.2574829438236</v>
      </c>
      <c r="E46" s="18">
        <f t="shared" si="0"/>
        <v>135.72574829438236</v>
      </c>
      <c r="F46" s="18"/>
    </row>
    <row r="47" spans="1:6" x14ac:dyDescent="0.25">
      <c r="A47" s="19"/>
      <c r="B47" s="20"/>
      <c r="C47" s="20">
        <v>633</v>
      </c>
      <c r="D47" s="21">
        <v>1220.6740130362425</v>
      </c>
      <c r="E47" s="21">
        <f t="shared" si="0"/>
        <v>122.06740130362425</v>
      </c>
      <c r="F47" s="21"/>
    </row>
    <row r="48" spans="1:6" x14ac:dyDescent="0.25">
      <c r="B48" s="17">
        <v>12</v>
      </c>
      <c r="C48" s="17">
        <v>655</v>
      </c>
      <c r="D48" s="18">
        <v>720.09984020321019</v>
      </c>
      <c r="E48" s="18">
        <f t="shared" si="0"/>
        <v>72.009984020321014</v>
      </c>
      <c r="F48" s="18">
        <f>SUM(E48:E51)</f>
        <v>424.50592735800103</v>
      </c>
    </row>
    <row r="49" spans="2:6" x14ac:dyDescent="0.25">
      <c r="B49" s="17"/>
      <c r="C49" s="17">
        <v>652</v>
      </c>
      <c r="D49" s="18">
        <v>921.01969970327025</v>
      </c>
      <c r="E49" s="18">
        <f t="shared" si="0"/>
        <v>92.101969970327019</v>
      </c>
      <c r="F49" s="18"/>
    </row>
    <row r="50" spans="2:6" x14ac:dyDescent="0.25">
      <c r="B50" s="17"/>
      <c r="C50" s="17">
        <v>630</v>
      </c>
      <c r="D50" s="18">
        <v>1228.0595625000001</v>
      </c>
      <c r="E50" s="18">
        <f t="shared" si="0"/>
        <v>122.80595625000001</v>
      </c>
      <c r="F50" s="18"/>
    </row>
    <row r="51" spans="2:6" x14ac:dyDescent="0.25">
      <c r="B51" s="17"/>
      <c r="C51" s="17">
        <v>634</v>
      </c>
      <c r="D51" s="18">
        <v>1375.88017117353</v>
      </c>
      <c r="E51" s="18">
        <f t="shared" si="0"/>
        <v>137.58801711735299</v>
      </c>
      <c r="F51" s="18"/>
    </row>
    <row r="52" spans="2:6" x14ac:dyDescent="0.25">
      <c r="B52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Calcification</vt:lpstr>
      <vt:lpstr>coral TSA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Hankins, Cheryl</dc:creator>
  <cp:lastModifiedBy>Hankins, Cheryl</cp:lastModifiedBy>
  <cp:lastPrinted>2023-08-15T17:16:42Z</cp:lastPrinted>
  <dcterms:created xsi:type="dcterms:W3CDTF">2022-03-18T15:05:26Z</dcterms:created>
  <dcterms:modified xsi:type="dcterms:W3CDTF">2024-05-09T15:05:02Z</dcterms:modified>
</cp:coreProperties>
</file>