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u4epvkag\Documents\Research\Manuscripts\PFOS ZF Multi-Gen\Co-Author Reviews\EPA Review\ET&amp;C Submission\Peer Reviews\"/>
    </mc:Choice>
  </mc:AlternateContent>
  <xr:revisionPtr revIDLastSave="0" documentId="13_ncr:1_{252BCD0C-5A93-4D5A-83F8-65BBC72D5F3E}" xr6:coauthVersionLast="47" xr6:coauthVersionMax="47" xr10:uidLastSave="{00000000-0000-0000-0000-000000000000}"/>
  <bookViews>
    <workbookView xWindow="7890" yWindow="1890" windowWidth="25845" windowHeight="17235" activeTab="7" xr2:uid="{00000000-000D-0000-FFFF-FFFF00000000}"/>
  </bookViews>
  <sheets>
    <sheet name="P Survival" sheetId="3" r:id="rId1"/>
    <sheet name="F1 Survival" sheetId="2" r:id="rId2"/>
    <sheet name="F2 Survival" sheetId="1" r:id="rId3"/>
    <sheet name="Body Length" sheetId="4" r:id="rId4"/>
    <sheet name="Body Weight" sheetId="5" r:id="rId5"/>
    <sheet name="Reproduction" sheetId="6" r:id="rId6"/>
    <sheet name="Vitellogenin" sheetId="7" r:id="rId7"/>
    <sheet name="SMCV"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8" l="1"/>
  <c r="I27" i="8" s="1"/>
  <c r="I25" i="8"/>
  <c r="C16" i="8"/>
  <c r="C17" i="8" s="1"/>
  <c r="C15" i="8"/>
  <c r="Q126" i="5"/>
  <c r="G126" i="5"/>
  <c r="Q125" i="5"/>
  <c r="G125" i="5"/>
  <c r="Q124" i="5"/>
  <c r="G124" i="5"/>
  <c r="Q123" i="5"/>
  <c r="G123" i="5"/>
  <c r="Q122" i="5"/>
  <c r="G122" i="5"/>
  <c r="Q121" i="5"/>
  <c r="G121" i="5"/>
  <c r="Q120" i="5"/>
  <c r="G120" i="5"/>
  <c r="Q119" i="5"/>
  <c r="G119" i="5"/>
  <c r="Q118" i="5"/>
  <c r="G118" i="5"/>
  <c r="Q117" i="5"/>
  <c r="G117" i="5"/>
  <c r="Q116" i="5"/>
  <c r="G116" i="5"/>
  <c r="Q115" i="5"/>
  <c r="G115" i="5"/>
  <c r="Q114" i="5"/>
  <c r="G114" i="5"/>
  <c r="Q113" i="5"/>
  <c r="G113" i="5"/>
  <c r="Q112" i="5"/>
  <c r="G112" i="5"/>
  <c r="Q111" i="5"/>
  <c r="G111" i="5"/>
  <c r="Q110" i="5"/>
  <c r="G110" i="5"/>
  <c r="Q109" i="5"/>
  <c r="G109" i="5"/>
  <c r="Q108" i="5"/>
  <c r="G108" i="5"/>
  <c r="Q107" i="5"/>
  <c r="G107" i="5"/>
  <c r="Q106" i="5"/>
  <c r="G106" i="5"/>
  <c r="Q105" i="5"/>
  <c r="G105" i="5"/>
  <c r="Q104" i="5"/>
  <c r="G104" i="5"/>
  <c r="Q103" i="5"/>
  <c r="G103" i="5"/>
  <c r="Q102" i="5"/>
  <c r="G102" i="5"/>
  <c r="Q101" i="5"/>
  <c r="G101" i="5"/>
  <c r="Q100" i="5"/>
  <c r="G100" i="5"/>
  <c r="Q99" i="5"/>
  <c r="G99" i="5"/>
  <c r="Q98" i="5"/>
  <c r="G98" i="5"/>
  <c r="Q97" i="5"/>
  <c r="G97" i="5"/>
  <c r="Q96" i="5"/>
  <c r="G96" i="5"/>
  <c r="Q95" i="5"/>
  <c r="G95" i="5"/>
  <c r="Q94" i="5"/>
  <c r="G94" i="5"/>
  <c r="Q93" i="5"/>
  <c r="G93" i="5"/>
  <c r="Q92" i="5"/>
  <c r="G92" i="5"/>
  <c r="Q91" i="5"/>
  <c r="G91" i="5"/>
  <c r="Q90" i="5"/>
  <c r="G90" i="5"/>
  <c r="Q89" i="5"/>
  <c r="G89" i="5"/>
  <c r="Q88" i="5"/>
  <c r="G88" i="5"/>
  <c r="Q87" i="5"/>
  <c r="G87" i="5"/>
  <c r="Q86" i="5"/>
  <c r="G86" i="5"/>
  <c r="Q85" i="5"/>
  <c r="G85" i="5"/>
  <c r="Q84" i="5"/>
  <c r="G84" i="5"/>
  <c r="Q83" i="5"/>
  <c r="G83" i="5"/>
  <c r="Q82" i="5"/>
  <c r="G82" i="5"/>
  <c r="Q81" i="5"/>
  <c r="G81" i="5"/>
  <c r="Q80" i="5"/>
  <c r="G80" i="5"/>
  <c r="Q79" i="5"/>
  <c r="G79" i="5"/>
  <c r="Q78" i="5"/>
  <c r="G78" i="5"/>
  <c r="Q77" i="5"/>
  <c r="G77" i="5"/>
  <c r="Q76" i="5"/>
  <c r="G76" i="5"/>
  <c r="Q75" i="5"/>
  <c r="G75" i="5"/>
  <c r="Q74" i="5"/>
  <c r="G74" i="5"/>
  <c r="Q73" i="5"/>
  <c r="G73" i="5"/>
  <c r="Q72" i="5"/>
  <c r="G72" i="5"/>
  <c r="Q71" i="5"/>
  <c r="G71" i="5"/>
  <c r="Q70" i="5"/>
  <c r="G70" i="5"/>
  <c r="Q69" i="5"/>
  <c r="G69" i="5"/>
  <c r="Q68" i="5"/>
  <c r="G68" i="5"/>
  <c r="Q67" i="5"/>
  <c r="G67" i="5"/>
  <c r="Q155" i="4"/>
  <c r="G155" i="4"/>
  <c r="Q154" i="4"/>
  <c r="G154" i="4"/>
  <c r="Q153" i="4"/>
  <c r="G153" i="4"/>
  <c r="Q152" i="4"/>
  <c r="G152" i="4"/>
  <c r="Q151" i="4"/>
  <c r="G151" i="4"/>
  <c r="Q150" i="4"/>
  <c r="G150" i="4"/>
  <c r="Q149" i="4"/>
  <c r="G149" i="4"/>
  <c r="Q148" i="4"/>
  <c r="G148" i="4"/>
  <c r="Q147" i="4"/>
  <c r="G147" i="4"/>
  <c r="Q146" i="4"/>
  <c r="G146" i="4"/>
  <c r="Q145" i="4"/>
  <c r="G145" i="4"/>
  <c r="Q144" i="4"/>
  <c r="G144" i="4"/>
  <c r="Q143" i="4"/>
  <c r="G143" i="4"/>
  <c r="Q142" i="4"/>
  <c r="G142" i="4"/>
  <c r="Q141" i="4"/>
  <c r="G141" i="4"/>
  <c r="Q140" i="4"/>
  <c r="G140" i="4"/>
  <c r="Q139" i="4"/>
  <c r="G139" i="4"/>
  <c r="Q138" i="4"/>
  <c r="G138" i="4"/>
  <c r="Q137" i="4"/>
  <c r="G137" i="4"/>
  <c r="Q136" i="4"/>
  <c r="G136" i="4"/>
  <c r="Q135" i="4"/>
  <c r="G135" i="4"/>
  <c r="Q134" i="4"/>
  <c r="G134" i="4"/>
  <c r="Q133" i="4"/>
  <c r="G133" i="4"/>
  <c r="Q132" i="4"/>
  <c r="G132" i="4"/>
  <c r="Q131" i="4"/>
  <c r="G131" i="4"/>
  <c r="Q130" i="4"/>
  <c r="G130" i="4"/>
  <c r="Q129" i="4"/>
  <c r="G129" i="4"/>
  <c r="Q128" i="4"/>
  <c r="G128" i="4"/>
  <c r="Q127" i="4"/>
  <c r="G127" i="4"/>
  <c r="Q126" i="4"/>
  <c r="G126" i="4"/>
  <c r="Q125" i="4"/>
  <c r="G125" i="4"/>
  <c r="Q124" i="4"/>
  <c r="G124" i="4"/>
  <c r="Q123" i="4"/>
  <c r="G123" i="4"/>
  <c r="Q122" i="4"/>
  <c r="G122" i="4"/>
  <c r="Q121" i="4"/>
  <c r="G121" i="4"/>
  <c r="Q120" i="4"/>
  <c r="G120" i="4"/>
  <c r="Q119" i="4"/>
  <c r="G119" i="4"/>
  <c r="Q118" i="4"/>
  <c r="G118" i="4"/>
  <c r="Q117" i="4"/>
  <c r="G117" i="4"/>
  <c r="Q116" i="4"/>
  <c r="G116" i="4"/>
  <c r="Q115" i="4"/>
  <c r="G115" i="4"/>
  <c r="Q114" i="4"/>
  <c r="G114" i="4"/>
  <c r="Q113" i="4"/>
  <c r="G113" i="4"/>
  <c r="Q112" i="4"/>
  <c r="G112" i="4"/>
  <c r="Q111" i="4"/>
  <c r="G111" i="4"/>
  <c r="Q110" i="4"/>
  <c r="G110" i="4"/>
  <c r="Q109" i="4"/>
  <c r="G109" i="4"/>
  <c r="Q108" i="4"/>
  <c r="G108" i="4"/>
  <c r="Q107" i="4"/>
  <c r="G107" i="4"/>
  <c r="Q106" i="4"/>
  <c r="G106" i="4"/>
  <c r="Q105" i="4"/>
  <c r="G105" i="4"/>
  <c r="Q104" i="4"/>
  <c r="G104" i="4"/>
  <c r="Q103" i="4"/>
  <c r="G103" i="4"/>
  <c r="Q102" i="4"/>
  <c r="G102" i="4"/>
  <c r="Q101" i="4"/>
  <c r="G101" i="4"/>
  <c r="Q100" i="4"/>
  <c r="G100" i="4"/>
  <c r="Q99" i="4"/>
  <c r="G99" i="4"/>
  <c r="Q98" i="4"/>
  <c r="G98" i="4"/>
  <c r="Q97" i="4"/>
  <c r="G97" i="4"/>
  <c r="Q96" i="4"/>
  <c r="G96" i="4"/>
</calcChain>
</file>

<file path=xl/sharedStrings.xml><?xml version="1.0" encoding="utf-8"?>
<sst xmlns="http://schemas.openxmlformats.org/spreadsheetml/2006/main" count="2308" uniqueCount="147">
  <si>
    <t>tank</t>
  </si>
  <si>
    <t xml:space="preserve">Reps </t>
  </si>
  <si>
    <t>10dpf % Survival</t>
  </si>
  <si>
    <t>15dpf % Survival</t>
  </si>
  <si>
    <t>16dpf % Survival</t>
  </si>
  <si>
    <t>16 dpf</t>
  </si>
  <si>
    <t>Control</t>
  </si>
  <si>
    <t>A1</t>
  </si>
  <si>
    <t>A7</t>
  </si>
  <si>
    <t>B1</t>
  </si>
  <si>
    <t>C1</t>
  </si>
  <si>
    <t>C7</t>
  </si>
  <si>
    <t>A2</t>
  </si>
  <si>
    <t>A8</t>
  </si>
  <si>
    <t>B3</t>
  </si>
  <si>
    <t>B9</t>
  </si>
  <si>
    <t>C2</t>
  </si>
  <si>
    <t>A5</t>
  </si>
  <si>
    <t>A10</t>
  </si>
  <si>
    <t>B5</t>
  </si>
  <si>
    <t>B8</t>
  </si>
  <si>
    <t>C3</t>
  </si>
  <si>
    <t>A4</t>
  </si>
  <si>
    <t>B4</t>
  </si>
  <si>
    <t>B10</t>
  </si>
  <si>
    <t>C5</t>
  </si>
  <si>
    <t>C9</t>
  </si>
  <si>
    <t>A6</t>
  </si>
  <si>
    <t>A9</t>
  </si>
  <si>
    <t>B2</t>
  </si>
  <si>
    <t>C4</t>
  </si>
  <si>
    <t>C10</t>
  </si>
  <si>
    <t>A3</t>
  </si>
  <si>
    <t>B6</t>
  </si>
  <si>
    <t>B7</t>
  </si>
  <si>
    <t>C6</t>
  </si>
  <si>
    <t>C8</t>
  </si>
  <si>
    <t>20dpf % Survival</t>
  </si>
  <si>
    <t>30 dpf</t>
  </si>
  <si>
    <t>60 dpf</t>
  </si>
  <si>
    <t>90 dpf</t>
  </si>
  <si>
    <t>180 dpf</t>
  </si>
  <si>
    <t>control</t>
  </si>
  <si>
    <t>BV2</t>
  </si>
  <si>
    <t>F2</t>
  </si>
  <si>
    <t>34 dpf</t>
  </si>
  <si>
    <t>F1</t>
  </si>
  <si>
    <t>Generation</t>
  </si>
  <si>
    <t>Subject</t>
  </si>
  <si>
    <t>Day</t>
  </si>
  <si>
    <t>Ave Total Body / Rep Length Rel Control</t>
  </si>
  <si>
    <t>Total Body Length per Rep (mm)</t>
  </si>
  <si>
    <t>(P) Parental</t>
  </si>
  <si>
    <t>SEX</t>
  </si>
  <si>
    <t>Fish Weigh Rel Control</t>
  </si>
  <si>
    <t>Mean Length / Fish (cm)</t>
  </si>
  <si>
    <t>female</t>
  </si>
  <si>
    <t>male</t>
  </si>
  <si>
    <t>Sum Eggs/ female (Ave)</t>
  </si>
  <si>
    <t>A1 (1)</t>
  </si>
  <si>
    <t>A7 (2)</t>
  </si>
  <si>
    <t>B1 (3)</t>
  </si>
  <si>
    <t>C1 (4)</t>
  </si>
  <si>
    <t>C7 (5)</t>
  </si>
  <si>
    <t>A2 (1)</t>
  </si>
  <si>
    <t>A8 (2)</t>
  </si>
  <si>
    <t>B3 (3)</t>
  </si>
  <si>
    <t>B9 (4)</t>
  </si>
  <si>
    <t>C2 (5)</t>
  </si>
  <si>
    <t>A5 (1)</t>
  </si>
  <si>
    <t>A10 (2)</t>
  </si>
  <si>
    <t>B5 (3)</t>
  </si>
  <si>
    <t>B8 (4)</t>
  </si>
  <si>
    <t>C3 (5)</t>
  </si>
  <si>
    <t>A4 (1)</t>
  </si>
  <si>
    <t>B4 (2)</t>
  </si>
  <si>
    <t>B10 (3)</t>
  </si>
  <si>
    <t>C5 (4)</t>
  </si>
  <si>
    <t>C9 (5)</t>
  </si>
  <si>
    <t>A6 (1)</t>
  </si>
  <si>
    <t>A9 (2)</t>
  </si>
  <si>
    <t>B2 (3)</t>
  </si>
  <si>
    <t>C4 (4)</t>
  </si>
  <si>
    <t>C10 (5)</t>
  </si>
  <si>
    <t>A3 (1)</t>
  </si>
  <si>
    <t>B6 (2)</t>
  </si>
  <si>
    <t>B7 (3)</t>
  </si>
  <si>
    <t>C6 (4)</t>
  </si>
  <si>
    <t>C8 (5)</t>
  </si>
  <si>
    <t>tank (Rep)</t>
  </si>
  <si>
    <t>*(Only Nominal) 10dpf PFOS Conc. (µg/L)</t>
  </si>
  <si>
    <t>*(Only Nominal) 15dpf PFOS Conc. (µg/L)</t>
  </si>
  <si>
    <t>20dpf Measured PFOS Conc. (µg/L)</t>
  </si>
  <si>
    <t>34dpf Measured PFOS Conc. (µg/L)</t>
  </si>
  <si>
    <t>60dpf Measured PFOS Conc. (µg/L)</t>
  </si>
  <si>
    <t>90dpf Measured PFOS Conc. (µg/L)</t>
  </si>
  <si>
    <t>111dpf Measured PFOS Conc. (µg/L)</t>
  </si>
  <si>
    <t>180dpf Measured PFOS Conc. (µg/L)</t>
  </si>
  <si>
    <t>15dpf Measured PFOS Conc. (µg/L)</t>
  </si>
  <si>
    <t>30dpf Measured PFOS Conc. (µg/L)</t>
  </si>
  <si>
    <t>10dpf Measured PFOS Conc. (µg/L)</t>
  </si>
  <si>
    <t>16dpf Measured PFOS Conc. (µg/L)</t>
  </si>
  <si>
    <t>PFOS Treatment Targets (µg/L)</t>
  </si>
  <si>
    <t>% Egg Viability (Ave)</t>
  </si>
  <si>
    <t>PFOS (nominal) (µg/L)</t>
  </si>
  <si>
    <t>Body Weight (mg) Mass Per Individual</t>
  </si>
  <si>
    <t>total body mass per rep (mg)</t>
  </si>
  <si>
    <r>
      <t>Measured PFOS Concentrations (</t>
    </r>
    <r>
      <rPr>
        <sz val="11"/>
        <color theme="1"/>
        <rFont val="Arial"/>
        <family val="2"/>
      </rPr>
      <t>µ</t>
    </r>
    <r>
      <rPr>
        <sz val="11"/>
        <color theme="1"/>
        <rFont val="Calibri"/>
        <family val="2"/>
      </rPr>
      <t>g/L</t>
    </r>
    <r>
      <rPr>
        <sz val="11"/>
        <color theme="1"/>
        <rFont val="Calibri"/>
        <family val="2"/>
        <scheme val="minor"/>
      </rPr>
      <t>)</t>
    </r>
  </si>
  <si>
    <t>Rep</t>
  </si>
  <si>
    <t>Vtg ln(y+1)</t>
  </si>
  <si>
    <t>0.6µg/L</t>
  </si>
  <si>
    <t>3.2µg/L</t>
  </si>
  <si>
    <t>20µg/L</t>
  </si>
  <si>
    <t>100µg/L</t>
  </si>
  <si>
    <t>0.1µg/L</t>
  </si>
  <si>
    <t>PFOS Treatment</t>
  </si>
  <si>
    <t>Fish Sex</t>
  </si>
  <si>
    <t>Vitellogenin (Vtg) µg/g of fish tissue</t>
  </si>
  <si>
    <t>OMITTED from analysis - High Mortality (21% Survival)</t>
  </si>
  <si>
    <t>OMITTED from analysis - High Mortality (29% Survival)</t>
  </si>
  <si>
    <t xml:space="preserve">30dpf % Survival </t>
  </si>
  <si>
    <t xml:space="preserve">60dpf % Survival </t>
  </si>
  <si>
    <t xml:space="preserve">90dpf % Survival </t>
  </si>
  <si>
    <t xml:space="preserve">111dpf % Survival </t>
  </si>
  <si>
    <t xml:space="preserve">180dpf % Survival </t>
  </si>
  <si>
    <t xml:space="preserve">34dpf % Survival </t>
  </si>
  <si>
    <t>Parental (P)</t>
  </si>
  <si>
    <t>Observation Number</t>
  </si>
  <si>
    <t>Adverse Effect</t>
  </si>
  <si>
    <t>Measured PFOS Concentration (µ/L)</t>
  </si>
  <si>
    <t>lethal</t>
  </si>
  <si>
    <t>fish length</t>
  </si>
  <si>
    <t>fish weight</t>
  </si>
  <si>
    <t>Geometric Mean</t>
  </si>
  <si>
    <t>Standard Deviation</t>
  </si>
  <si>
    <t>Standard Error</t>
  </si>
  <si>
    <t>Reference:</t>
  </si>
  <si>
    <t>* US Environmental Protection Agency (US EPA). (1985). Guidelines for deriving numerical national water quality criteria for the protection of aquatic organisms and their uses. Office of Research and Development. PB85-227049. https://www.epa.gov/sites/default/files/2016-02/documents/guidelines-water-quality-criteria.pdf.</t>
  </si>
  <si>
    <t>Note:  This tab provides the survival data for the first filial (F1) generation exposure to PFOS.</t>
  </si>
  <si>
    <t>Note:  This tab provides the survival data for the second filial (F2) generation exposure to PFOS.</t>
  </si>
  <si>
    <t>Note: This tab provides the body length data for the parental (P), first filial (F1), and second filial (F2) generational exposures to PFOS.  The results provided in the paper represent the "Total Body Length per Rep (mm)" columns.</t>
  </si>
  <si>
    <t>Note: This tab provides the body weight data for the parental (P), first filial (F1), and second filial (F2) generational exposures to PFOS.  The results provided in the paper represent the "total body mass per rep (mg)" columns.</t>
  </si>
  <si>
    <t>Note:  This tab provides the reproduction data for the parental (P) and first filial generational exposures to PFOS.</t>
  </si>
  <si>
    <t>Note:  This tab provides the vitellogenin data for male whole body tissues at 180 dpf for the parental (P) and first filial generational exposures to PFOS.</t>
  </si>
  <si>
    <t>Note:  Calculation of SMVC for zebrafish based on results from the current study.</t>
  </si>
  <si>
    <t>Calculation of species mean chronic value (SMVC) based on the US EPA guidelines (US EPA 1985)*.  SMVC is calculated as the geometric mean of all statistically significant negative effect values.</t>
  </si>
  <si>
    <t>Note:  This tab provides the survival data for the parental (P) generation exposure to PFOS.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</si>
</sst>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sz val="11"/>
      <color theme="1"/>
      <name val="Arial"/>
      <family val="2"/>
    </font>
    <font>
      <sz val="11"/>
      <color theme="1"/>
      <name val="Calibri"/>
      <family val="2"/>
    </font>
    <font>
      <sz val="11"/>
      <name val="Calibri"/>
      <family val="2"/>
    </font>
    <font>
      <b/>
      <sz val="11"/>
      <color rgb="FFFF0000"/>
      <name val="Calibri"/>
      <family val="2"/>
      <scheme val="minor"/>
    </font>
    <font>
      <sz val="11"/>
      <color theme="8" tint="-0.249977111117893"/>
      <name val="Calibri"/>
      <family val="2"/>
      <scheme val="minor"/>
    </font>
    <font>
      <sz val="11"/>
      <color rgb="FFFF000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xf numFmtId="0" fontId="4" fillId="0" borderId="0"/>
  </cellStyleXfs>
  <cellXfs count="57">
    <xf numFmtId="0" fontId="0" fillId="0" borderId="0" xfId="0"/>
    <xf numFmtId="0" fontId="0" fillId="0" borderId="0" xfId="0"/>
    <xf numFmtId="0" fontId="0" fillId="0" borderId="0" xfId="0" applyFill="1"/>
    <xf numFmtId="0" fontId="0" fillId="0" borderId="0" xfId="0"/>
    <xf numFmtId="164" fontId="0" fillId="0" borderId="0" xfId="0" applyNumberFormat="1" applyFill="1" applyAlignment="1">
      <alignment horizontal="center"/>
    </xf>
    <xf numFmtId="0" fontId="1" fillId="0" borderId="0" xfId="0" applyFont="1" applyFill="1" applyBorder="1" applyAlignment="1">
      <alignment horizontal="center" wrapText="1"/>
    </xf>
    <xf numFmtId="0" fontId="0" fillId="0" borderId="0" xfId="0" applyFill="1" applyBorder="1" applyAlignment="1">
      <alignment horizontal="center"/>
    </xf>
    <xf numFmtId="164" fontId="0" fillId="0" borderId="0" xfId="0" applyNumberFormat="1" applyFill="1" applyBorder="1" applyAlignment="1">
      <alignment horizontal="center"/>
    </xf>
    <xf numFmtId="0" fontId="0" fillId="0" borderId="0" xfId="0"/>
    <xf numFmtId="0" fontId="0" fillId="0" borderId="0" xfId="0" applyBorder="1"/>
    <xf numFmtId="0" fontId="0" fillId="0" borderId="0" xfId="0" applyFill="1" applyBorder="1"/>
    <xf numFmtId="0" fontId="3" fillId="0" borderId="0" xfId="0" applyFont="1" applyFill="1" applyBorder="1" applyAlignment="1">
      <alignment horizontal="center"/>
    </xf>
    <xf numFmtId="0" fontId="0" fillId="0" borderId="1" xfId="0" applyFill="1" applyBorder="1"/>
    <xf numFmtId="0" fontId="1" fillId="0" borderId="1" xfId="0" applyFont="1" applyFill="1" applyBorder="1" applyAlignment="1">
      <alignment horizontal="center" wrapText="1"/>
    </xf>
    <xf numFmtId="0" fontId="0" fillId="0" borderId="1" xfId="0" applyFill="1" applyBorder="1" applyAlignment="1">
      <alignment horizontal="right"/>
    </xf>
    <xf numFmtId="2" fontId="0" fillId="0" borderId="1" xfId="0" applyNumberFormat="1" applyFill="1" applyBorder="1" applyAlignment="1">
      <alignment horizontal="center"/>
    </xf>
    <xf numFmtId="1" fontId="0" fillId="0" borderId="1" xfId="0" applyNumberFormat="1" applyFill="1" applyBorder="1"/>
    <xf numFmtId="164" fontId="0" fillId="0" borderId="1" xfId="0" applyNumberFormat="1" applyFill="1" applyBorder="1"/>
    <xf numFmtId="2" fontId="0" fillId="0" borderId="1" xfId="0" applyNumberFormat="1" applyFill="1" applyBorder="1"/>
    <xf numFmtId="0" fontId="1" fillId="0" borderId="1" xfId="0" applyFont="1" applyFill="1" applyBorder="1"/>
    <xf numFmtId="0" fontId="1" fillId="0" borderId="1" xfId="0" applyFont="1" applyFill="1" applyBorder="1" applyAlignment="1">
      <alignment horizontal="center"/>
    </xf>
    <xf numFmtId="0" fontId="0" fillId="0" borderId="1" xfId="0" applyFill="1" applyBorder="1" applyAlignment="1">
      <alignment horizontal="center"/>
    </xf>
    <xf numFmtId="164" fontId="0" fillId="0" borderId="1" xfId="0" applyNumberFormat="1" applyFill="1" applyBorder="1" applyAlignment="1">
      <alignment horizontal="center"/>
    </xf>
    <xf numFmtId="0" fontId="1" fillId="0" borderId="1" xfId="0" applyFont="1" applyFill="1" applyBorder="1" applyAlignment="1">
      <alignment horizontal="right"/>
    </xf>
    <xf numFmtId="2" fontId="0" fillId="0" borderId="1" xfId="0" applyNumberFormat="1" applyFont="1" applyFill="1" applyBorder="1" applyAlignment="1">
      <alignment horizontal="center"/>
    </xf>
    <xf numFmtId="0" fontId="0" fillId="0" borderId="1" xfId="0" applyBorder="1"/>
    <xf numFmtId="0" fontId="1" fillId="0" borderId="1" xfId="0" applyFont="1" applyBorder="1" applyAlignment="1">
      <alignment wrapText="1"/>
    </xf>
    <xf numFmtId="0" fontId="1" fillId="0" borderId="1" xfId="0" applyFont="1" applyBorder="1"/>
    <xf numFmtId="164" fontId="0" fillId="0" borderId="1" xfId="0" applyNumberFormat="1" applyBorder="1"/>
    <xf numFmtId="164" fontId="0" fillId="0" borderId="1" xfId="0" applyNumberFormat="1" applyBorder="1" applyAlignment="1">
      <alignment horizontal="right"/>
    </xf>
    <xf numFmtId="0" fontId="0" fillId="0" borderId="2" xfId="0" applyFill="1" applyBorder="1"/>
    <xf numFmtId="0" fontId="0" fillId="0" borderId="2" xfId="0" applyFill="1" applyBorder="1" applyAlignment="1">
      <alignment wrapText="1"/>
    </xf>
    <xf numFmtId="0" fontId="4" fillId="0" borderId="2" xfId="0" applyFont="1" applyFill="1" applyBorder="1" applyAlignment="1">
      <alignment wrapText="1"/>
    </xf>
    <xf numFmtId="0" fontId="4" fillId="0" borderId="0" xfId="1" applyFill="1" applyAlignment="1">
      <alignment wrapText="1"/>
    </xf>
    <xf numFmtId="0" fontId="0" fillId="0" borderId="0" xfId="0" applyFill="1" applyAlignment="1">
      <alignment horizontal="left"/>
    </xf>
    <xf numFmtId="164" fontId="0" fillId="0" borderId="0" xfId="0" applyNumberFormat="1" applyFill="1"/>
    <xf numFmtId="164" fontId="4" fillId="0" borderId="0" xfId="1" applyNumberFormat="1" applyFill="1"/>
    <xf numFmtId="1" fontId="0" fillId="0" borderId="0" xfId="0" applyNumberFormat="1" applyFill="1"/>
    <xf numFmtId="2" fontId="0" fillId="0" borderId="0" xfId="0" applyNumberFormat="1" applyFill="1"/>
    <xf numFmtId="164" fontId="7" fillId="0" borderId="0" xfId="0" applyNumberFormat="1" applyFont="1" applyFill="1"/>
    <xf numFmtId="2" fontId="5" fillId="0" borderId="0" xfId="0" applyNumberFormat="1" applyFont="1" applyFill="1"/>
    <xf numFmtId="0" fontId="0" fillId="0" borderId="2" xfId="0" applyFill="1" applyBorder="1" applyAlignment="1">
      <alignment horizontal="left"/>
    </xf>
    <xf numFmtId="2" fontId="0" fillId="0" borderId="2" xfId="0" applyNumberFormat="1" applyFill="1" applyBorder="1"/>
    <xf numFmtId="164" fontId="0" fillId="0" borderId="2" xfId="0" applyNumberFormat="1" applyFill="1" applyBorder="1"/>
    <xf numFmtId="164" fontId="4" fillId="0" borderId="2" xfId="1" applyNumberFormat="1" applyFill="1" applyBorder="1"/>
    <xf numFmtId="0" fontId="6" fillId="0" borderId="0" xfId="0" applyFont="1" applyFill="1"/>
    <xf numFmtId="0" fontId="0" fillId="0" borderId="0" xfId="0" applyFill="1" applyAlignment="1">
      <alignment horizontal="right"/>
    </xf>
    <xf numFmtId="0" fontId="1" fillId="0" borderId="0" xfId="0" applyFont="1"/>
    <xf numFmtId="0" fontId="0" fillId="0" borderId="0" xfId="0" applyAlignment="1">
      <alignment wrapText="1"/>
    </xf>
    <xf numFmtId="1" fontId="5" fillId="0" borderId="0" xfId="0" applyNumberFormat="1" applyFont="1"/>
    <xf numFmtId="0" fontId="5" fillId="0" borderId="0" xfId="0" applyFont="1"/>
    <xf numFmtId="1" fontId="7" fillId="0" borderId="0" xfId="0" applyNumberFormat="1" applyFont="1"/>
    <xf numFmtId="0" fontId="2" fillId="0" borderId="0" xfId="0" applyFont="1"/>
    <xf numFmtId="0" fontId="0" fillId="0" borderId="0" xfId="0" applyAlignment="1">
      <alignment horizontal="left" wrapText="1"/>
    </xf>
    <xf numFmtId="0" fontId="4" fillId="0" borderId="2" xfId="1" applyFill="1" applyBorder="1" applyAlignment="1">
      <alignment wrapText="1"/>
    </xf>
    <xf numFmtId="0" fontId="4" fillId="0" borderId="3" xfId="1" applyFill="1" applyBorder="1" applyAlignment="1">
      <alignment wrapText="1"/>
    </xf>
    <xf numFmtId="0" fontId="0" fillId="0" borderId="0" xfId="0" applyFill="1" applyBorder="1" applyAlignment="1"/>
  </cellXfs>
  <cellStyles count="2">
    <cellStyle name="Normal" xfId="0" builtinId="0"/>
    <cellStyle name="Normal 2" xfId="1" xr:uid="{F6876EDF-DC29-4DF2-8FDE-1C5853D772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041F-D20D-49AD-9DC6-74C8418020BC}">
  <dimension ref="A1:AD47"/>
  <sheetViews>
    <sheetView zoomScale="85" zoomScaleNormal="85" workbookViewId="0">
      <selection activeCell="H23" sqref="H23"/>
    </sheetView>
  </sheetViews>
  <sheetFormatPr defaultRowHeight="15" x14ac:dyDescent="0.25"/>
  <cols>
    <col min="1" max="1" width="13.42578125" style="3" customWidth="1"/>
    <col min="2" max="2" width="11.85546875" customWidth="1"/>
    <col min="5" max="5" width="4" style="9" customWidth="1"/>
    <col min="6" max="6" width="10.140625" style="8" customWidth="1"/>
    <col min="8" max="8" width="4" style="9" customWidth="1"/>
    <col min="9" max="9" width="9.140625" style="8"/>
    <col min="11" max="11" width="4" style="9" customWidth="1"/>
    <col min="12" max="12" width="9.140625" style="8"/>
    <col min="14" max="14" width="4" style="9" customWidth="1"/>
    <col min="15" max="15" width="9.140625" style="8"/>
    <col min="17" max="17" width="4" style="9" customWidth="1"/>
    <col min="18" max="18" width="9.140625" style="8"/>
    <col min="20" max="20" width="4" style="9" customWidth="1"/>
    <col min="21" max="21" width="9.140625" style="8"/>
    <col min="23" max="23" width="4" style="9" customWidth="1"/>
    <col min="24" max="24" width="9.140625" style="8"/>
    <col min="26" max="26" width="4" style="9" customWidth="1"/>
    <col min="27" max="27" width="9.140625" style="8"/>
    <col min="29" max="29" width="9.140625" style="9"/>
  </cols>
  <sheetData>
    <row r="1" spans="1:30" s="8" customFormat="1" x14ac:dyDescent="0.25">
      <c r="A1" s="8" t="s">
        <v>146</v>
      </c>
      <c r="E1" s="9"/>
      <c r="H1" s="9"/>
      <c r="K1" s="9"/>
      <c r="N1" s="9"/>
      <c r="Q1" s="9"/>
      <c r="T1" s="9"/>
      <c r="W1" s="9"/>
      <c r="Z1" s="9"/>
      <c r="AC1" s="9"/>
    </row>
    <row r="2" spans="1:30" ht="90" x14ac:dyDescent="0.25">
      <c r="A2" s="19" t="s">
        <v>47</v>
      </c>
      <c r="B2" s="13" t="s">
        <v>102</v>
      </c>
      <c r="C2" s="20" t="s">
        <v>0</v>
      </c>
      <c r="D2" s="20" t="s">
        <v>1</v>
      </c>
      <c r="F2" s="13" t="s">
        <v>90</v>
      </c>
      <c r="G2" s="13" t="s">
        <v>2</v>
      </c>
      <c r="I2" s="13" t="s">
        <v>98</v>
      </c>
      <c r="J2" s="13" t="s">
        <v>3</v>
      </c>
      <c r="L2" s="13" t="s">
        <v>92</v>
      </c>
      <c r="M2" s="13" t="s">
        <v>37</v>
      </c>
      <c r="O2" s="13" t="s">
        <v>99</v>
      </c>
      <c r="P2" s="13" t="s">
        <v>120</v>
      </c>
      <c r="R2" s="13" t="s">
        <v>94</v>
      </c>
      <c r="S2" s="13" t="s">
        <v>121</v>
      </c>
      <c r="U2" s="13" t="s">
        <v>95</v>
      </c>
      <c r="V2" s="13" t="s">
        <v>122</v>
      </c>
      <c r="X2" s="13" t="s">
        <v>96</v>
      </c>
      <c r="Y2" s="13" t="s">
        <v>123</v>
      </c>
      <c r="AA2" s="13" t="s">
        <v>97</v>
      </c>
      <c r="AB2" s="13" t="s">
        <v>124</v>
      </c>
      <c r="AD2" s="3"/>
    </row>
    <row r="3" spans="1:30" x14ac:dyDescent="0.25">
      <c r="A3" s="19" t="s">
        <v>52</v>
      </c>
      <c r="B3" s="20" t="s">
        <v>42</v>
      </c>
      <c r="C3" s="21" t="s">
        <v>7</v>
      </c>
      <c r="D3" s="21">
        <v>1</v>
      </c>
      <c r="F3" s="15">
        <v>0</v>
      </c>
      <c r="G3" s="22">
        <v>97.727272727272734</v>
      </c>
      <c r="I3" s="15">
        <v>0</v>
      </c>
      <c r="J3" s="22">
        <v>81.818181818181827</v>
      </c>
      <c r="L3" s="15">
        <v>0</v>
      </c>
      <c r="M3" s="22">
        <v>77.272727272727266</v>
      </c>
      <c r="O3" s="15">
        <v>0</v>
      </c>
      <c r="P3" s="22">
        <v>68.181818181818173</v>
      </c>
      <c r="R3" s="15">
        <v>0</v>
      </c>
      <c r="S3" s="22">
        <v>63.636363636363633</v>
      </c>
      <c r="U3" s="15">
        <v>0</v>
      </c>
      <c r="V3" s="22">
        <v>63.636363636363633</v>
      </c>
      <c r="X3" s="15">
        <v>0</v>
      </c>
      <c r="Y3" s="22">
        <v>63.636363636363633</v>
      </c>
      <c r="AA3" s="15">
        <v>0</v>
      </c>
      <c r="AB3" s="22">
        <v>61.36363636363636</v>
      </c>
      <c r="AD3" s="3"/>
    </row>
    <row r="4" spans="1:30" x14ac:dyDescent="0.25">
      <c r="A4" s="19" t="s">
        <v>52</v>
      </c>
      <c r="B4" s="20" t="s">
        <v>42</v>
      </c>
      <c r="C4" s="21" t="s">
        <v>8</v>
      </c>
      <c r="D4" s="21">
        <v>2</v>
      </c>
      <c r="F4" s="15">
        <v>0</v>
      </c>
      <c r="G4" s="22">
        <v>100</v>
      </c>
      <c r="I4" s="15">
        <v>0</v>
      </c>
      <c r="J4" s="22">
        <v>91.666666666666657</v>
      </c>
      <c r="L4" s="15">
        <v>0</v>
      </c>
      <c r="M4" s="22">
        <v>89.583333333333343</v>
      </c>
      <c r="O4" s="15">
        <v>0</v>
      </c>
      <c r="P4" s="22">
        <v>85.416666666666657</v>
      </c>
      <c r="R4" s="15">
        <v>0</v>
      </c>
      <c r="S4" s="22">
        <v>83.333333333333343</v>
      </c>
      <c r="U4" s="15">
        <v>0</v>
      </c>
      <c r="V4" s="22">
        <v>83.333333333333343</v>
      </c>
      <c r="X4" s="15">
        <v>0</v>
      </c>
      <c r="Y4" s="22">
        <v>81.25</v>
      </c>
      <c r="AA4" s="15">
        <v>0</v>
      </c>
      <c r="AB4" s="22">
        <v>81.25</v>
      </c>
      <c r="AD4" s="3"/>
    </row>
    <row r="5" spans="1:30" x14ac:dyDescent="0.25">
      <c r="A5" s="19" t="s">
        <v>52</v>
      </c>
      <c r="B5" s="20" t="s">
        <v>42</v>
      </c>
      <c r="C5" s="21" t="s">
        <v>9</v>
      </c>
      <c r="D5" s="21">
        <v>3</v>
      </c>
      <c r="F5" s="15">
        <v>0</v>
      </c>
      <c r="G5" s="22">
        <v>100</v>
      </c>
      <c r="I5" s="15">
        <v>0</v>
      </c>
      <c r="J5" s="22">
        <v>96.15384615384616</v>
      </c>
      <c r="L5" s="15">
        <v>0</v>
      </c>
      <c r="M5" s="22">
        <v>88.461538461538453</v>
      </c>
      <c r="O5" s="15">
        <v>0</v>
      </c>
      <c r="P5" s="22">
        <v>75</v>
      </c>
      <c r="R5" s="15">
        <v>0</v>
      </c>
      <c r="S5" s="22">
        <v>71.15384615384616</v>
      </c>
      <c r="U5" s="15">
        <v>0</v>
      </c>
      <c r="V5" s="22">
        <v>71.15384615384616</v>
      </c>
      <c r="X5" s="15">
        <v>0</v>
      </c>
      <c r="Y5" s="22">
        <v>71.15384615384616</v>
      </c>
      <c r="AA5" s="15">
        <v>0</v>
      </c>
      <c r="AB5" s="22">
        <v>71.15384615384616</v>
      </c>
      <c r="AD5" s="3"/>
    </row>
    <row r="6" spans="1:30" x14ac:dyDescent="0.25">
      <c r="A6" s="19" t="s">
        <v>52</v>
      </c>
      <c r="B6" s="20" t="s">
        <v>42</v>
      </c>
      <c r="C6" s="21" t="s">
        <v>10</v>
      </c>
      <c r="D6" s="21">
        <v>4</v>
      </c>
      <c r="F6" s="15">
        <v>0</v>
      </c>
      <c r="G6" s="22">
        <v>100</v>
      </c>
      <c r="I6" s="15">
        <v>0</v>
      </c>
      <c r="J6" s="22">
        <v>95.918367346938766</v>
      </c>
      <c r="L6" s="15">
        <v>0</v>
      </c>
      <c r="M6" s="22">
        <v>83.673469387755105</v>
      </c>
      <c r="O6" s="15">
        <v>0</v>
      </c>
      <c r="P6" s="22">
        <v>73.469387755102048</v>
      </c>
      <c r="R6" s="15">
        <v>0</v>
      </c>
      <c r="S6" s="22">
        <v>73.469387755102048</v>
      </c>
      <c r="U6" s="15">
        <v>0</v>
      </c>
      <c r="V6" s="22">
        <v>73.469387755102048</v>
      </c>
      <c r="X6" s="15">
        <v>0</v>
      </c>
      <c r="Y6" s="22">
        <v>71.428571428571431</v>
      </c>
      <c r="AA6" s="15">
        <v>0</v>
      </c>
      <c r="AB6" s="22">
        <v>71.428571428571431</v>
      </c>
      <c r="AD6" s="3"/>
    </row>
    <row r="7" spans="1:30" x14ac:dyDescent="0.25">
      <c r="A7" s="19" t="s">
        <v>52</v>
      </c>
      <c r="B7" s="20" t="s">
        <v>42</v>
      </c>
      <c r="C7" s="21" t="s">
        <v>11</v>
      </c>
      <c r="D7" s="21">
        <v>5</v>
      </c>
      <c r="F7" s="15">
        <v>0</v>
      </c>
      <c r="G7" s="22">
        <v>100</v>
      </c>
      <c r="I7" s="15">
        <v>0</v>
      </c>
      <c r="J7" s="22">
        <v>97.872340425531917</v>
      </c>
      <c r="L7" s="15">
        <v>0</v>
      </c>
      <c r="M7" s="22">
        <v>93.61702127659575</v>
      </c>
      <c r="O7" s="15">
        <v>0</v>
      </c>
      <c r="P7" s="22">
        <v>87.2340425531915</v>
      </c>
      <c r="R7" s="15">
        <v>0</v>
      </c>
      <c r="S7" s="22">
        <v>87.2340425531915</v>
      </c>
      <c r="U7" s="15">
        <v>0</v>
      </c>
      <c r="V7" s="22">
        <v>87.2340425531915</v>
      </c>
      <c r="X7" s="15">
        <v>0</v>
      </c>
      <c r="Y7" s="22">
        <v>87.2340425531915</v>
      </c>
      <c r="AA7" s="15">
        <v>0</v>
      </c>
      <c r="AB7" s="22">
        <v>87.2340425531915</v>
      </c>
      <c r="AD7" s="3"/>
    </row>
    <row r="8" spans="1:30" x14ac:dyDescent="0.25">
      <c r="A8" s="19" t="s">
        <v>52</v>
      </c>
      <c r="B8" s="20">
        <v>0.1</v>
      </c>
      <c r="C8" s="21" t="s">
        <v>12</v>
      </c>
      <c r="D8" s="21">
        <v>1</v>
      </c>
      <c r="F8" s="15">
        <v>0.1</v>
      </c>
      <c r="G8" s="22">
        <v>97.777777777777771</v>
      </c>
      <c r="I8" s="15">
        <v>0.38819999999999999</v>
      </c>
      <c r="J8" s="22">
        <v>93.333333333333329</v>
      </c>
      <c r="L8" s="15">
        <v>0.27460000000000001</v>
      </c>
      <c r="M8" s="22">
        <v>93.333333333333329</v>
      </c>
      <c r="O8" s="15">
        <v>0.23186666666666667</v>
      </c>
      <c r="P8" s="22">
        <v>86.666666666666671</v>
      </c>
      <c r="R8" s="15">
        <v>0.20143</v>
      </c>
      <c r="S8" s="22">
        <v>88.888888888888886</v>
      </c>
      <c r="U8" s="15">
        <v>0.1681</v>
      </c>
      <c r="V8" s="22">
        <v>88.888888888888886</v>
      </c>
      <c r="X8" s="15">
        <v>0.15862500000000002</v>
      </c>
      <c r="Y8" s="22">
        <v>84.444444444444443</v>
      </c>
      <c r="AA8" s="15">
        <v>0.12565384615384617</v>
      </c>
      <c r="AB8" s="22">
        <v>84.444444444444429</v>
      </c>
      <c r="AD8" s="3"/>
    </row>
    <row r="9" spans="1:30" x14ac:dyDescent="0.25">
      <c r="A9" s="19" t="s">
        <v>52</v>
      </c>
      <c r="B9" s="20">
        <v>0.1</v>
      </c>
      <c r="C9" s="21" t="s">
        <v>13</v>
      </c>
      <c r="D9" s="21">
        <v>2</v>
      </c>
      <c r="F9" s="15">
        <v>0.1</v>
      </c>
      <c r="G9" s="22">
        <v>97.959183673469383</v>
      </c>
      <c r="I9" s="15">
        <v>0.38819999999999999</v>
      </c>
      <c r="J9" s="22">
        <v>91.83673469387756</v>
      </c>
      <c r="L9" s="15">
        <v>0.27460000000000001</v>
      </c>
      <c r="M9" s="22">
        <v>91.83673469387756</v>
      </c>
      <c r="O9" s="15">
        <v>0.23186666666666667</v>
      </c>
      <c r="P9" s="22">
        <v>89.795918367346943</v>
      </c>
      <c r="R9" s="15">
        <v>0.20143</v>
      </c>
      <c r="S9" s="22">
        <v>87.755102040816325</v>
      </c>
      <c r="U9" s="15">
        <v>0.1681</v>
      </c>
      <c r="V9" s="22">
        <v>87.755102040816325</v>
      </c>
      <c r="X9" s="15">
        <v>0.15862500000000002</v>
      </c>
      <c r="Y9" s="22">
        <v>83.673469387755105</v>
      </c>
      <c r="AA9" s="15">
        <v>0.12565384615384617</v>
      </c>
      <c r="AB9" s="22">
        <v>83.673469387755105</v>
      </c>
      <c r="AD9" s="3"/>
    </row>
    <row r="10" spans="1:30" x14ac:dyDescent="0.25">
      <c r="A10" s="19" t="s">
        <v>52</v>
      </c>
      <c r="B10" s="20">
        <v>0.1</v>
      </c>
      <c r="C10" s="21" t="s">
        <v>29</v>
      </c>
      <c r="D10" s="21">
        <v>3</v>
      </c>
      <c r="F10" s="15">
        <v>0.1</v>
      </c>
      <c r="G10" s="22">
        <v>94.230769230769226</v>
      </c>
      <c r="I10" s="15">
        <v>0.38819999999999999</v>
      </c>
      <c r="J10" s="22">
        <v>80.769230769230774</v>
      </c>
      <c r="L10" s="15">
        <v>0.27460000000000001</v>
      </c>
      <c r="M10" s="22">
        <v>80.769230769230774</v>
      </c>
      <c r="O10" s="15">
        <v>0.23186666666666667</v>
      </c>
      <c r="P10" s="22">
        <v>80.769230769230774</v>
      </c>
      <c r="R10" s="15">
        <v>0.20143</v>
      </c>
      <c r="S10" s="22">
        <v>80.769230769230774</v>
      </c>
      <c r="U10" s="15">
        <v>0.1681</v>
      </c>
      <c r="V10" s="22">
        <v>80.769230769230774</v>
      </c>
      <c r="X10" s="15">
        <v>0.15862500000000002</v>
      </c>
      <c r="Y10" s="22">
        <v>78.84615384615384</v>
      </c>
      <c r="AA10" s="15">
        <v>0.12565384615384617</v>
      </c>
      <c r="AB10" s="22">
        <v>78.84615384615384</v>
      </c>
      <c r="AD10" s="3"/>
    </row>
    <row r="11" spans="1:30" x14ac:dyDescent="0.25">
      <c r="A11" s="19" t="s">
        <v>52</v>
      </c>
      <c r="B11" s="20">
        <v>0.1</v>
      </c>
      <c r="C11" s="21" t="s">
        <v>15</v>
      </c>
      <c r="D11" s="21">
        <v>4</v>
      </c>
      <c r="F11" s="15">
        <v>0.1</v>
      </c>
      <c r="G11" s="22">
        <v>97.959183673469383</v>
      </c>
      <c r="I11" s="15">
        <v>0.38819999999999999</v>
      </c>
      <c r="J11" s="22">
        <v>87.755102040816325</v>
      </c>
      <c r="L11" s="15">
        <v>0.27460000000000001</v>
      </c>
      <c r="M11" s="22">
        <v>87.755102040816325</v>
      </c>
      <c r="O11" s="15">
        <v>0.23186666666666667</v>
      </c>
      <c r="P11" s="22">
        <v>85.714285714285708</v>
      </c>
      <c r="R11" s="15">
        <v>0.20143</v>
      </c>
      <c r="S11" s="22">
        <v>83.673469387755105</v>
      </c>
      <c r="U11" s="15">
        <v>0.1681</v>
      </c>
      <c r="V11" s="22">
        <v>83.673469387755105</v>
      </c>
      <c r="X11" s="15">
        <v>0.15862500000000002</v>
      </c>
      <c r="Y11" s="22">
        <v>83.673469387755105</v>
      </c>
      <c r="AA11" s="15">
        <v>0.12565384615384617</v>
      </c>
      <c r="AB11" s="22">
        <v>83.673469387755105</v>
      </c>
      <c r="AD11" s="3"/>
    </row>
    <row r="12" spans="1:30" x14ac:dyDescent="0.25">
      <c r="A12" s="19" t="s">
        <v>52</v>
      </c>
      <c r="B12" s="20">
        <v>0.1</v>
      </c>
      <c r="C12" s="21" t="s">
        <v>16</v>
      </c>
      <c r="D12" s="21">
        <v>5</v>
      </c>
      <c r="F12" s="15">
        <v>0.1</v>
      </c>
      <c r="G12" s="22">
        <v>97.916666666666657</v>
      </c>
      <c r="I12" s="15">
        <v>0.38819999999999999</v>
      </c>
      <c r="J12" s="22">
        <v>87.5</v>
      </c>
      <c r="L12" s="15">
        <v>0.27460000000000001</v>
      </c>
      <c r="M12" s="22">
        <v>85.416666666666657</v>
      </c>
      <c r="O12" s="15">
        <v>0.23186666666666667</v>
      </c>
      <c r="P12" s="22">
        <v>75</v>
      </c>
      <c r="R12" s="15">
        <v>0.20143</v>
      </c>
      <c r="S12" s="22">
        <v>83.333333333333343</v>
      </c>
      <c r="U12" s="15">
        <v>0.1681</v>
      </c>
      <c r="V12" s="22">
        <v>83.333333333333343</v>
      </c>
      <c r="X12" s="15">
        <v>0.15862500000000002</v>
      </c>
      <c r="Y12" s="22">
        <v>81.25</v>
      </c>
      <c r="AA12" s="15">
        <v>0.12565384615384617</v>
      </c>
      <c r="AB12" s="22">
        <v>78.541666666666671</v>
      </c>
      <c r="AD12" s="3"/>
    </row>
    <row r="13" spans="1:30" x14ac:dyDescent="0.25">
      <c r="A13" s="19" t="s">
        <v>52</v>
      </c>
      <c r="B13" s="20">
        <v>0.6</v>
      </c>
      <c r="C13" s="21" t="s">
        <v>27</v>
      </c>
      <c r="D13" s="21">
        <v>1</v>
      </c>
      <c r="F13" s="15">
        <v>0.6</v>
      </c>
      <c r="G13" s="22">
        <v>100</v>
      </c>
      <c r="I13" s="15">
        <v>2.2035999999999998</v>
      </c>
      <c r="J13" s="22">
        <v>97.872340425531917</v>
      </c>
      <c r="L13" s="15">
        <v>1.5630499999999998</v>
      </c>
      <c r="M13" s="22">
        <v>97.872340425531917</v>
      </c>
      <c r="O13" s="15">
        <v>1.3212333333333333</v>
      </c>
      <c r="P13" s="22">
        <v>93.61702127659575</v>
      </c>
      <c r="R13" s="15">
        <v>1.1495500000000001</v>
      </c>
      <c r="S13" s="22">
        <v>97.872340425531917</v>
      </c>
      <c r="U13" s="15">
        <v>0.9621857142857142</v>
      </c>
      <c r="V13" s="22">
        <v>97.872340425531917</v>
      </c>
      <c r="X13" s="15">
        <v>0.91564999999999996</v>
      </c>
      <c r="Y13" s="22">
        <v>95.744680851063833</v>
      </c>
      <c r="AA13" s="15">
        <v>0.72021538461538459</v>
      </c>
      <c r="AB13" s="22">
        <v>95.744680851063833</v>
      </c>
      <c r="AD13" s="3"/>
    </row>
    <row r="14" spans="1:30" x14ac:dyDescent="0.25">
      <c r="A14" s="19" t="s">
        <v>52</v>
      </c>
      <c r="B14" s="20">
        <v>0.6</v>
      </c>
      <c r="C14" s="21" t="s">
        <v>18</v>
      </c>
      <c r="D14" s="21">
        <v>2</v>
      </c>
      <c r="F14" s="15">
        <v>0.6</v>
      </c>
      <c r="G14" s="22">
        <v>96.36363636363636</v>
      </c>
      <c r="I14" s="15">
        <v>2.2035999999999998</v>
      </c>
      <c r="J14" s="22">
        <v>92.72727272727272</v>
      </c>
      <c r="L14" s="15">
        <v>1.5630499999999998</v>
      </c>
      <c r="M14" s="22">
        <v>89.090909090909093</v>
      </c>
      <c r="O14" s="15">
        <v>1.3212333333333333</v>
      </c>
      <c r="P14" s="22">
        <v>85.454545454545453</v>
      </c>
      <c r="R14" s="15">
        <v>1.1495500000000001</v>
      </c>
      <c r="S14" s="22">
        <v>85.454545454545453</v>
      </c>
      <c r="U14" s="15">
        <v>0.9621857142857142</v>
      </c>
      <c r="V14" s="22">
        <v>83.636363636363626</v>
      </c>
      <c r="X14" s="15">
        <v>0.91564999999999996</v>
      </c>
      <c r="Y14" s="22">
        <v>81.818181818181827</v>
      </c>
      <c r="AA14" s="15">
        <v>0.72021538461538459</v>
      </c>
      <c r="AB14" s="22">
        <v>79.090909090909093</v>
      </c>
      <c r="AD14" s="3"/>
    </row>
    <row r="15" spans="1:30" x14ac:dyDescent="0.25">
      <c r="A15" s="19" t="s">
        <v>52</v>
      </c>
      <c r="B15" s="20">
        <v>0.6</v>
      </c>
      <c r="C15" s="21" t="s">
        <v>19</v>
      </c>
      <c r="D15" s="21">
        <v>3</v>
      </c>
      <c r="F15" s="15">
        <v>0.6</v>
      </c>
      <c r="G15" s="22">
        <v>96.078431372549019</v>
      </c>
      <c r="I15" s="15">
        <v>2.2035999999999998</v>
      </c>
      <c r="J15" s="22">
        <v>96.078431372549019</v>
      </c>
      <c r="L15" s="15">
        <v>1.5630499999999998</v>
      </c>
      <c r="M15" s="22">
        <v>94.117647058823522</v>
      </c>
      <c r="O15" s="15">
        <v>1.3212333333333333</v>
      </c>
      <c r="P15" s="22">
        <v>86.274509803921575</v>
      </c>
      <c r="R15" s="15">
        <v>1.1495500000000001</v>
      </c>
      <c r="S15" s="22">
        <v>92.156862745098039</v>
      </c>
      <c r="U15" s="15">
        <v>0.9621857142857142</v>
      </c>
      <c r="V15" s="22">
        <v>92.156862745098039</v>
      </c>
      <c r="X15" s="15">
        <v>0.91564999999999996</v>
      </c>
      <c r="Y15" s="22">
        <v>88.235294117647058</v>
      </c>
      <c r="AA15" s="15">
        <v>0.72021538461538459</v>
      </c>
      <c r="AB15" s="22">
        <v>88.235294117647058</v>
      </c>
      <c r="AD15" s="3"/>
    </row>
    <row r="16" spans="1:30" x14ac:dyDescent="0.25">
      <c r="A16" s="19" t="s">
        <v>52</v>
      </c>
      <c r="B16" s="20">
        <v>0.6</v>
      </c>
      <c r="C16" s="21" t="s">
        <v>20</v>
      </c>
      <c r="D16" s="21">
        <v>4</v>
      </c>
      <c r="F16" s="15">
        <v>0.6</v>
      </c>
      <c r="G16" s="22">
        <v>100</v>
      </c>
      <c r="I16" s="15">
        <v>2.2035999999999998</v>
      </c>
      <c r="J16" s="22">
        <v>96.296296296296291</v>
      </c>
      <c r="L16" s="15">
        <v>1.5630499999999998</v>
      </c>
      <c r="M16" s="22">
        <v>94.444444444444443</v>
      </c>
      <c r="O16" s="15">
        <v>1.3212333333333333</v>
      </c>
      <c r="P16" s="22">
        <v>88.888888888888886</v>
      </c>
      <c r="R16" s="15">
        <v>1.1495500000000001</v>
      </c>
      <c r="S16" s="22">
        <v>92.592592592592595</v>
      </c>
      <c r="U16" s="15">
        <v>0.9621857142857142</v>
      </c>
      <c r="V16" s="22">
        <v>92.592592592592595</v>
      </c>
      <c r="X16" s="15">
        <v>0.91564999999999996</v>
      </c>
      <c r="Y16" s="22">
        <v>88.888888888888886</v>
      </c>
      <c r="AA16" s="15">
        <v>0.72021538461538459</v>
      </c>
      <c r="AB16" s="22">
        <v>88.888888888888886</v>
      </c>
      <c r="AD16" s="3"/>
    </row>
    <row r="17" spans="1:30" x14ac:dyDescent="0.25">
      <c r="A17" s="19" t="s">
        <v>52</v>
      </c>
      <c r="B17" s="20">
        <v>0.6</v>
      </c>
      <c r="C17" s="21" t="s">
        <v>21</v>
      </c>
      <c r="D17" s="21">
        <v>5</v>
      </c>
      <c r="F17" s="15">
        <v>0.6</v>
      </c>
      <c r="G17" s="22">
        <v>97.916666666666657</v>
      </c>
      <c r="I17" s="15">
        <v>2.2035999999999998</v>
      </c>
      <c r="J17" s="22">
        <v>95.833333333333343</v>
      </c>
      <c r="L17" s="15">
        <v>1.5630499999999998</v>
      </c>
      <c r="M17" s="22">
        <v>95.833333333333343</v>
      </c>
      <c r="O17" s="15">
        <v>1.3212333333333333</v>
      </c>
      <c r="P17" s="22">
        <v>97.916666666666657</v>
      </c>
      <c r="R17" s="15">
        <v>1.1495500000000001</v>
      </c>
      <c r="S17" s="22">
        <v>95.833333333333343</v>
      </c>
      <c r="U17" s="15">
        <v>0.9621857142857142</v>
      </c>
      <c r="V17" s="22">
        <v>95.833333333333343</v>
      </c>
      <c r="X17" s="15">
        <v>0.91564999999999996</v>
      </c>
      <c r="Y17" s="22">
        <v>91.666666666666657</v>
      </c>
      <c r="AA17" s="15">
        <v>0.72021538461538459</v>
      </c>
      <c r="AB17" s="22">
        <v>88.611111111111114</v>
      </c>
      <c r="AD17" s="3"/>
    </row>
    <row r="18" spans="1:30" x14ac:dyDescent="0.25">
      <c r="A18" s="19" t="s">
        <v>52</v>
      </c>
      <c r="B18" s="20">
        <v>3.2</v>
      </c>
      <c r="C18" s="21" t="s">
        <v>22</v>
      </c>
      <c r="D18" s="21">
        <v>1</v>
      </c>
      <c r="F18" s="15">
        <v>3.2</v>
      </c>
      <c r="G18" s="22">
        <v>96.226415094339629</v>
      </c>
      <c r="I18" s="15">
        <v>6.2528000000000006</v>
      </c>
      <c r="J18" s="22">
        <v>96.226415094339629</v>
      </c>
      <c r="L18" s="15">
        <v>5.5514000000000001</v>
      </c>
      <c r="M18" s="22">
        <v>94.339622641509436</v>
      </c>
      <c r="O18" s="15">
        <v>5.0867666666666667</v>
      </c>
      <c r="P18" s="22">
        <v>79.245283018867923</v>
      </c>
      <c r="R18" s="15">
        <v>4.9935600000000004</v>
      </c>
      <c r="S18" s="22">
        <v>86.79245283018868</v>
      </c>
      <c r="U18" s="15">
        <v>4.3254000000000001</v>
      </c>
      <c r="V18" s="22">
        <v>86.79245283018868</v>
      </c>
      <c r="X18" s="15">
        <v>4.2409749999999997</v>
      </c>
      <c r="Y18" s="22">
        <v>83.018867924528308</v>
      </c>
      <c r="AA18" s="15">
        <v>3.3817538461538463</v>
      </c>
      <c r="AB18" s="22">
        <v>83.018867924528308</v>
      </c>
      <c r="AD18" s="3"/>
    </row>
    <row r="19" spans="1:30" x14ac:dyDescent="0.25">
      <c r="A19" s="19" t="s">
        <v>52</v>
      </c>
      <c r="B19" s="20">
        <v>3.2</v>
      </c>
      <c r="C19" s="21" t="s">
        <v>23</v>
      </c>
      <c r="D19" s="21">
        <v>2</v>
      </c>
      <c r="F19" s="15">
        <v>3.2</v>
      </c>
      <c r="G19" s="22">
        <v>100</v>
      </c>
      <c r="I19" s="15">
        <v>6.2528000000000006</v>
      </c>
      <c r="J19" s="22">
        <v>100</v>
      </c>
      <c r="L19" s="15">
        <v>5.5514000000000001</v>
      </c>
      <c r="M19" s="22">
        <v>100</v>
      </c>
      <c r="O19" s="15">
        <v>5.0867666666666667</v>
      </c>
      <c r="P19" s="22">
        <v>96.078431372549019</v>
      </c>
      <c r="R19" s="15">
        <v>4.9935600000000004</v>
      </c>
      <c r="S19" s="22">
        <v>92.156862745098039</v>
      </c>
      <c r="U19" s="15">
        <v>4.3254000000000001</v>
      </c>
      <c r="V19" s="22">
        <v>92.156862745098039</v>
      </c>
      <c r="X19" s="15">
        <v>4.2409749999999997</v>
      </c>
      <c r="Y19" s="22">
        <v>86.274509803921575</v>
      </c>
      <c r="AA19" s="15">
        <v>3.3817538461538463</v>
      </c>
      <c r="AB19" s="22">
        <v>83.398692810457518</v>
      </c>
      <c r="AD19" s="3"/>
    </row>
    <row r="20" spans="1:30" x14ac:dyDescent="0.25">
      <c r="A20" s="19" t="s">
        <v>52</v>
      </c>
      <c r="B20" s="20">
        <v>3.2</v>
      </c>
      <c r="C20" s="21" t="s">
        <v>24</v>
      </c>
      <c r="D20" s="21">
        <v>3</v>
      </c>
      <c r="F20" s="15">
        <v>3.2</v>
      </c>
      <c r="G20" s="22">
        <v>100</v>
      </c>
      <c r="I20" s="15">
        <v>6.2528000000000006</v>
      </c>
      <c r="J20" s="22">
        <v>86</v>
      </c>
      <c r="L20" s="15">
        <v>5.5514000000000001</v>
      </c>
      <c r="M20" s="22">
        <v>80</v>
      </c>
      <c r="O20" s="15">
        <v>5.0867666666666667</v>
      </c>
      <c r="P20" s="22">
        <v>78</v>
      </c>
      <c r="R20" s="15">
        <v>4.9935600000000004</v>
      </c>
      <c r="S20" s="22">
        <v>78</v>
      </c>
      <c r="U20" s="15">
        <v>4.3254000000000001</v>
      </c>
      <c r="V20" s="22">
        <v>76</v>
      </c>
      <c r="X20" s="15">
        <v>4.2409749999999997</v>
      </c>
      <c r="Y20" s="22">
        <v>74</v>
      </c>
      <c r="AA20" s="15">
        <v>3.3817538461538463</v>
      </c>
      <c r="AB20" s="22">
        <v>74</v>
      </c>
      <c r="AD20" s="3"/>
    </row>
    <row r="21" spans="1:30" x14ac:dyDescent="0.25">
      <c r="A21" s="19" t="s">
        <v>52</v>
      </c>
      <c r="B21" s="20">
        <v>3.2</v>
      </c>
      <c r="C21" s="21" t="s">
        <v>25</v>
      </c>
      <c r="D21" s="21">
        <v>4</v>
      </c>
      <c r="F21" s="15">
        <v>3.2</v>
      </c>
      <c r="G21" s="22">
        <v>100</v>
      </c>
      <c r="I21" s="15">
        <v>6.2528000000000006</v>
      </c>
      <c r="J21" s="22">
        <v>97.916666666666657</v>
      </c>
      <c r="L21" s="15">
        <v>5.5514000000000001</v>
      </c>
      <c r="M21" s="22">
        <v>95.833333333333343</v>
      </c>
      <c r="O21" s="15">
        <v>5.0867666666666667</v>
      </c>
      <c r="P21" s="22">
        <v>89.583333333333343</v>
      </c>
      <c r="R21" s="15">
        <v>4.9935600000000004</v>
      </c>
      <c r="S21" s="22">
        <v>93.75</v>
      </c>
      <c r="U21" s="15">
        <v>4.3254000000000001</v>
      </c>
      <c r="V21" s="22">
        <v>93.75</v>
      </c>
      <c r="X21" s="15">
        <v>4.2409749999999997</v>
      </c>
      <c r="Y21" s="22">
        <v>89.583333333333343</v>
      </c>
      <c r="AA21" s="15">
        <v>3.3817538461538463</v>
      </c>
      <c r="AB21" s="22">
        <v>89.583333333333343</v>
      </c>
      <c r="AD21" s="3"/>
    </row>
    <row r="22" spans="1:30" x14ac:dyDescent="0.25">
      <c r="A22" s="19" t="s">
        <v>52</v>
      </c>
      <c r="B22" s="20">
        <v>3.2</v>
      </c>
      <c r="C22" s="21" t="s">
        <v>26</v>
      </c>
      <c r="D22" s="21">
        <v>5</v>
      </c>
      <c r="F22" s="15">
        <v>3.2</v>
      </c>
      <c r="G22" s="22">
        <v>98</v>
      </c>
      <c r="I22" s="15">
        <v>6.2528000000000006</v>
      </c>
      <c r="J22" s="22">
        <v>94</v>
      </c>
      <c r="L22" s="15">
        <v>5.5514000000000001</v>
      </c>
      <c r="M22" s="22">
        <v>90</v>
      </c>
      <c r="O22" s="15">
        <v>5.0867666666666667</v>
      </c>
      <c r="P22" s="22">
        <v>78</v>
      </c>
      <c r="R22" s="15">
        <v>4.9935600000000004</v>
      </c>
      <c r="S22" s="22">
        <v>80</v>
      </c>
      <c r="U22" s="15">
        <v>4.3254000000000001</v>
      </c>
      <c r="V22" s="22">
        <v>80</v>
      </c>
      <c r="X22" s="15">
        <v>4.2409749999999997</v>
      </c>
      <c r="Y22" s="22">
        <v>78</v>
      </c>
      <c r="AA22" s="15">
        <v>3.3817538461538463</v>
      </c>
      <c r="AB22" s="22">
        <v>78</v>
      </c>
      <c r="AD22" s="3"/>
    </row>
    <row r="23" spans="1:30" x14ac:dyDescent="0.25">
      <c r="A23" s="19" t="s">
        <v>52</v>
      </c>
      <c r="B23" s="20">
        <v>20</v>
      </c>
      <c r="C23" s="21" t="s">
        <v>27</v>
      </c>
      <c r="D23" s="21">
        <v>1</v>
      </c>
      <c r="F23" s="15">
        <v>20</v>
      </c>
      <c r="G23" s="22">
        <v>97.916666666666657</v>
      </c>
      <c r="I23" s="15">
        <v>27.3096</v>
      </c>
      <c r="J23" s="22">
        <v>93.75</v>
      </c>
      <c r="L23" s="15">
        <v>27.154800000000002</v>
      </c>
      <c r="M23" s="22">
        <v>93.75</v>
      </c>
      <c r="O23" s="15">
        <v>26.039033333333332</v>
      </c>
      <c r="P23" s="22">
        <v>93.75</v>
      </c>
      <c r="R23" s="15">
        <v>28.318419999999996</v>
      </c>
      <c r="S23" s="22">
        <v>93.75</v>
      </c>
      <c r="U23" s="15">
        <v>26.251657142857141</v>
      </c>
      <c r="V23" s="22">
        <v>93.75</v>
      </c>
      <c r="X23" s="15">
        <v>29.670199999999998</v>
      </c>
      <c r="Y23" s="22">
        <v>93.75</v>
      </c>
      <c r="AA23" s="15">
        <v>24.445507692307689</v>
      </c>
      <c r="AB23" s="22">
        <v>93.75</v>
      </c>
      <c r="AD23" s="3"/>
    </row>
    <row r="24" spans="1:30" x14ac:dyDescent="0.25">
      <c r="A24" s="19" t="s">
        <v>52</v>
      </c>
      <c r="B24" s="20">
        <v>20</v>
      </c>
      <c r="C24" s="21" t="s">
        <v>28</v>
      </c>
      <c r="D24" s="21">
        <v>2</v>
      </c>
      <c r="F24" s="15">
        <v>20</v>
      </c>
      <c r="G24" s="22">
        <v>100</v>
      </c>
      <c r="I24" s="15">
        <v>27.3096</v>
      </c>
      <c r="J24" s="22">
        <v>93.75</v>
      </c>
      <c r="L24" s="15">
        <v>27.154800000000002</v>
      </c>
      <c r="M24" s="22">
        <v>93.75</v>
      </c>
      <c r="O24" s="15">
        <v>26.039033333333332</v>
      </c>
      <c r="P24" s="22">
        <v>85.416666666666657</v>
      </c>
      <c r="R24" s="15">
        <v>28.318419999999996</v>
      </c>
      <c r="S24" s="22">
        <v>85.416666666666657</v>
      </c>
      <c r="U24" s="15">
        <v>26.251657142857141</v>
      </c>
      <c r="V24" s="22">
        <v>85.416666666666657</v>
      </c>
      <c r="X24" s="15">
        <v>29.670199999999998</v>
      </c>
      <c r="Y24" s="22">
        <v>81.25</v>
      </c>
      <c r="AA24" s="15">
        <v>24.445507692307689</v>
      </c>
      <c r="AB24" s="22">
        <v>78.541666666666671</v>
      </c>
      <c r="AD24" s="3"/>
    </row>
    <row r="25" spans="1:30" x14ac:dyDescent="0.25">
      <c r="A25" s="19" t="s">
        <v>52</v>
      </c>
      <c r="B25" s="20">
        <v>20</v>
      </c>
      <c r="C25" s="21" t="s">
        <v>43</v>
      </c>
      <c r="D25" s="21">
        <v>3</v>
      </c>
      <c r="F25" s="15">
        <v>20</v>
      </c>
      <c r="G25" s="22">
        <v>100</v>
      </c>
      <c r="I25" s="15">
        <v>27.3096</v>
      </c>
      <c r="J25" s="22">
        <v>100</v>
      </c>
      <c r="L25" s="15">
        <v>27.154800000000002</v>
      </c>
      <c r="M25" s="22">
        <v>97.872340425531917</v>
      </c>
      <c r="O25" s="15">
        <v>26.039033333333332</v>
      </c>
      <c r="P25" s="22">
        <v>97.872340425531917</v>
      </c>
      <c r="R25" s="15">
        <v>28.318419999999996</v>
      </c>
      <c r="S25" s="22">
        <v>95.744680851063833</v>
      </c>
      <c r="U25" s="15">
        <v>26.251657142857141</v>
      </c>
      <c r="V25" s="22">
        <v>97.872340425531917</v>
      </c>
      <c r="X25" s="15">
        <v>29.670199999999998</v>
      </c>
      <c r="Y25" s="22">
        <v>95.744680851063833</v>
      </c>
      <c r="AA25" s="15">
        <v>24.445507692307689</v>
      </c>
      <c r="AB25" s="22">
        <v>95.744680851063833</v>
      </c>
      <c r="AD25" s="3"/>
    </row>
    <row r="26" spans="1:30" x14ac:dyDescent="0.25">
      <c r="A26" s="19" t="s">
        <v>52</v>
      </c>
      <c r="B26" s="20">
        <v>20</v>
      </c>
      <c r="C26" s="21" t="s">
        <v>30</v>
      </c>
      <c r="D26" s="21">
        <v>4</v>
      </c>
      <c r="F26" s="15">
        <v>20</v>
      </c>
      <c r="G26" s="22">
        <v>98.148148148148152</v>
      </c>
      <c r="I26" s="15">
        <v>27.3096</v>
      </c>
      <c r="J26" s="22">
        <v>90.740740740740748</v>
      </c>
      <c r="L26" s="15">
        <v>27.154800000000002</v>
      </c>
      <c r="M26" s="22">
        <v>90.740740740740748</v>
      </c>
      <c r="O26" s="15">
        <v>26.039033333333332</v>
      </c>
      <c r="P26" s="22">
        <v>85.18518518518519</v>
      </c>
      <c r="R26" s="15">
        <v>28.318419999999996</v>
      </c>
      <c r="S26" s="22">
        <v>88.888888888888886</v>
      </c>
      <c r="U26" s="15">
        <v>26.251657142857141</v>
      </c>
      <c r="V26" s="22">
        <v>87.037037037037038</v>
      </c>
      <c r="X26" s="15">
        <v>29.670199999999998</v>
      </c>
      <c r="Y26" s="22">
        <v>88.888888888888886</v>
      </c>
      <c r="AA26" s="15">
        <v>24.445507692307689</v>
      </c>
      <c r="AB26" s="22">
        <v>88.888888888888886</v>
      </c>
      <c r="AD26" s="3"/>
    </row>
    <row r="27" spans="1:30" x14ac:dyDescent="0.25">
      <c r="A27" s="19" t="s">
        <v>52</v>
      </c>
      <c r="B27" s="20">
        <v>20</v>
      </c>
      <c r="C27" s="21" t="s">
        <v>31</v>
      </c>
      <c r="D27" s="21">
        <v>5</v>
      </c>
      <c r="F27" s="15">
        <v>20</v>
      </c>
      <c r="G27" s="22">
        <v>100</v>
      </c>
      <c r="I27" s="15">
        <v>27.3096</v>
      </c>
      <c r="J27" s="22">
        <v>100</v>
      </c>
      <c r="L27" s="15">
        <v>27.154800000000002</v>
      </c>
      <c r="M27" s="22">
        <v>100</v>
      </c>
      <c r="O27" s="15">
        <v>26.039033333333332</v>
      </c>
      <c r="P27" s="22">
        <v>86.956521739130437</v>
      </c>
      <c r="R27" s="15">
        <v>28.318419999999996</v>
      </c>
      <c r="S27" s="22">
        <v>93.478260869565219</v>
      </c>
      <c r="U27" s="15">
        <v>26.251657142857141</v>
      </c>
      <c r="V27" s="22">
        <v>93.478260869565219</v>
      </c>
      <c r="X27" s="15">
        <v>29.670199999999998</v>
      </c>
      <c r="Y27" s="22">
        <v>93.478260869565219</v>
      </c>
      <c r="AA27" s="15">
        <v>24.445507692307689</v>
      </c>
      <c r="AB27" s="22">
        <v>90.362318840579718</v>
      </c>
      <c r="AD27" s="3"/>
    </row>
    <row r="28" spans="1:30" x14ac:dyDescent="0.25">
      <c r="A28" s="19" t="s">
        <v>52</v>
      </c>
      <c r="B28" s="20">
        <v>100</v>
      </c>
      <c r="C28" s="21" t="s">
        <v>32</v>
      </c>
      <c r="D28" s="21">
        <v>1</v>
      </c>
      <c r="F28" s="15">
        <v>100</v>
      </c>
      <c r="G28" s="22">
        <v>100</v>
      </c>
      <c r="I28" s="15">
        <v>205.476</v>
      </c>
      <c r="J28" s="22">
        <v>97.872340425531917</v>
      </c>
      <c r="L28" s="15">
        <v>164.238</v>
      </c>
      <c r="M28" s="22">
        <v>97.872340425531917</v>
      </c>
      <c r="O28" s="15">
        <v>144.15950000000001</v>
      </c>
      <c r="P28" s="22">
        <v>93.61702127659575</v>
      </c>
      <c r="R28" s="15">
        <v>131.1157</v>
      </c>
      <c r="S28" s="22">
        <v>93.61702127659575</v>
      </c>
      <c r="U28" s="15">
        <v>119.36835714285714</v>
      </c>
      <c r="V28" s="22">
        <v>93.61702127659575</v>
      </c>
      <c r="X28" s="15">
        <v>120.8848125</v>
      </c>
      <c r="Y28" s="22">
        <v>93.61702127659575</v>
      </c>
      <c r="AA28" s="15">
        <v>100.96488461538459</v>
      </c>
      <c r="AB28" s="22">
        <v>93.61702127659575</v>
      </c>
      <c r="AD28" s="3"/>
    </row>
    <row r="29" spans="1:30" x14ac:dyDescent="0.25">
      <c r="A29" s="19" t="s">
        <v>52</v>
      </c>
      <c r="B29" s="20">
        <v>100</v>
      </c>
      <c r="C29" s="21" t="s">
        <v>33</v>
      </c>
      <c r="D29" s="21">
        <v>2</v>
      </c>
      <c r="F29" s="15">
        <v>100</v>
      </c>
      <c r="G29" s="22">
        <v>82.978723404255319</v>
      </c>
      <c r="I29" s="15">
        <v>205.476</v>
      </c>
      <c r="J29" s="22">
        <v>29.787234042553191</v>
      </c>
      <c r="L29" s="15">
        <v>164.238</v>
      </c>
      <c r="M29" s="22">
        <v>29.787234042553191</v>
      </c>
      <c r="O29" s="15">
        <v>144.15950000000001</v>
      </c>
      <c r="P29" s="22">
        <v>29.787234042553191</v>
      </c>
      <c r="R29" s="15">
        <v>131.1157</v>
      </c>
      <c r="S29" s="22">
        <v>29.787234042553191</v>
      </c>
      <c r="U29" s="15">
        <v>119.36835714285714</v>
      </c>
      <c r="V29" s="22">
        <v>29.787234042553191</v>
      </c>
      <c r="X29" s="15">
        <v>120.8848125</v>
      </c>
      <c r="Y29" s="22">
        <v>29.787234042553191</v>
      </c>
      <c r="AA29" s="15">
        <v>100.96488461538459</v>
      </c>
      <c r="AB29" s="22">
        <v>29.787234042553191</v>
      </c>
      <c r="AD29" s="3"/>
    </row>
    <row r="30" spans="1:30" x14ac:dyDescent="0.25">
      <c r="A30" s="19" t="s">
        <v>52</v>
      </c>
      <c r="B30" s="20">
        <v>100</v>
      </c>
      <c r="C30" s="21" t="s">
        <v>34</v>
      </c>
      <c r="D30" s="21">
        <v>3</v>
      </c>
      <c r="F30" s="15">
        <v>100</v>
      </c>
      <c r="G30" s="22">
        <v>100</v>
      </c>
      <c r="I30" s="15">
        <v>205.476</v>
      </c>
      <c r="J30" s="22">
        <v>96.078431372549019</v>
      </c>
      <c r="L30" s="15">
        <v>164.238</v>
      </c>
      <c r="M30" s="22">
        <v>96.078431372549019</v>
      </c>
      <c r="O30" s="15">
        <v>144.15950000000001</v>
      </c>
      <c r="P30" s="22">
        <v>94.117647058823522</v>
      </c>
      <c r="R30" s="15">
        <v>131.1157</v>
      </c>
      <c r="S30" s="22">
        <v>94.117647058823522</v>
      </c>
      <c r="U30" s="15">
        <v>119.36835714285714</v>
      </c>
      <c r="V30" s="22">
        <v>94.117647058823522</v>
      </c>
      <c r="X30" s="15">
        <v>120.8848125</v>
      </c>
      <c r="Y30" s="22">
        <v>90.196078431372555</v>
      </c>
      <c r="AA30" s="15">
        <v>100.96488461538459</v>
      </c>
      <c r="AB30" s="22">
        <v>84.183006535947712</v>
      </c>
      <c r="AD30" s="3"/>
    </row>
    <row r="31" spans="1:30" x14ac:dyDescent="0.25">
      <c r="A31" s="19" t="s">
        <v>52</v>
      </c>
      <c r="B31" s="20">
        <v>100</v>
      </c>
      <c r="C31" s="21" t="s">
        <v>35</v>
      </c>
      <c r="D31" s="21">
        <v>4</v>
      </c>
      <c r="F31" s="15">
        <v>100</v>
      </c>
      <c r="G31" s="22">
        <v>95.918367346938766</v>
      </c>
      <c r="I31" s="15">
        <v>205.476</v>
      </c>
      <c r="J31" s="22">
        <v>46.938775510204081</v>
      </c>
      <c r="L31" s="15">
        <v>164.238</v>
      </c>
      <c r="M31" s="22">
        <v>46.938775510204081</v>
      </c>
      <c r="O31" s="15">
        <v>144.15950000000001</v>
      </c>
      <c r="P31" s="22">
        <v>44.897959183673471</v>
      </c>
      <c r="R31" s="15">
        <v>131.1157</v>
      </c>
      <c r="S31" s="22">
        <v>46.938775510204081</v>
      </c>
      <c r="U31" s="15">
        <v>119.36835714285714</v>
      </c>
      <c r="V31" s="22">
        <v>46.938775510204081</v>
      </c>
      <c r="X31" s="15">
        <v>120.8848125</v>
      </c>
      <c r="Y31" s="22">
        <v>46.938775510204081</v>
      </c>
      <c r="AA31" s="15">
        <v>100.96488461538459</v>
      </c>
      <c r="AB31" s="22">
        <v>46.938775510204074</v>
      </c>
      <c r="AD31" s="3"/>
    </row>
    <row r="32" spans="1:30" x14ac:dyDescent="0.25">
      <c r="A32" s="19" t="s">
        <v>52</v>
      </c>
      <c r="B32" s="20">
        <v>100</v>
      </c>
      <c r="C32" s="21" t="s">
        <v>36</v>
      </c>
      <c r="D32" s="21">
        <v>5</v>
      </c>
      <c r="F32" s="15">
        <v>100</v>
      </c>
      <c r="G32" s="22">
        <v>98</v>
      </c>
      <c r="I32" s="15">
        <v>205.476</v>
      </c>
      <c r="J32" s="22">
        <v>57.999999999999993</v>
      </c>
      <c r="L32" s="15">
        <v>164.238</v>
      </c>
      <c r="M32" s="22">
        <v>57.999999999999993</v>
      </c>
      <c r="O32" s="15">
        <v>144.15950000000001</v>
      </c>
      <c r="P32" s="22">
        <v>56.000000000000007</v>
      </c>
      <c r="R32" s="15">
        <v>131.1157</v>
      </c>
      <c r="S32" s="22">
        <v>56.000000000000007</v>
      </c>
      <c r="U32" s="15">
        <v>119.36835714285714</v>
      </c>
      <c r="V32" s="22">
        <v>56.000000000000007</v>
      </c>
      <c r="X32" s="15">
        <v>120.8848125</v>
      </c>
      <c r="Y32" s="22">
        <v>56.000000000000007</v>
      </c>
      <c r="AA32" s="15">
        <v>100.96488461538459</v>
      </c>
      <c r="AB32" s="22">
        <v>56.000000000000007</v>
      </c>
      <c r="AD32" s="3"/>
    </row>
    <row r="33" spans="2:30" x14ac:dyDescent="0.25">
      <c r="B33" s="6"/>
      <c r="C33" s="6"/>
      <c r="D33" s="6"/>
      <c r="G33" s="7"/>
      <c r="J33" s="4"/>
      <c r="M33" s="4"/>
      <c r="P33" s="4"/>
      <c r="S33" s="4"/>
      <c r="V33" s="4"/>
      <c r="Y33" s="4"/>
      <c r="AB33" s="4"/>
      <c r="AD33" s="3"/>
    </row>
    <row r="35" spans="2:30" x14ac:dyDescent="0.25">
      <c r="B35" s="3"/>
      <c r="C35" s="3"/>
      <c r="D35" s="3"/>
      <c r="G35" s="3"/>
      <c r="J35" s="3"/>
      <c r="M35" s="3"/>
      <c r="P35" s="3"/>
      <c r="S35" s="3"/>
      <c r="V35" s="3"/>
      <c r="Y35" s="3"/>
      <c r="AB35" s="3"/>
      <c r="AD35" s="3"/>
    </row>
    <row r="36" spans="2:30" x14ac:dyDescent="0.25">
      <c r="B36" s="3"/>
      <c r="C36" s="3"/>
      <c r="D36" s="3"/>
      <c r="G36" s="3"/>
      <c r="J36" s="3"/>
      <c r="M36" s="3"/>
      <c r="P36" s="3"/>
      <c r="S36" s="3"/>
      <c r="V36" s="3"/>
      <c r="Y36" s="3"/>
      <c r="AB36" s="3"/>
      <c r="AD36" s="3"/>
    </row>
    <row r="38" spans="2:30" x14ac:dyDescent="0.25">
      <c r="B38" s="3"/>
      <c r="C38" s="3"/>
      <c r="D38" s="3"/>
      <c r="G38" s="3"/>
      <c r="J38" s="3"/>
      <c r="M38" s="3"/>
      <c r="P38" s="3"/>
      <c r="S38" s="3"/>
      <c r="V38" s="3"/>
      <c r="Y38" s="3"/>
      <c r="AB38" s="3"/>
      <c r="AD38" s="3"/>
    </row>
    <row r="40" spans="2:30" x14ac:dyDescent="0.25">
      <c r="B40" s="3"/>
      <c r="C40" s="3"/>
      <c r="D40" s="3"/>
      <c r="G40" s="3"/>
      <c r="J40" s="3"/>
      <c r="M40" s="3"/>
      <c r="P40" s="3"/>
      <c r="S40" s="3"/>
      <c r="V40" s="3"/>
      <c r="Y40" s="3"/>
      <c r="AB40" s="3"/>
      <c r="AD40" s="3"/>
    </row>
    <row r="42" spans="2:30" x14ac:dyDescent="0.25">
      <c r="B42" s="3"/>
      <c r="C42" s="3"/>
      <c r="D42" s="3"/>
      <c r="G42" s="3"/>
      <c r="J42" s="3"/>
      <c r="M42" s="3"/>
      <c r="P42" s="3"/>
      <c r="S42" s="3"/>
      <c r="V42" s="3"/>
      <c r="Y42" s="3"/>
      <c r="AB42" s="3"/>
      <c r="AD42" s="3"/>
    </row>
    <row r="44" spans="2:30" x14ac:dyDescent="0.25">
      <c r="B44" s="3"/>
      <c r="C44" s="3"/>
      <c r="D44" s="3"/>
      <c r="G44" s="3"/>
      <c r="J44" s="3"/>
      <c r="M44" s="3"/>
      <c r="P44" s="3"/>
      <c r="S44" s="3"/>
      <c r="V44" s="3"/>
      <c r="Y44" s="3"/>
      <c r="AB44" s="3"/>
      <c r="AD44" s="3"/>
    </row>
    <row r="45" spans="2:30" x14ac:dyDescent="0.25">
      <c r="B45" s="3"/>
      <c r="C45" s="3"/>
      <c r="D45" s="3"/>
      <c r="G45" s="3"/>
      <c r="J45" s="3"/>
      <c r="M45" s="3"/>
      <c r="P45" s="3"/>
      <c r="S45" s="3"/>
      <c r="V45" s="3"/>
      <c r="Y45" s="3"/>
      <c r="AB45" s="3"/>
      <c r="AD45" s="3"/>
    </row>
    <row r="46" spans="2:30" x14ac:dyDescent="0.25">
      <c r="B46" s="3"/>
      <c r="C46" s="3"/>
      <c r="D46" s="3"/>
      <c r="G46" s="3"/>
      <c r="J46" s="3"/>
      <c r="M46" s="3"/>
      <c r="P46" s="3"/>
      <c r="S46" s="3"/>
      <c r="V46" s="3"/>
      <c r="Y46" s="3"/>
      <c r="AB46" s="3"/>
      <c r="AD46" s="3"/>
    </row>
    <row r="47" spans="2:30" x14ac:dyDescent="0.25">
      <c r="B47" s="3"/>
      <c r="C47" s="3"/>
      <c r="D47" s="3"/>
      <c r="G47" s="3"/>
      <c r="J47" s="3"/>
      <c r="M47" s="3"/>
      <c r="P47" s="3"/>
      <c r="S47" s="3"/>
      <c r="V47" s="3"/>
      <c r="Y47" s="3"/>
      <c r="AB47" s="3"/>
      <c r="AD47"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E582-A32A-408C-9E72-CDE904FF782D}">
  <dimension ref="A1:AE47"/>
  <sheetViews>
    <sheetView zoomScale="85" zoomScaleNormal="85" workbookViewId="0">
      <selection activeCell="J38" sqref="J38"/>
    </sheetView>
  </sheetViews>
  <sheetFormatPr defaultRowHeight="15" x14ac:dyDescent="0.25"/>
  <cols>
    <col min="1" max="1" width="12.140625" style="8" customWidth="1"/>
    <col min="2" max="2" width="11.140625" customWidth="1"/>
    <col min="5" max="5" width="4.42578125" customWidth="1"/>
    <col min="6" max="6" width="10.7109375" style="8" customWidth="1"/>
    <col min="8" max="8" width="4.42578125" style="10" customWidth="1"/>
    <col min="9" max="9" width="10" style="8" customWidth="1"/>
    <col min="11" max="11" width="4.42578125" style="10" customWidth="1"/>
    <col min="12" max="12" width="9.140625" style="8"/>
    <col min="14" max="14" width="4.42578125" style="10" customWidth="1"/>
    <col min="15" max="15" width="9.140625" style="8"/>
    <col min="17" max="17" width="4.42578125" style="10" customWidth="1"/>
    <col min="18" max="18" width="9.140625" style="8"/>
    <col min="20" max="20" width="4.42578125" style="10" customWidth="1"/>
    <col min="21" max="21" width="9.140625" style="8"/>
    <col min="23" max="23" width="4.42578125" style="10" customWidth="1"/>
    <col min="24" max="24" width="9.140625" style="8"/>
    <col min="26" max="26" width="4.42578125" style="10" customWidth="1"/>
    <col min="27" max="27" width="9.140625" style="8"/>
  </cols>
  <sheetData>
    <row r="1" spans="1:31" s="8" customFormat="1" x14ac:dyDescent="0.25">
      <c r="A1" s="8" t="s">
        <v>138</v>
      </c>
      <c r="H1" s="10"/>
      <c r="K1" s="10"/>
      <c r="N1" s="10"/>
      <c r="Q1" s="10"/>
      <c r="T1" s="10"/>
      <c r="W1" s="10"/>
      <c r="Z1" s="10"/>
    </row>
    <row r="2" spans="1:31" ht="90" x14ac:dyDescent="0.25">
      <c r="A2" s="19" t="s">
        <v>47</v>
      </c>
      <c r="B2" s="13" t="s">
        <v>102</v>
      </c>
      <c r="C2" s="20" t="s">
        <v>0</v>
      </c>
      <c r="D2" s="20" t="s">
        <v>1</v>
      </c>
      <c r="F2" s="13" t="s">
        <v>90</v>
      </c>
      <c r="G2" s="13" t="s">
        <v>2</v>
      </c>
      <c r="H2" s="5"/>
      <c r="I2" s="13" t="s">
        <v>91</v>
      </c>
      <c r="J2" s="13" t="s">
        <v>3</v>
      </c>
      <c r="K2" s="5"/>
      <c r="L2" s="13" t="s">
        <v>92</v>
      </c>
      <c r="M2" s="13" t="s">
        <v>37</v>
      </c>
      <c r="N2" s="5"/>
      <c r="O2" s="13" t="s">
        <v>93</v>
      </c>
      <c r="P2" s="13" t="s">
        <v>125</v>
      </c>
      <c r="Q2" s="5"/>
      <c r="R2" s="13" t="s">
        <v>94</v>
      </c>
      <c r="S2" s="13" t="s">
        <v>121</v>
      </c>
      <c r="T2" s="5"/>
      <c r="U2" s="13" t="s">
        <v>95</v>
      </c>
      <c r="V2" s="13" t="s">
        <v>122</v>
      </c>
      <c r="W2" s="5"/>
      <c r="X2" s="13" t="s">
        <v>96</v>
      </c>
      <c r="Y2" s="13" t="s">
        <v>123</v>
      </c>
      <c r="Z2" s="5"/>
      <c r="AA2" s="13" t="s">
        <v>97</v>
      </c>
      <c r="AB2" s="13" t="s">
        <v>124</v>
      </c>
      <c r="AC2" s="2"/>
      <c r="AD2" s="2"/>
      <c r="AE2" s="2"/>
    </row>
    <row r="3" spans="1:31" x14ac:dyDescent="0.25">
      <c r="A3" s="19" t="s">
        <v>46</v>
      </c>
      <c r="B3" s="20" t="s">
        <v>42</v>
      </c>
      <c r="C3" s="21" t="s">
        <v>7</v>
      </c>
      <c r="D3" s="21">
        <v>1</v>
      </c>
      <c r="F3" s="15">
        <v>0</v>
      </c>
      <c r="G3" s="22">
        <v>100</v>
      </c>
      <c r="H3" s="11"/>
      <c r="I3" s="15">
        <v>0</v>
      </c>
      <c r="J3" s="22">
        <v>97.727272727272734</v>
      </c>
      <c r="K3" s="11"/>
      <c r="L3" s="15">
        <v>0</v>
      </c>
      <c r="M3" s="22">
        <v>97.727272727272734</v>
      </c>
      <c r="N3" s="11"/>
      <c r="O3" s="15">
        <v>0</v>
      </c>
      <c r="P3" s="22">
        <v>97.727272727272734</v>
      </c>
      <c r="Q3" s="11"/>
      <c r="R3" s="15">
        <v>0</v>
      </c>
      <c r="S3" s="22">
        <v>97.727272727272734</v>
      </c>
      <c r="T3" s="11"/>
      <c r="U3" s="15">
        <v>0</v>
      </c>
      <c r="V3" s="22">
        <v>97.727272727272734</v>
      </c>
      <c r="W3" s="11"/>
      <c r="X3" s="15">
        <v>0</v>
      </c>
      <c r="Y3" s="22">
        <v>97.727272727272734</v>
      </c>
      <c r="Z3" s="11"/>
      <c r="AA3" s="15">
        <v>0</v>
      </c>
      <c r="AB3" s="22">
        <v>97.727272727272734</v>
      </c>
      <c r="AC3" s="2"/>
      <c r="AD3" s="2"/>
      <c r="AE3" s="2"/>
    </row>
    <row r="4" spans="1:31" x14ac:dyDescent="0.25">
      <c r="A4" s="19" t="s">
        <v>46</v>
      </c>
      <c r="B4" s="20" t="s">
        <v>42</v>
      </c>
      <c r="C4" s="21" t="s">
        <v>8</v>
      </c>
      <c r="D4" s="21">
        <v>2</v>
      </c>
      <c r="F4" s="15">
        <v>0</v>
      </c>
      <c r="G4" s="22">
        <v>100</v>
      </c>
      <c r="H4" s="11"/>
      <c r="I4" s="15">
        <v>0</v>
      </c>
      <c r="J4" s="22">
        <v>98.076923076923066</v>
      </c>
      <c r="K4" s="11"/>
      <c r="L4" s="15">
        <v>0</v>
      </c>
      <c r="M4" s="22">
        <v>96.15384615384616</v>
      </c>
      <c r="N4" s="11"/>
      <c r="O4" s="15">
        <v>0</v>
      </c>
      <c r="P4" s="22">
        <v>96.15384615384616</v>
      </c>
      <c r="Q4" s="11"/>
      <c r="R4" s="15">
        <v>0</v>
      </c>
      <c r="S4" s="22">
        <v>96.15384615384616</v>
      </c>
      <c r="T4" s="11"/>
      <c r="U4" s="15">
        <v>0</v>
      </c>
      <c r="V4" s="22">
        <v>96.15384615384616</v>
      </c>
      <c r="W4" s="11"/>
      <c r="X4" s="15">
        <v>0</v>
      </c>
      <c r="Y4" s="22">
        <v>96.15384615384616</v>
      </c>
      <c r="Z4" s="11"/>
      <c r="AA4" s="15">
        <v>0</v>
      </c>
      <c r="AB4" s="22">
        <v>96.153846153846146</v>
      </c>
      <c r="AC4" s="2"/>
      <c r="AD4" s="2"/>
      <c r="AE4" s="2"/>
    </row>
    <row r="5" spans="1:31" x14ac:dyDescent="0.25">
      <c r="A5" s="19" t="s">
        <v>46</v>
      </c>
      <c r="B5" s="20" t="s">
        <v>42</v>
      </c>
      <c r="C5" s="21" t="s">
        <v>9</v>
      </c>
      <c r="D5" s="21">
        <v>3</v>
      </c>
      <c r="F5" s="15">
        <v>0</v>
      </c>
      <c r="G5" s="22">
        <v>98.076923076923066</v>
      </c>
      <c r="H5" s="11"/>
      <c r="I5" s="15">
        <v>0</v>
      </c>
      <c r="J5" s="22">
        <v>92.307692307692307</v>
      </c>
      <c r="K5" s="11"/>
      <c r="L5" s="15">
        <v>0</v>
      </c>
      <c r="M5" s="22">
        <v>90.384615384615387</v>
      </c>
      <c r="N5" s="11"/>
      <c r="O5" s="15">
        <v>0</v>
      </c>
      <c r="P5" s="22">
        <v>88.461538461538453</v>
      </c>
      <c r="Q5" s="11"/>
      <c r="R5" s="15">
        <v>0</v>
      </c>
      <c r="S5" s="22">
        <v>84.615384615384613</v>
      </c>
      <c r="T5" s="11"/>
      <c r="U5" s="15">
        <v>0</v>
      </c>
      <c r="V5" s="22">
        <v>84.615384615384613</v>
      </c>
      <c r="W5" s="11"/>
      <c r="X5" s="15">
        <v>0</v>
      </c>
      <c r="Y5" s="22">
        <v>84.615384615384613</v>
      </c>
      <c r="Z5" s="11"/>
      <c r="AA5" s="15">
        <v>0</v>
      </c>
      <c r="AB5" s="22">
        <v>84.615384615384613</v>
      </c>
      <c r="AC5" s="2"/>
      <c r="AD5" s="2"/>
      <c r="AE5" s="2"/>
    </row>
    <row r="6" spans="1:31" x14ac:dyDescent="0.25">
      <c r="A6" s="19" t="s">
        <v>46</v>
      </c>
      <c r="B6" s="20" t="s">
        <v>42</v>
      </c>
      <c r="C6" s="21" t="s">
        <v>10</v>
      </c>
      <c r="D6" s="21">
        <v>4</v>
      </c>
      <c r="F6" s="15">
        <v>0</v>
      </c>
      <c r="G6" s="22">
        <v>96.15384615384616</v>
      </c>
      <c r="H6" s="11"/>
      <c r="I6" s="15">
        <v>0</v>
      </c>
      <c r="J6" s="22">
        <v>94.230769230769226</v>
      </c>
      <c r="K6" s="11"/>
      <c r="L6" s="15">
        <v>0</v>
      </c>
      <c r="M6" s="22">
        <v>90.384615384615387</v>
      </c>
      <c r="N6" s="11"/>
      <c r="O6" s="15">
        <v>0</v>
      </c>
      <c r="P6" s="22">
        <v>86.538461538461547</v>
      </c>
      <c r="Q6" s="11"/>
      <c r="R6" s="15">
        <v>0</v>
      </c>
      <c r="S6" s="22">
        <v>86.538461538461547</v>
      </c>
      <c r="T6" s="11"/>
      <c r="U6" s="15">
        <v>0</v>
      </c>
      <c r="V6" s="22">
        <v>86.538461538461547</v>
      </c>
      <c r="W6" s="11"/>
      <c r="X6" s="15">
        <v>0</v>
      </c>
      <c r="Y6" s="22">
        <v>86.538461538461547</v>
      </c>
      <c r="Z6" s="11"/>
      <c r="AA6" s="15">
        <v>0</v>
      </c>
      <c r="AB6" s="22">
        <v>86.538461538461547</v>
      </c>
      <c r="AC6" s="2"/>
      <c r="AD6" s="2"/>
      <c r="AE6" s="2"/>
    </row>
    <row r="7" spans="1:31" x14ac:dyDescent="0.25">
      <c r="A7" s="19" t="s">
        <v>46</v>
      </c>
      <c r="B7" s="20" t="s">
        <v>42</v>
      </c>
      <c r="C7" s="21" t="s">
        <v>11</v>
      </c>
      <c r="D7" s="21">
        <v>5</v>
      </c>
      <c r="F7" s="15">
        <v>0</v>
      </c>
      <c r="G7" s="22">
        <v>100</v>
      </c>
      <c r="H7" s="11"/>
      <c r="I7" s="15">
        <v>0</v>
      </c>
      <c r="J7" s="22">
        <v>96.226415094339629</v>
      </c>
      <c r="K7" s="11"/>
      <c r="L7" s="15">
        <v>0</v>
      </c>
      <c r="M7" s="22">
        <v>94.339622641509436</v>
      </c>
      <c r="N7" s="11"/>
      <c r="O7" s="15">
        <v>0</v>
      </c>
      <c r="P7" s="22">
        <v>94.339622641509436</v>
      </c>
      <c r="Q7" s="11"/>
      <c r="R7" s="15">
        <v>0</v>
      </c>
      <c r="S7" s="22">
        <v>94.339622641509436</v>
      </c>
      <c r="T7" s="11"/>
      <c r="U7" s="15">
        <v>0</v>
      </c>
      <c r="V7" s="22">
        <v>94.339622641509436</v>
      </c>
      <c r="W7" s="11"/>
      <c r="X7" s="15">
        <v>0</v>
      </c>
      <c r="Y7" s="22">
        <v>94.339622641509436</v>
      </c>
      <c r="Z7" s="11"/>
      <c r="AA7" s="15">
        <v>0</v>
      </c>
      <c r="AB7" s="22">
        <v>94.339622641509436</v>
      </c>
      <c r="AC7" s="2"/>
      <c r="AD7" s="2"/>
      <c r="AE7" s="2"/>
    </row>
    <row r="8" spans="1:31" x14ac:dyDescent="0.25">
      <c r="A8" s="19" t="s">
        <v>46</v>
      </c>
      <c r="B8" s="20">
        <v>0.1</v>
      </c>
      <c r="C8" s="21" t="s">
        <v>12</v>
      </c>
      <c r="D8" s="21">
        <v>1</v>
      </c>
      <c r="F8" s="15">
        <v>0.1</v>
      </c>
      <c r="G8" s="22">
        <v>100</v>
      </c>
      <c r="H8" s="11"/>
      <c r="I8" s="15">
        <v>0.1</v>
      </c>
      <c r="J8" s="22">
        <v>98.181818181818187</v>
      </c>
      <c r="K8" s="11"/>
      <c r="L8" s="15">
        <v>0.1142</v>
      </c>
      <c r="M8" s="22">
        <v>98.181818181818187</v>
      </c>
      <c r="N8" s="11"/>
      <c r="O8" s="15">
        <v>0.12052500000000001</v>
      </c>
      <c r="P8" s="22">
        <v>94.545454545454547</v>
      </c>
      <c r="Q8" s="11"/>
      <c r="R8" s="15">
        <v>0.10897999999999999</v>
      </c>
      <c r="S8" s="22">
        <v>96.36363636363636</v>
      </c>
      <c r="T8" s="11"/>
      <c r="U8" s="15">
        <v>9.6964285714285697E-2</v>
      </c>
      <c r="V8" s="22">
        <v>96.36363636363636</v>
      </c>
      <c r="W8" s="11"/>
      <c r="X8" s="15">
        <v>8.7672222222222207E-2</v>
      </c>
      <c r="Y8" s="22">
        <v>96.36363636363636</v>
      </c>
      <c r="Z8" s="11"/>
      <c r="AA8" s="15">
        <v>8.6711764705882349E-2</v>
      </c>
      <c r="AB8" s="22">
        <v>96.36363636363636</v>
      </c>
      <c r="AC8" s="2"/>
      <c r="AD8" s="2"/>
      <c r="AE8" s="2"/>
    </row>
    <row r="9" spans="1:31" x14ac:dyDescent="0.25">
      <c r="A9" s="19" t="s">
        <v>46</v>
      </c>
      <c r="B9" s="20">
        <v>0.1</v>
      </c>
      <c r="C9" s="21" t="s">
        <v>13</v>
      </c>
      <c r="D9" s="21">
        <v>2</v>
      </c>
      <c r="F9" s="15">
        <v>0.1</v>
      </c>
      <c r="G9" s="22">
        <v>100</v>
      </c>
      <c r="H9" s="11"/>
      <c r="I9" s="15">
        <v>0.1</v>
      </c>
      <c r="J9" s="22">
        <v>98</v>
      </c>
      <c r="K9" s="11"/>
      <c r="L9" s="15">
        <v>0.1142</v>
      </c>
      <c r="M9" s="22">
        <v>96</v>
      </c>
      <c r="N9" s="11"/>
      <c r="O9" s="15">
        <v>0.12052500000000001</v>
      </c>
      <c r="P9" s="22">
        <v>96</v>
      </c>
      <c r="Q9" s="11"/>
      <c r="R9" s="15">
        <v>0.10897999999999999</v>
      </c>
      <c r="S9" s="22">
        <v>96</v>
      </c>
      <c r="T9" s="11"/>
      <c r="U9" s="15">
        <v>9.6964285714285697E-2</v>
      </c>
      <c r="V9" s="22">
        <v>96</v>
      </c>
      <c r="W9" s="11"/>
      <c r="X9" s="15">
        <v>8.7672222222222207E-2</v>
      </c>
      <c r="Y9" s="22">
        <v>96</v>
      </c>
      <c r="Z9" s="11"/>
      <c r="AA9" s="15">
        <v>8.6711764705882349E-2</v>
      </c>
      <c r="AB9" s="22">
        <v>96</v>
      </c>
      <c r="AC9" s="2"/>
      <c r="AD9" s="2"/>
      <c r="AE9" s="2"/>
    </row>
    <row r="10" spans="1:31" x14ac:dyDescent="0.25">
      <c r="A10" s="19" t="s">
        <v>46</v>
      </c>
      <c r="B10" s="20">
        <v>0.1</v>
      </c>
      <c r="C10" s="21" t="s">
        <v>14</v>
      </c>
      <c r="D10" s="21">
        <v>3</v>
      </c>
      <c r="F10" s="15">
        <v>0.1</v>
      </c>
      <c r="G10" s="22">
        <v>94.230769230769226</v>
      </c>
      <c r="H10" s="11"/>
      <c r="I10" s="15">
        <v>0.1</v>
      </c>
      <c r="J10" s="22">
        <v>94.230769230769226</v>
      </c>
      <c r="K10" s="11"/>
      <c r="L10" s="15">
        <v>0.1142</v>
      </c>
      <c r="M10" s="22">
        <v>94.230769230769226</v>
      </c>
      <c r="N10" s="11"/>
      <c r="O10" s="15">
        <v>0.12052500000000001</v>
      </c>
      <c r="P10" s="22">
        <v>94.230769230769226</v>
      </c>
      <c r="Q10" s="11"/>
      <c r="R10" s="15">
        <v>0.10897999999999999</v>
      </c>
      <c r="S10" s="22">
        <v>94.230769230769226</v>
      </c>
      <c r="T10" s="11"/>
      <c r="U10" s="15">
        <v>9.6964285714285697E-2</v>
      </c>
      <c r="V10" s="22">
        <v>92.307692307692307</v>
      </c>
      <c r="W10" s="11"/>
      <c r="X10" s="15">
        <v>8.7672222222222207E-2</v>
      </c>
      <c r="Y10" s="22">
        <v>92.307692307692307</v>
      </c>
      <c r="Z10" s="11"/>
      <c r="AA10" s="15">
        <v>8.6711764705882349E-2</v>
      </c>
      <c r="AB10" s="22">
        <v>92.307692307692307</v>
      </c>
      <c r="AC10" s="2"/>
      <c r="AD10" s="2"/>
      <c r="AE10" s="2"/>
    </row>
    <row r="11" spans="1:31" x14ac:dyDescent="0.25">
      <c r="A11" s="19" t="s">
        <v>46</v>
      </c>
      <c r="B11" s="20">
        <v>0.1</v>
      </c>
      <c r="C11" s="21" t="s">
        <v>15</v>
      </c>
      <c r="D11" s="21">
        <v>4</v>
      </c>
      <c r="F11" s="15">
        <v>0.1</v>
      </c>
      <c r="G11" s="22">
        <v>100</v>
      </c>
      <c r="H11" s="11"/>
      <c r="I11" s="15">
        <v>0.1</v>
      </c>
      <c r="J11" s="22">
        <v>98.076923076923066</v>
      </c>
      <c r="K11" s="11"/>
      <c r="L11" s="15">
        <v>0.1142</v>
      </c>
      <c r="M11" s="22">
        <v>98.076923076923066</v>
      </c>
      <c r="N11" s="11"/>
      <c r="O11" s="15">
        <v>0.12052500000000001</v>
      </c>
      <c r="P11" s="22">
        <v>98.076923076923066</v>
      </c>
      <c r="Q11" s="11"/>
      <c r="R11" s="15">
        <v>0.10897999999999999</v>
      </c>
      <c r="S11" s="22">
        <v>98.076923076923066</v>
      </c>
      <c r="T11" s="11"/>
      <c r="U11" s="15">
        <v>9.6964285714285697E-2</v>
      </c>
      <c r="V11" s="22">
        <v>98.076923076923066</v>
      </c>
      <c r="W11" s="11"/>
      <c r="X11" s="15">
        <v>8.7672222222222207E-2</v>
      </c>
      <c r="Y11" s="22">
        <v>98.076923076923066</v>
      </c>
      <c r="Z11" s="11"/>
      <c r="AA11" s="15">
        <v>8.6711764705882349E-2</v>
      </c>
      <c r="AB11" s="22">
        <v>98.076923076923066</v>
      </c>
      <c r="AC11" s="2"/>
      <c r="AD11" s="2"/>
      <c r="AE11" s="2"/>
    </row>
    <row r="12" spans="1:31" x14ac:dyDescent="0.25">
      <c r="A12" s="19" t="s">
        <v>46</v>
      </c>
      <c r="B12" s="20">
        <v>0.1</v>
      </c>
      <c r="C12" s="21" t="s">
        <v>16</v>
      </c>
      <c r="D12" s="21">
        <v>5</v>
      </c>
      <c r="F12" s="15">
        <v>0.1</v>
      </c>
      <c r="G12" s="22">
        <v>98.148148148148152</v>
      </c>
      <c r="H12" s="11"/>
      <c r="I12" s="15">
        <v>0.1</v>
      </c>
      <c r="J12" s="22">
        <v>98.148148148148152</v>
      </c>
      <c r="K12" s="11"/>
      <c r="L12" s="15">
        <v>0.1142</v>
      </c>
      <c r="M12" s="22">
        <v>98.148148148148152</v>
      </c>
      <c r="N12" s="11"/>
      <c r="O12" s="15">
        <v>0.12052500000000001</v>
      </c>
      <c r="P12" s="22">
        <v>100</v>
      </c>
      <c r="Q12" s="11"/>
      <c r="R12" s="15">
        <v>0.10897999999999999</v>
      </c>
      <c r="S12" s="22">
        <v>98.148148148148152</v>
      </c>
      <c r="T12" s="11"/>
      <c r="U12" s="15">
        <v>9.6964285714285697E-2</v>
      </c>
      <c r="V12" s="22">
        <v>96.296296296296291</v>
      </c>
      <c r="W12" s="11"/>
      <c r="X12" s="15">
        <v>8.7672222222222207E-2</v>
      </c>
      <c r="Y12" s="22">
        <v>96.296296296296291</v>
      </c>
      <c r="Z12" s="11"/>
      <c r="AA12" s="15">
        <v>8.6711764705882349E-2</v>
      </c>
      <c r="AB12" s="22">
        <v>96.296296296296291</v>
      </c>
      <c r="AC12" s="2"/>
      <c r="AD12" s="2"/>
      <c r="AE12" s="2"/>
    </row>
    <row r="13" spans="1:31" x14ac:dyDescent="0.25">
      <c r="A13" s="19" t="s">
        <v>46</v>
      </c>
      <c r="B13" s="20">
        <v>0.6</v>
      </c>
      <c r="C13" s="21" t="s">
        <v>27</v>
      </c>
      <c r="D13" s="21">
        <v>1</v>
      </c>
      <c r="F13" s="15">
        <v>0.6</v>
      </c>
      <c r="G13" s="22">
        <v>100</v>
      </c>
      <c r="H13" s="11"/>
      <c r="I13" s="15">
        <v>0.6</v>
      </c>
      <c r="J13" s="22">
        <v>100</v>
      </c>
      <c r="K13" s="11"/>
      <c r="L13" s="15">
        <v>0.64355000000000007</v>
      </c>
      <c r="M13" s="22">
        <v>100</v>
      </c>
      <c r="N13" s="11"/>
      <c r="O13" s="15">
        <v>0.67412500000000009</v>
      </c>
      <c r="P13" s="22">
        <v>100</v>
      </c>
      <c r="Q13" s="11"/>
      <c r="R13" s="15">
        <v>0.614035</v>
      </c>
      <c r="S13" s="22">
        <v>98.076923076923066</v>
      </c>
      <c r="T13" s="11"/>
      <c r="U13" s="15">
        <v>0.56394642857142852</v>
      </c>
      <c r="V13" s="22">
        <v>98.076923076923066</v>
      </c>
      <c r="W13" s="11"/>
      <c r="X13" s="15">
        <v>0.49505277777777779</v>
      </c>
      <c r="Y13" s="22">
        <v>98.076923076923066</v>
      </c>
      <c r="Z13" s="11"/>
      <c r="AA13" s="15">
        <v>0.48131088235294117</v>
      </c>
      <c r="AB13" s="22">
        <v>98.076923076923066</v>
      </c>
      <c r="AC13" s="2"/>
      <c r="AD13" s="2"/>
      <c r="AE13" s="2"/>
    </row>
    <row r="14" spans="1:31" x14ac:dyDescent="0.25">
      <c r="A14" s="19" t="s">
        <v>46</v>
      </c>
      <c r="B14" s="20">
        <v>0.6</v>
      </c>
      <c r="C14" s="21" t="s">
        <v>18</v>
      </c>
      <c r="D14" s="21">
        <v>2</v>
      </c>
      <c r="F14" s="15">
        <v>0.6</v>
      </c>
      <c r="G14" s="22">
        <v>98</v>
      </c>
      <c r="H14" s="11"/>
      <c r="I14" s="15">
        <v>0.6</v>
      </c>
      <c r="J14" s="22">
        <v>98</v>
      </c>
      <c r="K14" s="11"/>
      <c r="L14" s="15">
        <v>0.64355000000000007</v>
      </c>
      <c r="M14" s="22">
        <v>98</v>
      </c>
      <c r="N14" s="11"/>
      <c r="O14" s="15">
        <v>0.67412500000000009</v>
      </c>
      <c r="P14" s="22">
        <v>94</v>
      </c>
      <c r="Q14" s="11"/>
      <c r="R14" s="15">
        <v>0.614035</v>
      </c>
      <c r="S14" s="22">
        <v>94</v>
      </c>
      <c r="T14" s="11"/>
      <c r="U14" s="15">
        <v>0.56394642857142852</v>
      </c>
      <c r="V14" s="22">
        <v>94</v>
      </c>
      <c r="W14" s="11"/>
      <c r="X14" s="15">
        <v>0.49505277777777779</v>
      </c>
      <c r="Y14" s="22">
        <v>94</v>
      </c>
      <c r="Z14" s="11"/>
      <c r="AA14" s="15">
        <v>0.48131088235294117</v>
      </c>
      <c r="AB14" s="22">
        <v>94</v>
      </c>
      <c r="AC14" s="2"/>
      <c r="AD14" s="2"/>
      <c r="AE14" s="2"/>
    </row>
    <row r="15" spans="1:31" x14ac:dyDescent="0.25">
      <c r="A15" s="19" t="s">
        <v>46</v>
      </c>
      <c r="B15" s="20">
        <v>0.6</v>
      </c>
      <c r="C15" s="21" t="s">
        <v>19</v>
      </c>
      <c r="D15" s="21">
        <v>3</v>
      </c>
      <c r="F15" s="15">
        <v>0.6</v>
      </c>
      <c r="G15" s="22">
        <v>100</v>
      </c>
      <c r="H15" s="11"/>
      <c r="I15" s="15">
        <v>0.6</v>
      </c>
      <c r="J15" s="22">
        <v>95.744680851063833</v>
      </c>
      <c r="K15" s="11"/>
      <c r="L15" s="15">
        <v>0.64355000000000007</v>
      </c>
      <c r="M15" s="22">
        <v>95.744680851063833</v>
      </c>
      <c r="N15" s="11"/>
      <c r="O15" s="15">
        <v>0.67412500000000009</v>
      </c>
      <c r="P15" s="22">
        <v>91.489361702127653</v>
      </c>
      <c r="Q15" s="11"/>
      <c r="R15" s="15">
        <v>0.614035</v>
      </c>
      <c r="S15" s="22">
        <v>93.61702127659575</v>
      </c>
      <c r="T15" s="11"/>
      <c r="U15" s="15">
        <v>0.56394642857142852</v>
      </c>
      <c r="V15" s="22">
        <v>91.489361702127653</v>
      </c>
      <c r="W15" s="11"/>
      <c r="X15" s="15">
        <v>0.49505277777777779</v>
      </c>
      <c r="Y15" s="22">
        <v>89.361702127659569</v>
      </c>
      <c r="Z15" s="11"/>
      <c r="AA15" s="15">
        <v>0.48131088235294117</v>
      </c>
      <c r="AB15" s="22">
        <v>89.361702127659569</v>
      </c>
      <c r="AC15" s="2"/>
      <c r="AD15" s="2"/>
      <c r="AE15" s="2"/>
    </row>
    <row r="16" spans="1:31" x14ac:dyDescent="0.25">
      <c r="A16" s="19" t="s">
        <v>46</v>
      </c>
      <c r="B16" s="20">
        <v>0.6</v>
      </c>
      <c r="C16" s="21" t="s">
        <v>20</v>
      </c>
      <c r="D16" s="21">
        <v>4</v>
      </c>
      <c r="F16" s="15">
        <v>0.6</v>
      </c>
      <c r="G16" s="22">
        <v>100</v>
      </c>
      <c r="H16" s="11"/>
      <c r="I16" s="15">
        <v>0.6</v>
      </c>
      <c r="J16" s="22">
        <v>96.491228070175438</v>
      </c>
      <c r="K16" s="11"/>
      <c r="L16" s="15">
        <v>0.64355000000000007</v>
      </c>
      <c r="M16" s="22">
        <v>96.491228070175438</v>
      </c>
      <c r="N16" s="11"/>
      <c r="O16" s="15">
        <v>0.67412500000000009</v>
      </c>
      <c r="P16" s="22">
        <v>96.491228070175438</v>
      </c>
      <c r="Q16" s="11"/>
      <c r="R16" s="15">
        <v>0.614035</v>
      </c>
      <c r="S16" s="22">
        <v>96.491228070175438</v>
      </c>
      <c r="T16" s="11"/>
      <c r="U16" s="15">
        <v>0.56394642857142852</v>
      </c>
      <c r="V16" s="22">
        <v>96.491228070175438</v>
      </c>
      <c r="W16" s="11"/>
      <c r="X16" s="15">
        <v>0.49505277777777779</v>
      </c>
      <c r="Y16" s="22">
        <v>96.491228070175438</v>
      </c>
      <c r="Z16" s="11"/>
      <c r="AA16" s="15">
        <v>0.48131088235294117</v>
      </c>
      <c r="AB16" s="22">
        <v>96.491228070175438</v>
      </c>
      <c r="AC16" s="2"/>
      <c r="AD16" s="2"/>
      <c r="AE16" s="2"/>
    </row>
    <row r="17" spans="1:31" x14ac:dyDescent="0.25">
      <c r="A17" s="19" t="s">
        <v>46</v>
      </c>
      <c r="B17" s="20">
        <v>0.6</v>
      </c>
      <c r="C17" s="21" t="s">
        <v>21</v>
      </c>
      <c r="D17" s="21">
        <v>5</v>
      </c>
      <c r="F17" s="15">
        <v>0.6</v>
      </c>
      <c r="G17" s="22">
        <v>66.666666666666657</v>
      </c>
      <c r="H17" s="11"/>
      <c r="I17" s="15">
        <v>0.6</v>
      </c>
      <c r="J17" s="22">
        <v>66.666666666666657</v>
      </c>
      <c r="K17" s="11"/>
      <c r="L17" s="15">
        <v>0.64355000000000007</v>
      </c>
      <c r="M17" s="22">
        <v>66.666666666666657</v>
      </c>
      <c r="N17" s="11"/>
      <c r="O17" s="15">
        <v>0.67412500000000009</v>
      </c>
      <c r="P17" s="22">
        <v>66.666666666666657</v>
      </c>
      <c r="Q17" s="11"/>
      <c r="R17" s="15">
        <v>0.614035</v>
      </c>
      <c r="S17" s="22">
        <v>64.705882352941174</v>
      </c>
      <c r="T17" s="11"/>
      <c r="U17" s="15">
        <v>0.56394642857142852</v>
      </c>
      <c r="V17" s="22">
        <v>64.705882352941174</v>
      </c>
      <c r="W17" s="11"/>
      <c r="X17" s="15">
        <v>0.49505277777777779</v>
      </c>
      <c r="Y17" s="22">
        <v>64.705882352941174</v>
      </c>
      <c r="Z17" s="11"/>
      <c r="AA17" s="15">
        <v>0.48131088235294117</v>
      </c>
      <c r="AB17" s="22">
        <v>64.705882352941174</v>
      </c>
      <c r="AC17" s="2"/>
      <c r="AD17" s="2"/>
      <c r="AE17" s="2"/>
    </row>
    <row r="18" spans="1:31" x14ac:dyDescent="0.25">
      <c r="A18" s="19" t="s">
        <v>46</v>
      </c>
      <c r="B18" s="20">
        <v>3.2</v>
      </c>
      <c r="C18" s="21" t="s">
        <v>22</v>
      </c>
      <c r="D18" s="21">
        <v>1</v>
      </c>
      <c r="F18" s="15">
        <v>3.2</v>
      </c>
      <c r="G18" s="22">
        <v>98</v>
      </c>
      <c r="H18" s="11"/>
      <c r="I18" s="15">
        <v>3.2</v>
      </c>
      <c r="J18" s="22">
        <v>96</v>
      </c>
      <c r="K18" s="11"/>
      <c r="L18" s="15">
        <v>2.9358499999999998</v>
      </c>
      <c r="M18" s="22">
        <v>96</v>
      </c>
      <c r="N18" s="11"/>
      <c r="O18" s="15">
        <v>3.2575500000000002</v>
      </c>
      <c r="P18" s="22">
        <v>92</v>
      </c>
      <c r="Q18" s="11"/>
      <c r="R18" s="15">
        <v>3.2769699999999999</v>
      </c>
      <c r="S18" s="22">
        <v>94</v>
      </c>
      <c r="T18" s="11"/>
      <c r="U18" s="15">
        <v>2.9679642857142854</v>
      </c>
      <c r="V18" s="22">
        <v>94</v>
      </c>
      <c r="W18" s="11"/>
      <c r="X18" s="15">
        <v>2.6142722222222221</v>
      </c>
      <c r="Y18" s="22">
        <v>94</v>
      </c>
      <c r="Z18" s="11"/>
      <c r="AA18" s="15">
        <v>2.4761382352941181</v>
      </c>
      <c r="AB18" s="22">
        <v>94</v>
      </c>
      <c r="AC18" s="2"/>
      <c r="AD18" s="2"/>
      <c r="AE18" s="2"/>
    </row>
    <row r="19" spans="1:31" x14ac:dyDescent="0.25">
      <c r="A19" s="19" t="s">
        <v>46</v>
      </c>
      <c r="B19" s="20">
        <v>3.2</v>
      </c>
      <c r="C19" s="21" t="s">
        <v>23</v>
      </c>
      <c r="D19" s="21">
        <v>2</v>
      </c>
      <c r="F19" s="15">
        <v>3.2</v>
      </c>
      <c r="G19" s="22">
        <v>100</v>
      </c>
      <c r="H19" s="11"/>
      <c r="I19" s="15">
        <v>3.2</v>
      </c>
      <c r="J19" s="22">
        <v>98</v>
      </c>
      <c r="K19" s="11"/>
      <c r="L19" s="15">
        <v>2.9358499999999998</v>
      </c>
      <c r="M19" s="22">
        <v>98</v>
      </c>
      <c r="N19" s="11"/>
      <c r="O19" s="15">
        <v>3.2575500000000002</v>
      </c>
      <c r="P19" s="22">
        <v>96</v>
      </c>
      <c r="Q19" s="11"/>
      <c r="R19" s="15">
        <v>3.2769699999999999</v>
      </c>
      <c r="S19" s="22">
        <v>96</v>
      </c>
      <c r="T19" s="11"/>
      <c r="U19" s="15">
        <v>2.9679642857142854</v>
      </c>
      <c r="V19" s="22">
        <v>94</v>
      </c>
      <c r="W19" s="11"/>
      <c r="X19" s="15">
        <v>2.6142722222222221</v>
      </c>
      <c r="Y19" s="22">
        <v>94</v>
      </c>
      <c r="Z19" s="11"/>
      <c r="AA19" s="15">
        <v>2.4761382352941181</v>
      </c>
      <c r="AB19" s="22">
        <v>94</v>
      </c>
      <c r="AC19" s="2"/>
      <c r="AD19" s="2"/>
      <c r="AE19" s="2"/>
    </row>
    <row r="20" spans="1:31" x14ac:dyDescent="0.25">
      <c r="A20" s="19" t="s">
        <v>46</v>
      </c>
      <c r="B20" s="20">
        <v>3.2</v>
      </c>
      <c r="C20" s="21" t="s">
        <v>24</v>
      </c>
      <c r="D20" s="21">
        <v>3</v>
      </c>
      <c r="F20" s="15">
        <v>3.2</v>
      </c>
      <c r="G20" s="22">
        <v>96.296296296296291</v>
      </c>
      <c r="H20" s="11"/>
      <c r="I20" s="15">
        <v>3.2</v>
      </c>
      <c r="J20" s="22">
        <v>96.296296296296291</v>
      </c>
      <c r="K20" s="11"/>
      <c r="L20" s="15">
        <v>2.9358499999999998</v>
      </c>
      <c r="M20" s="22">
        <v>94.444444444444443</v>
      </c>
      <c r="N20" s="11"/>
      <c r="O20" s="15">
        <v>3.2575500000000002</v>
      </c>
      <c r="P20" s="22">
        <v>94.444444444444443</v>
      </c>
      <c r="Q20" s="11"/>
      <c r="R20" s="15">
        <v>3.2769699999999999</v>
      </c>
      <c r="S20" s="22">
        <v>94.444444444444443</v>
      </c>
      <c r="T20" s="11"/>
      <c r="U20" s="15">
        <v>2.9679642857142854</v>
      </c>
      <c r="V20" s="22">
        <v>94.444444444444443</v>
      </c>
      <c r="W20" s="11"/>
      <c r="X20" s="15">
        <v>2.6142722222222221</v>
      </c>
      <c r="Y20" s="22">
        <v>90.740740740740748</v>
      </c>
      <c r="Z20" s="11"/>
      <c r="AA20" s="15">
        <v>2.4761382352941181</v>
      </c>
      <c r="AB20" s="22">
        <v>90.740740740740748</v>
      </c>
      <c r="AC20" s="2"/>
      <c r="AD20" s="2"/>
      <c r="AE20" s="2"/>
    </row>
    <row r="21" spans="1:31" x14ac:dyDescent="0.25">
      <c r="A21" s="19" t="s">
        <v>46</v>
      </c>
      <c r="B21" s="20">
        <v>3.2</v>
      </c>
      <c r="C21" s="21" t="s">
        <v>25</v>
      </c>
      <c r="D21" s="21">
        <v>4</v>
      </c>
      <c r="F21" s="15">
        <v>3.2</v>
      </c>
      <c r="G21" s="22">
        <v>100</v>
      </c>
      <c r="H21" s="11"/>
      <c r="I21" s="15">
        <v>3.2</v>
      </c>
      <c r="J21" s="22">
        <v>100</v>
      </c>
      <c r="K21" s="11"/>
      <c r="L21" s="15">
        <v>2.9358499999999998</v>
      </c>
      <c r="M21" s="22">
        <v>100</v>
      </c>
      <c r="N21" s="11"/>
      <c r="O21" s="15">
        <v>3.2575500000000002</v>
      </c>
      <c r="P21" s="22">
        <v>100</v>
      </c>
      <c r="Q21" s="11"/>
      <c r="R21" s="15">
        <v>3.2769699999999999</v>
      </c>
      <c r="S21" s="22">
        <v>100</v>
      </c>
      <c r="T21" s="11"/>
      <c r="U21" s="15">
        <v>2.9679642857142854</v>
      </c>
      <c r="V21" s="22">
        <v>100</v>
      </c>
      <c r="W21" s="11"/>
      <c r="X21" s="15">
        <v>2.6142722222222221</v>
      </c>
      <c r="Y21" s="22">
        <v>100</v>
      </c>
      <c r="Z21" s="11"/>
      <c r="AA21" s="15">
        <v>2.4761382352941181</v>
      </c>
      <c r="AB21" s="22">
        <v>100</v>
      </c>
      <c r="AC21" s="2"/>
      <c r="AD21" s="2"/>
      <c r="AE21" s="2"/>
    </row>
    <row r="22" spans="1:31" x14ac:dyDescent="0.25">
      <c r="A22" s="19" t="s">
        <v>46</v>
      </c>
      <c r="B22" s="20">
        <v>3.2</v>
      </c>
      <c r="C22" s="21" t="s">
        <v>26</v>
      </c>
      <c r="D22" s="21">
        <v>5</v>
      </c>
      <c r="F22" s="15">
        <v>3.2</v>
      </c>
      <c r="G22" s="22">
        <v>100</v>
      </c>
      <c r="H22" s="11"/>
      <c r="I22" s="15">
        <v>3.2</v>
      </c>
      <c r="J22" s="22">
        <v>100</v>
      </c>
      <c r="K22" s="11"/>
      <c r="L22" s="15">
        <v>2.9358499999999998</v>
      </c>
      <c r="M22" s="22">
        <v>98</v>
      </c>
      <c r="N22" s="11"/>
      <c r="O22" s="15">
        <v>3.2575500000000002</v>
      </c>
      <c r="P22" s="22">
        <v>100</v>
      </c>
      <c r="Q22" s="11"/>
      <c r="R22" s="15">
        <v>3.2769699999999999</v>
      </c>
      <c r="S22" s="22">
        <v>98</v>
      </c>
      <c r="T22" s="11"/>
      <c r="U22" s="15">
        <v>2.9679642857142854</v>
      </c>
      <c r="V22" s="22">
        <v>98</v>
      </c>
      <c r="W22" s="11"/>
      <c r="X22" s="15">
        <v>2.6142722222222221</v>
      </c>
      <c r="Y22" s="22">
        <v>98</v>
      </c>
      <c r="Z22" s="11"/>
      <c r="AA22" s="15">
        <v>2.4761382352941181</v>
      </c>
      <c r="AB22" s="22">
        <v>98</v>
      </c>
      <c r="AC22" s="2"/>
      <c r="AD22" s="2"/>
      <c r="AE22" s="2"/>
    </row>
    <row r="23" spans="1:31" x14ac:dyDescent="0.25">
      <c r="A23" s="19" t="s">
        <v>46</v>
      </c>
      <c r="B23" s="20">
        <v>20</v>
      </c>
      <c r="C23" s="21" t="s">
        <v>27</v>
      </c>
      <c r="D23" s="21">
        <v>1</v>
      </c>
      <c r="F23" s="15">
        <v>20</v>
      </c>
      <c r="G23" s="22">
        <v>100</v>
      </c>
      <c r="H23" s="11"/>
      <c r="I23" s="15">
        <v>20</v>
      </c>
      <c r="J23" s="22">
        <v>100</v>
      </c>
      <c r="K23" s="11"/>
      <c r="L23" s="15">
        <v>20.301400000000001</v>
      </c>
      <c r="M23" s="22">
        <v>100</v>
      </c>
      <c r="N23" s="11"/>
      <c r="O23" s="15">
        <v>21.293575000000001</v>
      </c>
      <c r="P23" s="22">
        <v>100</v>
      </c>
      <c r="Q23" s="11"/>
      <c r="R23" s="15">
        <v>19.378918333333335</v>
      </c>
      <c r="S23" s="22">
        <v>100</v>
      </c>
      <c r="T23" s="11"/>
      <c r="U23" s="15">
        <v>17.03305238095238</v>
      </c>
      <c r="V23" s="22">
        <v>100</v>
      </c>
      <c r="W23" s="11"/>
      <c r="X23" s="15">
        <v>15.308496296296296</v>
      </c>
      <c r="Y23" s="22">
        <v>94.230769230769226</v>
      </c>
      <c r="Z23" s="11"/>
      <c r="AA23" s="15">
        <v>15.599484215686275</v>
      </c>
      <c r="AB23" s="22">
        <v>94.230769230769226</v>
      </c>
      <c r="AC23" s="2"/>
      <c r="AD23" s="2"/>
      <c r="AE23" s="2"/>
    </row>
    <row r="24" spans="1:31" x14ac:dyDescent="0.25">
      <c r="A24" s="19" t="s">
        <v>46</v>
      </c>
      <c r="B24" s="20">
        <v>20</v>
      </c>
      <c r="C24" s="21" t="s">
        <v>28</v>
      </c>
      <c r="D24" s="21">
        <v>2</v>
      </c>
      <c r="F24" s="15">
        <v>20</v>
      </c>
      <c r="G24" s="22">
        <v>100</v>
      </c>
      <c r="H24" s="11"/>
      <c r="I24" s="15">
        <v>20</v>
      </c>
      <c r="J24" s="22">
        <v>100</v>
      </c>
      <c r="K24" s="11"/>
      <c r="L24" s="15">
        <v>20.301400000000001</v>
      </c>
      <c r="M24" s="22">
        <v>100</v>
      </c>
      <c r="N24" s="11"/>
      <c r="O24" s="15">
        <v>21.293575000000001</v>
      </c>
      <c r="P24" s="22">
        <v>100</v>
      </c>
      <c r="Q24" s="11"/>
      <c r="R24" s="15">
        <v>19.378918333333335</v>
      </c>
      <c r="S24" s="22">
        <v>100</v>
      </c>
      <c r="T24" s="11"/>
      <c r="U24" s="15">
        <v>17.03305238095238</v>
      </c>
      <c r="V24" s="22">
        <v>100</v>
      </c>
      <c r="W24" s="11"/>
      <c r="X24" s="15">
        <v>15.308496296296296</v>
      </c>
      <c r="Y24" s="22">
        <v>100</v>
      </c>
      <c r="Z24" s="11"/>
      <c r="AA24" s="15">
        <v>15.599484215686275</v>
      </c>
      <c r="AB24" s="22">
        <v>100</v>
      </c>
      <c r="AC24" s="2"/>
      <c r="AD24" s="2"/>
      <c r="AE24" s="2"/>
    </row>
    <row r="25" spans="1:31" x14ac:dyDescent="0.25">
      <c r="A25" s="19" t="s">
        <v>46</v>
      </c>
      <c r="B25" s="20">
        <v>20</v>
      </c>
      <c r="C25" s="21" t="s">
        <v>29</v>
      </c>
      <c r="D25" s="21">
        <v>3</v>
      </c>
      <c r="F25" s="15">
        <v>20</v>
      </c>
      <c r="G25" s="22">
        <v>96.226415094339629</v>
      </c>
      <c r="H25" s="11"/>
      <c r="I25" s="15">
        <v>20</v>
      </c>
      <c r="J25" s="22">
        <v>92.452830188679243</v>
      </c>
      <c r="K25" s="11"/>
      <c r="L25" s="15">
        <v>20.301400000000001</v>
      </c>
      <c r="M25" s="22">
        <v>92.452830188679243</v>
      </c>
      <c r="N25" s="11"/>
      <c r="O25" s="15">
        <v>21.293575000000001</v>
      </c>
      <c r="P25" s="22">
        <v>92.452830188679243</v>
      </c>
      <c r="Q25" s="11"/>
      <c r="R25" s="15">
        <v>19.378918333333335</v>
      </c>
      <c r="S25" s="22">
        <v>92.452830188679243</v>
      </c>
      <c r="T25" s="11"/>
      <c r="U25" s="15">
        <v>17.03305238095238</v>
      </c>
      <c r="V25" s="22">
        <v>92.452830188679243</v>
      </c>
      <c r="W25" s="11"/>
      <c r="X25" s="15">
        <v>15.308496296296296</v>
      </c>
      <c r="Y25" s="22">
        <v>92.452830188679243</v>
      </c>
      <c r="Z25" s="11"/>
      <c r="AA25" s="15">
        <v>15.599484215686275</v>
      </c>
      <c r="AB25" s="22">
        <v>92.452830188679229</v>
      </c>
      <c r="AC25" s="2"/>
      <c r="AD25" s="2"/>
      <c r="AE25" s="2"/>
    </row>
    <row r="26" spans="1:31" x14ac:dyDescent="0.25">
      <c r="A26" s="19" t="s">
        <v>46</v>
      </c>
      <c r="B26" s="20">
        <v>20</v>
      </c>
      <c r="C26" s="21" t="s">
        <v>30</v>
      </c>
      <c r="D26" s="21">
        <v>4</v>
      </c>
      <c r="F26" s="15">
        <v>20</v>
      </c>
      <c r="G26" s="22">
        <v>100</v>
      </c>
      <c r="H26" s="11"/>
      <c r="I26" s="15">
        <v>20</v>
      </c>
      <c r="J26" s="22">
        <v>100</v>
      </c>
      <c r="K26" s="11"/>
      <c r="L26" s="15">
        <v>20.301400000000001</v>
      </c>
      <c r="M26" s="22">
        <v>98.076923076923066</v>
      </c>
      <c r="N26" s="11"/>
      <c r="O26" s="15">
        <v>21.293575000000001</v>
      </c>
      <c r="P26" s="22">
        <v>98.076923076923066</v>
      </c>
      <c r="Q26" s="11"/>
      <c r="R26" s="15">
        <v>19.378918333333335</v>
      </c>
      <c r="S26" s="22">
        <v>98.076923076923066</v>
      </c>
      <c r="T26" s="11"/>
      <c r="U26" s="15">
        <v>17.03305238095238</v>
      </c>
      <c r="V26" s="22">
        <v>98.076923076923066</v>
      </c>
      <c r="W26" s="11"/>
      <c r="X26" s="15">
        <v>15.308496296296296</v>
      </c>
      <c r="Y26" s="22">
        <v>96.15384615384616</v>
      </c>
      <c r="Z26" s="11"/>
      <c r="AA26" s="15">
        <v>15.599484215686275</v>
      </c>
      <c r="AB26" s="22">
        <v>96.153846153846146</v>
      </c>
      <c r="AC26" s="2"/>
      <c r="AD26" s="2"/>
      <c r="AE26" s="2"/>
    </row>
    <row r="27" spans="1:31" x14ac:dyDescent="0.25">
      <c r="A27" s="19" t="s">
        <v>46</v>
      </c>
      <c r="B27" s="20">
        <v>20</v>
      </c>
      <c r="C27" s="21" t="s">
        <v>31</v>
      </c>
      <c r="D27" s="21">
        <v>5</v>
      </c>
      <c r="F27" s="15">
        <v>20</v>
      </c>
      <c r="G27" s="22">
        <v>100</v>
      </c>
      <c r="H27" s="11"/>
      <c r="I27" s="15">
        <v>20</v>
      </c>
      <c r="J27" s="22">
        <v>98.181818181818187</v>
      </c>
      <c r="K27" s="11"/>
      <c r="L27" s="15">
        <v>20.301400000000001</v>
      </c>
      <c r="M27" s="22">
        <v>98.181818181818187</v>
      </c>
      <c r="N27" s="11"/>
      <c r="O27" s="15">
        <v>21.293575000000001</v>
      </c>
      <c r="P27" s="22">
        <v>98.181818181818187</v>
      </c>
      <c r="Q27" s="11"/>
      <c r="R27" s="15">
        <v>19.378918333333335</v>
      </c>
      <c r="S27" s="22">
        <v>98.181818181818187</v>
      </c>
      <c r="T27" s="11"/>
      <c r="U27" s="15">
        <v>17.03305238095238</v>
      </c>
      <c r="V27" s="22">
        <v>98.181818181818187</v>
      </c>
      <c r="W27" s="11"/>
      <c r="X27" s="15">
        <v>15.308496296296296</v>
      </c>
      <c r="Y27" s="22">
        <v>98.181818181818187</v>
      </c>
      <c r="Z27" s="11"/>
      <c r="AA27" s="15">
        <v>15.599484215686275</v>
      </c>
      <c r="AB27" s="22">
        <v>98.181818181818187</v>
      </c>
      <c r="AC27" s="2"/>
      <c r="AD27" s="2"/>
      <c r="AE27" s="2"/>
    </row>
    <row r="28" spans="1:31" x14ac:dyDescent="0.25">
      <c r="A28" s="19" t="s">
        <v>46</v>
      </c>
      <c r="B28" s="20">
        <v>100</v>
      </c>
      <c r="C28" s="21" t="s">
        <v>32</v>
      </c>
      <c r="D28" s="21">
        <v>1</v>
      </c>
      <c r="F28" s="15">
        <v>100</v>
      </c>
      <c r="G28" s="22">
        <v>85.714285714285708</v>
      </c>
      <c r="H28" s="11"/>
      <c r="I28" s="15">
        <v>100</v>
      </c>
      <c r="J28" s="22">
        <v>81.632653061224488</v>
      </c>
      <c r="K28" s="11"/>
      <c r="L28" s="15">
        <v>107.3105</v>
      </c>
      <c r="M28" s="22">
        <v>81.632653061224488</v>
      </c>
      <c r="N28" s="11"/>
      <c r="O28" s="15">
        <v>102.07495</v>
      </c>
      <c r="P28" s="22">
        <v>79.591836734693871</v>
      </c>
      <c r="Q28" s="11"/>
      <c r="R28" s="15">
        <v>97.246295000000003</v>
      </c>
      <c r="S28" s="22">
        <v>81.632653061224488</v>
      </c>
      <c r="T28" s="11"/>
      <c r="U28" s="15">
        <v>89.328067857142869</v>
      </c>
      <c r="V28" s="22">
        <v>81.632653061224488</v>
      </c>
      <c r="W28" s="11"/>
      <c r="X28" s="15">
        <v>78.286275000000003</v>
      </c>
      <c r="Y28" s="22">
        <v>79.591836734693871</v>
      </c>
      <c r="Z28" s="11"/>
      <c r="AA28" s="15">
        <v>75.449926680672277</v>
      </c>
      <c r="AB28" s="22">
        <v>79.591836734693871</v>
      </c>
      <c r="AC28" s="2"/>
      <c r="AD28" s="2"/>
      <c r="AE28" s="2"/>
    </row>
    <row r="29" spans="1:31" x14ac:dyDescent="0.25">
      <c r="A29" s="19" t="s">
        <v>46</v>
      </c>
      <c r="B29" s="20">
        <v>100</v>
      </c>
      <c r="C29" s="21" t="s">
        <v>33</v>
      </c>
      <c r="D29" s="21">
        <v>2</v>
      </c>
      <c r="F29" s="15">
        <v>100</v>
      </c>
      <c r="G29" s="22">
        <v>96.226415094339629</v>
      </c>
      <c r="H29" s="11"/>
      <c r="I29" s="15">
        <v>100</v>
      </c>
      <c r="J29" s="22">
        <v>96.226415094339629</v>
      </c>
      <c r="K29" s="11"/>
      <c r="L29" s="15">
        <v>107.3105</v>
      </c>
      <c r="M29" s="22">
        <v>96.226415094339629</v>
      </c>
      <c r="N29" s="11"/>
      <c r="O29" s="15">
        <v>102.07495</v>
      </c>
      <c r="P29" s="22">
        <v>96.226415094339629</v>
      </c>
      <c r="Q29" s="11"/>
      <c r="R29" s="15">
        <v>97.246295000000003</v>
      </c>
      <c r="S29" s="22">
        <v>96.226415094339629</v>
      </c>
      <c r="T29" s="11"/>
      <c r="U29" s="15">
        <v>89.328067857142869</v>
      </c>
      <c r="V29" s="22">
        <v>96.226415094339629</v>
      </c>
      <c r="W29" s="11"/>
      <c r="X29" s="15">
        <v>78.286275000000003</v>
      </c>
      <c r="Y29" s="22">
        <v>92.452830188679243</v>
      </c>
      <c r="Z29" s="11"/>
      <c r="AA29" s="15">
        <v>75.449926680672277</v>
      </c>
      <c r="AB29" s="22">
        <v>92.452830188679229</v>
      </c>
      <c r="AC29" s="2"/>
      <c r="AD29" s="2"/>
      <c r="AE29" s="2"/>
    </row>
    <row r="30" spans="1:31" x14ac:dyDescent="0.25">
      <c r="A30" s="19" t="s">
        <v>46</v>
      </c>
      <c r="B30" s="20">
        <v>100</v>
      </c>
      <c r="C30" s="21" t="s">
        <v>34</v>
      </c>
      <c r="D30" s="21">
        <v>3</v>
      </c>
      <c r="F30" s="15">
        <v>100</v>
      </c>
      <c r="G30" s="22">
        <v>100</v>
      </c>
      <c r="H30" s="11"/>
      <c r="I30" s="15">
        <v>100</v>
      </c>
      <c r="J30" s="22">
        <v>100</v>
      </c>
      <c r="K30" s="11"/>
      <c r="L30" s="15">
        <v>107.3105</v>
      </c>
      <c r="M30" s="22">
        <v>100</v>
      </c>
      <c r="N30" s="11"/>
      <c r="O30" s="15">
        <v>102.07495</v>
      </c>
      <c r="P30" s="22">
        <v>100</v>
      </c>
      <c r="Q30" s="11"/>
      <c r="R30" s="15">
        <v>97.246295000000003</v>
      </c>
      <c r="S30" s="22">
        <v>98.076923076923066</v>
      </c>
      <c r="T30" s="11"/>
      <c r="U30" s="15">
        <v>89.328067857142869</v>
      </c>
      <c r="V30" s="22">
        <v>98.076923076923066</v>
      </c>
      <c r="W30" s="11"/>
      <c r="X30" s="15">
        <v>78.286275000000003</v>
      </c>
      <c r="Y30" s="22">
        <v>98.076923076923066</v>
      </c>
      <c r="Z30" s="11"/>
      <c r="AA30" s="15">
        <v>75.449926680672277</v>
      </c>
      <c r="AB30" s="22">
        <v>98.076923076923066</v>
      </c>
      <c r="AC30" s="2"/>
      <c r="AD30" s="2"/>
      <c r="AE30" s="2"/>
    </row>
    <row r="31" spans="1:31" x14ac:dyDescent="0.25">
      <c r="A31" s="19" t="s">
        <v>46</v>
      </c>
      <c r="B31" s="20">
        <v>100</v>
      </c>
      <c r="C31" s="21" t="s">
        <v>35</v>
      </c>
      <c r="D31" s="21">
        <v>4</v>
      </c>
      <c r="F31" s="15">
        <v>100</v>
      </c>
      <c r="G31" s="22">
        <v>100</v>
      </c>
      <c r="H31" s="11"/>
      <c r="I31" s="15">
        <v>100</v>
      </c>
      <c r="J31" s="22">
        <v>100</v>
      </c>
      <c r="K31" s="11"/>
      <c r="L31" s="15">
        <v>107.3105</v>
      </c>
      <c r="M31" s="22">
        <v>98.113207547169807</v>
      </c>
      <c r="N31" s="11"/>
      <c r="O31" s="15">
        <v>102.07495</v>
      </c>
      <c r="P31" s="22">
        <v>92.452830188679243</v>
      </c>
      <c r="Q31" s="11"/>
      <c r="R31" s="15">
        <v>97.246295000000003</v>
      </c>
      <c r="S31" s="22">
        <v>92.452830188679243</v>
      </c>
      <c r="T31" s="11"/>
      <c r="U31" s="15">
        <v>89.328067857142869</v>
      </c>
      <c r="V31" s="22">
        <v>92.452830188679243</v>
      </c>
      <c r="W31" s="11"/>
      <c r="X31" s="15">
        <v>78.286275000000003</v>
      </c>
      <c r="Y31" s="22">
        <v>92.452830188679243</v>
      </c>
      <c r="Z31" s="11"/>
      <c r="AA31" s="15">
        <v>75.449926680672277</v>
      </c>
      <c r="AB31" s="22">
        <v>92.452830188679229</v>
      </c>
      <c r="AC31" s="2"/>
      <c r="AD31" s="2"/>
      <c r="AE31" s="2"/>
    </row>
    <row r="32" spans="1:31" x14ac:dyDescent="0.25">
      <c r="A32" s="19" t="s">
        <v>46</v>
      </c>
      <c r="B32" s="20">
        <v>100</v>
      </c>
      <c r="C32" s="21" t="s">
        <v>36</v>
      </c>
      <c r="D32" s="21">
        <v>5</v>
      </c>
      <c r="F32" s="15">
        <v>100</v>
      </c>
      <c r="G32" s="22">
        <v>100</v>
      </c>
      <c r="H32" s="11"/>
      <c r="I32" s="15">
        <v>100</v>
      </c>
      <c r="J32" s="22">
        <v>96.296296296296291</v>
      </c>
      <c r="K32" s="11"/>
      <c r="L32" s="15">
        <v>107.3105</v>
      </c>
      <c r="M32" s="22">
        <v>96.296296296296291</v>
      </c>
      <c r="N32" s="11"/>
      <c r="O32" s="15">
        <v>102.07495</v>
      </c>
      <c r="P32" s="22">
        <v>94.444444444444443</v>
      </c>
      <c r="Q32" s="11"/>
      <c r="R32" s="15">
        <v>97.246295000000003</v>
      </c>
      <c r="S32" s="22">
        <v>94.444444444444443</v>
      </c>
      <c r="T32" s="11"/>
      <c r="U32" s="15">
        <v>89.328067857142869</v>
      </c>
      <c r="V32" s="22">
        <v>94.444444444444443</v>
      </c>
      <c r="W32" s="11"/>
      <c r="X32" s="15">
        <v>78.286275000000003</v>
      </c>
      <c r="Y32" s="22">
        <v>94.444444444444443</v>
      </c>
      <c r="Z32" s="11"/>
      <c r="AA32" s="15">
        <v>75.449926680672277</v>
      </c>
      <c r="AB32" s="22">
        <v>94.444444444444429</v>
      </c>
      <c r="AC32" s="2"/>
      <c r="AD32" s="2"/>
      <c r="AE32" s="2"/>
    </row>
    <row r="33" spans="2:31" x14ac:dyDescent="0.25">
      <c r="B33" s="8"/>
      <c r="C33" s="8"/>
      <c r="D33" s="8"/>
      <c r="F33" s="2"/>
      <c r="G33" s="2"/>
      <c r="I33" s="2"/>
      <c r="J33" s="2"/>
      <c r="L33" s="2"/>
      <c r="M33" s="2"/>
      <c r="O33" s="2"/>
      <c r="P33" s="2"/>
      <c r="R33" s="2"/>
      <c r="S33" s="2"/>
      <c r="U33" s="2"/>
      <c r="V33" s="2"/>
      <c r="X33" s="2"/>
      <c r="Y33" s="2"/>
      <c r="AA33" s="2"/>
      <c r="AB33" s="2"/>
      <c r="AC33" s="2"/>
      <c r="AD33" s="2"/>
      <c r="AE33" s="2"/>
    </row>
    <row r="34" spans="2:31" x14ac:dyDescent="0.25">
      <c r="F34" s="2"/>
      <c r="G34" s="2"/>
      <c r="I34" s="2"/>
      <c r="J34" s="2"/>
      <c r="L34" s="2"/>
      <c r="M34" s="2"/>
      <c r="O34" s="2"/>
      <c r="P34" s="2"/>
      <c r="R34" s="2"/>
      <c r="S34" s="2"/>
      <c r="U34" s="2"/>
      <c r="V34" s="2"/>
      <c r="X34" s="2"/>
      <c r="Y34" s="2"/>
      <c r="AA34" s="2"/>
      <c r="AB34" s="2"/>
      <c r="AC34" s="2"/>
      <c r="AD34" s="2"/>
      <c r="AE34" s="2"/>
    </row>
    <row r="35" spans="2:31" x14ac:dyDescent="0.25">
      <c r="B35" s="8"/>
      <c r="C35" s="8"/>
      <c r="D35" s="8"/>
      <c r="F35" s="2"/>
      <c r="G35" s="2"/>
      <c r="I35" s="2"/>
      <c r="J35" s="2"/>
      <c r="L35" s="2"/>
      <c r="M35" s="2"/>
      <c r="O35" s="2"/>
      <c r="P35" s="2"/>
      <c r="R35" s="2"/>
      <c r="S35" s="2"/>
      <c r="U35" s="2"/>
      <c r="V35" s="2"/>
      <c r="X35" s="2"/>
      <c r="Y35" s="2"/>
      <c r="AA35" s="2"/>
      <c r="AB35" s="2"/>
      <c r="AC35" s="2"/>
      <c r="AD35" s="2"/>
      <c r="AE35" s="2"/>
    </row>
    <row r="36" spans="2:31" x14ac:dyDescent="0.25">
      <c r="F36" s="2"/>
      <c r="G36" s="2"/>
      <c r="I36" s="2"/>
      <c r="J36" s="2"/>
      <c r="L36" s="2"/>
      <c r="M36" s="2"/>
      <c r="O36" s="2"/>
      <c r="P36" s="2"/>
      <c r="R36" s="2"/>
      <c r="S36" s="2"/>
      <c r="U36" s="2"/>
      <c r="V36" s="2"/>
      <c r="X36" s="2"/>
      <c r="Y36" s="2"/>
      <c r="AA36" s="2"/>
      <c r="AB36" s="2"/>
      <c r="AC36" s="2"/>
      <c r="AD36" s="2"/>
      <c r="AE36" s="2"/>
    </row>
    <row r="38" spans="2:31" x14ac:dyDescent="0.25">
      <c r="B38" s="8"/>
      <c r="C38" s="8"/>
      <c r="D38" s="8"/>
      <c r="G38" s="8"/>
      <c r="J38" s="8"/>
      <c r="M38" s="8"/>
      <c r="P38" s="8"/>
      <c r="S38" s="8"/>
      <c r="V38" s="8"/>
      <c r="Y38" s="8"/>
      <c r="AB38" s="8"/>
      <c r="AC38" s="8"/>
      <c r="AD38" s="8"/>
    </row>
    <row r="40" spans="2:31" x14ac:dyDescent="0.25">
      <c r="B40" s="8"/>
      <c r="C40" s="8"/>
      <c r="D40" s="8"/>
      <c r="G40" s="8"/>
      <c r="J40" s="8"/>
      <c r="M40" s="8"/>
      <c r="P40" s="8"/>
      <c r="S40" s="8"/>
      <c r="V40" s="8"/>
      <c r="Y40" s="8"/>
      <c r="AB40" s="8"/>
      <c r="AC40" s="8"/>
      <c r="AD40" s="8"/>
    </row>
    <row r="42" spans="2:31" x14ac:dyDescent="0.25">
      <c r="B42" s="8"/>
      <c r="C42" s="8"/>
      <c r="D42" s="8"/>
      <c r="G42" s="8"/>
      <c r="J42" s="8"/>
      <c r="M42" s="8"/>
      <c r="P42" s="8"/>
      <c r="S42" s="8"/>
      <c r="V42" s="8"/>
      <c r="Y42" s="8"/>
      <c r="AB42" s="8"/>
      <c r="AC42" s="8"/>
      <c r="AD42" s="8"/>
    </row>
    <row r="44" spans="2:31" x14ac:dyDescent="0.25">
      <c r="B44" s="8"/>
      <c r="C44" s="8"/>
      <c r="D44" s="8"/>
      <c r="G44" s="8"/>
      <c r="J44" s="8"/>
      <c r="M44" s="8"/>
      <c r="P44" s="8"/>
      <c r="S44" s="8"/>
      <c r="V44" s="8"/>
      <c r="Y44" s="8"/>
      <c r="AB44" s="8"/>
      <c r="AC44" s="8"/>
      <c r="AD44" s="8"/>
    </row>
    <row r="45" spans="2:31" x14ac:dyDescent="0.25">
      <c r="B45" s="8"/>
      <c r="C45" s="8"/>
      <c r="D45" s="8"/>
      <c r="G45" s="8"/>
      <c r="J45" s="8"/>
      <c r="M45" s="8"/>
      <c r="P45" s="8"/>
      <c r="S45" s="8"/>
      <c r="V45" s="8"/>
      <c r="Y45" s="8"/>
      <c r="AB45" s="8"/>
      <c r="AC45" s="8"/>
      <c r="AD45" s="8"/>
    </row>
    <row r="46" spans="2:31" x14ac:dyDescent="0.25">
      <c r="B46" s="8"/>
      <c r="C46" s="8"/>
      <c r="D46" s="8"/>
      <c r="G46" s="8"/>
      <c r="J46" s="8"/>
      <c r="M46" s="8"/>
      <c r="P46" s="8"/>
      <c r="S46" s="8"/>
      <c r="V46" s="8"/>
      <c r="Y46" s="8"/>
      <c r="AB46" s="8"/>
      <c r="AC46" s="8"/>
      <c r="AD46" s="8"/>
    </row>
    <row r="47" spans="2:31" x14ac:dyDescent="0.25">
      <c r="B47" s="8"/>
      <c r="C47" s="8"/>
      <c r="D47" s="8"/>
      <c r="G47" s="8"/>
      <c r="J47" s="8"/>
      <c r="M47" s="8"/>
      <c r="P47" s="8"/>
      <c r="S47" s="8"/>
      <c r="V47" s="8"/>
      <c r="Y47" s="8"/>
      <c r="AB47" s="8"/>
      <c r="AC47" s="8"/>
      <c r="AD47"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zoomScale="85" zoomScaleNormal="85" workbookViewId="0">
      <selection activeCell="V22" sqref="V22"/>
    </sheetView>
  </sheetViews>
  <sheetFormatPr defaultRowHeight="15" x14ac:dyDescent="0.25"/>
  <cols>
    <col min="1" max="1" width="11.140625" style="3" bestFit="1" customWidth="1"/>
    <col min="2" max="2" width="10.7109375" customWidth="1"/>
    <col min="5" max="5" width="5.28515625" style="10" customWidth="1"/>
    <col min="6" max="6" width="9.140625" style="8"/>
    <col min="8" max="8" width="5.28515625" style="10" customWidth="1"/>
    <col min="9" max="9" width="9.140625" style="8"/>
    <col min="11" max="11" width="5.28515625" style="10" customWidth="1"/>
    <col min="12" max="12" width="9.140625" style="8"/>
    <col min="15" max="15" width="10.28515625" customWidth="1"/>
  </cols>
  <sheetData>
    <row r="1" spans="1:14" s="8" customFormat="1" x14ac:dyDescent="0.25">
      <c r="A1" s="8" t="s">
        <v>139</v>
      </c>
      <c r="E1" s="10"/>
      <c r="H1" s="10"/>
      <c r="K1" s="10"/>
    </row>
    <row r="2" spans="1:14" ht="75" x14ac:dyDescent="0.25">
      <c r="A2" s="19" t="s">
        <v>47</v>
      </c>
      <c r="B2" s="13" t="s">
        <v>102</v>
      </c>
      <c r="C2" s="20" t="s">
        <v>0</v>
      </c>
      <c r="D2" s="20" t="s">
        <v>1</v>
      </c>
      <c r="E2" s="5"/>
      <c r="F2" s="13" t="s">
        <v>100</v>
      </c>
      <c r="G2" s="13" t="s">
        <v>2</v>
      </c>
      <c r="H2" s="5"/>
      <c r="I2" s="13" t="s">
        <v>98</v>
      </c>
      <c r="J2" s="13" t="s">
        <v>3</v>
      </c>
      <c r="K2" s="5"/>
      <c r="L2" s="13" t="s">
        <v>101</v>
      </c>
      <c r="M2" s="13" t="s">
        <v>4</v>
      </c>
      <c r="N2" s="2"/>
    </row>
    <row r="3" spans="1:14" x14ac:dyDescent="0.25">
      <c r="A3" s="19" t="s">
        <v>44</v>
      </c>
      <c r="B3" s="20" t="s">
        <v>42</v>
      </c>
      <c r="C3" s="12" t="s">
        <v>7</v>
      </c>
      <c r="D3" s="12">
        <v>1</v>
      </c>
      <c r="E3" s="7"/>
      <c r="F3" s="15">
        <v>0</v>
      </c>
      <c r="G3" s="22">
        <v>98.076923076923066</v>
      </c>
      <c r="H3" s="7"/>
      <c r="I3" s="15">
        <v>0</v>
      </c>
      <c r="J3" s="22">
        <v>98.076923076923066</v>
      </c>
      <c r="K3" s="7"/>
      <c r="L3" s="15">
        <v>0</v>
      </c>
      <c r="M3" s="22">
        <v>98.076923076923066</v>
      </c>
      <c r="N3" s="2"/>
    </row>
    <row r="4" spans="1:14" x14ac:dyDescent="0.25">
      <c r="A4" s="19" t="s">
        <v>44</v>
      </c>
      <c r="B4" s="20" t="s">
        <v>42</v>
      </c>
      <c r="C4" s="12" t="s">
        <v>8</v>
      </c>
      <c r="D4" s="12">
        <v>2</v>
      </c>
      <c r="E4" s="7"/>
      <c r="F4" s="15">
        <v>0</v>
      </c>
      <c r="G4" s="22">
        <v>88</v>
      </c>
      <c r="H4" s="7"/>
      <c r="I4" s="15">
        <v>0</v>
      </c>
      <c r="J4" s="22">
        <v>88</v>
      </c>
      <c r="K4" s="7"/>
      <c r="L4" s="15">
        <v>0</v>
      </c>
      <c r="M4" s="22">
        <v>88</v>
      </c>
      <c r="N4" s="2"/>
    </row>
    <row r="5" spans="1:14" x14ac:dyDescent="0.25">
      <c r="A5" s="19" t="s">
        <v>44</v>
      </c>
      <c r="B5" s="20" t="s">
        <v>42</v>
      </c>
      <c r="C5" s="12" t="s">
        <v>9</v>
      </c>
      <c r="D5" s="12">
        <v>3</v>
      </c>
      <c r="E5" s="7"/>
      <c r="F5" s="15">
        <v>0</v>
      </c>
      <c r="G5" s="22">
        <v>90</v>
      </c>
      <c r="H5" s="7"/>
      <c r="I5" s="15">
        <v>0</v>
      </c>
      <c r="J5" s="22">
        <v>86</v>
      </c>
      <c r="K5" s="7"/>
      <c r="L5" s="15">
        <v>0</v>
      </c>
      <c r="M5" s="22">
        <v>86</v>
      </c>
      <c r="N5" s="2"/>
    </row>
    <row r="6" spans="1:14" x14ac:dyDescent="0.25">
      <c r="A6" s="19" t="s">
        <v>44</v>
      </c>
      <c r="B6" s="20" t="s">
        <v>42</v>
      </c>
      <c r="C6" s="12" t="s">
        <v>10</v>
      </c>
      <c r="D6" s="12">
        <v>4</v>
      </c>
      <c r="E6" s="7"/>
      <c r="F6" s="15">
        <v>0</v>
      </c>
      <c r="G6" s="22">
        <v>80.851063829787222</v>
      </c>
      <c r="H6" s="7"/>
      <c r="I6" s="15">
        <v>0</v>
      </c>
      <c r="J6" s="22">
        <v>80.851063829787222</v>
      </c>
      <c r="K6" s="7"/>
      <c r="L6" s="15">
        <v>0</v>
      </c>
      <c r="M6" s="22">
        <v>80.851063829787222</v>
      </c>
      <c r="N6" s="2"/>
    </row>
    <row r="7" spans="1:14" x14ac:dyDescent="0.25">
      <c r="A7" s="19" t="s">
        <v>44</v>
      </c>
      <c r="B7" s="20" t="s">
        <v>42</v>
      </c>
      <c r="C7" s="12" t="s">
        <v>11</v>
      </c>
      <c r="D7" s="12">
        <v>5</v>
      </c>
      <c r="E7" s="7"/>
      <c r="F7" s="15">
        <v>0</v>
      </c>
      <c r="G7" s="22">
        <v>93.75</v>
      </c>
      <c r="H7" s="7"/>
      <c r="I7" s="15">
        <v>0</v>
      </c>
      <c r="J7" s="22">
        <v>93.75</v>
      </c>
      <c r="K7" s="7"/>
      <c r="L7" s="15">
        <v>0</v>
      </c>
      <c r="M7" s="22">
        <v>93.75</v>
      </c>
      <c r="N7" s="2"/>
    </row>
    <row r="8" spans="1:14" x14ac:dyDescent="0.25">
      <c r="A8" s="19" t="s">
        <v>44</v>
      </c>
      <c r="B8" s="20">
        <v>0.1</v>
      </c>
      <c r="C8" s="12" t="s">
        <v>12</v>
      </c>
      <c r="D8" s="12">
        <v>1</v>
      </c>
      <c r="E8" s="7"/>
      <c r="F8" s="24">
        <v>0.11375</v>
      </c>
      <c r="G8" s="22">
        <v>94.117647058823522</v>
      </c>
      <c r="H8" s="7"/>
      <c r="I8" s="24">
        <v>0.11333333333333334</v>
      </c>
      <c r="J8" s="22">
        <v>94.117647058823522</v>
      </c>
      <c r="K8" s="7"/>
      <c r="L8" s="24">
        <v>0.11333333333333299</v>
      </c>
      <c r="M8" s="22">
        <v>94.117647058823522</v>
      </c>
      <c r="N8" s="2"/>
    </row>
    <row r="9" spans="1:14" x14ac:dyDescent="0.25">
      <c r="A9" s="19" t="s">
        <v>44</v>
      </c>
      <c r="B9" s="20">
        <v>0.1</v>
      </c>
      <c r="C9" s="12" t="s">
        <v>13</v>
      </c>
      <c r="D9" s="12">
        <v>2</v>
      </c>
      <c r="E9" s="7"/>
      <c r="F9" s="24">
        <v>0.11375</v>
      </c>
      <c r="G9" s="22">
        <v>96.15384615384616</v>
      </c>
      <c r="H9" s="7"/>
      <c r="I9" s="24">
        <v>0.11333333333333334</v>
      </c>
      <c r="J9" s="22">
        <v>94.230769230769226</v>
      </c>
      <c r="K9" s="7"/>
      <c r="L9" s="24">
        <v>0.11333333333333299</v>
      </c>
      <c r="M9" s="22">
        <v>94.230769230769226</v>
      </c>
      <c r="N9" s="2"/>
    </row>
    <row r="10" spans="1:14" x14ac:dyDescent="0.25">
      <c r="A10" s="19" t="s">
        <v>44</v>
      </c>
      <c r="B10" s="20">
        <v>0.1</v>
      </c>
      <c r="C10" s="12" t="s">
        <v>14</v>
      </c>
      <c r="D10" s="12">
        <v>3</v>
      </c>
      <c r="E10" s="7"/>
      <c r="F10" s="24">
        <v>0.11375</v>
      </c>
      <c r="G10" s="22">
        <v>100</v>
      </c>
      <c r="H10" s="7"/>
      <c r="I10" s="24">
        <v>0.11333333333333334</v>
      </c>
      <c r="J10" s="22">
        <v>98.039215686274503</v>
      </c>
      <c r="K10" s="7"/>
      <c r="L10" s="24">
        <v>0.11333333333333299</v>
      </c>
      <c r="M10" s="22">
        <v>98.039215686274503</v>
      </c>
      <c r="N10" s="2"/>
    </row>
    <row r="11" spans="1:14" x14ac:dyDescent="0.25">
      <c r="A11" s="19" t="s">
        <v>44</v>
      </c>
      <c r="B11" s="20">
        <v>0.1</v>
      </c>
      <c r="C11" s="12" t="s">
        <v>15</v>
      </c>
      <c r="D11" s="12">
        <v>4</v>
      </c>
      <c r="E11" s="7"/>
      <c r="F11" s="24">
        <v>0.11375</v>
      </c>
      <c r="G11" s="22">
        <v>98.076923076923066</v>
      </c>
      <c r="H11" s="7"/>
      <c r="I11" s="24">
        <v>0.11333333333333334</v>
      </c>
      <c r="J11" s="22">
        <v>98.076923076923066</v>
      </c>
      <c r="K11" s="7"/>
      <c r="L11" s="24">
        <v>0.11333333333333299</v>
      </c>
      <c r="M11" s="22">
        <v>98.076923076923066</v>
      </c>
      <c r="N11" s="2"/>
    </row>
    <row r="12" spans="1:14" x14ac:dyDescent="0.25">
      <c r="A12" s="19" t="s">
        <v>44</v>
      </c>
      <c r="B12" s="20">
        <v>0.1</v>
      </c>
      <c r="C12" s="12" t="s">
        <v>16</v>
      </c>
      <c r="D12" s="12">
        <v>5</v>
      </c>
      <c r="E12" s="7"/>
      <c r="F12" s="24">
        <v>0.11375</v>
      </c>
      <c r="G12" s="22">
        <v>100</v>
      </c>
      <c r="H12" s="7"/>
      <c r="I12" s="24">
        <v>0.11333333333333334</v>
      </c>
      <c r="J12" s="22">
        <v>100</v>
      </c>
      <c r="K12" s="7"/>
      <c r="L12" s="24">
        <v>0.11333333333333299</v>
      </c>
      <c r="M12" s="22">
        <v>100</v>
      </c>
      <c r="N12" s="2"/>
    </row>
    <row r="13" spans="1:14" x14ac:dyDescent="0.25">
      <c r="A13" s="19" t="s">
        <v>44</v>
      </c>
      <c r="B13" s="20">
        <v>0.6</v>
      </c>
      <c r="C13" s="12" t="s">
        <v>17</v>
      </c>
      <c r="D13" s="12">
        <v>1</v>
      </c>
      <c r="E13" s="7"/>
      <c r="F13" s="24">
        <v>0.59200000000000008</v>
      </c>
      <c r="G13" s="22">
        <v>96.078431372549019</v>
      </c>
      <c r="H13" s="7"/>
      <c r="I13" s="24">
        <v>0.60616666666666674</v>
      </c>
      <c r="J13" s="22">
        <v>96.078431372549019</v>
      </c>
      <c r="K13" s="7"/>
      <c r="L13" s="24">
        <v>0.73249999999999993</v>
      </c>
      <c r="M13" s="22">
        <v>96.078431372549019</v>
      </c>
      <c r="N13" s="2"/>
    </row>
    <row r="14" spans="1:14" x14ac:dyDescent="0.25">
      <c r="A14" s="19" t="s">
        <v>44</v>
      </c>
      <c r="B14" s="20">
        <v>0.6</v>
      </c>
      <c r="C14" s="12" t="s">
        <v>18</v>
      </c>
      <c r="D14" s="12">
        <v>2</v>
      </c>
      <c r="E14" s="7"/>
      <c r="F14" s="24">
        <v>0.59200000000000008</v>
      </c>
      <c r="G14" s="22">
        <v>94.444444444444443</v>
      </c>
      <c r="H14" s="7"/>
      <c r="I14" s="24">
        <v>0.60616666666666674</v>
      </c>
      <c r="J14" s="22">
        <v>90.740740740740748</v>
      </c>
      <c r="K14" s="7"/>
      <c r="L14" s="24">
        <v>0.73249999999999993</v>
      </c>
      <c r="M14" s="22">
        <v>90.740740740740748</v>
      </c>
      <c r="N14" s="2"/>
    </row>
    <row r="15" spans="1:14" x14ac:dyDescent="0.25">
      <c r="A15" s="19" t="s">
        <v>44</v>
      </c>
      <c r="B15" s="20">
        <v>0.6</v>
      </c>
      <c r="C15" s="12" t="s">
        <v>19</v>
      </c>
      <c r="D15" s="12">
        <v>3</v>
      </c>
      <c r="E15" s="7"/>
      <c r="F15" s="24">
        <v>0.59200000000000008</v>
      </c>
      <c r="G15" s="22">
        <v>95.918367346938766</v>
      </c>
      <c r="H15" s="7"/>
      <c r="I15" s="24">
        <v>0.60616666666666674</v>
      </c>
      <c r="J15" s="22">
        <v>93.877551020408163</v>
      </c>
      <c r="K15" s="7"/>
      <c r="L15" s="24">
        <v>0.73249999999999993</v>
      </c>
      <c r="M15" s="22">
        <v>93.877551020408163</v>
      </c>
      <c r="N15" s="2"/>
    </row>
    <row r="16" spans="1:14" x14ac:dyDescent="0.25">
      <c r="A16" s="19" t="s">
        <v>44</v>
      </c>
      <c r="B16" s="20">
        <v>0.6</v>
      </c>
      <c r="C16" s="12" t="s">
        <v>20</v>
      </c>
      <c r="D16" s="12">
        <v>4</v>
      </c>
      <c r="E16" s="7"/>
      <c r="F16" s="24">
        <v>0.59200000000000008</v>
      </c>
      <c r="G16" s="22">
        <v>100</v>
      </c>
      <c r="H16" s="7"/>
      <c r="I16" s="24">
        <v>0.60616666666666674</v>
      </c>
      <c r="J16" s="22">
        <v>98.076923076923066</v>
      </c>
      <c r="K16" s="7"/>
      <c r="L16" s="24">
        <v>0.73249999999999993</v>
      </c>
      <c r="M16" s="22">
        <v>98.076923076923066</v>
      </c>
      <c r="N16" s="2"/>
    </row>
    <row r="17" spans="1:14" x14ac:dyDescent="0.25">
      <c r="A17" s="19" t="s">
        <v>44</v>
      </c>
      <c r="B17" s="20">
        <v>0.6</v>
      </c>
      <c r="C17" s="12" t="s">
        <v>21</v>
      </c>
      <c r="D17" s="12">
        <v>5</v>
      </c>
      <c r="E17" s="7"/>
      <c r="F17" s="24">
        <v>0.59200000000000008</v>
      </c>
      <c r="G17" s="22">
        <v>93.75</v>
      </c>
      <c r="H17" s="7"/>
      <c r="I17" s="24">
        <v>0.60616666666666674</v>
      </c>
      <c r="J17" s="22">
        <v>93.75</v>
      </c>
      <c r="K17" s="7"/>
      <c r="L17" s="24">
        <v>0.73249999999999993</v>
      </c>
      <c r="M17" s="22">
        <v>93.75</v>
      </c>
      <c r="N17" s="2"/>
    </row>
    <row r="18" spans="1:14" x14ac:dyDescent="0.25">
      <c r="A18" s="19" t="s">
        <v>44</v>
      </c>
      <c r="B18" s="20">
        <v>3.2</v>
      </c>
      <c r="C18" s="12" t="s">
        <v>22</v>
      </c>
      <c r="D18" s="12">
        <v>1</v>
      </c>
      <c r="E18" s="7"/>
      <c r="F18" s="24">
        <v>2.9750000000000001</v>
      </c>
      <c r="G18" s="22">
        <v>100</v>
      </c>
      <c r="H18" s="7"/>
      <c r="I18" s="24">
        <v>3.2333333333333329</v>
      </c>
      <c r="J18" s="22">
        <v>97.916666666666657</v>
      </c>
      <c r="K18" s="7"/>
      <c r="L18" s="24">
        <v>3.45</v>
      </c>
      <c r="M18" s="22">
        <v>97.916666666666657</v>
      </c>
      <c r="N18" s="2"/>
    </row>
    <row r="19" spans="1:14" x14ac:dyDescent="0.25">
      <c r="A19" s="19" t="s">
        <v>44</v>
      </c>
      <c r="B19" s="20">
        <v>3.2</v>
      </c>
      <c r="C19" s="12" t="s">
        <v>23</v>
      </c>
      <c r="D19" s="12">
        <v>2</v>
      </c>
      <c r="E19" s="7"/>
      <c r="F19" s="24">
        <v>2.9750000000000001</v>
      </c>
      <c r="G19" s="22">
        <v>100</v>
      </c>
      <c r="H19" s="7"/>
      <c r="I19" s="24">
        <v>3.2333333333333329</v>
      </c>
      <c r="J19" s="22">
        <v>98.076923076923066</v>
      </c>
      <c r="K19" s="7"/>
      <c r="L19" s="24">
        <v>3.45</v>
      </c>
      <c r="M19" s="22">
        <v>98.076923076923066</v>
      </c>
      <c r="N19" s="2"/>
    </row>
    <row r="20" spans="1:14" x14ac:dyDescent="0.25">
      <c r="A20" s="19" t="s">
        <v>44</v>
      </c>
      <c r="B20" s="20">
        <v>3.2</v>
      </c>
      <c r="C20" s="12" t="s">
        <v>24</v>
      </c>
      <c r="D20" s="12">
        <v>3</v>
      </c>
      <c r="E20" s="7"/>
      <c r="F20" s="24">
        <v>2.9750000000000001</v>
      </c>
      <c r="G20" s="22">
        <v>100</v>
      </c>
      <c r="H20" s="7"/>
      <c r="I20" s="24">
        <v>3.2333333333333329</v>
      </c>
      <c r="J20" s="22">
        <v>98.076923076923066</v>
      </c>
      <c r="K20" s="7"/>
      <c r="L20" s="24">
        <v>3.45</v>
      </c>
      <c r="M20" s="22">
        <v>98.076923076923066</v>
      </c>
      <c r="N20" s="2"/>
    </row>
    <row r="21" spans="1:14" x14ac:dyDescent="0.25">
      <c r="A21" s="19" t="s">
        <v>44</v>
      </c>
      <c r="B21" s="20">
        <v>3.2</v>
      </c>
      <c r="C21" s="12" t="s">
        <v>25</v>
      </c>
      <c r="D21" s="12">
        <v>4</v>
      </c>
      <c r="E21" s="7"/>
      <c r="F21" s="24">
        <v>2.9750000000000001</v>
      </c>
      <c r="G21" s="22">
        <v>100</v>
      </c>
      <c r="H21" s="7"/>
      <c r="I21" s="24">
        <v>3.2333333333333329</v>
      </c>
      <c r="J21" s="22">
        <v>97.916666666666657</v>
      </c>
      <c r="K21" s="7"/>
      <c r="L21" s="24">
        <v>3.45</v>
      </c>
      <c r="M21" s="22">
        <v>97.916666666666657</v>
      </c>
      <c r="N21" s="2"/>
    </row>
    <row r="22" spans="1:14" x14ac:dyDescent="0.25">
      <c r="A22" s="19" t="s">
        <v>44</v>
      </c>
      <c r="B22" s="20">
        <v>3.2</v>
      </c>
      <c r="C22" s="12" t="s">
        <v>26</v>
      </c>
      <c r="D22" s="12">
        <v>5</v>
      </c>
      <c r="E22" s="7"/>
      <c r="F22" s="24">
        <v>2.9750000000000001</v>
      </c>
      <c r="G22" s="22">
        <v>98</v>
      </c>
      <c r="H22" s="7"/>
      <c r="I22" s="24">
        <v>3.2333333333333329</v>
      </c>
      <c r="J22" s="22">
        <v>94</v>
      </c>
      <c r="K22" s="7"/>
      <c r="L22" s="24">
        <v>3.45</v>
      </c>
      <c r="M22" s="22">
        <v>94</v>
      </c>
      <c r="N22" s="2"/>
    </row>
    <row r="23" spans="1:14" x14ac:dyDescent="0.25">
      <c r="A23" s="19" t="s">
        <v>44</v>
      </c>
      <c r="B23" s="20">
        <v>20</v>
      </c>
      <c r="C23" s="12" t="s">
        <v>27</v>
      </c>
      <c r="D23" s="12">
        <v>1</v>
      </c>
      <c r="E23" s="7"/>
      <c r="F23" s="24">
        <v>15.15</v>
      </c>
      <c r="G23" s="22">
        <v>92</v>
      </c>
      <c r="H23" s="7"/>
      <c r="I23" s="24">
        <v>17.099999999999998</v>
      </c>
      <c r="J23" s="22">
        <v>90</v>
      </c>
      <c r="K23" s="7"/>
      <c r="L23" s="24">
        <v>17.824999999999999</v>
      </c>
      <c r="M23" s="22">
        <v>90</v>
      </c>
      <c r="N23" s="2"/>
    </row>
    <row r="24" spans="1:14" x14ac:dyDescent="0.25">
      <c r="A24" s="19" t="s">
        <v>44</v>
      </c>
      <c r="B24" s="20">
        <v>20</v>
      </c>
      <c r="C24" s="12" t="s">
        <v>28</v>
      </c>
      <c r="D24" s="12">
        <v>2</v>
      </c>
      <c r="E24" s="7"/>
      <c r="F24" s="24">
        <v>15.15</v>
      </c>
      <c r="G24" s="22">
        <v>98.113207547169807</v>
      </c>
      <c r="H24" s="7"/>
      <c r="I24" s="24">
        <v>17.099999999999998</v>
      </c>
      <c r="J24" s="22">
        <v>98.113207547169807</v>
      </c>
      <c r="K24" s="7"/>
      <c r="L24" s="24">
        <v>17.824999999999999</v>
      </c>
      <c r="M24" s="22">
        <v>98.113207547169807</v>
      </c>
      <c r="N24" s="2"/>
    </row>
    <row r="25" spans="1:14" x14ac:dyDescent="0.25">
      <c r="A25" s="19" t="s">
        <v>44</v>
      </c>
      <c r="B25" s="20">
        <v>20</v>
      </c>
      <c r="C25" s="12" t="s">
        <v>29</v>
      </c>
      <c r="D25" s="12">
        <v>3</v>
      </c>
      <c r="E25" s="7"/>
      <c r="F25" s="24">
        <v>15.15</v>
      </c>
      <c r="G25" s="22">
        <v>100</v>
      </c>
      <c r="H25" s="7"/>
      <c r="I25" s="24">
        <v>17.099999999999998</v>
      </c>
      <c r="J25" s="22">
        <v>100</v>
      </c>
      <c r="K25" s="7"/>
      <c r="L25" s="24">
        <v>17.824999999999999</v>
      </c>
      <c r="M25" s="22">
        <v>100</v>
      </c>
      <c r="N25" s="2"/>
    </row>
    <row r="26" spans="1:14" x14ac:dyDescent="0.25">
      <c r="A26" s="19" t="s">
        <v>44</v>
      </c>
      <c r="B26" s="20">
        <v>20</v>
      </c>
      <c r="C26" s="12" t="s">
        <v>30</v>
      </c>
      <c r="D26" s="12">
        <v>4</v>
      </c>
      <c r="E26" s="7"/>
      <c r="F26" s="24">
        <v>15.15</v>
      </c>
      <c r="G26" s="22">
        <v>86.538461538461547</v>
      </c>
      <c r="H26" s="7"/>
      <c r="I26" s="24">
        <v>17.099999999999998</v>
      </c>
      <c r="J26" s="22">
        <v>86.538461538461547</v>
      </c>
      <c r="K26" s="7"/>
      <c r="L26" s="24">
        <v>17.824999999999999</v>
      </c>
      <c r="M26" s="22">
        <v>86.538461538461547</v>
      </c>
      <c r="N26" s="2"/>
    </row>
    <row r="27" spans="1:14" x14ac:dyDescent="0.25">
      <c r="A27" s="19" t="s">
        <v>44</v>
      </c>
      <c r="B27" s="20">
        <v>20</v>
      </c>
      <c r="C27" s="12" t="s">
        <v>31</v>
      </c>
      <c r="D27" s="12">
        <v>5</v>
      </c>
      <c r="E27" s="7"/>
      <c r="F27" s="24">
        <v>15.15</v>
      </c>
      <c r="G27" s="22">
        <v>96.078431372549019</v>
      </c>
      <c r="H27" s="7"/>
      <c r="I27" s="24">
        <v>17.099999999999998</v>
      </c>
      <c r="J27" s="22">
        <v>96.078431372549019</v>
      </c>
      <c r="K27" s="7"/>
      <c r="L27" s="24">
        <v>17.824999999999999</v>
      </c>
      <c r="M27" s="22">
        <v>96.078431372549019</v>
      </c>
      <c r="N27" s="2"/>
    </row>
    <row r="28" spans="1:14" x14ac:dyDescent="0.25">
      <c r="A28" s="19" t="s">
        <v>44</v>
      </c>
      <c r="B28" s="20">
        <v>100</v>
      </c>
      <c r="C28" s="12" t="s">
        <v>32</v>
      </c>
      <c r="D28" s="12">
        <v>1</v>
      </c>
      <c r="E28" s="7"/>
      <c r="F28" s="24">
        <v>95.5</v>
      </c>
      <c r="G28" s="22">
        <v>82.978723404255319</v>
      </c>
      <c r="H28" s="7"/>
      <c r="I28" s="24">
        <v>96.5</v>
      </c>
      <c r="J28" s="22">
        <v>78.723404255319153</v>
      </c>
      <c r="K28" s="7"/>
      <c r="L28" s="24">
        <v>94.375</v>
      </c>
      <c r="M28" s="22">
        <v>78.723404255319153</v>
      </c>
      <c r="N28" s="2"/>
    </row>
    <row r="29" spans="1:14" x14ac:dyDescent="0.25">
      <c r="A29" s="19" t="s">
        <v>44</v>
      </c>
      <c r="B29" s="20">
        <v>100</v>
      </c>
      <c r="C29" s="12" t="s">
        <v>33</v>
      </c>
      <c r="D29" s="12">
        <v>2</v>
      </c>
      <c r="E29" s="7"/>
      <c r="F29" s="24">
        <v>95.5</v>
      </c>
      <c r="G29" s="22">
        <v>23.809523809523807</v>
      </c>
      <c r="H29" s="7"/>
      <c r="I29" s="24">
        <v>96.5</v>
      </c>
      <c r="J29" s="22">
        <v>21.428571428571427</v>
      </c>
      <c r="K29" s="7"/>
      <c r="L29" s="24">
        <v>94.375</v>
      </c>
      <c r="M29" s="22">
        <v>21.428571428571427</v>
      </c>
      <c r="N29" s="2"/>
    </row>
    <row r="30" spans="1:14" x14ac:dyDescent="0.25">
      <c r="A30" s="19" t="s">
        <v>44</v>
      </c>
      <c r="B30" s="20">
        <v>100</v>
      </c>
      <c r="C30" s="12" t="s">
        <v>34</v>
      </c>
      <c r="D30" s="12">
        <v>3</v>
      </c>
      <c r="E30" s="7"/>
      <c r="F30" s="24">
        <v>95.5</v>
      </c>
      <c r="G30" s="22">
        <v>82.608695652173907</v>
      </c>
      <c r="H30" s="7"/>
      <c r="I30" s="24">
        <v>96.5</v>
      </c>
      <c r="J30" s="22">
        <v>82.608695652173907</v>
      </c>
      <c r="K30" s="7"/>
      <c r="L30" s="24">
        <v>94.375</v>
      </c>
      <c r="M30" s="22">
        <v>82.608695652173907</v>
      </c>
      <c r="N30" s="2"/>
    </row>
    <row r="31" spans="1:14" x14ac:dyDescent="0.25">
      <c r="A31" s="19" t="s">
        <v>44</v>
      </c>
      <c r="B31" s="20">
        <v>100</v>
      </c>
      <c r="C31" s="12" t="s">
        <v>35</v>
      </c>
      <c r="D31" s="12">
        <v>4</v>
      </c>
      <c r="E31" s="7"/>
      <c r="F31" s="24">
        <v>95.5</v>
      </c>
      <c r="G31" s="22">
        <v>31.111111111111111</v>
      </c>
      <c r="H31" s="7"/>
      <c r="I31" s="24">
        <v>96.5</v>
      </c>
      <c r="J31" s="22">
        <v>28.888888888888886</v>
      </c>
      <c r="K31" s="7"/>
      <c r="L31" s="24">
        <v>94.375</v>
      </c>
      <c r="M31" s="22">
        <v>28.888888888888886</v>
      </c>
      <c r="N31" s="2"/>
    </row>
    <row r="32" spans="1:14" x14ac:dyDescent="0.25">
      <c r="A32" s="19" t="s">
        <v>44</v>
      </c>
      <c r="B32" s="20">
        <v>100</v>
      </c>
      <c r="C32" s="12" t="s">
        <v>36</v>
      </c>
      <c r="D32" s="12">
        <v>5</v>
      </c>
      <c r="E32" s="7"/>
      <c r="F32" s="24">
        <v>95.5</v>
      </c>
      <c r="G32" s="22">
        <v>75</v>
      </c>
      <c r="H32" s="7"/>
      <c r="I32" s="24">
        <v>96.5</v>
      </c>
      <c r="J32" s="22">
        <v>75</v>
      </c>
      <c r="K32" s="7"/>
      <c r="L32" s="24">
        <v>94.375</v>
      </c>
      <c r="M32" s="22">
        <v>75</v>
      </c>
      <c r="N32" s="2"/>
    </row>
    <row r="33" spans="1:15" x14ac:dyDescent="0.25">
      <c r="A33" s="2"/>
      <c r="B33" s="2"/>
      <c r="C33" s="2"/>
      <c r="D33" s="2"/>
      <c r="F33" s="2"/>
      <c r="G33" s="2"/>
      <c r="I33" s="2"/>
      <c r="J33" s="2"/>
      <c r="L33" s="2"/>
      <c r="M33" s="2"/>
      <c r="N33" s="2"/>
      <c r="O33" s="1"/>
    </row>
    <row r="34" spans="1:15" x14ac:dyDescent="0.25">
      <c r="B34" s="1"/>
      <c r="C34" s="1"/>
      <c r="D34" s="1"/>
      <c r="G34" s="1"/>
      <c r="J34" s="1"/>
      <c r="M34" s="1"/>
      <c r="N34" s="1"/>
      <c r="O34" s="1"/>
    </row>
    <row r="35" spans="1:15" x14ac:dyDescent="0.25">
      <c r="B35" s="1"/>
      <c r="C35" s="1"/>
      <c r="D35" s="1"/>
      <c r="G35" s="1"/>
      <c r="J35" s="1"/>
      <c r="M35" s="1"/>
      <c r="N35" s="1"/>
      <c r="O35" s="1"/>
    </row>
    <row r="36" spans="1:15" x14ac:dyDescent="0.25">
      <c r="B36" s="1"/>
      <c r="C36" s="1"/>
      <c r="D36" s="1"/>
      <c r="G36" s="1"/>
      <c r="J36" s="1"/>
      <c r="M36" s="1"/>
      <c r="N36" s="1"/>
      <c r="O36" s="1"/>
    </row>
    <row r="37" spans="1:15" x14ac:dyDescent="0.25">
      <c r="B37" s="1"/>
      <c r="C37" s="1"/>
      <c r="D37" s="1"/>
      <c r="G37" s="1"/>
      <c r="J37" s="1"/>
      <c r="M37" s="1"/>
      <c r="N37" s="1"/>
      <c r="O37" s="1"/>
    </row>
    <row r="38" spans="1:15" x14ac:dyDescent="0.25">
      <c r="B38" s="1"/>
      <c r="C38" s="1"/>
      <c r="D38" s="1"/>
      <c r="G38" s="1"/>
      <c r="J38" s="1"/>
      <c r="M38" s="1"/>
      <c r="N38" s="1"/>
      <c r="O38" s="1"/>
    </row>
    <row r="41" spans="1:15" x14ac:dyDescent="0.25">
      <c r="B41" s="1"/>
      <c r="C41" s="1"/>
      <c r="D41" s="1"/>
      <c r="G41" s="1"/>
      <c r="J41" s="1"/>
      <c r="M41" s="1"/>
      <c r="N41" s="1"/>
      <c r="O41" s="1"/>
    </row>
    <row r="43" spans="1:15" x14ac:dyDescent="0.25">
      <c r="B43" s="1"/>
      <c r="C43" s="1"/>
      <c r="D43" s="1"/>
      <c r="G43" s="1"/>
      <c r="J43" s="1"/>
      <c r="M43" s="1"/>
      <c r="N43" s="1"/>
      <c r="O43" s="1"/>
    </row>
    <row r="44" spans="1:15" x14ac:dyDescent="0.25">
      <c r="B44" s="1"/>
      <c r="C44" s="1"/>
      <c r="D44" s="1"/>
      <c r="G44" s="1"/>
      <c r="J44" s="1"/>
      <c r="M44" s="1"/>
      <c r="N44" s="1"/>
      <c r="O44" s="1"/>
    </row>
    <row r="46" spans="1:15" x14ac:dyDescent="0.25">
      <c r="B46" s="1"/>
      <c r="C46" s="1"/>
      <c r="D46" s="1"/>
      <c r="G46" s="1"/>
      <c r="J46" s="1"/>
      <c r="M46" s="1"/>
      <c r="N46" s="1"/>
      <c r="O46" s="1"/>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AE619-D6C7-4187-96B8-8A5836B1393A}">
  <dimension ref="A1:Y155"/>
  <sheetViews>
    <sheetView zoomScale="85" zoomScaleNormal="85" workbookViewId="0">
      <selection activeCell="A2" sqref="A2"/>
    </sheetView>
  </sheetViews>
  <sheetFormatPr defaultColWidth="9.140625" defaultRowHeight="15" x14ac:dyDescent="0.25"/>
  <cols>
    <col min="1" max="1" width="13" style="2" customWidth="1"/>
    <col min="2" max="3" width="9.140625" style="2"/>
    <col min="4" max="4" width="10.7109375" style="2" bestFit="1" customWidth="1"/>
    <col min="5" max="5" width="15.42578125" style="2" customWidth="1"/>
    <col min="6" max="6" width="11.140625" style="2" customWidth="1"/>
    <col min="7" max="7" width="11.85546875" style="2" customWidth="1"/>
    <col min="8" max="9" width="9.140625" style="2"/>
    <col min="10" max="10" width="13" style="2" customWidth="1"/>
    <col min="11" max="11" width="13.28515625" style="2" customWidth="1"/>
    <col min="12" max="12" width="9.140625" style="2"/>
    <col min="13" max="13" width="10" style="2" customWidth="1"/>
    <col min="14" max="14" width="12.85546875" style="2" customWidth="1"/>
    <col min="15" max="15" width="10.42578125" style="2" customWidth="1"/>
    <col min="16" max="16" width="10.7109375" style="2" bestFit="1" customWidth="1"/>
    <col min="17" max="17" width="10.7109375" style="2" customWidth="1"/>
    <col min="18" max="18" width="9.140625" style="2"/>
    <col min="19" max="19" width="12.140625" style="2" customWidth="1"/>
    <col min="20" max="20" width="9.140625" style="2"/>
    <col min="21" max="21" width="10" style="2" customWidth="1"/>
    <col min="22" max="22" width="13.42578125" style="2" customWidth="1"/>
    <col min="23" max="23" width="11.85546875" style="2" customWidth="1"/>
    <col min="24" max="24" width="11.140625" style="2" customWidth="1"/>
    <col min="25" max="25" width="12.42578125" style="2" customWidth="1"/>
    <col min="26" max="16384" width="9.140625" style="2"/>
  </cols>
  <sheetData>
    <row r="1" spans="1:24" s="10" customFormat="1" x14ac:dyDescent="0.25">
      <c r="A1" s="56" t="s">
        <v>140</v>
      </c>
    </row>
    <row r="2" spans="1:24" ht="75.75" thickBot="1" x14ac:dyDescent="0.3">
      <c r="A2" s="30" t="s">
        <v>47</v>
      </c>
      <c r="B2" s="30" t="s">
        <v>48</v>
      </c>
      <c r="C2" s="30" t="s">
        <v>49</v>
      </c>
      <c r="D2" s="31" t="s">
        <v>104</v>
      </c>
      <c r="E2" s="31" t="s">
        <v>107</v>
      </c>
      <c r="F2" s="32" t="s">
        <v>50</v>
      </c>
      <c r="G2" s="54" t="s">
        <v>51</v>
      </c>
      <c r="J2" s="30" t="s">
        <v>47</v>
      </c>
      <c r="K2" s="31" t="s">
        <v>48</v>
      </c>
      <c r="L2" s="31" t="s">
        <v>49</v>
      </c>
      <c r="M2" s="31" t="s">
        <v>104</v>
      </c>
      <c r="N2" s="31" t="s">
        <v>107</v>
      </c>
      <c r="O2" s="32" t="s">
        <v>50</v>
      </c>
      <c r="P2" s="54" t="s">
        <v>51</v>
      </c>
      <c r="Q2" s="33"/>
      <c r="S2" s="30" t="s">
        <v>47</v>
      </c>
      <c r="T2" s="31" t="s">
        <v>49</v>
      </c>
      <c r="U2" s="31" t="s">
        <v>104</v>
      </c>
      <c r="V2" s="31" t="s">
        <v>107</v>
      </c>
      <c r="W2" s="32" t="s">
        <v>50</v>
      </c>
      <c r="X2" s="55" t="s">
        <v>51</v>
      </c>
    </row>
    <row r="3" spans="1:24" x14ac:dyDescent="0.25">
      <c r="A3" s="2" t="s">
        <v>52</v>
      </c>
      <c r="B3" s="2">
        <v>1</v>
      </c>
      <c r="C3" s="2" t="s">
        <v>38</v>
      </c>
      <c r="D3" s="34" t="s">
        <v>42</v>
      </c>
      <c r="E3" s="2">
        <v>0</v>
      </c>
      <c r="F3" s="35">
        <v>83.927851716707352</v>
      </c>
      <c r="G3" s="36">
        <v>319.80129517456464</v>
      </c>
      <c r="J3" s="2" t="s">
        <v>46</v>
      </c>
      <c r="K3" s="2">
        <v>1</v>
      </c>
      <c r="L3" s="2" t="s">
        <v>45</v>
      </c>
      <c r="M3" s="34" t="s">
        <v>42</v>
      </c>
      <c r="N3" s="2">
        <v>0</v>
      </c>
      <c r="O3" s="35">
        <v>96.167049014986304</v>
      </c>
      <c r="P3" s="36">
        <v>646.0672329319616</v>
      </c>
      <c r="Q3" s="36"/>
      <c r="S3" s="2" t="s">
        <v>44</v>
      </c>
      <c r="T3" s="2" t="s">
        <v>5</v>
      </c>
      <c r="U3" s="34" t="s">
        <v>42</v>
      </c>
      <c r="V3" s="37">
        <v>0</v>
      </c>
      <c r="W3" s="35">
        <v>114.18379428101701</v>
      </c>
      <c r="X3" s="35">
        <v>376.62180877326506</v>
      </c>
    </row>
    <row r="4" spans="1:24" x14ac:dyDescent="0.25">
      <c r="A4" s="2" t="s">
        <v>52</v>
      </c>
      <c r="B4" s="2">
        <v>2</v>
      </c>
      <c r="C4" s="2" t="s">
        <v>38</v>
      </c>
      <c r="D4" s="34" t="s">
        <v>42</v>
      </c>
      <c r="E4" s="2">
        <v>0</v>
      </c>
      <c r="F4" s="35">
        <v>108.41433197679828</v>
      </c>
      <c r="G4" s="36">
        <v>413.10534074784874</v>
      </c>
      <c r="J4" s="2" t="s">
        <v>46</v>
      </c>
      <c r="K4" s="2">
        <v>2</v>
      </c>
      <c r="L4" s="2" t="s">
        <v>45</v>
      </c>
      <c r="M4" s="34" t="s">
        <v>42</v>
      </c>
      <c r="N4" s="2">
        <v>0</v>
      </c>
      <c r="O4" s="35">
        <v>109.70724556663036</v>
      </c>
      <c r="P4" s="36">
        <v>737.03266661301723</v>
      </c>
      <c r="Q4" s="36"/>
      <c r="S4" s="2" t="s">
        <v>44</v>
      </c>
      <c r="T4" s="2" t="s">
        <v>5</v>
      </c>
      <c r="U4" s="34" t="s">
        <v>42</v>
      </c>
      <c r="V4" s="37">
        <v>0</v>
      </c>
      <c r="W4" s="35">
        <v>103.19252967893806</v>
      </c>
      <c r="X4" s="35">
        <v>340.3684158885207</v>
      </c>
    </row>
    <row r="5" spans="1:24" x14ac:dyDescent="0.25">
      <c r="A5" s="2" t="s">
        <v>52</v>
      </c>
      <c r="B5" s="2">
        <v>3</v>
      </c>
      <c r="C5" s="2" t="s">
        <v>38</v>
      </c>
      <c r="D5" s="34" t="s">
        <v>42</v>
      </c>
      <c r="E5" s="2">
        <v>0</v>
      </c>
      <c r="F5" s="35">
        <v>98.631551218414131</v>
      </c>
      <c r="G5" s="36">
        <v>375.82872883717755</v>
      </c>
      <c r="J5" s="2" t="s">
        <v>46</v>
      </c>
      <c r="K5" s="2">
        <v>3</v>
      </c>
      <c r="L5" s="2" t="s">
        <v>45</v>
      </c>
      <c r="M5" s="34" t="s">
        <v>42</v>
      </c>
      <c r="N5" s="2">
        <v>0</v>
      </c>
      <c r="O5" s="35">
        <v>93.02619806326959</v>
      </c>
      <c r="P5" s="36">
        <v>624.9664410888937</v>
      </c>
      <c r="Q5" s="36"/>
      <c r="S5" s="2" t="s">
        <v>44</v>
      </c>
      <c r="T5" s="2" t="s">
        <v>5</v>
      </c>
      <c r="U5" s="34" t="s">
        <v>42</v>
      </c>
      <c r="V5" s="37">
        <v>0</v>
      </c>
      <c r="W5" s="35">
        <v>99.261471413255535</v>
      </c>
      <c r="X5" s="35">
        <v>327.40228278936348</v>
      </c>
    </row>
    <row r="6" spans="1:24" x14ac:dyDescent="0.25">
      <c r="A6" s="2" t="s">
        <v>52</v>
      </c>
      <c r="B6" s="2">
        <v>4</v>
      </c>
      <c r="C6" s="2" t="s">
        <v>38</v>
      </c>
      <c r="D6" s="34" t="s">
        <v>42</v>
      </c>
      <c r="E6" s="2">
        <v>0</v>
      </c>
      <c r="F6" s="35">
        <v>103.33692861436224</v>
      </c>
      <c r="G6" s="36">
        <v>393.75824513873408</v>
      </c>
      <c r="J6" s="2" t="s">
        <v>46</v>
      </c>
      <c r="K6" s="2">
        <v>4</v>
      </c>
      <c r="L6" s="2" t="s">
        <v>45</v>
      </c>
      <c r="M6" s="34" t="s">
        <v>42</v>
      </c>
      <c r="N6" s="2">
        <v>0</v>
      </c>
      <c r="O6" s="35">
        <v>92.383775011754523</v>
      </c>
      <c r="P6" s="36">
        <v>620.65052947971697</v>
      </c>
      <c r="Q6" s="36"/>
      <c r="S6" s="2" t="s">
        <v>44</v>
      </c>
      <c r="T6" s="2" t="s">
        <v>5</v>
      </c>
      <c r="U6" s="34" t="s">
        <v>42</v>
      </c>
      <c r="V6" s="37">
        <v>0</v>
      </c>
      <c r="W6" s="35">
        <v>85.316059834571519</v>
      </c>
      <c r="X6" s="35">
        <v>281.40498373372361</v>
      </c>
    </row>
    <row r="7" spans="1:24" x14ac:dyDescent="0.25">
      <c r="A7" s="2" t="s">
        <v>52</v>
      </c>
      <c r="B7" s="2">
        <v>5</v>
      </c>
      <c r="C7" s="2" t="s">
        <v>38</v>
      </c>
      <c r="D7" s="34" t="s">
        <v>42</v>
      </c>
      <c r="E7" s="2">
        <v>0</v>
      </c>
      <c r="F7" s="35">
        <v>105.68933647371794</v>
      </c>
      <c r="G7" s="36">
        <v>402.72193317331079</v>
      </c>
      <c r="J7" s="2" t="s">
        <v>46</v>
      </c>
      <c r="K7" s="2">
        <v>5</v>
      </c>
      <c r="L7" s="2" t="s">
        <v>45</v>
      </c>
      <c r="M7" s="34" t="s">
        <v>42</v>
      </c>
      <c r="N7" s="2">
        <v>0</v>
      </c>
      <c r="O7" s="35">
        <v>108.71573234335914</v>
      </c>
      <c r="P7" s="36">
        <v>730.37150552784692</v>
      </c>
      <c r="Q7" s="36"/>
      <c r="S7" s="2" t="s">
        <v>44</v>
      </c>
      <c r="T7" s="2" t="s">
        <v>5</v>
      </c>
      <c r="U7" s="34" t="s">
        <v>42</v>
      </c>
      <c r="V7" s="37">
        <v>0</v>
      </c>
      <c r="W7" s="35">
        <v>98.046144792218186</v>
      </c>
      <c r="X7" s="35">
        <v>323.39367094433322</v>
      </c>
    </row>
    <row r="8" spans="1:24" x14ac:dyDescent="0.25">
      <c r="A8" s="2" t="s">
        <v>52</v>
      </c>
      <c r="B8" s="2">
        <v>6</v>
      </c>
      <c r="C8" s="2" t="s">
        <v>38</v>
      </c>
      <c r="D8" s="34">
        <v>0.1</v>
      </c>
      <c r="E8" s="38">
        <v>0.23186666666666667</v>
      </c>
      <c r="F8" s="35">
        <v>103.41271582421942</v>
      </c>
      <c r="G8" s="36">
        <v>394.04702707910599</v>
      </c>
      <c r="J8" s="2" t="s">
        <v>46</v>
      </c>
      <c r="K8" s="2">
        <v>6</v>
      </c>
      <c r="L8" s="2" t="s">
        <v>45</v>
      </c>
      <c r="M8" s="34">
        <v>0.1</v>
      </c>
      <c r="N8" s="38">
        <v>0.12052500000000001</v>
      </c>
      <c r="O8" s="35">
        <v>113.0887289213811</v>
      </c>
      <c r="P8" s="36">
        <v>759.75006947175382</v>
      </c>
      <c r="Q8" s="36"/>
      <c r="S8" s="2" t="s">
        <v>44</v>
      </c>
      <c r="T8" s="2" t="s">
        <v>5</v>
      </c>
      <c r="U8" s="34">
        <v>0.1</v>
      </c>
      <c r="V8" s="38">
        <v>0.11333333333333299</v>
      </c>
      <c r="W8" s="35">
        <v>111.71316102077699</v>
      </c>
      <c r="X8" s="35">
        <v>368.47271569796447</v>
      </c>
    </row>
    <row r="9" spans="1:24" x14ac:dyDescent="0.25">
      <c r="A9" s="2" t="s">
        <v>52</v>
      </c>
      <c r="B9" s="2">
        <v>7</v>
      </c>
      <c r="C9" s="2" t="s">
        <v>38</v>
      </c>
      <c r="D9" s="34">
        <v>0.1</v>
      </c>
      <c r="E9" s="38">
        <v>0.23186666666666667</v>
      </c>
      <c r="F9" s="35">
        <v>122.54115056664345</v>
      </c>
      <c r="G9" s="36">
        <v>466.93460945090146</v>
      </c>
      <c r="J9" s="2" t="s">
        <v>46</v>
      </c>
      <c r="K9" s="2">
        <v>7</v>
      </c>
      <c r="L9" s="2" t="s">
        <v>45</v>
      </c>
      <c r="M9" s="34">
        <v>0.1</v>
      </c>
      <c r="N9" s="38">
        <v>0.12052500000000001</v>
      </c>
      <c r="O9" s="35">
        <v>111.19950460230686</v>
      </c>
      <c r="P9" s="36">
        <v>747.05792657339089</v>
      </c>
      <c r="Q9" s="36"/>
      <c r="S9" s="2" t="s">
        <v>44</v>
      </c>
      <c r="T9" s="2" t="s">
        <v>5</v>
      </c>
      <c r="U9" s="34">
        <v>0.1</v>
      </c>
      <c r="V9" s="38">
        <v>0.11333333333333299</v>
      </c>
      <c r="W9" s="35">
        <v>110.42365255045799</v>
      </c>
      <c r="X9" s="35">
        <v>364.21942375248273</v>
      </c>
    </row>
    <row r="10" spans="1:24" x14ac:dyDescent="0.25">
      <c r="A10" s="2" t="s">
        <v>52</v>
      </c>
      <c r="B10" s="2">
        <v>8</v>
      </c>
      <c r="C10" s="2" t="s">
        <v>38</v>
      </c>
      <c r="D10" s="34">
        <v>0.1</v>
      </c>
      <c r="E10" s="38">
        <v>0.23186666666666667</v>
      </c>
      <c r="F10" s="35">
        <v>102.401179528293</v>
      </c>
      <c r="G10" s="36">
        <v>390.19263773234564</v>
      </c>
      <c r="J10" s="2" t="s">
        <v>46</v>
      </c>
      <c r="K10" s="2">
        <v>8</v>
      </c>
      <c r="L10" s="2" t="s">
        <v>45</v>
      </c>
      <c r="M10" s="34">
        <v>0.1</v>
      </c>
      <c r="N10" s="38">
        <v>0.12052500000000001</v>
      </c>
      <c r="O10" s="35">
        <v>112.40620645581396</v>
      </c>
      <c r="P10" s="36">
        <v>755.16476291135223</v>
      </c>
      <c r="Q10" s="36"/>
      <c r="S10" s="2" t="s">
        <v>44</v>
      </c>
      <c r="T10" s="2" t="s">
        <v>5</v>
      </c>
      <c r="U10" s="34">
        <v>0.1</v>
      </c>
      <c r="V10" s="38">
        <v>0.11333333333333299</v>
      </c>
      <c r="W10" s="35">
        <v>115.96223732892565</v>
      </c>
      <c r="X10" s="35">
        <v>382.48779388718714</v>
      </c>
    </row>
    <row r="11" spans="1:24" x14ac:dyDescent="0.25">
      <c r="A11" s="2" t="s">
        <v>52</v>
      </c>
      <c r="B11" s="2">
        <v>9</v>
      </c>
      <c r="C11" s="2" t="s">
        <v>38</v>
      </c>
      <c r="D11" s="34">
        <v>0.1</v>
      </c>
      <c r="E11" s="38">
        <v>0.23186666666666667</v>
      </c>
      <c r="F11" s="35">
        <v>110.45646070991234</v>
      </c>
      <c r="G11" s="36">
        <v>420.88673155441285</v>
      </c>
      <c r="J11" s="2" t="s">
        <v>46</v>
      </c>
      <c r="K11" s="2">
        <v>9</v>
      </c>
      <c r="L11" s="2" t="s">
        <v>45</v>
      </c>
      <c r="M11" s="34">
        <v>0.1</v>
      </c>
      <c r="N11" s="38">
        <v>0.12052500000000001</v>
      </c>
      <c r="O11" s="35">
        <v>118.96919583529828</v>
      </c>
      <c r="P11" s="36">
        <v>799.25608557952023</v>
      </c>
      <c r="Q11" s="36"/>
      <c r="S11" s="2" t="s">
        <v>44</v>
      </c>
      <c r="T11" s="2" t="s">
        <v>5</v>
      </c>
      <c r="U11" s="34">
        <v>0.1</v>
      </c>
      <c r="V11" s="38">
        <v>0.11333333333333299</v>
      </c>
      <c r="W11" s="35">
        <v>110.42360910206337</v>
      </c>
      <c r="X11" s="35">
        <v>364.21928044306588</v>
      </c>
    </row>
    <row r="12" spans="1:24" x14ac:dyDescent="0.25">
      <c r="A12" s="2" t="s">
        <v>52</v>
      </c>
      <c r="B12" s="2">
        <v>10</v>
      </c>
      <c r="C12" s="2" t="s">
        <v>38</v>
      </c>
      <c r="D12" s="34">
        <v>0.1</v>
      </c>
      <c r="E12" s="38">
        <v>0.23186666666666667</v>
      </c>
      <c r="F12" s="35">
        <v>91.261418940409484</v>
      </c>
      <c r="G12" s="36">
        <v>347.74534769608067</v>
      </c>
      <c r="J12" s="2" t="s">
        <v>46</v>
      </c>
      <c r="K12" s="2">
        <v>10</v>
      </c>
      <c r="L12" s="2" t="s">
        <v>45</v>
      </c>
      <c r="M12" s="34">
        <v>0.1</v>
      </c>
      <c r="N12" s="38">
        <v>0.12052500000000001</v>
      </c>
      <c r="O12" s="35">
        <v>115.63225072812631</v>
      </c>
      <c r="P12" s="36">
        <v>776.83789854021029</v>
      </c>
      <c r="Q12" s="36"/>
      <c r="S12" s="2" t="s">
        <v>44</v>
      </c>
      <c r="T12" s="2" t="s">
        <v>5</v>
      </c>
      <c r="U12" s="34">
        <v>0.1</v>
      </c>
      <c r="V12" s="38">
        <v>0.11333333333333299</v>
      </c>
      <c r="W12" s="35">
        <v>105.90943035886599</v>
      </c>
      <c r="X12" s="35">
        <v>349.32979306796062</v>
      </c>
    </row>
    <row r="13" spans="1:24" x14ac:dyDescent="0.25">
      <c r="A13" s="2" t="s">
        <v>52</v>
      </c>
      <c r="B13" s="2">
        <v>11</v>
      </c>
      <c r="C13" s="2" t="s">
        <v>38</v>
      </c>
      <c r="D13" s="34">
        <v>0.6</v>
      </c>
      <c r="E13" s="38">
        <v>1.3212333333333333</v>
      </c>
      <c r="F13" s="35">
        <v>125.09690510733297</v>
      </c>
      <c r="G13" s="36">
        <v>476.6731360012966</v>
      </c>
      <c r="J13" s="2" t="s">
        <v>46</v>
      </c>
      <c r="K13" s="2">
        <v>11</v>
      </c>
      <c r="L13" s="2" t="s">
        <v>45</v>
      </c>
      <c r="M13" s="34">
        <v>0.6</v>
      </c>
      <c r="N13" s="38">
        <v>0.67412500000000009</v>
      </c>
      <c r="O13" s="35">
        <v>119.64367808154743</v>
      </c>
      <c r="P13" s="36">
        <v>803.78737652542441</v>
      </c>
      <c r="Q13" s="36"/>
      <c r="S13" s="2" t="s">
        <v>44</v>
      </c>
      <c r="T13" s="2" t="s">
        <v>5</v>
      </c>
      <c r="U13" s="34">
        <v>0.6</v>
      </c>
      <c r="V13" s="38">
        <v>0.73249999999999993</v>
      </c>
      <c r="W13" s="35">
        <v>106.409859748378</v>
      </c>
      <c r="X13" s="35">
        <v>350.98040052086645</v>
      </c>
    </row>
    <row r="14" spans="1:24" x14ac:dyDescent="0.25">
      <c r="A14" s="2" t="s">
        <v>52</v>
      </c>
      <c r="B14" s="2">
        <v>12</v>
      </c>
      <c r="C14" s="2" t="s">
        <v>38</v>
      </c>
      <c r="D14" s="34">
        <v>0.6</v>
      </c>
      <c r="E14" s="38">
        <v>1.3212333333333333</v>
      </c>
      <c r="F14" s="35">
        <v>129.07994718839538</v>
      </c>
      <c r="G14" s="36">
        <v>491.85024336439358</v>
      </c>
      <c r="J14" s="2" t="s">
        <v>46</v>
      </c>
      <c r="K14" s="2">
        <v>12</v>
      </c>
      <c r="L14" s="2" t="s">
        <v>45</v>
      </c>
      <c r="M14" s="34">
        <v>0.6</v>
      </c>
      <c r="N14" s="38">
        <v>0.67412500000000009</v>
      </c>
      <c r="O14" s="35">
        <v>111.09706010659515</v>
      </c>
      <c r="P14" s="36">
        <v>746.36968634400364</v>
      </c>
      <c r="Q14" s="36"/>
      <c r="S14" s="2" t="s">
        <v>44</v>
      </c>
      <c r="T14" s="2" t="s">
        <v>5</v>
      </c>
      <c r="U14" s="34">
        <v>0.6</v>
      </c>
      <c r="V14" s="38">
        <v>0.73249999999999993</v>
      </c>
      <c r="W14" s="35">
        <v>103.13026034517175</v>
      </c>
      <c r="X14" s="35">
        <v>340.16302781868251</v>
      </c>
    </row>
    <row r="15" spans="1:24" x14ac:dyDescent="0.25">
      <c r="A15" s="2" t="s">
        <v>52</v>
      </c>
      <c r="B15" s="2">
        <v>13</v>
      </c>
      <c r="C15" s="2" t="s">
        <v>38</v>
      </c>
      <c r="D15" s="34">
        <v>0.6</v>
      </c>
      <c r="E15" s="38">
        <v>1.3212333333333333</v>
      </c>
      <c r="F15" s="35">
        <v>118.23130611014182</v>
      </c>
      <c r="G15" s="36">
        <v>450.51224415740535</v>
      </c>
      <c r="J15" s="2" t="s">
        <v>46</v>
      </c>
      <c r="K15" s="2">
        <v>13</v>
      </c>
      <c r="L15" s="2" t="s">
        <v>45</v>
      </c>
      <c r="M15" s="34">
        <v>0.6</v>
      </c>
      <c r="N15" s="38">
        <v>0.67412500000000009</v>
      </c>
      <c r="O15" s="35">
        <v>96.426912297407128</v>
      </c>
      <c r="P15" s="36">
        <v>647.8130403944333</v>
      </c>
      <c r="Q15" s="36"/>
      <c r="S15" s="2" t="s">
        <v>44</v>
      </c>
      <c r="T15" s="2" t="s">
        <v>5</v>
      </c>
      <c r="U15" s="34">
        <v>0.6</v>
      </c>
      <c r="V15" s="38">
        <v>0.73249999999999993</v>
      </c>
      <c r="W15" s="35">
        <v>95.56864888371976</v>
      </c>
      <c r="X15" s="35">
        <v>315.22194223131947</v>
      </c>
    </row>
    <row r="16" spans="1:24" x14ac:dyDescent="0.25">
      <c r="A16" s="2" t="s">
        <v>52</v>
      </c>
      <c r="B16" s="2">
        <v>14</v>
      </c>
      <c r="C16" s="2" t="s">
        <v>38</v>
      </c>
      <c r="D16" s="34">
        <v>0.6</v>
      </c>
      <c r="E16" s="38">
        <v>1.3212333333333333</v>
      </c>
      <c r="F16" s="35">
        <v>126.3750474916922</v>
      </c>
      <c r="G16" s="36">
        <v>481.54340947517625</v>
      </c>
      <c r="J16" s="2" t="s">
        <v>46</v>
      </c>
      <c r="K16" s="2">
        <v>14</v>
      </c>
      <c r="L16" s="2" t="s">
        <v>45</v>
      </c>
      <c r="M16" s="34">
        <v>0.6</v>
      </c>
      <c r="N16" s="38">
        <v>0.67412500000000009</v>
      </c>
      <c r="O16" s="35">
        <v>118.82515420108841</v>
      </c>
      <c r="P16" s="36">
        <v>798.28838842135474</v>
      </c>
      <c r="Q16" s="36"/>
      <c r="S16" s="2" t="s">
        <v>44</v>
      </c>
      <c r="T16" s="2" t="s">
        <v>5</v>
      </c>
      <c r="U16" s="34">
        <v>0.6</v>
      </c>
      <c r="V16" s="38">
        <v>0.73249999999999993</v>
      </c>
      <c r="W16" s="35">
        <v>106.22123976583883</v>
      </c>
      <c r="X16" s="35">
        <v>350.35825970445734</v>
      </c>
    </row>
    <row r="17" spans="1:25" x14ac:dyDescent="0.25">
      <c r="A17" s="2" t="s">
        <v>52</v>
      </c>
      <c r="B17" s="2">
        <v>15</v>
      </c>
      <c r="C17" s="2" t="s">
        <v>38</v>
      </c>
      <c r="D17" s="34">
        <v>0.6</v>
      </c>
      <c r="E17" s="38">
        <v>1.3212333333333333</v>
      </c>
      <c r="F17" s="35">
        <v>126.63139477469932</v>
      </c>
      <c r="G17" s="36">
        <v>482.52020313119499</v>
      </c>
      <c r="J17" s="2" t="s">
        <v>46</v>
      </c>
      <c r="K17" s="2">
        <v>15</v>
      </c>
      <c r="L17" s="2" t="s">
        <v>45</v>
      </c>
      <c r="M17" s="34">
        <v>0.6</v>
      </c>
      <c r="N17" s="38">
        <v>0.67412500000000009</v>
      </c>
      <c r="O17" s="35">
        <v>76.80622999456169</v>
      </c>
      <c r="P17" s="36">
        <v>515.99782870314971</v>
      </c>
      <c r="Q17" s="36"/>
      <c r="S17" s="2" t="s">
        <v>44</v>
      </c>
      <c r="T17" s="2" t="s">
        <v>5</v>
      </c>
      <c r="U17" s="34">
        <v>0.6</v>
      </c>
      <c r="V17" s="38">
        <v>0.73249999999999993</v>
      </c>
      <c r="W17" s="35">
        <v>93.061943601194656</v>
      </c>
      <c r="X17" s="35">
        <v>306.95386983531347</v>
      </c>
    </row>
    <row r="18" spans="1:25" x14ac:dyDescent="0.25">
      <c r="A18" s="2" t="s">
        <v>52</v>
      </c>
      <c r="B18" s="2">
        <v>16</v>
      </c>
      <c r="C18" s="2" t="s">
        <v>38</v>
      </c>
      <c r="D18" s="34">
        <v>3.2</v>
      </c>
      <c r="E18" s="38">
        <v>5.0867666666666667</v>
      </c>
      <c r="F18" s="35">
        <v>107.74784988013167</v>
      </c>
      <c r="G18" s="36">
        <v>410.56575664835231</v>
      </c>
      <c r="J18" s="2" t="s">
        <v>46</v>
      </c>
      <c r="K18" s="2">
        <v>16</v>
      </c>
      <c r="L18" s="2" t="s">
        <v>45</v>
      </c>
      <c r="M18" s="34">
        <v>3.2</v>
      </c>
      <c r="N18" s="38">
        <v>3.2575500000000002</v>
      </c>
      <c r="O18" s="35">
        <v>102.77717873866456</v>
      </c>
      <c r="P18" s="36">
        <v>690.47525276454087</v>
      </c>
      <c r="Q18" s="36"/>
      <c r="S18" s="2" t="s">
        <v>44</v>
      </c>
      <c r="T18" s="2" t="s">
        <v>5</v>
      </c>
      <c r="U18" s="34">
        <v>3.2</v>
      </c>
      <c r="V18" s="38">
        <v>3.45</v>
      </c>
      <c r="W18" s="35">
        <v>108.56913965439988</v>
      </c>
      <c r="X18" s="35">
        <v>358.10253119601532</v>
      </c>
    </row>
    <row r="19" spans="1:25" x14ac:dyDescent="0.25">
      <c r="A19" s="2" t="s">
        <v>52</v>
      </c>
      <c r="B19" s="2">
        <v>17</v>
      </c>
      <c r="C19" s="2" t="s">
        <v>38</v>
      </c>
      <c r="D19" s="34">
        <v>3.2</v>
      </c>
      <c r="E19" s="38">
        <v>5.0867666666666667</v>
      </c>
      <c r="F19" s="35">
        <v>127.88654196048968</v>
      </c>
      <c r="G19" s="36">
        <v>487.3028549856158</v>
      </c>
      <c r="J19" s="2" t="s">
        <v>46</v>
      </c>
      <c r="K19" s="2">
        <v>17</v>
      </c>
      <c r="L19" s="2" t="s">
        <v>45</v>
      </c>
      <c r="M19" s="34">
        <v>3.2</v>
      </c>
      <c r="N19" s="38">
        <v>3.2575500000000002</v>
      </c>
      <c r="O19" s="35">
        <v>107.02889247691816</v>
      </c>
      <c r="P19" s="36">
        <v>719.03901715398615</v>
      </c>
      <c r="Q19" s="36"/>
      <c r="S19" s="2" t="s">
        <v>44</v>
      </c>
      <c r="T19" s="2" t="s">
        <v>5</v>
      </c>
      <c r="U19" s="34">
        <v>3.2</v>
      </c>
      <c r="V19" s="38">
        <v>3.45</v>
      </c>
      <c r="W19" s="35">
        <v>110.94273576926052</v>
      </c>
      <c r="X19" s="35">
        <v>365.93155866620015</v>
      </c>
    </row>
    <row r="20" spans="1:25" x14ac:dyDescent="0.25">
      <c r="A20" s="2" t="s">
        <v>52</v>
      </c>
      <c r="B20" s="2">
        <v>18</v>
      </c>
      <c r="C20" s="2" t="s">
        <v>38</v>
      </c>
      <c r="D20" s="34">
        <v>3.2</v>
      </c>
      <c r="E20" s="38">
        <v>5.0867666666666667</v>
      </c>
      <c r="F20" s="35">
        <v>99.737861465266292</v>
      </c>
      <c r="G20" s="36">
        <v>380.04424779270187</v>
      </c>
      <c r="J20" s="2" t="s">
        <v>46</v>
      </c>
      <c r="K20" s="2">
        <v>18</v>
      </c>
      <c r="L20" s="2" t="s">
        <v>45</v>
      </c>
      <c r="M20" s="34">
        <v>3.2</v>
      </c>
      <c r="N20" s="38">
        <v>3.2575500000000002</v>
      </c>
      <c r="O20" s="35">
        <v>112.89987379565784</v>
      </c>
      <c r="P20" s="36">
        <v>758.48130735675909</v>
      </c>
      <c r="Q20" s="36"/>
      <c r="S20" s="2" t="s">
        <v>44</v>
      </c>
      <c r="T20" s="2" t="s">
        <v>5</v>
      </c>
      <c r="U20" s="34">
        <v>3.2</v>
      </c>
      <c r="V20" s="38">
        <v>3.45</v>
      </c>
      <c r="W20" s="35">
        <v>115.95996292039507</v>
      </c>
      <c r="X20" s="35">
        <v>382.48029201829178</v>
      </c>
    </row>
    <row r="21" spans="1:25" x14ac:dyDescent="0.25">
      <c r="A21" s="2" t="s">
        <v>52</v>
      </c>
      <c r="B21" s="2">
        <v>19</v>
      </c>
      <c r="C21" s="2" t="s">
        <v>38</v>
      </c>
      <c r="D21" s="34">
        <v>3.2</v>
      </c>
      <c r="E21" s="38">
        <v>5.0867666666666667</v>
      </c>
      <c r="F21" s="35">
        <v>113.15481807084326</v>
      </c>
      <c r="G21" s="36">
        <v>431.1686363240276</v>
      </c>
      <c r="J21" s="2" t="s">
        <v>46</v>
      </c>
      <c r="K21" s="2">
        <v>19</v>
      </c>
      <c r="L21" s="2" t="s">
        <v>45</v>
      </c>
      <c r="M21" s="34">
        <v>3.2</v>
      </c>
      <c r="N21" s="38">
        <v>3.2575500000000002</v>
      </c>
      <c r="O21" s="35">
        <v>109.97765217254816</v>
      </c>
      <c r="P21" s="36">
        <v>738.8493059862875</v>
      </c>
      <c r="Q21" s="36"/>
      <c r="S21" s="2" t="s">
        <v>44</v>
      </c>
      <c r="T21" s="2" t="s">
        <v>5</v>
      </c>
      <c r="U21" s="34">
        <v>3.2</v>
      </c>
      <c r="V21" s="38">
        <v>3.45</v>
      </c>
      <c r="W21" s="35">
        <v>96.446546903223776</v>
      </c>
      <c r="X21" s="35">
        <v>318.11758554135298</v>
      </c>
    </row>
    <row r="22" spans="1:25" x14ac:dyDescent="0.25">
      <c r="A22" s="2" t="s">
        <v>52</v>
      </c>
      <c r="B22" s="2">
        <v>20</v>
      </c>
      <c r="C22" s="2" t="s">
        <v>38</v>
      </c>
      <c r="D22" s="34">
        <v>3.2</v>
      </c>
      <c r="E22" s="38">
        <v>5.0867666666666667</v>
      </c>
      <c r="F22" s="35">
        <v>98.314327797820411</v>
      </c>
      <c r="G22" s="36">
        <v>374.6199708540945</v>
      </c>
      <c r="J22" s="2" t="s">
        <v>46</v>
      </c>
      <c r="K22" s="2">
        <v>20</v>
      </c>
      <c r="L22" s="2" t="s">
        <v>45</v>
      </c>
      <c r="M22" s="34">
        <v>3.2</v>
      </c>
      <c r="N22" s="38">
        <v>3.2575500000000002</v>
      </c>
      <c r="O22" s="35">
        <v>105.91786687413209</v>
      </c>
      <c r="P22" s="36">
        <v>711.57495077926865</v>
      </c>
      <c r="Q22" s="36"/>
      <c r="S22" s="2" t="s">
        <v>44</v>
      </c>
      <c r="T22" s="2" t="s">
        <v>5</v>
      </c>
      <c r="U22" s="34">
        <v>3.2</v>
      </c>
      <c r="V22" s="38">
        <v>3.45</v>
      </c>
      <c r="W22" s="35">
        <v>102.15233655286968</v>
      </c>
      <c r="X22" s="35">
        <v>336.93746126768161</v>
      </c>
    </row>
    <row r="23" spans="1:25" x14ac:dyDescent="0.25">
      <c r="A23" s="2" t="s">
        <v>52</v>
      </c>
      <c r="B23" s="2">
        <v>21</v>
      </c>
      <c r="C23" s="2" t="s">
        <v>38</v>
      </c>
      <c r="D23" s="34">
        <v>20</v>
      </c>
      <c r="E23" s="38">
        <v>26.039033333333332</v>
      </c>
      <c r="F23" s="35">
        <v>125.33979398355122</v>
      </c>
      <c r="G23" s="36">
        <v>477.59864732571697</v>
      </c>
      <c r="J23" s="2" t="s">
        <v>46</v>
      </c>
      <c r="K23" s="2">
        <v>21</v>
      </c>
      <c r="L23" s="2" t="s">
        <v>45</v>
      </c>
      <c r="M23" s="34">
        <v>20</v>
      </c>
      <c r="N23" s="38">
        <v>21.293575000000001</v>
      </c>
      <c r="O23" s="35">
        <v>123.92999835905184</v>
      </c>
      <c r="P23" s="36">
        <v>832.58363376230682</v>
      </c>
      <c r="Q23" s="36"/>
      <c r="S23" s="2" t="s">
        <v>44</v>
      </c>
      <c r="T23" s="2" t="s">
        <v>5</v>
      </c>
      <c r="U23" s="34">
        <v>20</v>
      </c>
      <c r="V23" s="38">
        <v>17.824999999999999</v>
      </c>
      <c r="W23" s="35">
        <v>99.443869576742287</v>
      </c>
      <c r="X23" s="35">
        <v>328.00390166778539</v>
      </c>
    </row>
    <row r="24" spans="1:25" x14ac:dyDescent="0.25">
      <c r="A24" s="2" t="s">
        <v>52</v>
      </c>
      <c r="B24" s="2">
        <v>22</v>
      </c>
      <c r="C24" s="2" t="s">
        <v>38</v>
      </c>
      <c r="D24" s="34">
        <v>20</v>
      </c>
      <c r="E24" s="38">
        <v>26.039033333333332</v>
      </c>
      <c r="F24" s="35">
        <v>101.58920693860449</v>
      </c>
      <c r="G24" s="36">
        <v>387.09867213550035</v>
      </c>
      <c r="J24" s="2" t="s">
        <v>46</v>
      </c>
      <c r="K24" s="2">
        <v>22</v>
      </c>
      <c r="L24" s="2" t="s">
        <v>45</v>
      </c>
      <c r="M24" s="34">
        <v>20</v>
      </c>
      <c r="N24" s="38">
        <v>21.293575000000001</v>
      </c>
      <c r="O24" s="35">
        <v>107.45692513426839</v>
      </c>
      <c r="P24" s="36">
        <v>721.91461620138625</v>
      </c>
      <c r="Q24" s="36"/>
      <c r="S24" s="2" t="s">
        <v>44</v>
      </c>
      <c r="T24" s="2" t="s">
        <v>5</v>
      </c>
      <c r="U24" s="34">
        <v>20</v>
      </c>
      <c r="V24" s="38">
        <v>17.824999999999999</v>
      </c>
      <c r="W24" s="35">
        <v>113.69441310312287</v>
      </c>
      <c r="X24" s="35">
        <v>375.00764254627421</v>
      </c>
    </row>
    <row r="25" spans="1:25" x14ac:dyDescent="0.25">
      <c r="A25" s="2" t="s">
        <v>52</v>
      </c>
      <c r="B25" s="2">
        <v>23</v>
      </c>
      <c r="C25" s="2" t="s">
        <v>38</v>
      </c>
      <c r="D25" s="34">
        <v>20</v>
      </c>
      <c r="E25" s="38">
        <v>26.039033333333332</v>
      </c>
      <c r="F25" s="35">
        <v>119.01396227042123</v>
      </c>
      <c r="G25" s="36">
        <v>453.4945015202955</v>
      </c>
      <c r="J25" s="2" t="s">
        <v>46</v>
      </c>
      <c r="K25" s="2">
        <v>23</v>
      </c>
      <c r="L25" s="2" t="s">
        <v>45</v>
      </c>
      <c r="M25" s="34">
        <v>20</v>
      </c>
      <c r="N25" s="38">
        <v>21.293575000000001</v>
      </c>
      <c r="O25" s="35">
        <v>104.83569805612747</v>
      </c>
      <c r="P25" s="36">
        <v>704.30474938518671</v>
      </c>
      <c r="Q25" s="36"/>
      <c r="S25" s="2" t="s">
        <v>44</v>
      </c>
      <c r="T25" s="2" t="s">
        <v>5</v>
      </c>
      <c r="U25" s="34">
        <v>20</v>
      </c>
      <c r="V25" s="38">
        <v>17.824999999999999</v>
      </c>
      <c r="W25" s="35">
        <v>107.76025622926113</v>
      </c>
      <c r="X25" s="35">
        <v>355.43452440415211</v>
      </c>
    </row>
    <row r="26" spans="1:25" x14ac:dyDescent="0.25">
      <c r="A26" s="2" t="s">
        <v>52</v>
      </c>
      <c r="B26" s="2">
        <v>24</v>
      </c>
      <c r="C26" s="2" t="s">
        <v>38</v>
      </c>
      <c r="D26" s="34">
        <v>20</v>
      </c>
      <c r="E26" s="38">
        <v>26.039033333333332</v>
      </c>
      <c r="F26" s="35">
        <v>117.3261857154646</v>
      </c>
      <c r="G26" s="36">
        <v>447.063345268825</v>
      </c>
      <c r="J26" s="2" t="s">
        <v>46</v>
      </c>
      <c r="K26" s="2">
        <v>24</v>
      </c>
      <c r="L26" s="2" t="s">
        <v>45</v>
      </c>
      <c r="M26" s="34">
        <v>20</v>
      </c>
      <c r="N26" s="38">
        <v>21.293575000000001</v>
      </c>
      <c r="O26" s="35">
        <v>110.94201253702445</v>
      </c>
      <c r="P26" s="36">
        <v>745.32804936677087</v>
      </c>
      <c r="Q26" s="36"/>
      <c r="S26" s="2" t="s">
        <v>44</v>
      </c>
      <c r="T26" s="2" t="s">
        <v>5</v>
      </c>
      <c r="U26" s="34">
        <v>20</v>
      </c>
      <c r="V26" s="38">
        <v>17.824999999999999</v>
      </c>
      <c r="W26" s="35">
        <v>105.22940973256732</v>
      </c>
      <c r="X26" s="35">
        <v>347.0868250540459</v>
      </c>
    </row>
    <row r="27" spans="1:25" x14ac:dyDescent="0.25">
      <c r="A27" s="2" t="s">
        <v>52</v>
      </c>
      <c r="B27" s="2">
        <v>25</v>
      </c>
      <c r="C27" s="2" t="s">
        <v>38</v>
      </c>
      <c r="D27" s="34">
        <v>20</v>
      </c>
      <c r="E27" s="38">
        <v>26.039033333333332</v>
      </c>
      <c r="F27" s="35">
        <v>101.95225058154595</v>
      </c>
      <c r="G27" s="36">
        <v>388.4820249181912</v>
      </c>
      <c r="J27" s="2" t="s">
        <v>46</v>
      </c>
      <c r="K27" s="2">
        <v>25</v>
      </c>
      <c r="L27" s="2" t="s">
        <v>45</v>
      </c>
      <c r="M27" s="34">
        <v>20</v>
      </c>
      <c r="N27" s="38">
        <v>21.293575000000001</v>
      </c>
      <c r="O27" s="35">
        <v>117.53817452938131</v>
      </c>
      <c r="P27" s="36">
        <v>789.64223151151839</v>
      </c>
      <c r="Q27" s="36"/>
      <c r="S27" s="2" t="s">
        <v>44</v>
      </c>
      <c r="T27" s="2" t="s">
        <v>5</v>
      </c>
      <c r="U27" s="34">
        <v>20</v>
      </c>
      <c r="V27" s="38">
        <v>17.824999999999999</v>
      </c>
      <c r="W27" s="35">
        <v>112.37782881025808</v>
      </c>
      <c r="X27" s="35">
        <v>370.66504418629279</v>
      </c>
    </row>
    <row r="28" spans="1:25" x14ac:dyDescent="0.25">
      <c r="A28" s="2" t="s">
        <v>52</v>
      </c>
      <c r="B28" s="2">
        <v>26</v>
      </c>
      <c r="C28" s="2" t="s">
        <v>38</v>
      </c>
      <c r="D28" s="34">
        <v>100</v>
      </c>
      <c r="E28" s="38">
        <v>144.15950000000001</v>
      </c>
      <c r="F28" s="35">
        <v>117.44325857983789</v>
      </c>
      <c r="G28" s="36">
        <v>447.50944335057682</v>
      </c>
      <c r="J28" s="2" t="s">
        <v>46</v>
      </c>
      <c r="K28" s="2">
        <v>26</v>
      </c>
      <c r="L28" s="2" t="s">
        <v>45</v>
      </c>
      <c r="M28" s="34">
        <v>100</v>
      </c>
      <c r="N28" s="38">
        <v>102.07495</v>
      </c>
      <c r="O28" s="35">
        <v>88.511584952546031</v>
      </c>
      <c r="P28" s="36">
        <v>594.63647224739384</v>
      </c>
      <c r="Q28" s="36"/>
      <c r="S28" s="2" t="s">
        <v>44</v>
      </c>
      <c r="T28" s="2" t="s">
        <v>5</v>
      </c>
      <c r="U28" s="34">
        <v>100</v>
      </c>
      <c r="V28" s="38">
        <v>94.375</v>
      </c>
      <c r="W28" s="35">
        <v>82.73412814076859</v>
      </c>
      <c r="X28" s="35">
        <v>272.88878587244142</v>
      </c>
    </row>
    <row r="29" spans="1:25" x14ac:dyDescent="0.25">
      <c r="A29" s="2" t="s">
        <v>52</v>
      </c>
      <c r="B29" s="2">
        <v>27</v>
      </c>
      <c r="C29" s="2" t="s">
        <v>38</v>
      </c>
      <c r="D29" s="34">
        <v>100</v>
      </c>
      <c r="E29" s="38">
        <v>144.15950000000001</v>
      </c>
      <c r="F29" s="35">
        <v>46.880917509596728</v>
      </c>
      <c r="G29" s="36">
        <v>178.63650542548578</v>
      </c>
      <c r="J29" s="2" t="s">
        <v>46</v>
      </c>
      <c r="K29" s="2">
        <v>27</v>
      </c>
      <c r="L29" s="2" t="s">
        <v>45</v>
      </c>
      <c r="M29" s="34">
        <v>100</v>
      </c>
      <c r="N29" s="38">
        <v>102.07495</v>
      </c>
      <c r="O29" s="35">
        <v>103.75506058425022</v>
      </c>
      <c r="P29" s="36">
        <v>697.0448358450559</v>
      </c>
      <c r="Q29" s="36"/>
      <c r="S29" s="2" t="s">
        <v>44</v>
      </c>
      <c r="T29" s="2" t="s">
        <v>5</v>
      </c>
      <c r="U29" s="34">
        <v>100</v>
      </c>
      <c r="V29" s="38">
        <v>94.375</v>
      </c>
      <c r="W29" s="39">
        <v>22.926216204950229</v>
      </c>
      <c r="X29" s="39">
        <v>75.61942629253457</v>
      </c>
      <c r="Y29" s="40" t="s">
        <v>118</v>
      </c>
    </row>
    <row r="30" spans="1:25" x14ac:dyDescent="0.25">
      <c r="A30" s="2" t="s">
        <v>52</v>
      </c>
      <c r="B30" s="2">
        <v>28</v>
      </c>
      <c r="C30" s="2" t="s">
        <v>38</v>
      </c>
      <c r="D30" s="34">
        <v>100</v>
      </c>
      <c r="E30" s="38">
        <v>144.15950000000001</v>
      </c>
      <c r="F30" s="35">
        <v>158.24341243116763</v>
      </c>
      <c r="G30" s="36">
        <v>602.97561790511179</v>
      </c>
      <c r="J30" s="2" t="s">
        <v>46</v>
      </c>
      <c r="K30" s="2">
        <v>28</v>
      </c>
      <c r="L30" s="2" t="s">
        <v>45</v>
      </c>
      <c r="M30" s="34">
        <v>100</v>
      </c>
      <c r="N30" s="38">
        <v>102.07495</v>
      </c>
      <c r="O30" s="35">
        <v>109.7367030821918</v>
      </c>
      <c r="P30" s="36">
        <v>737.23056740921265</v>
      </c>
      <c r="Q30" s="36"/>
      <c r="S30" s="2" t="s">
        <v>44</v>
      </c>
      <c r="T30" s="2" t="s">
        <v>5</v>
      </c>
      <c r="U30" s="34">
        <v>100</v>
      </c>
      <c r="V30" s="38">
        <v>94.375</v>
      </c>
      <c r="W30" s="35">
        <v>84.042705836188162</v>
      </c>
      <c r="X30" s="35">
        <v>277.20497541293213</v>
      </c>
      <c r="Y30" s="38"/>
    </row>
    <row r="31" spans="1:25" x14ac:dyDescent="0.25">
      <c r="A31" s="2" t="s">
        <v>52</v>
      </c>
      <c r="B31" s="2">
        <v>29</v>
      </c>
      <c r="C31" s="2" t="s">
        <v>38</v>
      </c>
      <c r="D31" s="34">
        <v>100</v>
      </c>
      <c r="E31" s="38">
        <v>144.15950000000001</v>
      </c>
      <c r="F31" s="35">
        <v>61.426270221120369</v>
      </c>
      <c r="G31" s="36">
        <v>234.06056955639383</v>
      </c>
      <c r="J31" s="2" t="s">
        <v>46</v>
      </c>
      <c r="K31" s="2">
        <v>29</v>
      </c>
      <c r="L31" s="2" t="s">
        <v>45</v>
      </c>
      <c r="M31" s="34">
        <v>100</v>
      </c>
      <c r="N31" s="38">
        <v>102.07495</v>
      </c>
      <c r="O31" s="35">
        <v>105.05689605955801</v>
      </c>
      <c r="P31" s="36">
        <v>705.79079666926407</v>
      </c>
      <c r="Q31" s="36"/>
      <c r="S31" s="2" t="s">
        <v>44</v>
      </c>
      <c r="T31" s="2" t="s">
        <v>5</v>
      </c>
      <c r="U31" s="34">
        <v>100</v>
      </c>
      <c r="V31" s="38">
        <v>94.375</v>
      </c>
      <c r="W31" s="39">
        <v>30.054046552427476</v>
      </c>
      <c r="X31" s="39">
        <v>99.129735920966198</v>
      </c>
      <c r="Y31" s="40" t="s">
        <v>119</v>
      </c>
    </row>
    <row r="32" spans="1:25" x14ac:dyDescent="0.25">
      <c r="A32" s="30" t="s">
        <v>52</v>
      </c>
      <c r="B32" s="30">
        <v>30</v>
      </c>
      <c r="C32" s="30" t="s">
        <v>38</v>
      </c>
      <c r="D32" s="41">
        <v>100</v>
      </c>
      <c r="E32" s="42">
        <v>144.15950000000001</v>
      </c>
      <c r="F32" s="43">
        <v>78.784642786707423</v>
      </c>
      <c r="G32" s="44">
        <v>300.20345198516327</v>
      </c>
      <c r="J32" s="30" t="s">
        <v>46</v>
      </c>
      <c r="K32" s="30">
        <v>30</v>
      </c>
      <c r="L32" s="30" t="s">
        <v>45</v>
      </c>
      <c r="M32" s="41">
        <v>100</v>
      </c>
      <c r="N32" s="42">
        <v>102.07495</v>
      </c>
      <c r="O32" s="43">
        <v>112.39952247124536</v>
      </c>
      <c r="P32" s="44">
        <v>755.11985872161756</v>
      </c>
      <c r="Q32" s="36"/>
      <c r="S32" s="30" t="s">
        <v>44</v>
      </c>
      <c r="T32" s="30" t="s">
        <v>5</v>
      </c>
      <c r="U32" s="41">
        <v>100</v>
      </c>
      <c r="V32" s="42">
        <v>94.375</v>
      </c>
      <c r="W32" s="43">
        <v>82.070154685437316</v>
      </c>
      <c r="X32" s="43">
        <v>270.69874756359997</v>
      </c>
    </row>
    <row r="33" spans="1:17" x14ac:dyDescent="0.25">
      <c r="A33" s="2" t="s">
        <v>52</v>
      </c>
      <c r="B33" s="2">
        <v>1</v>
      </c>
      <c r="C33" s="2" t="s">
        <v>39</v>
      </c>
      <c r="D33" s="34" t="s">
        <v>42</v>
      </c>
      <c r="E33" s="37">
        <v>0</v>
      </c>
      <c r="F33" s="35">
        <v>81.767475261916488</v>
      </c>
      <c r="G33" s="35">
        <v>536.3441103659992</v>
      </c>
      <c r="J33" s="2" t="s">
        <v>46</v>
      </c>
      <c r="K33" s="2">
        <v>1</v>
      </c>
      <c r="L33" s="2" t="s">
        <v>39</v>
      </c>
      <c r="M33" s="34" t="s">
        <v>42</v>
      </c>
      <c r="N33" s="2">
        <v>0</v>
      </c>
      <c r="O33" s="35">
        <v>94.120957481926624</v>
      </c>
      <c r="P33" s="36">
        <v>850.91768331060746</v>
      </c>
      <c r="Q33" s="36"/>
    </row>
    <row r="34" spans="1:17" x14ac:dyDescent="0.25">
      <c r="A34" s="2" t="s">
        <v>52</v>
      </c>
      <c r="B34" s="2">
        <v>2</v>
      </c>
      <c r="C34" s="2" t="s">
        <v>39</v>
      </c>
      <c r="D34" s="34" t="s">
        <v>42</v>
      </c>
      <c r="E34" s="37">
        <v>0</v>
      </c>
      <c r="F34" s="35">
        <v>104.78941850474415</v>
      </c>
      <c r="G34" s="35">
        <v>687.35383187102298</v>
      </c>
      <c r="J34" s="2" t="s">
        <v>46</v>
      </c>
      <c r="K34" s="2">
        <v>2</v>
      </c>
      <c r="L34" s="2" t="s">
        <v>39</v>
      </c>
      <c r="M34" s="34" t="s">
        <v>42</v>
      </c>
      <c r="N34" s="2">
        <v>0</v>
      </c>
      <c r="O34" s="35">
        <v>111.17281401210009</v>
      </c>
      <c r="P34" s="36">
        <v>1005.0781024455939</v>
      </c>
      <c r="Q34" s="36"/>
    </row>
    <row r="35" spans="1:17" x14ac:dyDescent="0.25">
      <c r="A35" s="2" t="s">
        <v>52</v>
      </c>
      <c r="B35" s="2">
        <v>3</v>
      </c>
      <c r="C35" s="2" t="s">
        <v>39</v>
      </c>
      <c r="D35" s="34" t="s">
        <v>42</v>
      </c>
      <c r="E35" s="37">
        <v>0</v>
      </c>
      <c r="F35" s="35">
        <v>100.1870192154222</v>
      </c>
      <c r="G35" s="35">
        <v>657.16493653735233</v>
      </c>
      <c r="J35" s="2" t="s">
        <v>46</v>
      </c>
      <c r="K35" s="2">
        <v>3</v>
      </c>
      <c r="L35" s="2" t="s">
        <v>39</v>
      </c>
      <c r="M35" s="34" t="s">
        <v>42</v>
      </c>
      <c r="N35" s="2">
        <v>0</v>
      </c>
      <c r="O35" s="35">
        <v>94.470642986278122</v>
      </c>
      <c r="P35" s="36">
        <v>854.0790788935966</v>
      </c>
      <c r="Q35" s="36"/>
    </row>
    <row r="36" spans="1:17" x14ac:dyDescent="0.25">
      <c r="A36" s="2" t="s">
        <v>52</v>
      </c>
      <c r="B36" s="2">
        <v>4</v>
      </c>
      <c r="C36" s="2" t="s">
        <v>39</v>
      </c>
      <c r="D36" s="34" t="s">
        <v>42</v>
      </c>
      <c r="E36" s="37">
        <v>0</v>
      </c>
      <c r="F36" s="35">
        <v>103.568967700234</v>
      </c>
      <c r="G36" s="35">
        <v>679.3484287581872</v>
      </c>
      <c r="J36" s="2" t="s">
        <v>46</v>
      </c>
      <c r="K36" s="2">
        <v>4</v>
      </c>
      <c r="L36" s="2" t="s">
        <v>39</v>
      </c>
      <c r="M36" s="34" t="s">
        <v>42</v>
      </c>
      <c r="N36" s="2">
        <v>0</v>
      </c>
      <c r="O36" s="35">
        <v>96.928958301869102</v>
      </c>
      <c r="P36" s="36">
        <v>876.30392688870279</v>
      </c>
      <c r="Q36" s="36"/>
    </row>
    <row r="37" spans="1:17" x14ac:dyDescent="0.25">
      <c r="A37" s="2" t="s">
        <v>52</v>
      </c>
      <c r="B37" s="2">
        <v>5</v>
      </c>
      <c r="C37" s="2" t="s">
        <v>39</v>
      </c>
      <c r="D37" s="34" t="s">
        <v>42</v>
      </c>
      <c r="E37" s="37">
        <v>0</v>
      </c>
      <c r="F37" s="35">
        <v>109.68711931768314</v>
      </c>
      <c r="G37" s="35">
        <v>719.47972272114748</v>
      </c>
      <c r="J37" s="2" t="s">
        <v>46</v>
      </c>
      <c r="K37" s="2">
        <v>5</v>
      </c>
      <c r="L37" s="2" t="s">
        <v>39</v>
      </c>
      <c r="M37" s="34" t="s">
        <v>42</v>
      </c>
      <c r="N37" s="2">
        <v>0</v>
      </c>
      <c r="O37" s="35">
        <v>103.30662721782606</v>
      </c>
      <c r="P37" s="36">
        <v>933.96240597855115</v>
      </c>
      <c r="Q37" s="36"/>
    </row>
    <row r="38" spans="1:17" x14ac:dyDescent="0.25">
      <c r="A38" s="2" t="s">
        <v>52</v>
      </c>
      <c r="B38" s="2">
        <v>6</v>
      </c>
      <c r="C38" s="2" t="s">
        <v>39</v>
      </c>
      <c r="D38" s="34">
        <v>0.1</v>
      </c>
      <c r="E38" s="38">
        <v>0.20143</v>
      </c>
      <c r="F38" s="35">
        <v>113.7036159646191</v>
      </c>
      <c r="G38" s="35">
        <v>745.82545877314749</v>
      </c>
      <c r="J38" s="2" t="s">
        <v>46</v>
      </c>
      <c r="K38" s="2">
        <v>6</v>
      </c>
      <c r="L38" s="2" t="s">
        <v>39</v>
      </c>
      <c r="M38" s="34">
        <v>0.1</v>
      </c>
      <c r="N38" s="38">
        <v>0.10897999999999999</v>
      </c>
      <c r="O38" s="35">
        <v>115.14666290182174</v>
      </c>
      <c r="P38" s="36">
        <v>1041.0044081434264</v>
      </c>
      <c r="Q38" s="36"/>
    </row>
    <row r="39" spans="1:17" x14ac:dyDescent="0.25">
      <c r="A39" s="2" t="s">
        <v>52</v>
      </c>
      <c r="B39" s="2">
        <v>7</v>
      </c>
      <c r="C39" s="2" t="s">
        <v>39</v>
      </c>
      <c r="D39" s="34">
        <v>0.1</v>
      </c>
      <c r="E39" s="38">
        <v>0.20143</v>
      </c>
      <c r="F39" s="35">
        <v>117.36706570696802</v>
      </c>
      <c r="G39" s="35">
        <v>769.8554252926815</v>
      </c>
      <c r="J39" s="2" t="s">
        <v>46</v>
      </c>
      <c r="K39" s="2">
        <v>7</v>
      </c>
      <c r="L39" s="2" t="s">
        <v>39</v>
      </c>
      <c r="M39" s="34">
        <v>0.1</v>
      </c>
      <c r="N39" s="38">
        <v>0.10897999999999999</v>
      </c>
      <c r="O39" s="35">
        <v>106.82219094532243</v>
      </c>
      <c r="P39" s="36">
        <v>965.74550107834796</v>
      </c>
      <c r="Q39" s="36"/>
    </row>
    <row r="40" spans="1:17" x14ac:dyDescent="0.25">
      <c r="A40" s="2" t="s">
        <v>52</v>
      </c>
      <c r="B40" s="2">
        <v>8</v>
      </c>
      <c r="C40" s="2" t="s">
        <v>39</v>
      </c>
      <c r="D40" s="34">
        <v>0.1</v>
      </c>
      <c r="E40" s="38">
        <v>0.20143</v>
      </c>
      <c r="F40" s="35">
        <v>110.95024574485353</v>
      </c>
      <c r="G40" s="35">
        <v>727.76505154768176</v>
      </c>
      <c r="J40" s="2" t="s">
        <v>46</v>
      </c>
      <c r="K40" s="2">
        <v>8</v>
      </c>
      <c r="L40" s="2" t="s">
        <v>39</v>
      </c>
      <c r="M40" s="34">
        <v>0.1</v>
      </c>
      <c r="N40" s="38">
        <v>0.10897999999999999</v>
      </c>
      <c r="O40" s="35">
        <v>110.1878635659486</v>
      </c>
      <c r="P40" s="36">
        <v>996.17347828709126</v>
      </c>
      <c r="Q40" s="36"/>
    </row>
    <row r="41" spans="1:17" x14ac:dyDescent="0.25">
      <c r="A41" s="2" t="s">
        <v>52</v>
      </c>
      <c r="B41" s="2">
        <v>9</v>
      </c>
      <c r="C41" s="2" t="s">
        <v>39</v>
      </c>
      <c r="D41" s="34">
        <v>0.1</v>
      </c>
      <c r="E41" s="38">
        <v>0.20143</v>
      </c>
      <c r="F41" s="35">
        <v>110.14345885253046</v>
      </c>
      <c r="G41" s="35">
        <v>722.47302807952531</v>
      </c>
      <c r="J41" s="2" t="s">
        <v>46</v>
      </c>
      <c r="K41" s="2">
        <v>9</v>
      </c>
      <c r="L41" s="2" t="s">
        <v>39</v>
      </c>
      <c r="M41" s="34">
        <v>0.1</v>
      </c>
      <c r="N41" s="38">
        <v>0.10897999999999999</v>
      </c>
      <c r="O41" s="35">
        <v>112.36614108596406</v>
      </c>
      <c r="P41" s="36">
        <v>1015.8665935137935</v>
      </c>
      <c r="Q41" s="36"/>
    </row>
    <row r="42" spans="1:17" x14ac:dyDescent="0.25">
      <c r="A42" s="2" t="s">
        <v>52</v>
      </c>
      <c r="B42" s="2">
        <v>10</v>
      </c>
      <c r="C42" s="2" t="s">
        <v>39</v>
      </c>
      <c r="D42" s="34">
        <v>0.1</v>
      </c>
      <c r="E42" s="38">
        <v>0.20143</v>
      </c>
      <c r="F42" s="35">
        <v>103.90738458106732</v>
      </c>
      <c r="G42" s="35">
        <v>681.56823437529818</v>
      </c>
      <c r="J42" s="2" t="s">
        <v>46</v>
      </c>
      <c r="K42" s="2">
        <v>10</v>
      </c>
      <c r="L42" s="2" t="s">
        <v>39</v>
      </c>
      <c r="M42" s="34">
        <v>0.1</v>
      </c>
      <c r="N42" s="38">
        <v>0.10897999999999999</v>
      </c>
      <c r="O42" s="35">
        <v>116.00474718132902</v>
      </c>
      <c r="P42" s="36">
        <v>1048.7620755826233</v>
      </c>
      <c r="Q42" s="36"/>
    </row>
    <row r="43" spans="1:17" x14ac:dyDescent="0.25">
      <c r="A43" s="2" t="s">
        <v>52</v>
      </c>
      <c r="B43" s="2">
        <v>11</v>
      </c>
      <c r="C43" s="2" t="s">
        <v>39</v>
      </c>
      <c r="D43" s="34">
        <v>0.6</v>
      </c>
      <c r="E43" s="38">
        <v>1.1495500000000001</v>
      </c>
      <c r="F43" s="35">
        <v>121.55761191506198</v>
      </c>
      <c r="G43" s="35">
        <v>797.34281891378043</v>
      </c>
      <c r="J43" s="2" t="s">
        <v>46</v>
      </c>
      <c r="K43" s="2">
        <v>11</v>
      </c>
      <c r="L43" s="2" t="s">
        <v>39</v>
      </c>
      <c r="M43" s="34">
        <v>0.6</v>
      </c>
      <c r="N43" s="38">
        <v>0.614035</v>
      </c>
      <c r="O43" s="35">
        <v>108.808143565807</v>
      </c>
      <c r="P43" s="36">
        <v>983.69986797173453</v>
      </c>
      <c r="Q43" s="36"/>
    </row>
    <row r="44" spans="1:17" x14ac:dyDescent="0.25">
      <c r="A44" s="2" t="s">
        <v>52</v>
      </c>
      <c r="B44" s="2">
        <v>12</v>
      </c>
      <c r="C44" s="2" t="s">
        <v>39</v>
      </c>
      <c r="D44" s="34">
        <v>0.6</v>
      </c>
      <c r="E44" s="38">
        <v>1.1495500000000001</v>
      </c>
      <c r="F44" s="35">
        <v>118.989336829862</v>
      </c>
      <c r="G44" s="35">
        <v>780.49652139347143</v>
      </c>
      <c r="J44" s="2" t="s">
        <v>46</v>
      </c>
      <c r="K44" s="2">
        <v>12</v>
      </c>
      <c r="L44" s="2" t="s">
        <v>39</v>
      </c>
      <c r="M44" s="34">
        <v>0.6</v>
      </c>
      <c r="N44" s="38">
        <v>0.614035</v>
      </c>
      <c r="O44" s="35">
        <v>104.3659802025372</v>
      </c>
      <c r="P44" s="36">
        <v>943.53967985755594</v>
      </c>
      <c r="Q44" s="36"/>
    </row>
    <row r="45" spans="1:17" x14ac:dyDescent="0.25">
      <c r="A45" s="2" t="s">
        <v>52</v>
      </c>
      <c r="B45" s="2">
        <v>13</v>
      </c>
      <c r="C45" s="2" t="s">
        <v>39</v>
      </c>
      <c r="D45" s="34">
        <v>0.6</v>
      </c>
      <c r="E45" s="38">
        <v>1.1495500000000001</v>
      </c>
      <c r="F45" s="35">
        <v>123.63845008801877</v>
      </c>
      <c r="G45" s="35">
        <v>810.99183149629221</v>
      </c>
      <c r="J45" s="2" t="s">
        <v>46</v>
      </c>
      <c r="K45" s="2">
        <v>13</v>
      </c>
      <c r="L45" s="2" t="s">
        <v>39</v>
      </c>
      <c r="M45" s="34">
        <v>0.6</v>
      </c>
      <c r="N45" s="38">
        <v>0.614035</v>
      </c>
      <c r="O45" s="35">
        <v>97.039948102107374</v>
      </c>
      <c r="P45" s="36">
        <v>877.30735042174524</v>
      </c>
      <c r="Q45" s="36"/>
    </row>
    <row r="46" spans="1:17" x14ac:dyDescent="0.25">
      <c r="A46" s="2" t="s">
        <v>52</v>
      </c>
      <c r="B46" s="2">
        <v>14</v>
      </c>
      <c r="C46" s="2" t="s">
        <v>39</v>
      </c>
      <c r="D46" s="34">
        <v>0.6</v>
      </c>
      <c r="E46" s="38">
        <v>1.1495500000000001</v>
      </c>
      <c r="F46" s="35">
        <v>126.78208540677431</v>
      </c>
      <c r="G46" s="35">
        <v>831.61213661091483</v>
      </c>
      <c r="J46" s="2" t="s">
        <v>46</v>
      </c>
      <c r="K46" s="2">
        <v>14</v>
      </c>
      <c r="L46" s="2" t="s">
        <v>39</v>
      </c>
      <c r="M46" s="34">
        <v>0.6</v>
      </c>
      <c r="N46" s="38">
        <v>0.614035</v>
      </c>
      <c r="O46" s="35">
        <v>114.04838857075089</v>
      </c>
      <c r="P46" s="36">
        <v>1031.0752587335962</v>
      </c>
      <c r="Q46" s="36"/>
    </row>
    <row r="47" spans="1:17" x14ac:dyDescent="0.25">
      <c r="A47" s="2" t="s">
        <v>52</v>
      </c>
      <c r="B47" s="2">
        <v>15</v>
      </c>
      <c r="C47" s="2" t="s">
        <v>39</v>
      </c>
      <c r="D47" s="34">
        <v>0.6</v>
      </c>
      <c r="E47" s="38">
        <v>1.1495500000000001</v>
      </c>
      <c r="F47" s="35">
        <v>122.05934684514371</v>
      </c>
      <c r="G47" s="35">
        <v>800.63389001328846</v>
      </c>
      <c r="J47" s="2" t="s">
        <v>46</v>
      </c>
      <c r="K47" s="2">
        <v>15</v>
      </c>
      <c r="L47" s="2" t="s">
        <v>39</v>
      </c>
      <c r="M47" s="34">
        <v>0.6</v>
      </c>
      <c r="N47" s="38">
        <v>0.614035</v>
      </c>
      <c r="O47" s="35">
        <v>86.435988750844373</v>
      </c>
      <c r="P47" s="36">
        <v>781.44032179712451</v>
      </c>
      <c r="Q47" s="36"/>
    </row>
    <row r="48" spans="1:17" x14ac:dyDescent="0.25">
      <c r="A48" s="2" t="s">
        <v>52</v>
      </c>
      <c r="B48" s="2">
        <v>16</v>
      </c>
      <c r="C48" s="2" t="s">
        <v>39</v>
      </c>
      <c r="D48" s="34">
        <v>3.2</v>
      </c>
      <c r="E48" s="38">
        <v>4.9935600000000004</v>
      </c>
      <c r="F48" s="35">
        <v>120.76475944566529</v>
      </c>
      <c r="G48" s="35">
        <v>792.14219664939071</v>
      </c>
      <c r="J48" s="2" t="s">
        <v>46</v>
      </c>
      <c r="K48" s="2">
        <v>16</v>
      </c>
      <c r="L48" s="2" t="s">
        <v>39</v>
      </c>
      <c r="M48" s="34">
        <v>3.2</v>
      </c>
      <c r="N48" s="38">
        <v>3.2769699999999999</v>
      </c>
      <c r="O48" s="35">
        <v>103.75241960511967</v>
      </c>
      <c r="P48" s="36">
        <v>937.99267336619653</v>
      </c>
      <c r="Q48" s="36"/>
    </row>
    <row r="49" spans="1:17" x14ac:dyDescent="0.25">
      <c r="A49" s="2" t="s">
        <v>52</v>
      </c>
      <c r="B49" s="2">
        <v>17</v>
      </c>
      <c r="C49" s="2" t="s">
        <v>39</v>
      </c>
      <c r="D49" s="34">
        <v>3.2</v>
      </c>
      <c r="E49" s="38">
        <v>4.9935600000000004</v>
      </c>
      <c r="F49" s="35">
        <v>118.95405349754952</v>
      </c>
      <c r="G49" s="35">
        <v>780.26508453646613</v>
      </c>
      <c r="J49" s="2" t="s">
        <v>46</v>
      </c>
      <c r="K49" s="2">
        <v>17</v>
      </c>
      <c r="L49" s="2" t="s">
        <v>39</v>
      </c>
      <c r="M49" s="34">
        <v>3.2</v>
      </c>
      <c r="N49" s="38">
        <v>3.2769699999999999</v>
      </c>
      <c r="O49" s="35">
        <v>102.60060298121685</v>
      </c>
      <c r="P49" s="36">
        <v>927.57946509217084</v>
      </c>
      <c r="Q49" s="36"/>
    </row>
    <row r="50" spans="1:17" x14ac:dyDescent="0.25">
      <c r="A50" s="2" t="s">
        <v>52</v>
      </c>
      <c r="B50" s="2">
        <v>18</v>
      </c>
      <c r="C50" s="2" t="s">
        <v>39</v>
      </c>
      <c r="D50" s="34">
        <v>3.2</v>
      </c>
      <c r="E50" s="38">
        <v>4.9935600000000004</v>
      </c>
      <c r="F50" s="35">
        <v>103.62372269729907</v>
      </c>
      <c r="G50" s="35">
        <v>679.70758770365899</v>
      </c>
      <c r="J50" s="2" t="s">
        <v>46</v>
      </c>
      <c r="K50" s="2">
        <v>18</v>
      </c>
      <c r="L50" s="2" t="s">
        <v>39</v>
      </c>
      <c r="M50" s="34">
        <v>3.2</v>
      </c>
      <c r="N50" s="38">
        <v>3.2769699999999999</v>
      </c>
      <c r="O50" s="35">
        <v>108.06788040718638</v>
      </c>
      <c r="P50" s="36">
        <v>977.00738386590092</v>
      </c>
      <c r="Q50" s="36"/>
    </row>
    <row r="51" spans="1:17" x14ac:dyDescent="0.25">
      <c r="A51" s="2" t="s">
        <v>52</v>
      </c>
      <c r="B51" s="2">
        <v>19</v>
      </c>
      <c r="C51" s="2" t="s">
        <v>39</v>
      </c>
      <c r="D51" s="34">
        <v>3.2</v>
      </c>
      <c r="E51" s="38">
        <v>4.9935600000000004</v>
      </c>
      <c r="F51" s="35">
        <v>115.97753607074064</v>
      </c>
      <c r="G51" s="35">
        <v>760.74096952426828</v>
      </c>
      <c r="J51" s="2" t="s">
        <v>46</v>
      </c>
      <c r="K51" s="2">
        <v>19</v>
      </c>
      <c r="L51" s="2" t="s">
        <v>39</v>
      </c>
      <c r="M51" s="34">
        <v>3.2</v>
      </c>
      <c r="N51" s="38">
        <v>3.2769699999999999</v>
      </c>
      <c r="O51" s="35">
        <v>103.08883412342902</v>
      </c>
      <c r="P51" s="36">
        <v>931.99340778427563</v>
      </c>
      <c r="Q51" s="36"/>
    </row>
    <row r="52" spans="1:17" x14ac:dyDescent="0.25">
      <c r="A52" s="2" t="s">
        <v>52</v>
      </c>
      <c r="B52" s="2">
        <v>20</v>
      </c>
      <c r="C52" s="2" t="s">
        <v>39</v>
      </c>
      <c r="D52" s="34">
        <v>3.2</v>
      </c>
      <c r="E52" s="38">
        <v>4.9935600000000004</v>
      </c>
      <c r="F52" s="35">
        <v>105.40122810396078</v>
      </c>
      <c r="G52" s="35">
        <v>691.36692478057068</v>
      </c>
      <c r="J52" s="2" t="s">
        <v>46</v>
      </c>
      <c r="K52" s="2">
        <v>20</v>
      </c>
      <c r="L52" s="2" t="s">
        <v>39</v>
      </c>
      <c r="M52" s="34">
        <v>3.2</v>
      </c>
      <c r="N52" s="38">
        <v>3.2769699999999999</v>
      </c>
      <c r="O52" s="35">
        <v>103.09802293889616</v>
      </c>
      <c r="P52" s="36">
        <v>932.07648094650074</v>
      </c>
      <c r="Q52" s="36"/>
    </row>
    <row r="53" spans="1:17" x14ac:dyDescent="0.25">
      <c r="A53" s="2" t="s">
        <v>52</v>
      </c>
      <c r="B53" s="2">
        <v>21</v>
      </c>
      <c r="C53" s="2" t="s">
        <v>39</v>
      </c>
      <c r="D53" s="34">
        <v>20</v>
      </c>
      <c r="E53" s="38">
        <v>28.318419999999996</v>
      </c>
      <c r="F53" s="35">
        <v>115.56187154889592</v>
      </c>
      <c r="G53" s="35">
        <v>758.01446711649055</v>
      </c>
      <c r="J53" s="2" t="s">
        <v>46</v>
      </c>
      <c r="K53" s="2">
        <v>21</v>
      </c>
      <c r="L53" s="2" t="s">
        <v>39</v>
      </c>
      <c r="M53" s="34">
        <v>20</v>
      </c>
      <c r="N53" s="38">
        <v>19.378918333333335</v>
      </c>
      <c r="O53" s="35">
        <v>108.604647102209</v>
      </c>
      <c r="P53" s="36">
        <v>981.86012107583247</v>
      </c>
      <c r="Q53" s="36"/>
    </row>
    <row r="54" spans="1:17" x14ac:dyDescent="0.25">
      <c r="A54" s="2" t="s">
        <v>52</v>
      </c>
      <c r="B54" s="2">
        <v>22</v>
      </c>
      <c r="C54" s="2" t="s">
        <v>39</v>
      </c>
      <c r="D54" s="34">
        <v>20</v>
      </c>
      <c r="E54" s="38">
        <v>28.318419999999996</v>
      </c>
      <c r="F54" s="35">
        <v>105.21555949437975</v>
      </c>
      <c r="G54" s="35">
        <v>690.14905343368559</v>
      </c>
      <c r="J54" s="2" t="s">
        <v>46</v>
      </c>
      <c r="K54" s="2">
        <v>22</v>
      </c>
      <c r="L54" s="2" t="s">
        <v>39</v>
      </c>
      <c r="M54" s="34">
        <v>20</v>
      </c>
      <c r="N54" s="38">
        <v>19.378918333333335</v>
      </c>
      <c r="O54" s="35">
        <v>103.9805534297755</v>
      </c>
      <c r="P54" s="36">
        <v>940.05515881847441</v>
      </c>
      <c r="Q54" s="36"/>
    </row>
    <row r="55" spans="1:17" x14ac:dyDescent="0.25">
      <c r="A55" s="2" t="s">
        <v>52</v>
      </c>
      <c r="B55" s="2">
        <v>23</v>
      </c>
      <c r="C55" s="2" t="s">
        <v>39</v>
      </c>
      <c r="D55" s="34">
        <v>20</v>
      </c>
      <c r="E55" s="38">
        <v>28.318419999999996</v>
      </c>
      <c r="F55" s="35">
        <v>117.77975566838404</v>
      </c>
      <c r="G55" s="35">
        <v>772.56241642214525</v>
      </c>
      <c r="J55" s="2" t="s">
        <v>46</v>
      </c>
      <c r="K55" s="2">
        <v>23</v>
      </c>
      <c r="L55" s="2" t="s">
        <v>39</v>
      </c>
      <c r="M55" s="34">
        <v>20</v>
      </c>
      <c r="N55" s="38">
        <v>19.378918333333335</v>
      </c>
      <c r="O55" s="35">
        <v>100.75008823562501</v>
      </c>
      <c r="P55" s="36">
        <v>910.84954900994762</v>
      </c>
      <c r="Q55" s="36"/>
    </row>
    <row r="56" spans="1:17" x14ac:dyDescent="0.25">
      <c r="A56" s="2" t="s">
        <v>52</v>
      </c>
      <c r="B56" s="2">
        <v>24</v>
      </c>
      <c r="C56" s="2" t="s">
        <v>39</v>
      </c>
      <c r="D56" s="34">
        <v>20</v>
      </c>
      <c r="E56" s="38">
        <v>28.318419999999996</v>
      </c>
      <c r="F56" s="35">
        <v>117.9898023953042</v>
      </c>
      <c r="G56" s="35">
        <v>773.94019315457354</v>
      </c>
      <c r="J56" s="2" t="s">
        <v>46</v>
      </c>
      <c r="K56" s="2">
        <v>24</v>
      </c>
      <c r="L56" s="2" t="s">
        <v>39</v>
      </c>
      <c r="M56" s="34">
        <v>20</v>
      </c>
      <c r="N56" s="38">
        <v>19.378918333333335</v>
      </c>
      <c r="O56" s="35">
        <v>110.42290066819216</v>
      </c>
      <c r="P56" s="36">
        <v>998.29837407952448</v>
      </c>
      <c r="Q56" s="36"/>
    </row>
    <row r="57" spans="1:17" x14ac:dyDescent="0.25">
      <c r="A57" s="2" t="s">
        <v>52</v>
      </c>
      <c r="B57" s="2">
        <v>25</v>
      </c>
      <c r="C57" s="2" t="s">
        <v>39</v>
      </c>
      <c r="D57" s="34">
        <v>20</v>
      </c>
      <c r="E57" s="38">
        <v>28.318419999999996</v>
      </c>
      <c r="F57" s="35">
        <v>108.07907965699511</v>
      </c>
      <c r="G57" s="35">
        <v>708.93197621824595</v>
      </c>
      <c r="J57" s="2" t="s">
        <v>46</v>
      </c>
      <c r="K57" s="2">
        <v>25</v>
      </c>
      <c r="L57" s="2" t="s">
        <v>39</v>
      </c>
      <c r="M57" s="34">
        <v>20</v>
      </c>
      <c r="N57" s="38">
        <v>19.378918333333335</v>
      </c>
      <c r="O57" s="35">
        <v>112.39138032694598</v>
      </c>
      <c r="P57" s="36">
        <v>1016.0947734754028</v>
      </c>
      <c r="Q57" s="36"/>
    </row>
    <row r="58" spans="1:17" x14ac:dyDescent="0.25">
      <c r="A58" s="2" t="s">
        <v>52</v>
      </c>
      <c r="B58" s="2">
        <v>26</v>
      </c>
      <c r="C58" s="2" t="s">
        <v>39</v>
      </c>
      <c r="D58" s="34">
        <v>100</v>
      </c>
      <c r="E58" s="38">
        <v>131.1157</v>
      </c>
      <c r="F58" s="35">
        <v>111.6961438517552</v>
      </c>
      <c r="G58" s="35">
        <v>732.65768220905898</v>
      </c>
      <c r="J58" s="2" t="s">
        <v>46</v>
      </c>
      <c r="K58" s="2">
        <v>26</v>
      </c>
      <c r="L58" s="2" t="s">
        <v>39</v>
      </c>
      <c r="M58" s="34">
        <v>100</v>
      </c>
      <c r="N58" s="38">
        <v>97.246295000000003</v>
      </c>
      <c r="O58" s="35">
        <v>88.205832485012408</v>
      </c>
      <c r="P58" s="36">
        <v>797.44091688657886</v>
      </c>
      <c r="Q58" s="36"/>
    </row>
    <row r="59" spans="1:17" x14ac:dyDescent="0.25">
      <c r="A59" s="2" t="s">
        <v>52</v>
      </c>
      <c r="B59" s="2">
        <v>27</v>
      </c>
      <c r="C59" s="2" t="s">
        <v>39</v>
      </c>
      <c r="D59" s="34">
        <v>100</v>
      </c>
      <c r="E59" s="38">
        <v>131.1157</v>
      </c>
      <c r="F59" s="35">
        <v>43.486010100550317</v>
      </c>
      <c r="G59" s="35">
        <v>285.24135453659414</v>
      </c>
      <c r="J59" s="2" t="s">
        <v>46</v>
      </c>
      <c r="K59" s="2">
        <v>27</v>
      </c>
      <c r="L59" s="2" t="s">
        <v>39</v>
      </c>
      <c r="M59" s="34">
        <v>100</v>
      </c>
      <c r="N59" s="38">
        <v>97.246295000000003</v>
      </c>
      <c r="O59" s="35">
        <v>106.12484149670914</v>
      </c>
      <c r="P59" s="36">
        <v>959.44098619508304</v>
      </c>
      <c r="Q59" s="36"/>
    </row>
    <row r="60" spans="1:17" x14ac:dyDescent="0.25">
      <c r="A60" s="2" t="s">
        <v>52</v>
      </c>
      <c r="B60" s="2">
        <v>28</v>
      </c>
      <c r="C60" s="2" t="s">
        <v>39</v>
      </c>
      <c r="D60" s="34">
        <v>100</v>
      </c>
      <c r="E60" s="38">
        <v>131.1157</v>
      </c>
      <c r="F60" s="35">
        <v>118.52531631378839</v>
      </c>
      <c r="G60" s="35">
        <v>777.45283354463095</v>
      </c>
      <c r="J60" s="2" t="s">
        <v>46</v>
      </c>
      <c r="K60" s="2">
        <v>28</v>
      </c>
      <c r="L60" s="2" t="s">
        <v>39</v>
      </c>
      <c r="M60" s="34">
        <v>100</v>
      </c>
      <c r="N60" s="38">
        <v>97.246295000000003</v>
      </c>
      <c r="O60" s="35">
        <v>106.8743732256296</v>
      </c>
      <c r="P60" s="36">
        <v>966.21726450125379</v>
      </c>
      <c r="Q60" s="36"/>
    </row>
    <row r="61" spans="1:17" x14ac:dyDescent="0.25">
      <c r="A61" s="2" t="s">
        <v>52</v>
      </c>
      <c r="B61" s="2">
        <v>29</v>
      </c>
      <c r="C61" s="2" t="s">
        <v>39</v>
      </c>
      <c r="D61" s="34">
        <v>100</v>
      </c>
      <c r="E61" s="38">
        <v>131.1157</v>
      </c>
      <c r="F61" s="35">
        <v>65.459927300393446</v>
      </c>
      <c r="G61" s="35">
        <v>429.37667281632059</v>
      </c>
      <c r="J61" s="2" t="s">
        <v>46</v>
      </c>
      <c r="K61" s="2">
        <v>29</v>
      </c>
      <c r="L61" s="2" t="s">
        <v>39</v>
      </c>
      <c r="M61" s="34">
        <v>100</v>
      </c>
      <c r="N61" s="38">
        <v>97.246295000000003</v>
      </c>
      <c r="O61" s="35">
        <v>100.14061547679813</v>
      </c>
      <c r="P61" s="36">
        <v>905.33949936896852</v>
      </c>
      <c r="Q61" s="36"/>
    </row>
    <row r="62" spans="1:17" x14ac:dyDescent="0.25">
      <c r="A62" s="30" t="s">
        <v>52</v>
      </c>
      <c r="B62" s="30">
        <v>30</v>
      </c>
      <c r="C62" s="30" t="s">
        <v>39</v>
      </c>
      <c r="D62" s="41">
        <v>100</v>
      </c>
      <c r="E62" s="42">
        <v>131.1157</v>
      </c>
      <c r="F62" s="43">
        <v>77.451416116329781</v>
      </c>
      <c r="G62" s="43">
        <v>508.03342943434876</v>
      </c>
      <c r="J62" s="30" t="s">
        <v>46</v>
      </c>
      <c r="K62" s="30">
        <v>30</v>
      </c>
      <c r="L62" s="30" t="s">
        <v>39</v>
      </c>
      <c r="M62" s="41">
        <v>100</v>
      </c>
      <c r="N62" s="42">
        <v>97.246295000000003</v>
      </c>
      <c r="O62" s="43">
        <v>105.80352389933975</v>
      </c>
      <c r="P62" s="44">
        <v>956.53605584933109</v>
      </c>
      <c r="Q62" s="36"/>
    </row>
    <row r="63" spans="1:17" x14ac:dyDescent="0.25">
      <c r="A63" s="2" t="s">
        <v>52</v>
      </c>
      <c r="B63" s="2">
        <v>1</v>
      </c>
      <c r="C63" s="2" t="s">
        <v>40</v>
      </c>
      <c r="D63" s="34" t="s">
        <v>42</v>
      </c>
      <c r="E63" s="37">
        <v>0</v>
      </c>
      <c r="F63" s="35">
        <v>81.816850547245295</v>
      </c>
      <c r="G63" s="35">
        <v>754.11358408676233</v>
      </c>
      <c r="J63" s="2" t="s">
        <v>46</v>
      </c>
      <c r="K63" s="2">
        <v>1</v>
      </c>
      <c r="L63" s="2" t="s">
        <v>40</v>
      </c>
      <c r="M63" s="34" t="s">
        <v>42</v>
      </c>
      <c r="N63" s="2">
        <v>0</v>
      </c>
      <c r="O63" s="35">
        <v>94.889792771092061</v>
      </c>
      <c r="P63" s="35">
        <v>1067.0204870634425</v>
      </c>
      <c r="Q63" s="35"/>
    </row>
    <row r="64" spans="1:17" x14ac:dyDescent="0.25">
      <c r="A64" s="2" t="s">
        <v>52</v>
      </c>
      <c r="B64" s="2">
        <v>2</v>
      </c>
      <c r="C64" s="2" t="s">
        <v>40</v>
      </c>
      <c r="D64" s="34" t="s">
        <v>42</v>
      </c>
      <c r="E64" s="37">
        <v>0</v>
      </c>
      <c r="F64" s="35">
        <v>105.60140666622071</v>
      </c>
      <c r="G64" s="35">
        <v>973.33806829537855</v>
      </c>
      <c r="J64" s="2" t="s">
        <v>46</v>
      </c>
      <c r="K64" s="2">
        <v>2</v>
      </c>
      <c r="L64" s="2" t="s">
        <v>40</v>
      </c>
      <c r="M64" s="34" t="s">
        <v>42</v>
      </c>
      <c r="N64" s="2">
        <v>0</v>
      </c>
      <c r="O64" s="35">
        <v>108.5071518833352</v>
      </c>
      <c r="P64" s="35">
        <v>1220.1455042875291</v>
      </c>
      <c r="Q64" s="35"/>
    </row>
    <row r="65" spans="1:17" x14ac:dyDescent="0.25">
      <c r="A65" s="2" t="s">
        <v>52</v>
      </c>
      <c r="B65" s="2">
        <v>3</v>
      </c>
      <c r="C65" s="2" t="s">
        <v>40</v>
      </c>
      <c r="D65" s="34" t="s">
        <v>42</v>
      </c>
      <c r="E65" s="37">
        <v>0</v>
      </c>
      <c r="F65" s="35">
        <v>100.64994641391631</v>
      </c>
      <c r="G65" s="35">
        <v>927.69999481353227</v>
      </c>
      <c r="J65" s="2" t="s">
        <v>46</v>
      </c>
      <c r="K65" s="2">
        <v>3</v>
      </c>
      <c r="L65" s="2" t="s">
        <v>40</v>
      </c>
      <c r="M65" s="34" t="s">
        <v>42</v>
      </c>
      <c r="N65" s="2">
        <v>0</v>
      </c>
      <c r="O65" s="35">
        <v>94.140644340835465</v>
      </c>
      <c r="P65" s="35">
        <v>1058.5964332259182</v>
      </c>
      <c r="Q65" s="35"/>
    </row>
    <row r="66" spans="1:17" x14ac:dyDescent="0.25">
      <c r="A66" s="2" t="s">
        <v>52</v>
      </c>
      <c r="B66" s="2">
        <v>4</v>
      </c>
      <c r="C66" s="2" t="s">
        <v>40</v>
      </c>
      <c r="D66" s="34" t="s">
        <v>42</v>
      </c>
      <c r="E66" s="37">
        <v>0</v>
      </c>
      <c r="F66" s="35">
        <v>102.1021018249175</v>
      </c>
      <c r="G66" s="35">
        <v>941.08464741646685</v>
      </c>
      <c r="J66" s="2" t="s">
        <v>46</v>
      </c>
      <c r="K66" s="2">
        <v>4</v>
      </c>
      <c r="L66" s="2" t="s">
        <v>40</v>
      </c>
      <c r="M66" s="34" t="s">
        <v>42</v>
      </c>
      <c r="N66" s="2">
        <v>0</v>
      </c>
      <c r="O66" s="35">
        <v>96.267410216429354</v>
      </c>
      <c r="P66" s="35">
        <v>1082.5115740874908</v>
      </c>
      <c r="Q66" s="35"/>
    </row>
    <row r="67" spans="1:17" x14ac:dyDescent="0.25">
      <c r="A67" s="2" t="s">
        <v>52</v>
      </c>
      <c r="B67" s="2">
        <v>5</v>
      </c>
      <c r="C67" s="2" t="s">
        <v>40</v>
      </c>
      <c r="D67" s="34" t="s">
        <v>42</v>
      </c>
      <c r="E67" s="37">
        <v>0</v>
      </c>
      <c r="F67" s="35">
        <v>109.82969454770021</v>
      </c>
      <c r="G67" s="35">
        <v>1012.3105942179189</v>
      </c>
      <c r="J67" s="2" t="s">
        <v>46</v>
      </c>
      <c r="K67" s="2">
        <v>5</v>
      </c>
      <c r="L67" s="2" t="s">
        <v>40</v>
      </c>
      <c r="M67" s="34" t="s">
        <v>42</v>
      </c>
      <c r="N67" s="2">
        <v>0</v>
      </c>
      <c r="O67" s="35">
        <v>106.19500078830784</v>
      </c>
      <c r="P67" s="35">
        <v>1194.145736393295</v>
      </c>
      <c r="Q67" s="35"/>
    </row>
    <row r="68" spans="1:17" x14ac:dyDescent="0.25">
      <c r="A68" s="2" t="s">
        <v>52</v>
      </c>
      <c r="B68" s="2">
        <v>6</v>
      </c>
      <c r="C68" s="2" t="s">
        <v>40</v>
      </c>
      <c r="D68" s="34">
        <v>0.1</v>
      </c>
      <c r="E68" s="38">
        <v>0.1681</v>
      </c>
      <c r="F68" s="35">
        <v>109.6992978302189</v>
      </c>
      <c r="G68" s="35">
        <v>1011.1087154445946</v>
      </c>
      <c r="J68" s="2" t="s">
        <v>46</v>
      </c>
      <c r="K68" s="2">
        <v>6</v>
      </c>
      <c r="L68" s="2" t="s">
        <v>40</v>
      </c>
      <c r="M68" s="34">
        <v>0.1</v>
      </c>
      <c r="N68" s="38">
        <v>9.6964285714285697E-2</v>
      </c>
      <c r="O68" s="35">
        <v>113.70649595602687</v>
      </c>
      <c r="P68" s="35">
        <v>1278.6112937348428</v>
      </c>
      <c r="Q68" s="35"/>
    </row>
    <row r="69" spans="1:17" x14ac:dyDescent="0.25">
      <c r="A69" s="2" t="s">
        <v>52</v>
      </c>
      <c r="B69" s="2">
        <v>7</v>
      </c>
      <c r="C69" s="2" t="s">
        <v>40</v>
      </c>
      <c r="D69" s="34">
        <v>0.1</v>
      </c>
      <c r="E69" s="38">
        <v>0.1681</v>
      </c>
      <c r="F69" s="35">
        <v>116.82885488190335</v>
      </c>
      <c r="G69" s="35">
        <v>1076.8225113831481</v>
      </c>
      <c r="J69" s="2" t="s">
        <v>46</v>
      </c>
      <c r="K69" s="2">
        <v>7</v>
      </c>
      <c r="L69" s="2" t="s">
        <v>40</v>
      </c>
      <c r="M69" s="34">
        <v>0.1</v>
      </c>
      <c r="N69" s="38">
        <v>9.6964285714285697E-2</v>
      </c>
      <c r="O69" s="35">
        <v>103.28247305226388</v>
      </c>
      <c r="P69" s="35">
        <v>1161.3948295492221</v>
      </c>
      <c r="Q69" s="35"/>
    </row>
    <row r="70" spans="1:17" x14ac:dyDescent="0.25">
      <c r="A70" s="2" t="s">
        <v>52</v>
      </c>
      <c r="B70" s="2">
        <v>8</v>
      </c>
      <c r="C70" s="2" t="s">
        <v>40</v>
      </c>
      <c r="D70" s="34">
        <v>0.1</v>
      </c>
      <c r="E70" s="38">
        <v>0.1681</v>
      </c>
      <c r="F70" s="35">
        <v>111.01384298328543</v>
      </c>
      <c r="G70" s="35">
        <v>1023.2250013953773</v>
      </c>
      <c r="J70" s="2" t="s">
        <v>46</v>
      </c>
      <c r="K70" s="2">
        <v>8</v>
      </c>
      <c r="L70" s="2" t="s">
        <v>40</v>
      </c>
      <c r="M70" s="34">
        <v>0.1</v>
      </c>
      <c r="N70" s="38">
        <v>9.6964285714285697E-2</v>
      </c>
      <c r="O70" s="35">
        <v>107.49183094803185</v>
      </c>
      <c r="P70" s="35">
        <v>1208.7283833593956</v>
      </c>
      <c r="Q70" s="35"/>
    </row>
    <row r="71" spans="1:17" x14ac:dyDescent="0.25">
      <c r="A71" s="2" t="s">
        <v>52</v>
      </c>
      <c r="B71" s="2">
        <v>9</v>
      </c>
      <c r="C71" s="2" t="s">
        <v>40</v>
      </c>
      <c r="D71" s="34">
        <v>0.1</v>
      </c>
      <c r="E71" s="38">
        <v>0.1681</v>
      </c>
      <c r="F71" s="35">
        <v>112.6159191006999</v>
      </c>
      <c r="G71" s="35">
        <v>1037.9914872085362</v>
      </c>
      <c r="J71" s="2" t="s">
        <v>46</v>
      </c>
      <c r="K71" s="2">
        <v>9</v>
      </c>
      <c r="L71" s="2" t="s">
        <v>40</v>
      </c>
      <c r="M71" s="34">
        <v>0.1</v>
      </c>
      <c r="N71" s="38">
        <v>9.6964285714285697E-2</v>
      </c>
      <c r="O71" s="35">
        <v>106.86034313604047</v>
      </c>
      <c r="P71" s="35">
        <v>1201.6274042862181</v>
      </c>
      <c r="Q71" s="35"/>
    </row>
    <row r="72" spans="1:17" x14ac:dyDescent="0.25">
      <c r="A72" s="2" t="s">
        <v>52</v>
      </c>
      <c r="B72" s="2">
        <v>10</v>
      </c>
      <c r="C72" s="2" t="s">
        <v>40</v>
      </c>
      <c r="D72" s="34">
        <v>0.1</v>
      </c>
      <c r="E72" s="38">
        <v>0.1681</v>
      </c>
      <c r="F72" s="35">
        <v>107.46981406111303</v>
      </c>
      <c r="G72" s="35">
        <v>990.55935446897468</v>
      </c>
      <c r="J72" s="2" t="s">
        <v>46</v>
      </c>
      <c r="K72" s="2">
        <v>10</v>
      </c>
      <c r="L72" s="2" t="s">
        <v>40</v>
      </c>
      <c r="M72" s="34">
        <v>0.1</v>
      </c>
      <c r="N72" s="38">
        <v>9.6964285714285697E-2</v>
      </c>
      <c r="O72" s="35">
        <v>110.74536251332478</v>
      </c>
      <c r="P72" s="35">
        <v>1245.3138235220677</v>
      </c>
      <c r="Q72" s="35"/>
    </row>
    <row r="73" spans="1:17" x14ac:dyDescent="0.25">
      <c r="A73" s="2" t="s">
        <v>52</v>
      </c>
      <c r="B73" s="2">
        <v>11</v>
      </c>
      <c r="C73" s="2" t="s">
        <v>40</v>
      </c>
      <c r="D73" s="34">
        <v>0.6</v>
      </c>
      <c r="E73" s="38">
        <v>0.9621857142857142</v>
      </c>
      <c r="F73" s="35">
        <v>119.67743001253397</v>
      </c>
      <c r="G73" s="35">
        <v>1103.0780954948809</v>
      </c>
      <c r="J73" s="2" t="s">
        <v>46</v>
      </c>
      <c r="K73" s="2">
        <v>11</v>
      </c>
      <c r="L73" s="2" t="s">
        <v>40</v>
      </c>
      <c r="M73" s="34">
        <v>0.6</v>
      </c>
      <c r="N73" s="38">
        <v>0.56394642857142852</v>
      </c>
      <c r="O73" s="35">
        <v>108.87304811632184</v>
      </c>
      <c r="P73" s="35">
        <v>1224.2599486901838</v>
      </c>
      <c r="Q73" s="35"/>
    </row>
    <row r="74" spans="1:17" x14ac:dyDescent="0.25">
      <c r="A74" s="2" t="s">
        <v>52</v>
      </c>
      <c r="B74" s="2">
        <v>12</v>
      </c>
      <c r="C74" s="2" t="s">
        <v>40</v>
      </c>
      <c r="D74" s="34">
        <v>0.6</v>
      </c>
      <c r="E74" s="38">
        <v>0.9621857142857142</v>
      </c>
      <c r="F74" s="35">
        <v>121.15789473033325</v>
      </c>
      <c r="G74" s="35">
        <v>1116.7236776333541</v>
      </c>
      <c r="J74" s="2" t="s">
        <v>46</v>
      </c>
      <c r="K74" s="2">
        <v>12</v>
      </c>
      <c r="L74" s="2" t="s">
        <v>40</v>
      </c>
      <c r="M74" s="34">
        <v>0.6</v>
      </c>
      <c r="N74" s="38">
        <v>0.56394642857142852</v>
      </c>
      <c r="O74" s="35">
        <v>102.74884191094176</v>
      </c>
      <c r="P74" s="35">
        <v>1155.3942330288005</v>
      </c>
      <c r="Q74" s="35"/>
    </row>
    <row r="75" spans="1:17" x14ac:dyDescent="0.25">
      <c r="A75" s="2" t="s">
        <v>52</v>
      </c>
      <c r="B75" s="2">
        <v>13</v>
      </c>
      <c r="C75" s="2" t="s">
        <v>40</v>
      </c>
      <c r="D75" s="34">
        <v>0.6</v>
      </c>
      <c r="E75" s="38">
        <v>0.9621857142857142</v>
      </c>
      <c r="F75" s="35">
        <v>124.97169959491062</v>
      </c>
      <c r="G75" s="35">
        <v>1151.8758747198599</v>
      </c>
      <c r="J75" s="2" t="s">
        <v>46</v>
      </c>
      <c r="K75" s="2">
        <v>13</v>
      </c>
      <c r="L75" s="2" t="s">
        <v>40</v>
      </c>
      <c r="M75" s="34">
        <v>0.6</v>
      </c>
      <c r="N75" s="38">
        <v>0.56394642857142852</v>
      </c>
      <c r="O75" s="35">
        <v>94.05443198174946</v>
      </c>
      <c r="P75" s="35">
        <v>1057.6269890876561</v>
      </c>
      <c r="Q75" s="35"/>
    </row>
    <row r="76" spans="1:17" x14ac:dyDescent="0.25">
      <c r="A76" s="2" t="s">
        <v>52</v>
      </c>
      <c r="B76" s="2">
        <v>14</v>
      </c>
      <c r="C76" s="2" t="s">
        <v>40</v>
      </c>
      <c r="D76" s="34">
        <v>0.6</v>
      </c>
      <c r="E76" s="38">
        <v>0.9621857142857142</v>
      </c>
      <c r="F76" s="35">
        <v>128.91421913145371</v>
      </c>
      <c r="G76" s="35">
        <v>1188.2144470084347</v>
      </c>
      <c r="J76" s="2" t="s">
        <v>46</v>
      </c>
      <c r="K76" s="2">
        <v>14</v>
      </c>
      <c r="L76" s="2" t="s">
        <v>40</v>
      </c>
      <c r="M76" s="34">
        <v>0.6</v>
      </c>
      <c r="N76" s="38">
        <v>0.56394642857142852</v>
      </c>
      <c r="O76" s="35">
        <v>112.26702800400813</v>
      </c>
      <c r="P76" s="35">
        <v>1262.4247076920162</v>
      </c>
      <c r="Q76" s="35"/>
    </row>
    <row r="77" spans="1:17" x14ac:dyDescent="0.25">
      <c r="A77" s="2" t="s">
        <v>52</v>
      </c>
      <c r="B77" s="2">
        <v>15</v>
      </c>
      <c r="C77" s="2" t="s">
        <v>40</v>
      </c>
      <c r="D77" s="34">
        <v>0.6</v>
      </c>
      <c r="E77" s="38">
        <v>0.9621857142857142</v>
      </c>
      <c r="F77" s="35">
        <v>124.77302149946105</v>
      </c>
      <c r="G77" s="35">
        <v>1150.0446400825344</v>
      </c>
      <c r="J77" s="2" t="s">
        <v>46</v>
      </c>
      <c r="K77" s="2">
        <v>15</v>
      </c>
      <c r="L77" s="2" t="s">
        <v>40</v>
      </c>
      <c r="M77" s="34">
        <v>0.6</v>
      </c>
      <c r="N77" s="38">
        <v>0.56394642857142852</v>
      </c>
      <c r="O77" s="35">
        <v>75.765148447740884</v>
      </c>
      <c r="P77" s="35">
        <v>851.9669317243056</v>
      </c>
      <c r="Q77" s="35"/>
    </row>
    <row r="78" spans="1:17" x14ac:dyDescent="0.25">
      <c r="A78" s="2" t="s">
        <v>52</v>
      </c>
      <c r="B78" s="2">
        <v>16</v>
      </c>
      <c r="C78" s="2" t="s">
        <v>40</v>
      </c>
      <c r="D78" s="34">
        <v>3.2</v>
      </c>
      <c r="E78" s="38">
        <v>4.3254000000000001</v>
      </c>
      <c r="F78" s="35">
        <v>116.80360495617441</v>
      </c>
      <c r="G78" s="35">
        <v>1076.5897804498256</v>
      </c>
      <c r="J78" s="2" t="s">
        <v>46</v>
      </c>
      <c r="K78" s="2">
        <v>16</v>
      </c>
      <c r="L78" s="2" t="s">
        <v>40</v>
      </c>
      <c r="M78" s="34">
        <v>3.2</v>
      </c>
      <c r="N78" s="38">
        <v>2.9679642857142854</v>
      </c>
      <c r="O78" s="35">
        <v>98.693091402505161</v>
      </c>
      <c r="P78" s="35">
        <v>1109.7879696305922</v>
      </c>
      <c r="Q78" s="35"/>
    </row>
    <row r="79" spans="1:17" x14ac:dyDescent="0.25">
      <c r="A79" s="2" t="s">
        <v>52</v>
      </c>
      <c r="B79" s="2">
        <v>17</v>
      </c>
      <c r="C79" s="2" t="s">
        <v>40</v>
      </c>
      <c r="D79" s="34">
        <v>3.2</v>
      </c>
      <c r="E79" s="38">
        <v>4.3254000000000001</v>
      </c>
      <c r="F79" s="35">
        <v>117.04600688693472</v>
      </c>
      <c r="G79" s="35">
        <v>1078.8240217775292</v>
      </c>
      <c r="J79" s="2" t="s">
        <v>46</v>
      </c>
      <c r="K79" s="2">
        <v>17</v>
      </c>
      <c r="L79" s="2" t="s">
        <v>40</v>
      </c>
      <c r="M79" s="34">
        <v>3.2</v>
      </c>
      <c r="N79" s="38">
        <v>2.9679642857142854</v>
      </c>
      <c r="O79" s="35">
        <v>99.942572072113762</v>
      </c>
      <c r="P79" s="35">
        <v>1123.8381791813531</v>
      </c>
      <c r="Q79" s="35"/>
    </row>
    <row r="80" spans="1:17" x14ac:dyDescent="0.25">
      <c r="A80" s="2" t="s">
        <v>52</v>
      </c>
      <c r="B80" s="2">
        <v>18</v>
      </c>
      <c r="C80" s="2" t="s">
        <v>40</v>
      </c>
      <c r="D80" s="34">
        <v>3.2</v>
      </c>
      <c r="E80" s="38">
        <v>4.3254000000000001</v>
      </c>
      <c r="F80" s="35">
        <v>103.52549659674703</v>
      </c>
      <c r="G80" s="35">
        <v>954.20421051105075</v>
      </c>
      <c r="J80" s="2" t="s">
        <v>46</v>
      </c>
      <c r="K80" s="2">
        <v>18</v>
      </c>
      <c r="L80" s="2" t="s">
        <v>40</v>
      </c>
      <c r="M80" s="34">
        <v>3.2</v>
      </c>
      <c r="N80" s="38">
        <v>2.9679642857142854</v>
      </c>
      <c r="O80" s="35">
        <v>99.724412966202777</v>
      </c>
      <c r="P80" s="35">
        <v>1121.3850150564404</v>
      </c>
      <c r="Q80" s="35"/>
    </row>
    <row r="81" spans="1:20" x14ac:dyDescent="0.25">
      <c r="A81" s="2" t="s">
        <v>52</v>
      </c>
      <c r="B81" s="2">
        <v>19</v>
      </c>
      <c r="C81" s="2" t="s">
        <v>40</v>
      </c>
      <c r="D81" s="34">
        <v>3.2</v>
      </c>
      <c r="E81" s="38">
        <v>4.3254000000000001</v>
      </c>
      <c r="F81" s="35">
        <v>117.74774392001426</v>
      </c>
      <c r="G81" s="35">
        <v>1085.2919978186803</v>
      </c>
      <c r="J81" s="2" t="s">
        <v>46</v>
      </c>
      <c r="K81" s="2">
        <v>19</v>
      </c>
      <c r="L81" s="2" t="s">
        <v>40</v>
      </c>
      <c r="M81" s="34">
        <v>3.2</v>
      </c>
      <c r="N81" s="38">
        <v>2.9679642857142854</v>
      </c>
      <c r="O81" s="35">
        <v>106.48888171771536</v>
      </c>
      <c r="P81" s="35">
        <v>1197.4503802678107</v>
      </c>
      <c r="Q81" s="35"/>
    </row>
    <row r="82" spans="1:20" x14ac:dyDescent="0.25">
      <c r="A82" s="2" t="s">
        <v>52</v>
      </c>
      <c r="B82" s="2">
        <v>20</v>
      </c>
      <c r="C82" s="2" t="s">
        <v>40</v>
      </c>
      <c r="D82" s="34">
        <v>3.2</v>
      </c>
      <c r="E82" s="38">
        <v>4.3254000000000001</v>
      </c>
      <c r="F82" s="35">
        <v>103.59080077272576</v>
      </c>
      <c r="G82" s="35">
        <v>954.80612522511933</v>
      </c>
      <c r="J82" s="2" t="s">
        <v>46</v>
      </c>
      <c r="K82" s="2">
        <v>20</v>
      </c>
      <c r="L82" s="2" t="s">
        <v>40</v>
      </c>
      <c r="M82" s="34">
        <v>3.2</v>
      </c>
      <c r="N82" s="38">
        <v>2.9679642857142854</v>
      </c>
      <c r="O82" s="35">
        <v>98.274309048347249</v>
      </c>
      <c r="P82" s="35">
        <v>1105.0788292851696</v>
      </c>
      <c r="Q82" s="35"/>
    </row>
    <row r="83" spans="1:20" x14ac:dyDescent="0.25">
      <c r="A83" s="2" t="s">
        <v>52</v>
      </c>
      <c r="B83" s="2">
        <v>21</v>
      </c>
      <c r="C83" s="2" t="s">
        <v>40</v>
      </c>
      <c r="D83" s="34">
        <v>20</v>
      </c>
      <c r="E83" s="38">
        <v>26.251657142857141</v>
      </c>
      <c r="F83" s="35">
        <v>118.18714370090497</v>
      </c>
      <c r="G83" s="35">
        <v>1089.3419868050332</v>
      </c>
      <c r="J83" s="2" t="s">
        <v>46</v>
      </c>
      <c r="K83" s="2">
        <v>21</v>
      </c>
      <c r="L83" s="2" t="s">
        <v>40</v>
      </c>
      <c r="M83" s="34">
        <v>20</v>
      </c>
      <c r="N83" s="38">
        <v>17.03305238095238</v>
      </c>
      <c r="O83" s="35">
        <v>111.32921305213262</v>
      </c>
      <c r="P83" s="35">
        <v>1251.8791291055022</v>
      </c>
      <c r="Q83" s="35"/>
    </row>
    <row r="84" spans="1:20" x14ac:dyDescent="0.25">
      <c r="A84" s="2" t="s">
        <v>52</v>
      </c>
      <c r="B84" s="2">
        <v>22</v>
      </c>
      <c r="C84" s="2" t="s">
        <v>40</v>
      </c>
      <c r="D84" s="34">
        <v>20</v>
      </c>
      <c r="E84" s="38">
        <v>26.251657142857141</v>
      </c>
      <c r="F84" s="35">
        <v>104.71985007983855</v>
      </c>
      <c r="G84" s="35">
        <v>965.21267856838028</v>
      </c>
      <c r="J84" s="2" t="s">
        <v>46</v>
      </c>
      <c r="K84" s="2">
        <v>22</v>
      </c>
      <c r="L84" s="2" t="s">
        <v>40</v>
      </c>
      <c r="M84" s="34">
        <v>20</v>
      </c>
      <c r="N84" s="38">
        <v>17.03305238095238</v>
      </c>
      <c r="O84" s="35">
        <v>101.64266278226057</v>
      </c>
      <c r="P84" s="35">
        <v>1142.9554263015884</v>
      </c>
      <c r="Q84" s="35"/>
    </row>
    <row r="85" spans="1:20" x14ac:dyDescent="0.25">
      <c r="A85" s="2" t="s">
        <v>52</v>
      </c>
      <c r="B85" s="2">
        <v>23</v>
      </c>
      <c r="C85" s="2" t="s">
        <v>40</v>
      </c>
      <c r="D85" s="34">
        <v>20</v>
      </c>
      <c r="E85" s="38">
        <v>26.251657142857141</v>
      </c>
      <c r="F85" s="35">
        <v>116.29016337466997</v>
      </c>
      <c r="G85" s="35">
        <v>1071.857341243749</v>
      </c>
      <c r="J85" s="2" t="s">
        <v>46</v>
      </c>
      <c r="K85" s="2">
        <v>23</v>
      </c>
      <c r="L85" s="2" t="s">
        <v>40</v>
      </c>
      <c r="M85" s="34">
        <v>20</v>
      </c>
      <c r="N85" s="38">
        <v>17.03305238095238</v>
      </c>
      <c r="O85" s="35">
        <v>101.11791795609059</v>
      </c>
      <c r="P85" s="35">
        <v>1137.0547549685334</v>
      </c>
      <c r="Q85" s="35"/>
    </row>
    <row r="86" spans="1:20" x14ac:dyDescent="0.25">
      <c r="A86" s="2" t="s">
        <v>52</v>
      </c>
      <c r="B86" s="2">
        <v>24</v>
      </c>
      <c r="C86" s="2" t="s">
        <v>40</v>
      </c>
      <c r="D86" s="34">
        <v>20</v>
      </c>
      <c r="E86" s="38">
        <v>26.251657142857141</v>
      </c>
      <c r="F86" s="35">
        <v>123.65654397959607</v>
      </c>
      <c r="G86" s="35">
        <v>1139.7539620812895</v>
      </c>
      <c r="J86" s="2" t="s">
        <v>46</v>
      </c>
      <c r="K86" s="2">
        <v>24</v>
      </c>
      <c r="L86" s="2" t="s">
        <v>40</v>
      </c>
      <c r="M86" s="34">
        <v>20</v>
      </c>
      <c r="N86" s="38">
        <v>17.03305238095238</v>
      </c>
      <c r="O86" s="35">
        <v>106.65866915130027</v>
      </c>
      <c r="P86" s="35">
        <v>1199.359612702516</v>
      </c>
      <c r="Q86" s="35"/>
    </row>
    <row r="87" spans="1:20" x14ac:dyDescent="0.25">
      <c r="A87" s="2" t="s">
        <v>52</v>
      </c>
      <c r="B87" s="2">
        <v>25</v>
      </c>
      <c r="C87" s="2" t="s">
        <v>40</v>
      </c>
      <c r="D87" s="34">
        <v>20</v>
      </c>
      <c r="E87" s="38">
        <v>26.251657142857141</v>
      </c>
      <c r="F87" s="35">
        <v>113.17745114244586</v>
      </c>
      <c r="G87" s="35">
        <v>1043.1671806964696</v>
      </c>
      <c r="J87" s="2" t="s">
        <v>46</v>
      </c>
      <c r="K87" s="2">
        <v>25</v>
      </c>
      <c r="L87" s="2" t="s">
        <v>40</v>
      </c>
      <c r="M87" s="34">
        <v>20</v>
      </c>
      <c r="N87" s="38">
        <v>17.03305238095238</v>
      </c>
      <c r="O87" s="35">
        <v>111.67251747438146</v>
      </c>
      <c r="P87" s="35">
        <v>1255.7395322230711</v>
      </c>
      <c r="Q87" s="35"/>
    </row>
    <row r="88" spans="1:20" x14ac:dyDescent="0.25">
      <c r="A88" s="2" t="s">
        <v>52</v>
      </c>
      <c r="B88" s="2">
        <v>26</v>
      </c>
      <c r="C88" s="2" t="s">
        <v>40</v>
      </c>
      <c r="D88" s="34">
        <v>100</v>
      </c>
      <c r="E88" s="38">
        <v>119.36835714285714</v>
      </c>
      <c r="F88" s="35">
        <v>117.24350198315108</v>
      </c>
      <c r="G88" s="35">
        <v>1080.6443525999834</v>
      </c>
      <c r="J88" s="2" t="s">
        <v>46</v>
      </c>
      <c r="K88" s="2">
        <v>26</v>
      </c>
      <c r="L88" s="2" t="s">
        <v>40</v>
      </c>
      <c r="M88" s="34">
        <v>100</v>
      </c>
      <c r="N88" s="38">
        <v>89.328067857142869</v>
      </c>
      <c r="O88" s="35">
        <v>87.850194663370758</v>
      </c>
      <c r="P88" s="35">
        <v>987.86133640798857</v>
      </c>
      <c r="Q88" s="35"/>
    </row>
    <row r="89" spans="1:20" x14ac:dyDescent="0.25">
      <c r="A89" s="2" t="s">
        <v>52</v>
      </c>
      <c r="B89" s="2">
        <v>27</v>
      </c>
      <c r="C89" s="2" t="s">
        <v>40</v>
      </c>
      <c r="D89" s="34">
        <v>100</v>
      </c>
      <c r="E89" s="38">
        <v>119.36835714285714</v>
      </c>
      <c r="F89" s="35">
        <v>42.570460440739801</v>
      </c>
      <c r="G89" s="35">
        <v>392.37592604046898</v>
      </c>
      <c r="J89" s="2" t="s">
        <v>46</v>
      </c>
      <c r="K89" s="2">
        <v>27</v>
      </c>
      <c r="L89" s="2" t="s">
        <v>40</v>
      </c>
      <c r="M89" s="34">
        <v>100</v>
      </c>
      <c r="N89" s="38">
        <v>89.328067857142869</v>
      </c>
      <c r="O89" s="35">
        <v>104.07407242993112</v>
      </c>
      <c r="P89" s="35">
        <v>1170.2962374757335</v>
      </c>
      <c r="Q89" s="35"/>
    </row>
    <row r="90" spans="1:20" x14ac:dyDescent="0.25">
      <c r="A90" s="2" t="s">
        <v>52</v>
      </c>
      <c r="B90" s="2">
        <v>28</v>
      </c>
      <c r="C90" s="2" t="s">
        <v>40</v>
      </c>
      <c r="D90" s="34">
        <v>100</v>
      </c>
      <c r="E90" s="38">
        <v>119.36835714285714</v>
      </c>
      <c r="F90" s="35">
        <v>117.42326793153637</v>
      </c>
      <c r="G90" s="35">
        <v>1082.3012722042806</v>
      </c>
      <c r="J90" s="2" t="s">
        <v>46</v>
      </c>
      <c r="K90" s="2">
        <v>28</v>
      </c>
      <c r="L90" s="2" t="s">
        <v>40</v>
      </c>
      <c r="M90" s="34">
        <v>100</v>
      </c>
      <c r="N90" s="38">
        <v>89.328067857142869</v>
      </c>
      <c r="O90" s="35">
        <v>102.82898981577517</v>
      </c>
      <c r="P90" s="35">
        <v>1156.2954833525182</v>
      </c>
      <c r="Q90" s="35"/>
    </row>
    <row r="91" spans="1:20" x14ac:dyDescent="0.25">
      <c r="A91" s="2" t="s">
        <v>52</v>
      </c>
      <c r="B91" s="2">
        <v>29</v>
      </c>
      <c r="C91" s="2" t="s">
        <v>40</v>
      </c>
      <c r="D91" s="34">
        <v>100</v>
      </c>
      <c r="E91" s="38">
        <v>119.36835714285714</v>
      </c>
      <c r="F91" s="35">
        <v>62.577938799686564</v>
      </c>
      <c r="G91" s="35">
        <v>576.78673032938661</v>
      </c>
      <c r="J91" s="2" t="s">
        <v>46</v>
      </c>
      <c r="K91" s="2">
        <v>29</v>
      </c>
      <c r="L91" s="2" t="s">
        <v>40</v>
      </c>
      <c r="M91" s="34">
        <v>100</v>
      </c>
      <c r="N91" s="38">
        <v>89.328067857142869</v>
      </c>
      <c r="O91" s="35">
        <v>100.69938671369627</v>
      </c>
      <c r="P91" s="35">
        <v>1132.3484383345815</v>
      </c>
      <c r="Q91" s="35"/>
    </row>
    <row r="92" spans="1:20" x14ac:dyDescent="0.25">
      <c r="A92" s="30" t="s">
        <v>52</v>
      </c>
      <c r="B92" s="30">
        <v>30</v>
      </c>
      <c r="C92" s="30" t="s">
        <v>40</v>
      </c>
      <c r="D92" s="41">
        <v>100</v>
      </c>
      <c r="E92" s="42">
        <v>119.36835714285714</v>
      </c>
      <c r="F92" s="43">
        <v>76.893714544977939</v>
      </c>
      <c r="G92" s="43">
        <v>708.73657787368938</v>
      </c>
      <c r="J92" s="30" t="s">
        <v>46</v>
      </c>
      <c r="K92" s="30">
        <v>30</v>
      </c>
      <c r="L92" s="30" t="s">
        <v>40</v>
      </c>
      <c r="M92" s="41">
        <v>100</v>
      </c>
      <c r="N92" s="42">
        <v>89.328067857142869</v>
      </c>
      <c r="O92" s="43">
        <v>103.50925414789589</v>
      </c>
      <c r="P92" s="43">
        <v>1163.9449465644611</v>
      </c>
      <c r="Q92" s="35"/>
    </row>
    <row r="93" spans="1:20" x14ac:dyDescent="0.25">
      <c r="B93" s="45"/>
      <c r="C93" s="45"/>
      <c r="D93" s="45"/>
      <c r="E93" s="45"/>
      <c r="F93" s="45"/>
    </row>
    <row r="94" spans="1:20" x14ac:dyDescent="0.25">
      <c r="B94" s="45"/>
      <c r="C94" s="45"/>
      <c r="D94" s="45"/>
      <c r="E94" s="45"/>
      <c r="F94" s="45"/>
    </row>
    <row r="95" spans="1:20" ht="75" x14ac:dyDescent="0.25">
      <c r="A95" s="30" t="s">
        <v>47</v>
      </c>
      <c r="B95" s="30" t="s">
        <v>48</v>
      </c>
      <c r="C95" s="30" t="s">
        <v>49</v>
      </c>
      <c r="D95" s="31" t="s">
        <v>104</v>
      </c>
      <c r="E95" s="31" t="s">
        <v>107</v>
      </c>
      <c r="F95" s="30" t="s">
        <v>53</v>
      </c>
      <c r="G95" s="31" t="s">
        <v>54</v>
      </c>
      <c r="H95" s="31" t="s">
        <v>55</v>
      </c>
      <c r="K95" s="30" t="s">
        <v>47</v>
      </c>
      <c r="L95" s="30" t="s">
        <v>48</v>
      </c>
      <c r="M95" s="30" t="s">
        <v>49</v>
      </c>
      <c r="N95" s="31" t="s">
        <v>104</v>
      </c>
      <c r="O95" s="31" t="s">
        <v>107</v>
      </c>
      <c r="P95" s="30" t="s">
        <v>53</v>
      </c>
      <c r="Q95" s="31" t="s">
        <v>54</v>
      </c>
      <c r="R95" s="31" t="s">
        <v>55</v>
      </c>
    </row>
    <row r="96" spans="1:20" x14ac:dyDescent="0.25">
      <c r="A96" s="2" t="s">
        <v>52</v>
      </c>
      <c r="B96" s="2">
        <v>1</v>
      </c>
      <c r="C96" s="2" t="s">
        <v>41</v>
      </c>
      <c r="D96" s="34" t="s">
        <v>42</v>
      </c>
      <c r="E96" s="2">
        <v>0</v>
      </c>
      <c r="F96" s="2" t="s">
        <v>56</v>
      </c>
      <c r="G96" s="35">
        <f>(H96/3.17647619047619)*100</f>
        <v>103.62636044733608</v>
      </c>
      <c r="H96" s="38">
        <v>3.2916666666666665</v>
      </c>
      <c r="J96" s="38"/>
      <c r="K96" s="2" t="s">
        <v>46</v>
      </c>
      <c r="L96" s="2">
        <v>1</v>
      </c>
      <c r="M96" s="2" t="s">
        <v>41</v>
      </c>
      <c r="N96" s="34" t="s">
        <v>42</v>
      </c>
      <c r="O96" s="2">
        <v>0</v>
      </c>
      <c r="P96" s="2" t="s">
        <v>56</v>
      </c>
      <c r="Q96" s="35">
        <f>(R96/2.95213333333333)*100</f>
        <v>97.692064495731998</v>
      </c>
      <c r="R96" s="38">
        <v>2.8839999999999999</v>
      </c>
      <c r="T96" s="38"/>
    </row>
    <row r="97" spans="1:20" x14ac:dyDescent="0.25">
      <c r="A97" s="2" t="s">
        <v>52</v>
      </c>
      <c r="B97" s="2">
        <v>2</v>
      </c>
      <c r="C97" s="2" t="s">
        <v>41</v>
      </c>
      <c r="D97" s="34" t="s">
        <v>42</v>
      </c>
      <c r="E97" s="2">
        <v>0</v>
      </c>
      <c r="F97" s="2" t="s">
        <v>56</v>
      </c>
      <c r="G97" s="35">
        <f t="shared" ref="G97:G125" si="0">(H97/3.17647619047619)*100</f>
        <v>99.061553683326835</v>
      </c>
      <c r="H97" s="38">
        <v>3.1466666666666665</v>
      </c>
      <c r="K97" s="2" t="s">
        <v>46</v>
      </c>
      <c r="L97" s="2">
        <v>2</v>
      </c>
      <c r="M97" s="2" t="s">
        <v>41</v>
      </c>
      <c r="N97" s="34" t="s">
        <v>42</v>
      </c>
      <c r="O97" s="2">
        <v>0</v>
      </c>
      <c r="P97" s="2" t="s">
        <v>56</v>
      </c>
      <c r="Q97" s="35">
        <f t="shared" ref="Q97:Q125" si="1">(R97/2.95213333333333)*100</f>
        <v>103.31511675172769</v>
      </c>
      <c r="R97" s="38">
        <v>3.0500000000000003</v>
      </c>
      <c r="T97" s="35"/>
    </row>
    <row r="98" spans="1:20" x14ac:dyDescent="0.25">
      <c r="A98" s="2" t="s">
        <v>52</v>
      </c>
      <c r="B98" s="2">
        <v>3</v>
      </c>
      <c r="C98" s="2" t="s">
        <v>41</v>
      </c>
      <c r="D98" s="34" t="s">
        <v>42</v>
      </c>
      <c r="E98" s="2">
        <v>0</v>
      </c>
      <c r="F98" s="2" t="s">
        <v>56</v>
      </c>
      <c r="G98" s="35">
        <f t="shared" si="0"/>
        <v>97.592420471921599</v>
      </c>
      <c r="H98" s="38">
        <v>3.1000000000000005</v>
      </c>
      <c r="K98" s="2" t="s">
        <v>46</v>
      </c>
      <c r="L98" s="2">
        <v>3</v>
      </c>
      <c r="M98" s="2" t="s">
        <v>41</v>
      </c>
      <c r="N98" s="34" t="s">
        <v>42</v>
      </c>
      <c r="O98" s="2">
        <v>0</v>
      </c>
      <c r="P98" s="2" t="s">
        <v>56</v>
      </c>
      <c r="Q98" s="35">
        <f t="shared" si="1"/>
        <v>104.33133101485943</v>
      </c>
      <c r="R98" s="2">
        <v>3.0800000000000005</v>
      </c>
    </row>
    <row r="99" spans="1:20" x14ac:dyDescent="0.25">
      <c r="A99" s="2" t="s">
        <v>52</v>
      </c>
      <c r="B99" s="2">
        <v>4</v>
      </c>
      <c r="C99" s="2" t="s">
        <v>41</v>
      </c>
      <c r="D99" s="34" t="s">
        <v>42</v>
      </c>
      <c r="E99" s="2">
        <v>0</v>
      </c>
      <c r="F99" s="2" t="s">
        <v>56</v>
      </c>
      <c r="G99" s="35">
        <f t="shared" si="0"/>
        <v>101.07786406020449</v>
      </c>
      <c r="H99" s="38">
        <v>3.2107142857142854</v>
      </c>
      <c r="K99" s="2" t="s">
        <v>46</v>
      </c>
      <c r="L99" s="2">
        <v>4</v>
      </c>
      <c r="M99" s="2" t="s">
        <v>41</v>
      </c>
      <c r="N99" s="34" t="s">
        <v>42</v>
      </c>
      <c r="O99" s="2">
        <v>0</v>
      </c>
      <c r="P99" s="2" t="s">
        <v>56</v>
      </c>
      <c r="Q99" s="35">
        <f t="shared" si="1"/>
        <v>98.572783523779506</v>
      </c>
      <c r="R99" s="38">
        <v>2.9099999999999997</v>
      </c>
    </row>
    <row r="100" spans="1:20" x14ac:dyDescent="0.25">
      <c r="A100" s="2" t="s">
        <v>52</v>
      </c>
      <c r="B100" s="2">
        <v>5</v>
      </c>
      <c r="C100" s="2" t="s">
        <v>41</v>
      </c>
      <c r="D100" s="34" t="s">
        <v>42</v>
      </c>
      <c r="E100" s="2">
        <v>0</v>
      </c>
      <c r="F100" s="2" t="s">
        <v>56</v>
      </c>
      <c r="G100" s="35">
        <f t="shared" si="0"/>
        <v>98.641801337211078</v>
      </c>
      <c r="H100" s="38">
        <v>3.1333333333333337</v>
      </c>
      <c r="K100" s="2" t="s">
        <v>46</v>
      </c>
      <c r="L100" s="2">
        <v>5</v>
      </c>
      <c r="M100" s="2" t="s">
        <v>41</v>
      </c>
      <c r="N100" s="34" t="s">
        <v>42</v>
      </c>
      <c r="O100" s="2">
        <v>0</v>
      </c>
      <c r="P100" s="2" t="s">
        <v>56</v>
      </c>
      <c r="Q100" s="35">
        <f t="shared" si="1"/>
        <v>96.088704213901906</v>
      </c>
      <c r="R100" s="38">
        <v>2.8366666666666664</v>
      </c>
    </row>
    <row r="101" spans="1:20" x14ac:dyDescent="0.25">
      <c r="A101" s="2" t="s">
        <v>52</v>
      </c>
      <c r="B101" s="2">
        <v>6</v>
      </c>
      <c r="C101" s="2" t="s">
        <v>41</v>
      </c>
      <c r="D101" s="34">
        <v>0.1</v>
      </c>
      <c r="E101" s="38">
        <v>0.12565384615384617</v>
      </c>
      <c r="F101" s="2" t="s">
        <v>56</v>
      </c>
      <c r="G101" s="35">
        <f t="shared" si="0"/>
        <v>96.3331634335742</v>
      </c>
      <c r="H101" s="38">
        <v>3.0599999999999996</v>
      </c>
      <c r="K101" s="2" t="s">
        <v>46</v>
      </c>
      <c r="L101" s="2">
        <v>6</v>
      </c>
      <c r="M101" s="2" t="s">
        <v>41</v>
      </c>
      <c r="N101" s="34">
        <v>0.1</v>
      </c>
      <c r="O101" s="38">
        <v>8.6711764705882349E-2</v>
      </c>
      <c r="P101" s="2" t="s">
        <v>56</v>
      </c>
      <c r="Q101" s="35">
        <f t="shared" si="1"/>
        <v>102.06178582719849</v>
      </c>
      <c r="R101" s="38">
        <v>3.0129999999999995</v>
      </c>
    </row>
    <row r="102" spans="1:20" x14ac:dyDescent="0.25">
      <c r="A102" s="2" t="s">
        <v>52</v>
      </c>
      <c r="B102" s="2">
        <v>7</v>
      </c>
      <c r="C102" s="2" t="s">
        <v>41</v>
      </c>
      <c r="D102" s="34">
        <v>0.1</v>
      </c>
      <c r="E102" s="38">
        <v>0.12565384615384617</v>
      </c>
      <c r="F102" s="2" t="s">
        <v>56</v>
      </c>
      <c r="G102" s="35">
        <f t="shared" si="0"/>
        <v>98.576215033130453</v>
      </c>
      <c r="H102" s="38">
        <v>3.1312499999999996</v>
      </c>
      <c r="K102" s="2" t="s">
        <v>46</v>
      </c>
      <c r="L102" s="2">
        <v>7</v>
      </c>
      <c r="M102" s="2" t="s">
        <v>41</v>
      </c>
      <c r="N102" s="34">
        <v>0.1</v>
      </c>
      <c r="O102" s="38">
        <v>8.6711764705882349E-2</v>
      </c>
      <c r="P102" s="2" t="s">
        <v>56</v>
      </c>
      <c r="Q102" s="35">
        <f t="shared" si="1"/>
        <v>101.62142631317477</v>
      </c>
      <c r="R102" s="38">
        <v>3</v>
      </c>
    </row>
    <row r="103" spans="1:20" x14ac:dyDescent="0.25">
      <c r="A103" s="2" t="s">
        <v>52</v>
      </c>
      <c r="B103" s="2">
        <v>8</v>
      </c>
      <c r="C103" s="2" t="s">
        <v>41</v>
      </c>
      <c r="D103" s="34">
        <v>0.1</v>
      </c>
      <c r="E103" s="38">
        <v>0.12565384615384617</v>
      </c>
      <c r="F103" s="2" t="s">
        <v>56</v>
      </c>
      <c r="G103" s="35">
        <f t="shared" si="0"/>
        <v>98.197832509588608</v>
      </c>
      <c r="H103" s="38">
        <v>3.1192307692307697</v>
      </c>
      <c r="K103" s="2" t="s">
        <v>46</v>
      </c>
      <c r="L103" s="2">
        <v>8</v>
      </c>
      <c r="M103" s="2" t="s">
        <v>41</v>
      </c>
      <c r="N103" s="34">
        <v>0.1</v>
      </c>
      <c r="O103" s="38">
        <v>8.6711764705882349E-2</v>
      </c>
      <c r="P103" s="2" t="s">
        <v>56</v>
      </c>
      <c r="Q103" s="35">
        <f t="shared" si="1"/>
        <v>101.05686283365714</v>
      </c>
      <c r="R103" s="38">
        <v>2.9833333333333338</v>
      </c>
    </row>
    <row r="104" spans="1:20" x14ac:dyDescent="0.25">
      <c r="A104" s="2" t="s">
        <v>52</v>
      </c>
      <c r="B104" s="2">
        <v>9</v>
      </c>
      <c r="C104" s="2" t="s">
        <v>41</v>
      </c>
      <c r="D104" s="34">
        <v>0.1</v>
      </c>
      <c r="E104" s="38">
        <v>0.12565384615384617</v>
      </c>
      <c r="F104" s="2" t="s">
        <v>56</v>
      </c>
      <c r="G104" s="35">
        <f t="shared" si="0"/>
        <v>98.240567476953316</v>
      </c>
      <c r="H104" s="38">
        <v>3.1205882352941177</v>
      </c>
      <c r="K104" s="2" t="s">
        <v>46</v>
      </c>
      <c r="L104" s="2">
        <v>9</v>
      </c>
      <c r="M104" s="2" t="s">
        <v>41</v>
      </c>
      <c r="N104" s="34">
        <v>0.1</v>
      </c>
      <c r="O104" s="38">
        <v>8.6711764705882349E-2</v>
      </c>
      <c r="P104" s="2" t="s">
        <v>56</v>
      </c>
      <c r="Q104" s="35">
        <f t="shared" si="1"/>
        <v>102.10533786704701</v>
      </c>
      <c r="R104" s="38">
        <v>3.0142857142857138</v>
      </c>
    </row>
    <row r="105" spans="1:20" x14ac:dyDescent="0.25">
      <c r="A105" s="2" t="s">
        <v>52</v>
      </c>
      <c r="B105" s="2">
        <v>10</v>
      </c>
      <c r="C105" s="2" t="s">
        <v>41</v>
      </c>
      <c r="D105" s="34">
        <v>0.1</v>
      </c>
      <c r="E105" s="38">
        <v>0.12565384615384617</v>
      </c>
      <c r="F105" s="2" t="s">
        <v>56</v>
      </c>
      <c r="G105" s="35">
        <f t="shared" si="0"/>
        <v>100.25623343765642</v>
      </c>
      <c r="H105" s="38">
        <v>3.1846153846153844</v>
      </c>
      <c r="K105" s="2" t="s">
        <v>46</v>
      </c>
      <c r="L105" s="2">
        <v>10</v>
      </c>
      <c r="M105" s="2" t="s">
        <v>41</v>
      </c>
      <c r="N105" s="34">
        <v>0.1</v>
      </c>
      <c r="O105" s="38">
        <v>8.6711764705882349E-2</v>
      </c>
      <c r="P105" s="2" t="s">
        <v>56</v>
      </c>
      <c r="Q105" s="35">
        <f t="shared" si="1"/>
        <v>99.536884234955778</v>
      </c>
      <c r="R105" s="38">
        <v>2.9384615384615382</v>
      </c>
    </row>
    <row r="106" spans="1:20" x14ac:dyDescent="0.25">
      <c r="A106" s="2" t="s">
        <v>52</v>
      </c>
      <c r="B106" s="2">
        <v>11</v>
      </c>
      <c r="C106" s="2" t="s">
        <v>41</v>
      </c>
      <c r="D106" s="34">
        <v>0.6</v>
      </c>
      <c r="E106" s="38">
        <v>0.72021538461538459</v>
      </c>
      <c r="F106" s="2" t="s">
        <v>56</v>
      </c>
      <c r="G106" s="35">
        <f t="shared" si="0"/>
        <v>96.139431581520768</v>
      </c>
      <c r="H106" s="38">
        <v>3.0538461538461541</v>
      </c>
      <c r="K106" s="2" t="s">
        <v>46</v>
      </c>
      <c r="L106" s="2">
        <v>11</v>
      </c>
      <c r="M106" s="2" t="s">
        <v>41</v>
      </c>
      <c r="N106" s="34">
        <v>0.6</v>
      </c>
      <c r="O106" s="38">
        <v>0.48131088235294117</v>
      </c>
      <c r="P106" s="2" t="s">
        <v>56</v>
      </c>
      <c r="Q106" s="35">
        <f t="shared" si="1"/>
        <v>101.86338209011087</v>
      </c>
      <c r="R106" s="38">
        <v>3.0071428571428567</v>
      </c>
    </row>
    <row r="107" spans="1:20" x14ac:dyDescent="0.25">
      <c r="A107" s="2" t="s">
        <v>52</v>
      </c>
      <c r="B107" s="2">
        <v>12</v>
      </c>
      <c r="C107" s="2" t="s">
        <v>41</v>
      </c>
      <c r="D107" s="34">
        <v>0.6</v>
      </c>
      <c r="E107" s="38">
        <v>0.72021538461538459</v>
      </c>
      <c r="F107" s="2" t="s">
        <v>56</v>
      </c>
      <c r="G107" s="35">
        <f t="shared" si="0"/>
        <v>97.067730039276839</v>
      </c>
      <c r="H107" s="38">
        <v>3.0833333333333335</v>
      </c>
      <c r="K107" s="2" t="s">
        <v>46</v>
      </c>
      <c r="L107" s="2">
        <v>12</v>
      </c>
      <c r="M107" s="2" t="s">
        <v>41</v>
      </c>
      <c r="N107" s="34">
        <v>0.6</v>
      </c>
      <c r="O107" s="38">
        <v>0.48131088235294117</v>
      </c>
      <c r="P107" s="2" t="s">
        <v>56</v>
      </c>
      <c r="Q107" s="35">
        <f t="shared" si="1"/>
        <v>102.29890248859593</v>
      </c>
      <c r="R107" s="38">
        <v>3.02</v>
      </c>
    </row>
    <row r="108" spans="1:20" x14ac:dyDescent="0.25">
      <c r="A108" s="2" t="s">
        <v>52</v>
      </c>
      <c r="B108" s="2">
        <v>13</v>
      </c>
      <c r="C108" s="2" t="s">
        <v>41</v>
      </c>
      <c r="D108" s="34">
        <v>0.6</v>
      </c>
      <c r="E108" s="38">
        <v>0.72021538461538459</v>
      </c>
      <c r="F108" s="2" t="s">
        <v>56</v>
      </c>
      <c r="G108" s="35">
        <f t="shared" si="0"/>
        <v>97.487482385392624</v>
      </c>
      <c r="H108" s="38">
        <v>3.0966666666666662</v>
      </c>
      <c r="K108" s="2" t="s">
        <v>46</v>
      </c>
      <c r="L108" s="2">
        <v>13</v>
      </c>
      <c r="M108" s="2" t="s">
        <v>41</v>
      </c>
      <c r="N108" s="34">
        <v>0.6</v>
      </c>
      <c r="O108" s="38">
        <v>0.48131088235294117</v>
      </c>
      <c r="P108" s="2" t="s">
        <v>56</v>
      </c>
      <c r="Q108" s="35">
        <f t="shared" si="1"/>
        <v>100.89555898236637</v>
      </c>
      <c r="R108" s="38">
        <v>2.9785714285714286</v>
      </c>
    </row>
    <row r="109" spans="1:20" x14ac:dyDescent="0.25">
      <c r="A109" s="2" t="s">
        <v>52</v>
      </c>
      <c r="B109" s="2">
        <v>14</v>
      </c>
      <c r="C109" s="2" t="s">
        <v>41</v>
      </c>
      <c r="D109" s="34">
        <v>0.6</v>
      </c>
      <c r="E109" s="38">
        <v>0.72021538461538459</v>
      </c>
      <c r="F109" s="2" t="s">
        <v>56</v>
      </c>
      <c r="G109" s="35">
        <f t="shared" si="0"/>
        <v>100.54380415554824</v>
      </c>
      <c r="H109" s="38">
        <v>3.1937500000000001</v>
      </c>
      <c r="K109" s="2" t="s">
        <v>46</v>
      </c>
      <c r="L109" s="2">
        <v>14</v>
      </c>
      <c r="M109" s="2" t="s">
        <v>41</v>
      </c>
      <c r="N109" s="34">
        <v>0.6</v>
      </c>
      <c r="O109" s="38">
        <v>0.48131088235294117</v>
      </c>
      <c r="P109" s="2" t="s">
        <v>56</v>
      </c>
      <c r="Q109" s="35">
        <f t="shared" si="1"/>
        <v>93.152974120410221</v>
      </c>
      <c r="R109" s="38">
        <v>2.7500000000000004</v>
      </c>
    </row>
    <row r="110" spans="1:20" x14ac:dyDescent="0.25">
      <c r="A110" s="2" t="s">
        <v>52</v>
      </c>
      <c r="B110" s="2">
        <v>15</v>
      </c>
      <c r="C110" s="2" t="s">
        <v>41</v>
      </c>
      <c r="D110" s="34">
        <v>0.6</v>
      </c>
      <c r="E110" s="38">
        <v>0.72021538461538459</v>
      </c>
      <c r="F110" s="2" t="s">
        <v>56</v>
      </c>
      <c r="G110" s="35">
        <f t="shared" si="0"/>
        <v>96.917818487092632</v>
      </c>
      <c r="H110" s="38">
        <v>3.0785714285714287</v>
      </c>
      <c r="K110" s="2" t="s">
        <v>46</v>
      </c>
      <c r="L110" s="2">
        <v>15</v>
      </c>
      <c r="M110" s="2" t="s">
        <v>41</v>
      </c>
      <c r="N110" s="34">
        <v>0.6</v>
      </c>
      <c r="O110" s="38">
        <v>0.48131088235294117</v>
      </c>
      <c r="P110" s="2" t="s">
        <v>56</v>
      </c>
      <c r="Q110" s="35">
        <f t="shared" si="1"/>
        <v>103.92000619406801</v>
      </c>
      <c r="R110" s="38">
        <v>3.0678571428571431</v>
      </c>
    </row>
    <row r="111" spans="1:20" x14ac:dyDescent="0.25">
      <c r="A111" s="2" t="s">
        <v>52</v>
      </c>
      <c r="B111" s="2">
        <v>16</v>
      </c>
      <c r="C111" s="2" t="s">
        <v>41</v>
      </c>
      <c r="D111" s="34">
        <v>3.2</v>
      </c>
      <c r="E111" s="38">
        <v>3.3817538461538463</v>
      </c>
      <c r="F111" s="2" t="s">
        <v>56</v>
      </c>
      <c r="G111" s="35">
        <f t="shared" si="0"/>
        <v>96.674212214793286</v>
      </c>
      <c r="H111" s="38">
        <v>3.0708333333333333</v>
      </c>
      <c r="K111" s="2" t="s">
        <v>46</v>
      </c>
      <c r="L111" s="2">
        <v>16</v>
      </c>
      <c r="M111" s="2" t="s">
        <v>41</v>
      </c>
      <c r="N111" s="34">
        <v>3.2</v>
      </c>
      <c r="O111" s="38">
        <v>2.4761382352941181</v>
      </c>
      <c r="P111" s="2" t="s">
        <v>56</v>
      </c>
      <c r="Q111" s="35">
        <f t="shared" si="1"/>
        <v>98.959912766877324</v>
      </c>
      <c r="R111" s="38">
        <v>2.9214285714285713</v>
      </c>
    </row>
    <row r="112" spans="1:20" x14ac:dyDescent="0.25">
      <c r="A112" s="2" t="s">
        <v>52</v>
      </c>
      <c r="B112" s="2">
        <v>17</v>
      </c>
      <c r="C112" s="2" t="s">
        <v>41</v>
      </c>
      <c r="D112" s="34">
        <v>3.2</v>
      </c>
      <c r="E112" s="38">
        <v>3.3817538461538463</v>
      </c>
      <c r="F112" s="2" t="s">
        <v>56</v>
      </c>
      <c r="G112" s="35">
        <f t="shared" si="0"/>
        <v>98.042155128474221</v>
      </c>
      <c r="H112" s="38">
        <v>3.1142857142857143</v>
      </c>
      <c r="K112" s="2" t="s">
        <v>46</v>
      </c>
      <c r="L112" s="2">
        <v>17</v>
      </c>
      <c r="M112" s="2" t="s">
        <v>41</v>
      </c>
      <c r="N112" s="34">
        <v>3.2</v>
      </c>
      <c r="O112" s="38">
        <v>2.4761382352941181</v>
      </c>
      <c r="P112" s="2" t="s">
        <v>56</v>
      </c>
      <c r="Q112" s="35">
        <f t="shared" si="1"/>
        <v>101.97427848787328</v>
      </c>
      <c r="R112" s="38">
        <v>3.0104166666666665</v>
      </c>
    </row>
    <row r="113" spans="1:20" x14ac:dyDescent="0.25">
      <c r="A113" s="2" t="s">
        <v>52</v>
      </c>
      <c r="B113" s="2">
        <v>18</v>
      </c>
      <c r="C113" s="2" t="s">
        <v>41</v>
      </c>
      <c r="D113" s="34">
        <v>3.2</v>
      </c>
      <c r="E113" s="38">
        <v>3.3817538461538463</v>
      </c>
      <c r="F113" s="2" t="s">
        <v>56</v>
      </c>
      <c r="G113" s="35">
        <f t="shared" si="0"/>
        <v>97.504972066480804</v>
      </c>
      <c r="H113" s="38">
        <v>3.0972222222222228</v>
      </c>
      <c r="K113" s="2" t="s">
        <v>46</v>
      </c>
      <c r="L113" s="2">
        <v>18</v>
      </c>
      <c r="M113" s="2" t="s">
        <v>41</v>
      </c>
      <c r="N113" s="34">
        <v>3.2</v>
      </c>
      <c r="O113" s="38">
        <v>2.4761382352941181</v>
      </c>
      <c r="P113" s="2" t="s">
        <v>56</v>
      </c>
      <c r="Q113" s="35">
        <f t="shared" si="1"/>
        <v>101.16977552956068</v>
      </c>
      <c r="R113" s="38">
        <v>2.9866666666666672</v>
      </c>
    </row>
    <row r="114" spans="1:20" x14ac:dyDescent="0.25">
      <c r="A114" s="2" t="s">
        <v>52</v>
      </c>
      <c r="B114" s="2">
        <v>19</v>
      </c>
      <c r="C114" s="2" t="s">
        <v>41</v>
      </c>
      <c r="D114" s="34">
        <v>3.2</v>
      </c>
      <c r="E114" s="38">
        <v>3.3817538461538463</v>
      </c>
      <c r="F114" s="2" t="s">
        <v>56</v>
      </c>
      <c r="G114" s="35">
        <f t="shared" si="0"/>
        <v>99.363250682097586</v>
      </c>
      <c r="H114" s="38">
        <v>3.15625</v>
      </c>
      <c r="K114" s="2" t="s">
        <v>46</v>
      </c>
      <c r="L114" s="2">
        <v>19</v>
      </c>
      <c r="M114" s="2" t="s">
        <v>41</v>
      </c>
      <c r="N114" s="34">
        <v>3.2</v>
      </c>
      <c r="O114" s="38">
        <v>2.4761382352941181</v>
      </c>
      <c r="P114" s="2" t="s">
        <v>56</v>
      </c>
      <c r="Q114" s="35">
        <f t="shared" si="1"/>
        <v>105.00880719028061</v>
      </c>
      <c r="R114" s="38">
        <v>3.1000000000000005</v>
      </c>
    </row>
    <row r="115" spans="1:20" x14ac:dyDescent="0.25">
      <c r="A115" s="2" t="s">
        <v>52</v>
      </c>
      <c r="B115" s="2">
        <v>20</v>
      </c>
      <c r="C115" s="2" t="s">
        <v>41</v>
      </c>
      <c r="D115" s="34">
        <v>3.2</v>
      </c>
      <c r="E115" s="38">
        <v>3.3817538461538463</v>
      </c>
      <c r="F115" s="2" t="s">
        <v>56</v>
      </c>
      <c r="G115" s="35">
        <f t="shared" si="0"/>
        <v>98.222048991095264</v>
      </c>
      <c r="H115" s="38">
        <v>3.12</v>
      </c>
      <c r="K115" s="2" t="s">
        <v>46</v>
      </c>
      <c r="L115" s="2">
        <v>20</v>
      </c>
      <c r="M115" s="2" t="s">
        <v>41</v>
      </c>
      <c r="N115" s="34">
        <v>3.2</v>
      </c>
      <c r="O115" s="38">
        <v>2.4761382352941181</v>
      </c>
      <c r="P115" s="2" t="s">
        <v>56</v>
      </c>
      <c r="Q115" s="35">
        <f t="shared" si="1"/>
        <v>98.657468045707162</v>
      </c>
      <c r="R115" s="38">
        <v>2.9125000000000001</v>
      </c>
    </row>
    <row r="116" spans="1:20" x14ac:dyDescent="0.25">
      <c r="A116" s="2" t="s">
        <v>52</v>
      </c>
      <c r="B116" s="2">
        <v>21</v>
      </c>
      <c r="C116" s="2" t="s">
        <v>41</v>
      </c>
      <c r="D116" s="34">
        <v>20</v>
      </c>
      <c r="E116" s="38">
        <v>24.445507692307689</v>
      </c>
      <c r="F116" s="2" t="s">
        <v>56</v>
      </c>
      <c r="G116" s="35">
        <f t="shared" si="0"/>
        <v>98.248283512727511</v>
      </c>
      <c r="H116" s="38">
        <v>3.1208333333333336</v>
      </c>
      <c r="K116" s="2" t="s">
        <v>46</v>
      </c>
      <c r="L116" s="2">
        <v>21</v>
      </c>
      <c r="M116" s="2" t="s">
        <v>41</v>
      </c>
      <c r="N116" s="34">
        <v>20</v>
      </c>
      <c r="O116" s="38">
        <v>15.599484215686275</v>
      </c>
      <c r="P116" s="2" t="s">
        <v>56</v>
      </c>
      <c r="Q116" s="35">
        <f t="shared" si="1"/>
        <v>101.16977552956065</v>
      </c>
      <c r="R116" s="38">
        <v>2.9866666666666668</v>
      </c>
    </row>
    <row r="117" spans="1:20" x14ac:dyDescent="0.25">
      <c r="A117" s="2" t="s">
        <v>52</v>
      </c>
      <c r="B117" s="2">
        <v>22</v>
      </c>
      <c r="C117" s="2" t="s">
        <v>41</v>
      </c>
      <c r="D117" s="34">
        <v>20</v>
      </c>
      <c r="E117" s="38">
        <v>24.445507692307689</v>
      </c>
      <c r="F117" s="2" t="s">
        <v>56</v>
      </c>
      <c r="G117" s="35">
        <f t="shared" si="0"/>
        <v>95.526451893382927</v>
      </c>
      <c r="H117" s="38">
        <v>3.0343750000000003</v>
      </c>
      <c r="K117" s="2" t="s">
        <v>46</v>
      </c>
      <c r="L117" s="2">
        <v>22</v>
      </c>
      <c r="M117" s="2" t="s">
        <v>41</v>
      </c>
      <c r="N117" s="34">
        <v>20</v>
      </c>
      <c r="O117" s="38">
        <v>15.599484215686275</v>
      </c>
      <c r="P117" s="2" t="s">
        <v>56</v>
      </c>
      <c r="Q117" s="35">
        <f t="shared" si="1"/>
        <v>101.71056791520388</v>
      </c>
      <c r="R117" s="38">
        <v>3.0026315789473688</v>
      </c>
    </row>
    <row r="118" spans="1:20" x14ac:dyDescent="0.25">
      <c r="A118" s="2" t="s">
        <v>52</v>
      </c>
      <c r="B118" s="2">
        <v>23</v>
      </c>
      <c r="C118" s="2" t="s">
        <v>41</v>
      </c>
      <c r="D118" s="34">
        <v>20</v>
      </c>
      <c r="E118" s="38">
        <v>24.445507692307689</v>
      </c>
      <c r="F118" s="2" t="s">
        <v>56</v>
      </c>
      <c r="G118" s="35">
        <f t="shared" si="0"/>
        <v>97.367553143645239</v>
      </c>
      <c r="H118" s="38">
        <v>3.0928571428571421</v>
      </c>
      <c r="K118" s="2" t="s">
        <v>46</v>
      </c>
      <c r="L118" s="2">
        <v>23</v>
      </c>
      <c r="M118" s="2" t="s">
        <v>41</v>
      </c>
      <c r="N118" s="34">
        <v>20</v>
      </c>
      <c r="O118" s="38">
        <v>15.599484215686275</v>
      </c>
      <c r="P118" s="2" t="s">
        <v>56</v>
      </c>
      <c r="Q118" s="35">
        <f t="shared" si="1"/>
        <v>97.871111770664726</v>
      </c>
      <c r="R118" s="38">
        <v>2.8892857142857138</v>
      </c>
    </row>
    <row r="119" spans="1:20" x14ac:dyDescent="0.25">
      <c r="A119" s="2" t="s">
        <v>52</v>
      </c>
      <c r="B119" s="2">
        <v>24</v>
      </c>
      <c r="C119" s="2" t="s">
        <v>41</v>
      </c>
      <c r="D119" s="34">
        <v>20</v>
      </c>
      <c r="E119" s="38">
        <v>24.445507692307689</v>
      </c>
      <c r="F119" s="2" t="s">
        <v>56</v>
      </c>
      <c r="G119" s="35">
        <f t="shared" si="0"/>
        <v>98.829190777441354</v>
      </c>
      <c r="H119" s="38">
        <v>3.1392857142857151</v>
      </c>
      <c r="K119" s="2" t="s">
        <v>46</v>
      </c>
      <c r="L119" s="2">
        <v>24</v>
      </c>
      <c r="M119" s="2" t="s">
        <v>41</v>
      </c>
      <c r="N119" s="34">
        <v>20</v>
      </c>
      <c r="O119" s="38">
        <v>15.599484215686275</v>
      </c>
      <c r="P119" s="2" t="s">
        <v>56</v>
      </c>
      <c r="Q119" s="35">
        <f t="shared" si="1"/>
        <v>99.728478175968561</v>
      </c>
      <c r="R119" s="38">
        <v>2.9441176470588233</v>
      </c>
    </row>
    <row r="120" spans="1:20" x14ac:dyDescent="0.25">
      <c r="A120" s="2" t="s">
        <v>52</v>
      </c>
      <c r="B120" s="2">
        <v>25</v>
      </c>
      <c r="C120" s="2" t="s">
        <v>41</v>
      </c>
      <c r="D120" s="34">
        <v>20</v>
      </c>
      <c r="E120" s="38">
        <v>24.445507692307689</v>
      </c>
      <c r="F120" s="2" t="s">
        <v>56</v>
      </c>
      <c r="G120" s="35">
        <f t="shared" si="0"/>
        <v>97.407235613341072</v>
      </c>
      <c r="H120" s="38">
        <v>3.0941176470588232</v>
      </c>
      <c r="K120" s="2" t="s">
        <v>46</v>
      </c>
      <c r="L120" s="2">
        <v>25</v>
      </c>
      <c r="M120" s="2" t="s">
        <v>41</v>
      </c>
      <c r="N120" s="34">
        <v>20</v>
      </c>
      <c r="O120" s="38">
        <v>15.599484215686275</v>
      </c>
      <c r="P120" s="2" t="s">
        <v>56</v>
      </c>
      <c r="Q120" s="35">
        <f t="shared" si="1"/>
        <v>101.53674179124712</v>
      </c>
      <c r="R120" s="38">
        <v>2.9975000000000001</v>
      </c>
    </row>
    <row r="121" spans="1:20" x14ac:dyDescent="0.25">
      <c r="A121" s="2" t="s">
        <v>52</v>
      </c>
      <c r="B121" s="2">
        <v>26</v>
      </c>
      <c r="C121" s="2" t="s">
        <v>41</v>
      </c>
      <c r="D121" s="34">
        <v>100</v>
      </c>
      <c r="E121" s="38">
        <v>100.96488461538459</v>
      </c>
      <c r="F121" s="2" t="s">
        <v>56</v>
      </c>
      <c r="G121" s="35">
        <f t="shared" si="0"/>
        <v>101.97733337330975</v>
      </c>
      <c r="H121" s="38">
        <v>3.2392857142857139</v>
      </c>
      <c r="K121" s="2" t="s">
        <v>46</v>
      </c>
      <c r="L121" s="2">
        <v>26</v>
      </c>
      <c r="M121" s="2" t="s">
        <v>41</v>
      </c>
      <c r="N121" s="34">
        <v>100</v>
      </c>
      <c r="O121" s="38">
        <v>75.449926680672277</v>
      </c>
      <c r="P121" s="2" t="s">
        <v>56</v>
      </c>
      <c r="Q121" s="35">
        <f t="shared" si="1"/>
        <v>99.334944221128325</v>
      </c>
      <c r="R121" s="38">
        <v>2.9324999999999997</v>
      </c>
    </row>
    <row r="122" spans="1:20" x14ac:dyDescent="0.25">
      <c r="A122" s="2" t="s">
        <v>52</v>
      </c>
      <c r="B122" s="2">
        <v>27</v>
      </c>
      <c r="C122" s="2" t="s">
        <v>41</v>
      </c>
      <c r="D122" s="34">
        <v>100</v>
      </c>
      <c r="E122" s="38">
        <v>100.96488461538459</v>
      </c>
      <c r="F122" s="2" t="s">
        <v>56</v>
      </c>
      <c r="G122" s="35">
        <f t="shared" si="0"/>
        <v>105.4627769615927</v>
      </c>
      <c r="H122" s="38">
        <v>3.3500000000000005</v>
      </c>
      <c r="K122" s="2" t="s">
        <v>46</v>
      </c>
      <c r="L122" s="2">
        <v>27</v>
      </c>
      <c r="M122" s="2" t="s">
        <v>41</v>
      </c>
      <c r="N122" s="34">
        <v>100</v>
      </c>
      <c r="O122" s="38">
        <v>75.449926680672277</v>
      </c>
      <c r="P122" s="2" t="s">
        <v>56</v>
      </c>
      <c r="Q122" s="35">
        <f t="shared" si="1"/>
        <v>98.637305064295816</v>
      </c>
      <c r="R122" s="38">
        <v>2.9119047619047618</v>
      </c>
    </row>
    <row r="123" spans="1:20" x14ac:dyDescent="0.25">
      <c r="A123" s="2" t="s">
        <v>52</v>
      </c>
      <c r="B123" s="2">
        <v>28</v>
      </c>
      <c r="C123" s="2" t="s">
        <v>41</v>
      </c>
      <c r="D123" s="34">
        <v>100</v>
      </c>
      <c r="E123" s="38">
        <v>100.96488461538459</v>
      </c>
      <c r="F123" s="2" t="s">
        <v>56</v>
      </c>
      <c r="G123" s="35">
        <f t="shared" si="0"/>
        <v>94.837795700536716</v>
      </c>
      <c r="H123" s="38">
        <v>3.0125000000000006</v>
      </c>
      <c r="K123" s="2" t="s">
        <v>46</v>
      </c>
      <c r="L123" s="2">
        <v>28</v>
      </c>
      <c r="M123" s="2" t="s">
        <v>41</v>
      </c>
      <c r="N123" s="34">
        <v>100</v>
      </c>
      <c r="O123" s="38">
        <v>75.449926680672277</v>
      </c>
      <c r="P123" s="2" t="s">
        <v>56</v>
      </c>
      <c r="Q123" s="35">
        <f t="shared" si="1"/>
        <v>95.451554001303435</v>
      </c>
      <c r="R123" s="38">
        <v>2.8178571428571426</v>
      </c>
    </row>
    <row r="124" spans="1:20" x14ac:dyDescent="0.25">
      <c r="A124" s="2" t="s">
        <v>52</v>
      </c>
      <c r="B124" s="2">
        <v>29</v>
      </c>
      <c r="C124" s="2" t="s">
        <v>41</v>
      </c>
      <c r="D124" s="34">
        <v>100</v>
      </c>
      <c r="E124" s="38">
        <v>100.96488461538459</v>
      </c>
      <c r="F124" s="2" t="s">
        <v>56</v>
      </c>
      <c r="G124" s="35">
        <f t="shared" si="0"/>
        <v>102.05228914940187</v>
      </c>
      <c r="H124" s="38">
        <v>3.2416666666666667</v>
      </c>
      <c r="K124" s="2" t="s">
        <v>46</v>
      </c>
      <c r="L124" s="2">
        <v>29</v>
      </c>
      <c r="M124" s="2" t="s">
        <v>41</v>
      </c>
      <c r="N124" s="34">
        <v>100</v>
      </c>
      <c r="O124" s="38">
        <v>75.449926680672277</v>
      </c>
      <c r="P124" s="2" t="s">
        <v>56</v>
      </c>
      <c r="Q124" s="35">
        <f t="shared" si="1"/>
        <v>105.23463258208763</v>
      </c>
      <c r="R124" s="38">
        <v>3.1066666666666665</v>
      </c>
    </row>
    <row r="125" spans="1:20" x14ac:dyDescent="0.25">
      <c r="A125" s="30" t="s">
        <v>52</v>
      </c>
      <c r="B125" s="30">
        <v>30</v>
      </c>
      <c r="C125" s="30" t="s">
        <v>41</v>
      </c>
      <c r="D125" s="41">
        <v>100</v>
      </c>
      <c r="E125" s="42">
        <v>100.96488461538459</v>
      </c>
      <c r="F125" s="30" t="s">
        <v>56</v>
      </c>
      <c r="G125" s="43">
        <f t="shared" si="0"/>
        <v>98.172341476423654</v>
      </c>
      <c r="H125" s="42">
        <v>3.1184210526315788</v>
      </c>
      <c r="K125" s="30" t="s">
        <v>46</v>
      </c>
      <c r="L125" s="30">
        <v>30</v>
      </c>
      <c r="M125" s="30" t="s">
        <v>41</v>
      </c>
      <c r="N125" s="41">
        <v>100</v>
      </c>
      <c r="O125" s="42">
        <v>75.449926680672277</v>
      </c>
      <c r="P125" s="30" t="s">
        <v>56</v>
      </c>
      <c r="Q125" s="43">
        <f t="shared" si="1"/>
        <v>95.375942821010909</v>
      </c>
      <c r="R125" s="42">
        <v>2.8156250000000003</v>
      </c>
    </row>
    <row r="126" spans="1:20" x14ac:dyDescent="0.25">
      <c r="A126" s="2" t="s">
        <v>52</v>
      </c>
      <c r="B126" s="2">
        <v>1</v>
      </c>
      <c r="C126" s="2" t="s">
        <v>41</v>
      </c>
      <c r="D126" s="34" t="s">
        <v>42</v>
      </c>
      <c r="E126" s="2">
        <v>0</v>
      </c>
      <c r="F126" s="2" t="s">
        <v>57</v>
      </c>
      <c r="G126" s="35">
        <f>(H126/3.11669957983193)*100</f>
        <v>102.38960762334115</v>
      </c>
      <c r="H126" s="38">
        <v>3.1911764705882355</v>
      </c>
      <c r="J126" s="38"/>
      <c r="K126" s="2" t="s">
        <v>46</v>
      </c>
      <c r="L126" s="2">
        <v>1</v>
      </c>
      <c r="M126" s="2" t="s">
        <v>41</v>
      </c>
      <c r="N126" s="34" t="s">
        <v>42</v>
      </c>
      <c r="O126" s="2">
        <v>0</v>
      </c>
      <c r="P126" s="2" t="s">
        <v>57</v>
      </c>
      <c r="Q126" s="35">
        <f>(R126/3.03429437229437)*100</f>
        <v>99.748616821843299</v>
      </c>
      <c r="R126" s="38">
        <v>3.0266666666666668</v>
      </c>
      <c r="T126" s="38"/>
    </row>
    <row r="127" spans="1:20" x14ac:dyDescent="0.25">
      <c r="A127" s="2" t="s">
        <v>52</v>
      </c>
      <c r="B127" s="2">
        <v>2</v>
      </c>
      <c r="C127" s="2" t="s">
        <v>41</v>
      </c>
      <c r="D127" s="34" t="s">
        <v>42</v>
      </c>
      <c r="E127" s="2">
        <v>0</v>
      </c>
      <c r="F127" s="2" t="s">
        <v>57</v>
      </c>
      <c r="G127" s="35">
        <f t="shared" ref="G127:G155" si="2">(H127/3.11669957983193)*100</f>
        <v>100.10589471598183</v>
      </c>
      <c r="H127" s="38">
        <v>3.1200000000000006</v>
      </c>
      <c r="K127" s="2" t="s">
        <v>46</v>
      </c>
      <c r="L127" s="2">
        <v>2</v>
      </c>
      <c r="M127" s="2" t="s">
        <v>41</v>
      </c>
      <c r="N127" s="34" t="s">
        <v>42</v>
      </c>
      <c r="O127" s="2">
        <v>0</v>
      </c>
      <c r="P127" s="2" t="s">
        <v>57</v>
      </c>
      <c r="Q127" s="35">
        <f t="shared" ref="Q127:Q155" si="3">(R127/3.03429437229437)*100</f>
        <v>102.46503890589831</v>
      </c>
      <c r="R127" s="38">
        <v>3.1090909090909093</v>
      </c>
      <c r="T127" s="35"/>
    </row>
    <row r="128" spans="1:20" x14ac:dyDescent="0.25">
      <c r="A128" s="2" t="s">
        <v>52</v>
      </c>
      <c r="B128" s="2">
        <v>3</v>
      </c>
      <c r="C128" s="2" t="s">
        <v>41</v>
      </c>
      <c r="D128" s="34" t="s">
        <v>42</v>
      </c>
      <c r="E128" s="2">
        <v>0</v>
      </c>
      <c r="F128" s="2" t="s">
        <v>57</v>
      </c>
      <c r="G128" s="35">
        <f t="shared" si="2"/>
        <v>98.776649776987583</v>
      </c>
      <c r="H128" s="38">
        <v>3.0785714285714292</v>
      </c>
      <c r="K128" s="2" t="s">
        <v>46</v>
      </c>
      <c r="L128" s="2">
        <v>3</v>
      </c>
      <c r="M128" s="2" t="s">
        <v>41</v>
      </c>
      <c r="N128" s="34" t="s">
        <v>42</v>
      </c>
      <c r="O128" s="2">
        <v>0</v>
      </c>
      <c r="P128" s="2" t="s">
        <v>57</v>
      </c>
      <c r="Q128" s="35">
        <f t="shared" si="3"/>
        <v>101.69462507953817</v>
      </c>
      <c r="R128" s="38">
        <v>3.0857142857142854</v>
      </c>
    </row>
    <row r="129" spans="1:18" x14ac:dyDescent="0.25">
      <c r="A129" s="2" t="s">
        <v>52</v>
      </c>
      <c r="B129" s="2">
        <v>4</v>
      </c>
      <c r="C129" s="2" t="s">
        <v>41</v>
      </c>
      <c r="D129" s="34" t="s">
        <v>42</v>
      </c>
      <c r="E129" s="2">
        <v>0</v>
      </c>
      <c r="F129" s="2" t="s">
        <v>57</v>
      </c>
      <c r="G129" s="35">
        <f t="shared" si="2"/>
        <v>99.664722904332891</v>
      </c>
      <c r="H129" s="38">
        <v>3.1062500000000006</v>
      </c>
      <c r="K129" s="2" t="s">
        <v>46</v>
      </c>
      <c r="L129" s="2">
        <v>4</v>
      </c>
      <c r="M129" s="2" t="s">
        <v>41</v>
      </c>
      <c r="N129" s="34" t="s">
        <v>42</v>
      </c>
      <c r="O129" s="2">
        <v>0</v>
      </c>
      <c r="P129" s="2" t="s">
        <v>57</v>
      </c>
      <c r="Q129" s="35">
        <f t="shared" si="3"/>
        <v>98.320497858534978</v>
      </c>
      <c r="R129" s="38">
        <v>2.9833333333333334</v>
      </c>
    </row>
    <row r="130" spans="1:18" x14ac:dyDescent="0.25">
      <c r="A130" s="2" t="s">
        <v>52</v>
      </c>
      <c r="B130" s="2">
        <v>5</v>
      </c>
      <c r="C130" s="2" t="s">
        <v>41</v>
      </c>
      <c r="D130" s="34" t="s">
        <v>42</v>
      </c>
      <c r="E130" s="2">
        <v>0</v>
      </c>
      <c r="F130" s="2" t="s">
        <v>57</v>
      </c>
      <c r="G130" s="35">
        <f t="shared" si="2"/>
        <v>99.063124979357013</v>
      </c>
      <c r="H130" s="38">
        <v>3.0874999999999999</v>
      </c>
      <c r="K130" s="2" t="s">
        <v>46</v>
      </c>
      <c r="L130" s="2">
        <v>5</v>
      </c>
      <c r="M130" s="2" t="s">
        <v>41</v>
      </c>
      <c r="N130" s="34" t="s">
        <v>42</v>
      </c>
      <c r="O130" s="2">
        <v>0</v>
      </c>
      <c r="P130" s="2" t="s">
        <v>57</v>
      </c>
      <c r="Q130" s="35">
        <f t="shared" si="3"/>
        <v>97.771221334185626</v>
      </c>
      <c r="R130" s="38">
        <v>2.9666666666666668</v>
      </c>
    </row>
    <row r="131" spans="1:18" x14ac:dyDescent="0.25">
      <c r="A131" s="2" t="s">
        <v>52</v>
      </c>
      <c r="B131" s="2">
        <v>6</v>
      </c>
      <c r="C131" s="2" t="s">
        <v>41</v>
      </c>
      <c r="D131" s="34">
        <v>0.1</v>
      </c>
      <c r="E131" s="38">
        <v>0.12565384615384617</v>
      </c>
      <c r="F131" s="2" t="s">
        <v>57</v>
      </c>
      <c r="G131" s="35">
        <f t="shared" si="2"/>
        <v>101.60320510703286</v>
      </c>
      <c r="H131" s="38">
        <v>3.1666666666666674</v>
      </c>
      <c r="K131" s="2" t="s">
        <v>46</v>
      </c>
      <c r="L131" s="2">
        <v>6</v>
      </c>
      <c r="M131" s="2" t="s">
        <v>41</v>
      </c>
      <c r="N131" s="34">
        <v>0.1</v>
      </c>
      <c r="O131" s="38">
        <v>8.6711764705882349E-2</v>
      </c>
      <c r="P131" s="2" t="s">
        <v>57</v>
      </c>
      <c r="Q131" s="35">
        <f t="shared" si="3"/>
        <v>103.31891423011415</v>
      </c>
      <c r="R131" s="38">
        <v>3.1350000000000002</v>
      </c>
    </row>
    <row r="132" spans="1:18" x14ac:dyDescent="0.25">
      <c r="A132" s="2" t="s">
        <v>52</v>
      </c>
      <c r="B132" s="2">
        <v>7</v>
      </c>
      <c r="C132" s="2" t="s">
        <v>41</v>
      </c>
      <c r="D132" s="34">
        <v>0.1</v>
      </c>
      <c r="E132" s="38">
        <v>0.12565384615384617</v>
      </c>
      <c r="F132" s="2" t="s">
        <v>57</v>
      </c>
      <c r="G132" s="35">
        <f t="shared" si="2"/>
        <v>97.859929129405316</v>
      </c>
      <c r="H132" s="38">
        <v>3.05</v>
      </c>
      <c r="K132" s="2" t="s">
        <v>46</v>
      </c>
      <c r="L132" s="2">
        <v>7</v>
      </c>
      <c r="M132" s="2" t="s">
        <v>41</v>
      </c>
      <c r="N132" s="34">
        <v>0.1</v>
      </c>
      <c r="O132" s="38">
        <v>8.6711764705882349E-2</v>
      </c>
      <c r="P132" s="2" t="s">
        <v>57</v>
      </c>
      <c r="Q132" s="35">
        <f t="shared" si="3"/>
        <v>101.53165292396199</v>
      </c>
      <c r="R132" s="38">
        <v>3.0807692307692305</v>
      </c>
    </row>
    <row r="133" spans="1:18" x14ac:dyDescent="0.25">
      <c r="A133" s="2" t="s">
        <v>52</v>
      </c>
      <c r="B133" s="2">
        <v>8</v>
      </c>
      <c r="C133" s="2" t="s">
        <v>41</v>
      </c>
      <c r="D133" s="34">
        <v>0.1</v>
      </c>
      <c r="E133" s="38">
        <v>0.12565384615384617</v>
      </c>
      <c r="F133" s="2" t="s">
        <v>57</v>
      </c>
      <c r="G133" s="35">
        <f t="shared" si="2"/>
        <v>100.31350498028723</v>
      </c>
      <c r="H133" s="38">
        <v>3.1264705882352946</v>
      </c>
      <c r="K133" s="2" t="s">
        <v>46</v>
      </c>
      <c r="L133" s="2">
        <v>8</v>
      </c>
      <c r="M133" s="2" t="s">
        <v>41</v>
      </c>
      <c r="N133" s="34">
        <v>0.1</v>
      </c>
      <c r="O133" s="38">
        <v>8.6711764705882349E-2</v>
      </c>
      <c r="P133" s="2" t="s">
        <v>57</v>
      </c>
      <c r="Q133" s="35">
        <f t="shared" si="3"/>
        <v>100.88378830549864</v>
      </c>
      <c r="R133" s="38">
        <v>3.0611111111111113</v>
      </c>
    </row>
    <row r="134" spans="1:18" x14ac:dyDescent="0.25">
      <c r="A134" s="2" t="s">
        <v>52</v>
      </c>
      <c r="B134" s="2">
        <v>9</v>
      </c>
      <c r="C134" s="2" t="s">
        <v>41</v>
      </c>
      <c r="D134" s="34">
        <v>0.1</v>
      </c>
      <c r="E134" s="38">
        <v>0.12565384615384617</v>
      </c>
      <c r="F134" s="2" t="s">
        <v>57</v>
      </c>
      <c r="G134" s="35">
        <f t="shared" si="2"/>
        <v>97.993617557177728</v>
      </c>
      <c r="H134" s="38">
        <v>3.0541666666666667</v>
      </c>
      <c r="K134" s="2" t="s">
        <v>46</v>
      </c>
      <c r="L134" s="2">
        <v>9</v>
      </c>
      <c r="M134" s="2" t="s">
        <v>41</v>
      </c>
      <c r="N134" s="34">
        <v>0.1</v>
      </c>
      <c r="O134" s="38">
        <v>8.6711764705882349E-2</v>
      </c>
      <c r="P134" s="2" t="s">
        <v>57</v>
      </c>
      <c r="Q134" s="35">
        <f t="shared" si="3"/>
        <v>102.38514413872022</v>
      </c>
      <c r="R134" s="38">
        <v>3.1066666666666669</v>
      </c>
    </row>
    <row r="135" spans="1:18" x14ac:dyDescent="0.25">
      <c r="A135" s="2" t="s">
        <v>52</v>
      </c>
      <c r="B135" s="2">
        <v>10</v>
      </c>
      <c r="C135" s="2" t="s">
        <v>41</v>
      </c>
      <c r="D135" s="34">
        <v>0.1</v>
      </c>
      <c r="E135" s="38">
        <v>0.12565384615384617</v>
      </c>
      <c r="F135" s="2" t="s">
        <v>57</v>
      </c>
      <c r="G135" s="35">
        <f t="shared" si="2"/>
        <v>98.662059696039805</v>
      </c>
      <c r="H135" s="38">
        <v>3.0750000000000006</v>
      </c>
      <c r="K135" s="2" t="s">
        <v>46</v>
      </c>
      <c r="L135" s="2">
        <v>10</v>
      </c>
      <c r="M135" s="2" t="s">
        <v>41</v>
      </c>
      <c r="N135" s="34">
        <v>0.1</v>
      </c>
      <c r="O135" s="38">
        <v>8.6711764705882349E-2</v>
      </c>
      <c r="P135" s="2" t="s">
        <v>57</v>
      </c>
      <c r="Q135" s="35">
        <f t="shared" si="3"/>
        <v>99.075753079515337</v>
      </c>
      <c r="R135" s="38">
        <v>3.0062500000000001</v>
      </c>
    </row>
    <row r="136" spans="1:18" x14ac:dyDescent="0.25">
      <c r="A136" s="2" t="s">
        <v>52</v>
      </c>
      <c r="B136" s="2">
        <v>11</v>
      </c>
      <c r="C136" s="2" t="s">
        <v>41</v>
      </c>
      <c r="D136" s="34">
        <v>0.6</v>
      </c>
      <c r="E136" s="38">
        <v>0.72021538461538459</v>
      </c>
      <c r="F136" s="2" t="s">
        <v>57</v>
      </c>
      <c r="G136" s="35">
        <f t="shared" si="2"/>
        <v>98.501633582712898</v>
      </c>
      <c r="H136" s="38">
        <v>3.0700000000000003</v>
      </c>
      <c r="K136" s="2" t="s">
        <v>46</v>
      </c>
      <c r="L136" s="2">
        <v>11</v>
      </c>
      <c r="M136" s="2" t="s">
        <v>41</v>
      </c>
      <c r="N136" s="34">
        <v>0.6</v>
      </c>
      <c r="O136" s="38">
        <v>0.48131088235294117</v>
      </c>
      <c r="P136" s="2" t="s">
        <v>57</v>
      </c>
      <c r="Q136" s="35">
        <f t="shared" si="3"/>
        <v>101.75347613571843</v>
      </c>
      <c r="R136" s="38">
        <v>3.0874999999999995</v>
      </c>
    </row>
    <row r="137" spans="1:18" x14ac:dyDescent="0.25">
      <c r="A137" s="2" t="s">
        <v>52</v>
      </c>
      <c r="B137" s="2">
        <v>12</v>
      </c>
      <c r="C137" s="2" t="s">
        <v>41</v>
      </c>
      <c r="D137" s="34">
        <v>0.6</v>
      </c>
      <c r="E137" s="38">
        <v>0.72021538461538459</v>
      </c>
      <c r="F137" s="2" t="s">
        <v>57</v>
      </c>
      <c r="G137" s="35">
        <f t="shared" si="2"/>
        <v>98.600357344760212</v>
      </c>
      <c r="H137" s="38">
        <v>3.0730769230769233</v>
      </c>
      <c r="K137" s="2" t="s">
        <v>46</v>
      </c>
      <c r="L137" s="2">
        <v>12</v>
      </c>
      <c r="M137" s="2" t="s">
        <v>41</v>
      </c>
      <c r="N137" s="34">
        <v>0.6</v>
      </c>
      <c r="O137" s="38">
        <v>0.48131088235294117</v>
      </c>
      <c r="P137" s="2" t="s">
        <v>57</v>
      </c>
      <c r="Q137" s="35">
        <f t="shared" si="3"/>
        <v>101.17673578515165</v>
      </c>
      <c r="R137" s="38">
        <v>3.0700000000000007</v>
      </c>
    </row>
    <row r="138" spans="1:18" x14ac:dyDescent="0.25">
      <c r="A138" s="2" t="s">
        <v>52</v>
      </c>
      <c r="B138" s="2">
        <v>13</v>
      </c>
      <c r="C138" s="2" t="s">
        <v>41</v>
      </c>
      <c r="D138" s="34">
        <v>0.6</v>
      </c>
      <c r="E138" s="38">
        <v>0.72021538461538459</v>
      </c>
      <c r="F138" s="2" t="s">
        <v>57</v>
      </c>
      <c r="G138" s="35">
        <f t="shared" si="2"/>
        <v>99.571141004892183</v>
      </c>
      <c r="H138" s="38">
        <v>3.1033333333333335</v>
      </c>
      <c r="K138" s="2" t="s">
        <v>46</v>
      </c>
      <c r="L138" s="2">
        <v>13</v>
      </c>
      <c r="M138" s="2" t="s">
        <v>41</v>
      </c>
      <c r="N138" s="34">
        <v>0.6</v>
      </c>
      <c r="O138" s="38">
        <v>0.48131088235294117</v>
      </c>
      <c r="P138" s="2" t="s">
        <v>57</v>
      </c>
      <c r="Q138" s="35">
        <f t="shared" si="3"/>
        <v>101.95945483234948</v>
      </c>
      <c r="R138" s="38">
        <v>3.09375</v>
      </c>
    </row>
    <row r="139" spans="1:18" x14ac:dyDescent="0.25">
      <c r="A139" s="2" t="s">
        <v>52</v>
      </c>
      <c r="B139" s="2">
        <v>14</v>
      </c>
      <c r="C139" s="2" t="s">
        <v>41</v>
      </c>
      <c r="D139" s="34">
        <v>0.6</v>
      </c>
      <c r="E139" s="38">
        <v>0.72021538461538459</v>
      </c>
      <c r="F139" s="2" t="s">
        <v>57</v>
      </c>
      <c r="G139" s="35">
        <f t="shared" si="2"/>
        <v>99.571141004892183</v>
      </c>
      <c r="H139" s="38">
        <v>3.1033333333333335</v>
      </c>
      <c r="K139" s="2" t="s">
        <v>46</v>
      </c>
      <c r="L139" s="2">
        <v>14</v>
      </c>
      <c r="M139" s="2" t="s">
        <v>41</v>
      </c>
      <c r="N139" s="34">
        <v>0.6</v>
      </c>
      <c r="O139" s="38">
        <v>0.48131088235294117</v>
      </c>
      <c r="P139" s="2" t="s">
        <v>57</v>
      </c>
      <c r="Q139" s="35">
        <f t="shared" si="3"/>
        <v>97.803531717970884</v>
      </c>
      <c r="R139" s="38">
        <v>2.9676470588235295</v>
      </c>
    </row>
    <row r="140" spans="1:18" x14ac:dyDescent="0.25">
      <c r="A140" s="2" t="s">
        <v>52</v>
      </c>
      <c r="B140" s="2">
        <v>15</v>
      </c>
      <c r="C140" s="2" t="s">
        <v>41</v>
      </c>
      <c r="D140" s="34">
        <v>0.6</v>
      </c>
      <c r="E140" s="38">
        <v>0.72021538461538459</v>
      </c>
      <c r="F140" s="2" t="s">
        <v>57</v>
      </c>
      <c r="G140" s="35">
        <f t="shared" si="2"/>
        <v>99.571141004892183</v>
      </c>
      <c r="H140" s="38">
        <v>3.1033333333333335</v>
      </c>
      <c r="K140" s="2" t="s">
        <v>46</v>
      </c>
      <c r="L140" s="2">
        <v>15</v>
      </c>
      <c r="M140" s="2" t="s">
        <v>41</v>
      </c>
      <c r="N140" s="34">
        <v>0.6</v>
      </c>
      <c r="O140" s="38">
        <v>0.48131088235294117</v>
      </c>
      <c r="P140" s="2" t="s">
        <v>57</v>
      </c>
      <c r="Q140" s="35">
        <f t="shared" si="3"/>
        <v>102.37141222561148</v>
      </c>
      <c r="R140" s="38">
        <v>3.1062500000000002</v>
      </c>
    </row>
    <row r="141" spans="1:18" x14ac:dyDescent="0.25">
      <c r="A141" s="2" t="s">
        <v>52</v>
      </c>
      <c r="B141" s="2">
        <v>16</v>
      </c>
      <c r="C141" s="2" t="s">
        <v>41</v>
      </c>
      <c r="D141" s="34">
        <v>3.2</v>
      </c>
      <c r="E141" s="38">
        <v>3.3817538461538463</v>
      </c>
      <c r="F141" s="2" t="s">
        <v>57</v>
      </c>
      <c r="G141" s="35">
        <f t="shared" si="2"/>
        <v>99.217380857555952</v>
      </c>
      <c r="H141" s="38">
        <v>3.0923076923076924</v>
      </c>
      <c r="K141" s="2" t="s">
        <v>46</v>
      </c>
      <c r="L141" s="2">
        <v>16</v>
      </c>
      <c r="M141" s="2" t="s">
        <v>41</v>
      </c>
      <c r="N141" s="34">
        <v>3.2</v>
      </c>
      <c r="O141" s="38">
        <v>2.4761382352941181</v>
      </c>
      <c r="P141" s="2" t="s">
        <v>57</v>
      </c>
      <c r="Q141" s="35">
        <f t="shared" si="3"/>
        <v>99.638761516973446</v>
      </c>
      <c r="R141" s="38">
        <v>3.0233333333333339</v>
      </c>
    </row>
    <row r="142" spans="1:18" x14ac:dyDescent="0.25">
      <c r="A142" s="2" t="s">
        <v>52</v>
      </c>
      <c r="B142" s="2">
        <v>17</v>
      </c>
      <c r="C142" s="2" t="s">
        <v>41</v>
      </c>
      <c r="D142" s="34">
        <v>3.2</v>
      </c>
      <c r="E142" s="38">
        <v>3.3817538461538463</v>
      </c>
      <c r="F142" s="2" t="s">
        <v>57</v>
      </c>
      <c r="G142" s="35">
        <f t="shared" si="2"/>
        <v>98.160728091893262</v>
      </c>
      <c r="H142" s="38">
        <v>3.0593750000000006</v>
      </c>
      <c r="K142" s="2" t="s">
        <v>46</v>
      </c>
      <c r="L142" s="2">
        <v>17</v>
      </c>
      <c r="M142" s="2" t="s">
        <v>41</v>
      </c>
      <c r="N142" s="34">
        <v>3.2</v>
      </c>
      <c r="O142" s="38">
        <v>2.4761382352941181</v>
      </c>
      <c r="P142" s="2" t="s">
        <v>57</v>
      </c>
      <c r="Q142" s="35">
        <f t="shared" si="3"/>
        <v>99.968327431583063</v>
      </c>
      <c r="R142" s="38">
        <v>3.0333333333333337</v>
      </c>
    </row>
    <row r="143" spans="1:18" x14ac:dyDescent="0.25">
      <c r="A143" s="2" t="s">
        <v>52</v>
      </c>
      <c r="B143" s="2">
        <v>18</v>
      </c>
      <c r="C143" s="2" t="s">
        <v>41</v>
      </c>
      <c r="D143" s="34">
        <v>3.2</v>
      </c>
      <c r="E143" s="38">
        <v>3.3817538461538463</v>
      </c>
      <c r="F143" s="2" t="s">
        <v>57</v>
      </c>
      <c r="G143" s="35">
        <f t="shared" si="2"/>
        <v>97.993617557177728</v>
      </c>
      <c r="H143" s="38">
        <v>3.0541666666666667</v>
      </c>
      <c r="K143" s="2" t="s">
        <v>46</v>
      </c>
      <c r="L143" s="2">
        <v>18</v>
      </c>
      <c r="M143" s="2" t="s">
        <v>41</v>
      </c>
      <c r="N143" s="34">
        <v>3.2</v>
      </c>
      <c r="O143" s="38">
        <v>2.4761382352941181</v>
      </c>
      <c r="P143" s="2" t="s">
        <v>57</v>
      </c>
      <c r="Q143" s="35">
        <f t="shared" si="3"/>
        <v>98.86977438288433</v>
      </c>
      <c r="R143" s="38">
        <v>3</v>
      </c>
    </row>
    <row r="144" spans="1:18" x14ac:dyDescent="0.25">
      <c r="A144" s="2" t="s">
        <v>52</v>
      </c>
      <c r="B144" s="2">
        <v>19</v>
      </c>
      <c r="C144" s="2" t="s">
        <v>41</v>
      </c>
      <c r="D144" s="34">
        <v>3.2</v>
      </c>
      <c r="E144" s="38">
        <v>3.3817538461538463</v>
      </c>
      <c r="F144" s="2" t="s">
        <v>57</v>
      </c>
      <c r="G144" s="35">
        <f t="shared" si="2"/>
        <v>98.776649776987554</v>
      </c>
      <c r="H144" s="38">
        <v>3.0785714285714283</v>
      </c>
      <c r="K144" s="2" t="s">
        <v>46</v>
      </c>
      <c r="L144" s="2">
        <v>19</v>
      </c>
      <c r="M144" s="2" t="s">
        <v>41</v>
      </c>
      <c r="N144" s="34">
        <v>3.2</v>
      </c>
      <c r="O144" s="38">
        <v>2.4761382352941181</v>
      </c>
      <c r="P144" s="2" t="s">
        <v>57</v>
      </c>
      <c r="Q144" s="35">
        <f t="shared" si="3"/>
        <v>98.320497858534964</v>
      </c>
      <c r="R144" s="38">
        <v>2.9833333333333329</v>
      </c>
    </row>
    <row r="145" spans="1:18" x14ac:dyDescent="0.25">
      <c r="A145" s="2" t="s">
        <v>52</v>
      </c>
      <c r="B145" s="2">
        <v>20</v>
      </c>
      <c r="C145" s="2" t="s">
        <v>41</v>
      </c>
      <c r="D145" s="34">
        <v>3.2</v>
      </c>
      <c r="E145" s="38">
        <v>3.3817538461538463</v>
      </c>
      <c r="F145" s="2" t="s">
        <v>57</v>
      </c>
      <c r="G145" s="35">
        <f t="shared" si="2"/>
        <v>98.073830613841167</v>
      </c>
      <c r="H145" s="38">
        <v>3.0566666666666662</v>
      </c>
      <c r="K145" s="2" t="s">
        <v>46</v>
      </c>
      <c r="L145" s="2">
        <v>20</v>
      </c>
      <c r="M145" s="2" t="s">
        <v>41</v>
      </c>
      <c r="N145" s="34">
        <v>3.2</v>
      </c>
      <c r="O145" s="38">
        <v>2.4761382352941181</v>
      </c>
      <c r="P145" s="2" t="s">
        <v>57</v>
      </c>
      <c r="Q145" s="35">
        <f t="shared" si="3"/>
        <v>100.39990184357181</v>
      </c>
      <c r="R145" s="38">
        <v>3.0464285714285713</v>
      </c>
    </row>
    <row r="146" spans="1:18" x14ac:dyDescent="0.25">
      <c r="A146" s="2" t="s">
        <v>52</v>
      </c>
      <c r="B146" s="2">
        <v>21</v>
      </c>
      <c r="C146" s="2" t="s">
        <v>41</v>
      </c>
      <c r="D146" s="34">
        <v>20</v>
      </c>
      <c r="E146" s="38">
        <v>24.445507692307689</v>
      </c>
      <c r="F146" s="2" t="s">
        <v>57</v>
      </c>
      <c r="G146" s="35">
        <f t="shared" si="2"/>
        <v>95.934815769482569</v>
      </c>
      <c r="H146" s="38">
        <v>2.9899999999999998</v>
      </c>
      <c r="K146" s="2" t="s">
        <v>46</v>
      </c>
      <c r="L146" s="2">
        <v>21</v>
      </c>
      <c r="M146" s="2" t="s">
        <v>41</v>
      </c>
      <c r="N146" s="34">
        <v>20</v>
      </c>
      <c r="O146" s="38">
        <v>15.599484215686275</v>
      </c>
      <c r="P146" s="2" t="s">
        <v>57</v>
      </c>
      <c r="Q146" s="35">
        <f t="shared" si="3"/>
        <v>99.340582832326646</v>
      </c>
      <c r="R146" s="38">
        <v>3.0142857142857147</v>
      </c>
    </row>
    <row r="147" spans="1:18" x14ac:dyDescent="0.25">
      <c r="A147" s="2" t="s">
        <v>52</v>
      </c>
      <c r="B147" s="2">
        <v>22</v>
      </c>
      <c r="C147" s="2" t="s">
        <v>41</v>
      </c>
      <c r="D147" s="34">
        <v>20</v>
      </c>
      <c r="E147" s="38">
        <v>24.445507692307689</v>
      </c>
      <c r="F147" s="2" t="s">
        <v>57</v>
      </c>
      <c r="G147" s="35">
        <f t="shared" si="2"/>
        <v>97.489715021727861</v>
      </c>
      <c r="H147" s="38">
        <v>3.0384615384615383</v>
      </c>
      <c r="K147" s="2" t="s">
        <v>46</v>
      </c>
      <c r="L147" s="2">
        <v>22</v>
      </c>
      <c r="M147" s="2" t="s">
        <v>41</v>
      </c>
      <c r="N147" s="34">
        <v>20</v>
      </c>
      <c r="O147" s="38">
        <v>15.599484215686275</v>
      </c>
      <c r="P147" s="2" t="s">
        <v>57</v>
      </c>
      <c r="Q147" s="35">
        <f t="shared" si="3"/>
        <v>99.019577071343264</v>
      </c>
      <c r="R147" s="38">
        <v>3.0045454545454549</v>
      </c>
    </row>
    <row r="148" spans="1:18" x14ac:dyDescent="0.25">
      <c r="A148" s="2" t="s">
        <v>52</v>
      </c>
      <c r="B148" s="2">
        <v>23</v>
      </c>
      <c r="C148" s="2" t="s">
        <v>41</v>
      </c>
      <c r="D148" s="34">
        <v>20</v>
      </c>
      <c r="E148" s="38">
        <v>24.445507692307689</v>
      </c>
      <c r="F148" s="2" t="s">
        <v>57</v>
      </c>
      <c r="G148" s="35">
        <f t="shared" si="2"/>
        <v>97.158064883600161</v>
      </c>
      <c r="H148" s="38">
        <v>3.0281250000000002</v>
      </c>
      <c r="K148" s="2" t="s">
        <v>46</v>
      </c>
      <c r="L148" s="2">
        <v>23</v>
      </c>
      <c r="M148" s="2" t="s">
        <v>41</v>
      </c>
      <c r="N148" s="34">
        <v>20</v>
      </c>
      <c r="O148" s="38">
        <v>15.599484215686275</v>
      </c>
      <c r="P148" s="2" t="s">
        <v>57</v>
      </c>
      <c r="Q148" s="35">
        <f t="shared" si="3"/>
        <v>98.766785034568841</v>
      </c>
      <c r="R148" s="38">
        <v>2.9968750000000002</v>
      </c>
    </row>
    <row r="149" spans="1:18" x14ac:dyDescent="0.25">
      <c r="A149" s="2" t="s">
        <v>52</v>
      </c>
      <c r="B149" s="2">
        <v>24</v>
      </c>
      <c r="C149" s="2" t="s">
        <v>41</v>
      </c>
      <c r="D149" s="34">
        <v>20</v>
      </c>
      <c r="E149" s="38">
        <v>24.445507692307689</v>
      </c>
      <c r="F149" s="2" t="s">
        <v>57</v>
      </c>
      <c r="G149" s="35">
        <f t="shared" si="2"/>
        <v>97.218224676097748</v>
      </c>
      <c r="H149" s="38">
        <v>3.0300000000000002</v>
      </c>
      <c r="K149" s="2" t="s">
        <v>46</v>
      </c>
      <c r="L149" s="2">
        <v>24</v>
      </c>
      <c r="M149" s="2" t="s">
        <v>41</v>
      </c>
      <c r="N149" s="34">
        <v>20</v>
      </c>
      <c r="O149" s="38">
        <v>15.599484215686275</v>
      </c>
      <c r="P149" s="2" t="s">
        <v>57</v>
      </c>
      <c r="Q149" s="35">
        <f t="shared" si="3"/>
        <v>96.622734056000596</v>
      </c>
      <c r="R149" s="38">
        <v>2.9318181818181817</v>
      </c>
    </row>
    <row r="150" spans="1:18" x14ac:dyDescent="0.25">
      <c r="A150" s="2" t="s">
        <v>52</v>
      </c>
      <c r="B150" s="2">
        <v>25</v>
      </c>
      <c r="C150" s="2" t="s">
        <v>41</v>
      </c>
      <c r="D150" s="34">
        <v>20</v>
      </c>
      <c r="E150" s="38">
        <v>24.445507692307689</v>
      </c>
      <c r="F150" s="2" t="s">
        <v>57</v>
      </c>
      <c r="G150" s="35">
        <f t="shared" si="2"/>
        <v>98.970571452437667</v>
      </c>
      <c r="H150" s="38">
        <v>3.0846153846153848</v>
      </c>
      <c r="K150" s="2" t="s">
        <v>46</v>
      </c>
      <c r="L150" s="2">
        <v>25</v>
      </c>
      <c r="M150" s="2" t="s">
        <v>41</v>
      </c>
      <c r="N150" s="34">
        <v>20</v>
      </c>
      <c r="O150" s="38">
        <v>15.599484215686275</v>
      </c>
      <c r="P150" s="2" t="s">
        <v>57</v>
      </c>
      <c r="Q150" s="35">
        <f t="shared" si="3"/>
        <v>98.50359003331809</v>
      </c>
      <c r="R150" s="38">
        <v>2.9888888888888889</v>
      </c>
    </row>
    <row r="151" spans="1:18" x14ac:dyDescent="0.25">
      <c r="A151" s="2" t="s">
        <v>52</v>
      </c>
      <c r="B151" s="2">
        <v>26</v>
      </c>
      <c r="C151" s="2" t="s">
        <v>41</v>
      </c>
      <c r="D151" s="34">
        <v>100</v>
      </c>
      <c r="E151" s="38">
        <v>100.96488461538459</v>
      </c>
      <c r="F151" s="2" t="s">
        <v>57</v>
      </c>
      <c r="G151" s="35">
        <f t="shared" si="2"/>
        <v>96.095241882809475</v>
      </c>
      <c r="H151" s="38">
        <v>2.9950000000000001</v>
      </c>
      <c r="K151" s="2" t="s">
        <v>46</v>
      </c>
      <c r="L151" s="2">
        <v>26</v>
      </c>
      <c r="M151" s="2" t="s">
        <v>41</v>
      </c>
      <c r="N151" s="34">
        <v>100</v>
      </c>
      <c r="O151" s="38">
        <v>75.449926680672277</v>
      </c>
      <c r="P151" s="2" t="s">
        <v>57</v>
      </c>
      <c r="Q151" s="35">
        <f t="shared" si="3"/>
        <v>95.757207411571301</v>
      </c>
      <c r="R151" s="38">
        <v>2.9055555555555554</v>
      </c>
    </row>
    <row r="152" spans="1:18" x14ac:dyDescent="0.25">
      <c r="A152" s="2" t="s">
        <v>52</v>
      </c>
      <c r="B152" s="2">
        <v>27</v>
      </c>
      <c r="C152" s="2" t="s">
        <v>41</v>
      </c>
      <c r="D152" s="34">
        <v>100</v>
      </c>
      <c r="E152" s="38">
        <v>100.96488461538459</v>
      </c>
      <c r="F152" s="2" t="s">
        <v>57</v>
      </c>
      <c r="G152" s="35">
        <f t="shared" si="2"/>
        <v>99.005829938883124</v>
      </c>
      <c r="H152" s="38">
        <v>3.0857142857142859</v>
      </c>
      <c r="K152" s="2" t="s">
        <v>46</v>
      </c>
      <c r="L152" s="2">
        <v>27</v>
      </c>
      <c r="M152" s="2" t="s">
        <v>41</v>
      </c>
      <c r="N152" s="34">
        <v>100</v>
      </c>
      <c r="O152" s="38">
        <v>75.449926680672277</v>
      </c>
      <c r="P152" s="2" t="s">
        <v>57</v>
      </c>
      <c r="Q152" s="35">
        <f t="shared" si="3"/>
        <v>91.248562607536982</v>
      </c>
      <c r="R152" s="38">
        <v>2.7687499999999994</v>
      </c>
    </row>
    <row r="153" spans="1:18" x14ac:dyDescent="0.25">
      <c r="A153" s="2" t="s">
        <v>52</v>
      </c>
      <c r="B153" s="2">
        <v>28</v>
      </c>
      <c r="C153" s="2" t="s">
        <v>41</v>
      </c>
      <c r="D153" s="34">
        <v>100</v>
      </c>
      <c r="E153" s="38">
        <v>100.96488461538459</v>
      </c>
      <c r="F153" s="2" t="s">
        <v>57</v>
      </c>
      <c r="G153" s="35">
        <f t="shared" si="2"/>
        <v>92.46377804477342</v>
      </c>
      <c r="H153" s="38">
        <v>2.8818181818181818</v>
      </c>
      <c r="K153" s="2" t="s">
        <v>46</v>
      </c>
      <c r="L153" s="2">
        <v>28</v>
      </c>
      <c r="M153" s="2" t="s">
        <v>41</v>
      </c>
      <c r="N153" s="34">
        <v>100</v>
      </c>
      <c r="O153" s="38">
        <v>75.449926680672277</v>
      </c>
      <c r="P153" s="2" t="s">
        <v>57</v>
      </c>
      <c r="Q153" s="35">
        <f t="shared" si="3"/>
        <v>93.411338922162585</v>
      </c>
      <c r="R153" s="38">
        <v>2.8343750000000001</v>
      </c>
    </row>
    <row r="154" spans="1:18" x14ac:dyDescent="0.25">
      <c r="A154" s="2" t="s">
        <v>52</v>
      </c>
      <c r="B154" s="2">
        <v>29</v>
      </c>
      <c r="C154" s="2" t="s">
        <v>41</v>
      </c>
      <c r="D154" s="34">
        <v>100</v>
      </c>
      <c r="E154" s="38">
        <v>100.96488461538459</v>
      </c>
      <c r="F154" s="2" t="s">
        <v>57</v>
      </c>
      <c r="G154" s="35">
        <f t="shared" si="2"/>
        <v>97.714087208199047</v>
      </c>
      <c r="H154" s="38">
        <v>3.0454545454545454</v>
      </c>
      <c r="K154" s="2" t="s">
        <v>46</v>
      </c>
      <c r="L154" s="2">
        <v>29</v>
      </c>
      <c r="M154" s="2" t="s">
        <v>41</v>
      </c>
      <c r="N154" s="34">
        <v>100</v>
      </c>
      <c r="O154" s="38">
        <v>75.449926680672277</v>
      </c>
      <c r="P154" s="2" t="s">
        <v>57</v>
      </c>
      <c r="Q154" s="35">
        <f t="shared" si="3"/>
        <v>93.267153834520883</v>
      </c>
      <c r="R154" s="38">
        <v>2.8299999999999996</v>
      </c>
    </row>
    <row r="155" spans="1:18" x14ac:dyDescent="0.25">
      <c r="A155" s="30" t="s">
        <v>52</v>
      </c>
      <c r="B155" s="30">
        <v>30</v>
      </c>
      <c r="C155" s="30" t="s">
        <v>41</v>
      </c>
      <c r="D155" s="41">
        <v>100</v>
      </c>
      <c r="E155" s="42">
        <v>100.96488461538459</v>
      </c>
      <c r="F155" s="30" t="s">
        <v>57</v>
      </c>
      <c r="G155" s="43">
        <f t="shared" si="2"/>
        <v>95.720914285046703</v>
      </c>
      <c r="H155" s="42">
        <v>2.9833333333333325</v>
      </c>
      <c r="K155" s="30" t="s">
        <v>46</v>
      </c>
      <c r="L155" s="30">
        <v>30</v>
      </c>
      <c r="M155" s="30" t="s">
        <v>41</v>
      </c>
      <c r="N155" s="41">
        <v>100</v>
      </c>
      <c r="O155" s="42">
        <v>75.449926680672277</v>
      </c>
      <c r="P155" s="30" t="s">
        <v>57</v>
      </c>
      <c r="Q155" s="43">
        <f t="shared" si="3"/>
        <v>91.839034871212561</v>
      </c>
      <c r="R155" s="42">
        <v>2.7866666666666666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B5C73-C4D1-4E5E-91B2-FF2E5BAA0443}">
  <dimension ref="A1:Y126"/>
  <sheetViews>
    <sheetView topLeftCell="B1" zoomScale="85" zoomScaleNormal="85" workbookViewId="0">
      <selection activeCell="J25" sqref="J25"/>
    </sheetView>
  </sheetViews>
  <sheetFormatPr defaultColWidth="9.140625" defaultRowHeight="15" x14ac:dyDescent="0.25"/>
  <cols>
    <col min="1" max="1" width="14.42578125" style="2" customWidth="1"/>
    <col min="2" max="2" width="10.7109375" style="2" customWidth="1"/>
    <col min="3" max="3" width="9.140625" style="2"/>
    <col min="4" max="4" width="11.5703125" style="2" customWidth="1"/>
    <col min="5" max="5" width="15.42578125" style="2" customWidth="1"/>
    <col min="6" max="6" width="9.140625" style="2"/>
    <col min="7" max="7" width="12.5703125" style="2" customWidth="1"/>
    <col min="8" max="8" width="10" style="2" customWidth="1"/>
    <col min="9" max="9" width="9.140625" style="2"/>
    <col min="10" max="10" width="12.140625" style="2" customWidth="1"/>
    <col min="11" max="11" width="13.85546875" style="2" customWidth="1"/>
    <col min="12" max="12" width="9.140625" style="2"/>
    <col min="13" max="13" width="12.5703125" style="2" customWidth="1"/>
    <col min="14" max="14" width="16.28515625" style="2" customWidth="1"/>
    <col min="15" max="15" width="12.85546875" style="2" customWidth="1"/>
    <col min="16" max="16" width="11.140625" style="2" customWidth="1"/>
    <col min="17" max="17" width="9.140625" style="2"/>
    <col min="18" max="18" width="10.5703125" style="2" customWidth="1"/>
    <col min="19" max="19" width="11.7109375" style="2" customWidth="1"/>
    <col min="20" max="20" width="9.140625" style="2"/>
    <col min="21" max="21" width="11.140625" style="2" customWidth="1"/>
    <col min="22" max="22" width="15.42578125" style="2" customWidth="1"/>
    <col min="23" max="23" width="9.7109375" style="2" customWidth="1"/>
    <col min="24" max="24" width="11.140625" style="2" customWidth="1"/>
    <col min="25" max="16384" width="9.140625" style="2"/>
  </cols>
  <sheetData>
    <row r="1" spans="1:24" x14ac:dyDescent="0.25">
      <c r="B1" s="2" t="s">
        <v>141</v>
      </c>
    </row>
    <row r="2" spans="1:24" ht="60" x14ac:dyDescent="0.25">
      <c r="A2" s="30" t="s">
        <v>47</v>
      </c>
      <c r="B2" s="30" t="s">
        <v>48</v>
      </c>
      <c r="C2" s="30" t="s">
        <v>49</v>
      </c>
      <c r="D2" s="31" t="s">
        <v>104</v>
      </c>
      <c r="E2" s="31" t="s">
        <v>107</v>
      </c>
      <c r="F2" s="31" t="s">
        <v>54</v>
      </c>
      <c r="G2" s="31" t="s">
        <v>106</v>
      </c>
      <c r="J2" s="30" t="s">
        <v>47</v>
      </c>
      <c r="K2" s="30" t="s">
        <v>48</v>
      </c>
      <c r="L2" s="30" t="s">
        <v>49</v>
      </c>
      <c r="M2" s="31" t="s">
        <v>104</v>
      </c>
      <c r="N2" s="31" t="s">
        <v>107</v>
      </c>
      <c r="O2" s="31" t="s">
        <v>54</v>
      </c>
      <c r="P2" s="31" t="s">
        <v>106</v>
      </c>
      <c r="S2" s="30" t="s">
        <v>47</v>
      </c>
      <c r="T2" s="30" t="s">
        <v>49</v>
      </c>
      <c r="U2" s="31" t="s">
        <v>104</v>
      </c>
      <c r="V2" s="31" t="s">
        <v>107</v>
      </c>
      <c r="W2" s="31" t="s">
        <v>54</v>
      </c>
      <c r="X2" s="31" t="s">
        <v>106</v>
      </c>
    </row>
    <row r="3" spans="1:24" x14ac:dyDescent="0.25">
      <c r="A3" s="2" t="s">
        <v>52</v>
      </c>
      <c r="B3" s="2">
        <v>1</v>
      </c>
      <c r="C3" s="2" t="s">
        <v>39</v>
      </c>
      <c r="D3" s="34" t="s">
        <v>42</v>
      </c>
      <c r="E3" s="37">
        <v>0</v>
      </c>
      <c r="F3" s="35">
        <v>92.658115877930129</v>
      </c>
      <c r="G3" s="2">
        <v>1676</v>
      </c>
      <c r="J3" s="2" t="s">
        <v>46</v>
      </c>
      <c r="K3" s="2">
        <v>1</v>
      </c>
      <c r="L3" s="2" t="s">
        <v>39</v>
      </c>
      <c r="M3" s="34" t="s">
        <v>42</v>
      </c>
      <c r="N3" s="2">
        <v>0</v>
      </c>
      <c r="O3" s="35">
        <v>108.06045340050379</v>
      </c>
      <c r="P3" s="2">
        <v>2145</v>
      </c>
      <c r="S3" s="2" t="s">
        <v>44</v>
      </c>
      <c r="T3" s="2" t="s">
        <v>5</v>
      </c>
      <c r="U3" s="34" t="s">
        <v>42</v>
      </c>
      <c r="V3" s="37">
        <v>0</v>
      </c>
      <c r="W3" s="35">
        <v>94.540762142205025</v>
      </c>
      <c r="X3" s="35">
        <v>157.31999999999994</v>
      </c>
    </row>
    <row r="4" spans="1:24" x14ac:dyDescent="0.25">
      <c r="A4" s="2" t="s">
        <v>52</v>
      </c>
      <c r="B4" s="2">
        <v>2</v>
      </c>
      <c r="C4" s="2" t="s">
        <v>39</v>
      </c>
      <c r="D4" s="34" t="s">
        <v>42</v>
      </c>
      <c r="E4" s="37">
        <v>0</v>
      </c>
      <c r="F4" s="35">
        <v>99.789915966386559</v>
      </c>
      <c r="G4" s="2">
        <v>1805</v>
      </c>
      <c r="J4" s="2" t="s">
        <v>46</v>
      </c>
      <c r="K4" s="2">
        <v>2</v>
      </c>
      <c r="L4" s="2" t="s">
        <v>39</v>
      </c>
      <c r="M4" s="34" t="s">
        <v>42</v>
      </c>
      <c r="N4" s="2">
        <v>0</v>
      </c>
      <c r="O4" s="35">
        <v>114.35768261964736</v>
      </c>
      <c r="P4" s="2">
        <v>2270</v>
      </c>
      <c r="S4" s="2" t="s">
        <v>44</v>
      </c>
      <c r="T4" s="2" t="s">
        <v>5</v>
      </c>
      <c r="U4" s="34" t="s">
        <v>42</v>
      </c>
      <c r="V4" s="37">
        <v>0</v>
      </c>
      <c r="W4" s="35">
        <v>116.4058947221085</v>
      </c>
      <c r="X4" s="35">
        <v>170.45999999999981</v>
      </c>
    </row>
    <row r="5" spans="1:24" x14ac:dyDescent="0.25">
      <c r="A5" s="2" t="s">
        <v>52</v>
      </c>
      <c r="B5" s="2">
        <v>3</v>
      </c>
      <c r="C5" s="2" t="s">
        <v>39</v>
      </c>
      <c r="D5" s="34" t="s">
        <v>42</v>
      </c>
      <c r="E5" s="37">
        <v>0</v>
      </c>
      <c r="F5" s="35">
        <v>94.980097302078718</v>
      </c>
      <c r="G5" s="2">
        <v>1718</v>
      </c>
      <c r="J5" s="2" t="s">
        <v>46</v>
      </c>
      <c r="K5" s="2">
        <v>3</v>
      </c>
      <c r="L5" s="2" t="s">
        <v>39</v>
      </c>
      <c r="M5" s="34" t="s">
        <v>42</v>
      </c>
      <c r="N5" s="2">
        <v>0</v>
      </c>
      <c r="O5" s="35">
        <v>89.521410579345087</v>
      </c>
      <c r="P5" s="2">
        <v>1777</v>
      </c>
      <c r="S5" s="2" t="s">
        <v>44</v>
      </c>
      <c r="T5" s="2" t="s">
        <v>5</v>
      </c>
      <c r="U5" s="34" t="s">
        <v>42</v>
      </c>
      <c r="V5" s="37">
        <v>0</v>
      </c>
      <c r="W5" s="35">
        <v>114.88542611859063</v>
      </c>
      <c r="X5" s="35">
        <v>164.41000000000008</v>
      </c>
    </row>
    <row r="6" spans="1:24" x14ac:dyDescent="0.25">
      <c r="A6" s="2" t="s">
        <v>52</v>
      </c>
      <c r="B6" s="2">
        <v>4</v>
      </c>
      <c r="C6" s="2" t="s">
        <v>39</v>
      </c>
      <c r="D6" s="34" t="s">
        <v>42</v>
      </c>
      <c r="E6" s="37">
        <v>0</v>
      </c>
      <c r="F6" s="35">
        <v>97.080937638213186</v>
      </c>
      <c r="G6" s="2">
        <v>1756</v>
      </c>
      <c r="J6" s="2" t="s">
        <v>46</v>
      </c>
      <c r="K6" s="2">
        <v>4</v>
      </c>
      <c r="L6" s="2" t="s">
        <v>39</v>
      </c>
      <c r="M6" s="34" t="s">
        <v>42</v>
      </c>
      <c r="N6" s="2">
        <v>0</v>
      </c>
      <c r="O6" s="35">
        <v>98.337531486146091</v>
      </c>
      <c r="P6" s="2">
        <v>1952</v>
      </c>
      <c r="S6" s="2" t="s">
        <v>44</v>
      </c>
      <c r="T6" s="2" t="s">
        <v>5</v>
      </c>
      <c r="U6" s="34" t="s">
        <v>42</v>
      </c>
      <c r="V6" s="37">
        <v>0</v>
      </c>
      <c r="W6" s="35">
        <v>90.703250041253042</v>
      </c>
      <c r="X6" s="35">
        <v>114.71000000000004</v>
      </c>
    </row>
    <row r="7" spans="1:24" x14ac:dyDescent="0.25">
      <c r="A7" s="2" t="s">
        <v>52</v>
      </c>
      <c r="B7" s="2">
        <v>5</v>
      </c>
      <c r="C7" s="2" t="s">
        <v>39</v>
      </c>
      <c r="D7" s="34" t="s">
        <v>42</v>
      </c>
      <c r="E7" s="37">
        <v>0</v>
      </c>
      <c r="F7" s="35">
        <v>115.49093321539144</v>
      </c>
      <c r="G7" s="2">
        <v>2089</v>
      </c>
      <c r="J7" s="2" t="s">
        <v>46</v>
      </c>
      <c r="K7" s="2">
        <v>5</v>
      </c>
      <c r="L7" s="2" t="s">
        <v>39</v>
      </c>
      <c r="M7" s="34" t="s">
        <v>42</v>
      </c>
      <c r="N7" s="2">
        <v>0</v>
      </c>
      <c r="O7" s="35">
        <v>89.722921914357684</v>
      </c>
      <c r="P7" s="2">
        <v>1781</v>
      </c>
      <c r="S7" s="2" t="s">
        <v>44</v>
      </c>
      <c r="T7" s="2" t="s">
        <v>5</v>
      </c>
      <c r="U7" s="34" t="s">
        <v>42</v>
      </c>
      <c r="V7" s="37">
        <v>0</v>
      </c>
      <c r="W7" s="35">
        <v>83.464666975842817</v>
      </c>
      <c r="X7" s="35">
        <v>125</v>
      </c>
    </row>
    <row r="8" spans="1:24" x14ac:dyDescent="0.25">
      <c r="A8" s="2" t="s">
        <v>52</v>
      </c>
      <c r="B8" s="2">
        <v>6</v>
      </c>
      <c r="C8" s="2" t="s">
        <v>39</v>
      </c>
      <c r="D8" s="34">
        <v>0.1</v>
      </c>
      <c r="E8" s="38">
        <v>0.20143</v>
      </c>
      <c r="F8" s="35">
        <v>97.523219814241486</v>
      </c>
      <c r="G8" s="2">
        <v>1764</v>
      </c>
      <c r="J8" s="2" t="s">
        <v>46</v>
      </c>
      <c r="K8" s="2">
        <v>6</v>
      </c>
      <c r="L8" s="2" t="s">
        <v>39</v>
      </c>
      <c r="M8" s="34">
        <v>0.1</v>
      </c>
      <c r="N8" s="2">
        <v>0.11</v>
      </c>
      <c r="O8" s="35">
        <v>121.41057934508817</v>
      </c>
      <c r="P8" s="2">
        <v>2410</v>
      </c>
      <c r="S8" s="2" t="s">
        <v>44</v>
      </c>
      <c r="T8" s="2" t="s">
        <v>5</v>
      </c>
      <c r="U8" s="34">
        <v>0.1</v>
      </c>
      <c r="V8" s="38">
        <v>0.11333333333333299</v>
      </c>
      <c r="W8" s="35">
        <v>87.788136725191634</v>
      </c>
      <c r="X8" s="35">
        <v>140.24000000000024</v>
      </c>
    </row>
    <row r="9" spans="1:24" x14ac:dyDescent="0.25">
      <c r="A9" s="2" t="s">
        <v>52</v>
      </c>
      <c r="B9" s="2">
        <v>7</v>
      </c>
      <c r="C9" s="2" t="s">
        <v>39</v>
      </c>
      <c r="D9" s="34">
        <v>0.1</v>
      </c>
      <c r="E9" s="38">
        <v>0.20143</v>
      </c>
      <c r="F9" s="35">
        <v>114.05351614329943</v>
      </c>
      <c r="G9" s="2">
        <v>2063</v>
      </c>
      <c r="J9" s="2" t="s">
        <v>46</v>
      </c>
      <c r="K9" s="2">
        <v>7</v>
      </c>
      <c r="L9" s="2" t="s">
        <v>39</v>
      </c>
      <c r="M9" s="34">
        <v>0.1</v>
      </c>
      <c r="N9" s="2">
        <v>0.11</v>
      </c>
      <c r="O9" s="35">
        <v>96.675062972292196</v>
      </c>
      <c r="P9" s="2">
        <v>1919</v>
      </c>
      <c r="S9" s="2" t="s">
        <v>44</v>
      </c>
      <c r="T9" s="2" t="s">
        <v>5</v>
      </c>
      <c r="U9" s="34">
        <v>0.1</v>
      </c>
      <c r="V9" s="38">
        <v>0.11333333333333299</v>
      </c>
      <c r="W9" s="35">
        <v>93.673928771483858</v>
      </c>
      <c r="X9" s="35">
        <v>152.76</v>
      </c>
    </row>
    <row r="10" spans="1:24" x14ac:dyDescent="0.25">
      <c r="A10" s="2" t="s">
        <v>52</v>
      </c>
      <c r="B10" s="2">
        <v>8</v>
      </c>
      <c r="C10" s="2" t="s">
        <v>39</v>
      </c>
      <c r="D10" s="34">
        <v>0.1</v>
      </c>
      <c r="E10" s="38">
        <v>0.20143</v>
      </c>
      <c r="F10" s="35">
        <v>99.624060150375939</v>
      </c>
      <c r="G10" s="2">
        <v>1802</v>
      </c>
      <c r="J10" s="2" t="s">
        <v>46</v>
      </c>
      <c r="K10" s="2">
        <v>8</v>
      </c>
      <c r="L10" s="2" t="s">
        <v>39</v>
      </c>
      <c r="M10" s="34">
        <v>0.1</v>
      </c>
      <c r="N10" s="2">
        <v>0.11</v>
      </c>
      <c r="O10" s="35">
        <v>119.29471032745592</v>
      </c>
      <c r="P10" s="2">
        <v>2368</v>
      </c>
      <c r="S10" s="2" t="s">
        <v>44</v>
      </c>
      <c r="T10" s="2" t="s">
        <v>5</v>
      </c>
      <c r="U10" s="34">
        <v>0.1</v>
      </c>
      <c r="V10" s="38">
        <v>0.11333333333333299</v>
      </c>
      <c r="W10" s="35">
        <v>110.11727215190477</v>
      </c>
      <c r="X10" s="35">
        <v>183.24</v>
      </c>
    </row>
    <row r="11" spans="1:24" x14ac:dyDescent="0.25">
      <c r="A11" s="2" t="s">
        <v>52</v>
      </c>
      <c r="B11" s="2">
        <v>9</v>
      </c>
      <c r="C11" s="2" t="s">
        <v>39</v>
      </c>
      <c r="D11" s="34">
        <v>0.1</v>
      </c>
      <c r="E11" s="38">
        <v>0.20143</v>
      </c>
      <c r="F11" s="35">
        <v>123.94957983193278</v>
      </c>
      <c r="G11" s="2">
        <v>2242</v>
      </c>
      <c r="J11" s="2" t="s">
        <v>46</v>
      </c>
      <c r="K11" s="2">
        <v>9</v>
      </c>
      <c r="L11" s="2" t="s">
        <v>39</v>
      </c>
      <c r="M11" s="34">
        <v>0.1</v>
      </c>
      <c r="N11" s="2">
        <v>0.11</v>
      </c>
      <c r="O11" s="35">
        <v>121.41057934508817</v>
      </c>
      <c r="P11" s="2">
        <v>2410</v>
      </c>
      <c r="S11" s="2" t="s">
        <v>44</v>
      </c>
      <c r="T11" s="2" t="s">
        <v>5</v>
      </c>
      <c r="U11" s="34">
        <v>0.1</v>
      </c>
      <c r="V11" s="38">
        <v>0.11333333333333299</v>
      </c>
      <c r="W11" s="35">
        <v>90.636736712214145</v>
      </c>
      <c r="X11" s="35">
        <v>153.84000000000015</v>
      </c>
    </row>
    <row r="12" spans="1:24" x14ac:dyDescent="0.25">
      <c r="A12" s="2" t="s">
        <v>52</v>
      </c>
      <c r="B12" s="2">
        <v>10</v>
      </c>
      <c r="C12" s="2" t="s">
        <v>39</v>
      </c>
      <c r="D12" s="34">
        <v>0.1</v>
      </c>
      <c r="E12" s="38">
        <v>0.20143</v>
      </c>
      <c r="F12" s="35">
        <v>117.59177355152588</v>
      </c>
      <c r="G12" s="2">
        <v>2127</v>
      </c>
      <c r="J12" s="2" t="s">
        <v>46</v>
      </c>
      <c r="K12" s="2">
        <v>10</v>
      </c>
      <c r="L12" s="2" t="s">
        <v>39</v>
      </c>
      <c r="M12" s="34">
        <v>0.1</v>
      </c>
      <c r="N12" s="2">
        <v>0.11</v>
      </c>
      <c r="O12" s="35">
        <v>109.52141057934509</v>
      </c>
      <c r="P12" s="2">
        <v>2174</v>
      </c>
      <c r="S12" s="2" t="s">
        <v>44</v>
      </c>
      <c r="T12" s="2" t="s">
        <v>5</v>
      </c>
      <c r="U12" s="34">
        <v>0.1</v>
      </c>
      <c r="V12" s="38">
        <v>0.11333333333333299</v>
      </c>
      <c r="W12" s="35">
        <v>84.607131337408134</v>
      </c>
      <c r="X12" s="35">
        <v>140.78999999999996</v>
      </c>
    </row>
    <row r="13" spans="1:24" x14ac:dyDescent="0.25">
      <c r="A13" s="2" t="s">
        <v>52</v>
      </c>
      <c r="B13" s="2">
        <v>11</v>
      </c>
      <c r="C13" s="2" t="s">
        <v>39</v>
      </c>
      <c r="D13" s="34">
        <v>0.6</v>
      </c>
      <c r="E13" s="38">
        <v>1.1495500000000001</v>
      </c>
      <c r="F13" s="35">
        <v>101.44847412649271</v>
      </c>
      <c r="G13" s="2">
        <v>1835</v>
      </c>
      <c r="J13" s="2" t="s">
        <v>46</v>
      </c>
      <c r="K13" s="2">
        <v>11</v>
      </c>
      <c r="L13" s="2" t="s">
        <v>39</v>
      </c>
      <c r="M13" s="34">
        <v>0.6</v>
      </c>
      <c r="N13" s="2">
        <v>0.61</v>
      </c>
      <c r="O13" s="35">
        <v>103.67758186397984</v>
      </c>
      <c r="P13" s="2">
        <v>2058</v>
      </c>
      <c r="S13" s="2" t="s">
        <v>44</v>
      </c>
      <c r="T13" s="2" t="s">
        <v>5</v>
      </c>
      <c r="U13" s="34">
        <v>0.6</v>
      </c>
      <c r="V13" s="38">
        <v>0.73249999999999993</v>
      </c>
      <c r="W13" s="35">
        <v>85.039934812970458</v>
      </c>
      <c r="X13" s="35">
        <v>138.67999999999984</v>
      </c>
    </row>
    <row r="14" spans="1:24" x14ac:dyDescent="0.25">
      <c r="A14" s="2" t="s">
        <v>52</v>
      </c>
      <c r="B14" s="2">
        <v>12</v>
      </c>
      <c r="C14" s="2" t="s">
        <v>39</v>
      </c>
      <c r="D14" s="34">
        <v>0.6</v>
      </c>
      <c r="E14" s="38">
        <v>1.1495500000000001</v>
      </c>
      <c r="F14" s="35">
        <v>98.739495798319325</v>
      </c>
      <c r="G14" s="2">
        <v>1786</v>
      </c>
      <c r="J14" s="2" t="s">
        <v>46</v>
      </c>
      <c r="K14" s="2">
        <v>12</v>
      </c>
      <c r="L14" s="2" t="s">
        <v>39</v>
      </c>
      <c r="M14" s="34">
        <v>0.6</v>
      </c>
      <c r="N14" s="2">
        <v>0.61</v>
      </c>
      <c r="O14" s="35">
        <v>111.28463476070529</v>
      </c>
      <c r="P14" s="2">
        <v>2209</v>
      </c>
      <c r="S14" s="2" t="s">
        <v>44</v>
      </c>
      <c r="T14" s="2" t="s">
        <v>5</v>
      </c>
      <c r="U14" s="34">
        <v>0.6</v>
      </c>
      <c r="V14" s="38">
        <v>0.73249999999999993</v>
      </c>
      <c r="W14" s="35">
        <v>93.747513947266583</v>
      </c>
      <c r="X14" s="35">
        <v>152.87999999999988</v>
      </c>
    </row>
    <row r="15" spans="1:24" x14ac:dyDescent="0.25">
      <c r="A15" s="2" t="s">
        <v>52</v>
      </c>
      <c r="B15" s="2">
        <v>13</v>
      </c>
      <c r="C15" s="2" t="s">
        <v>39</v>
      </c>
      <c r="D15" s="34">
        <v>0.6</v>
      </c>
      <c r="E15" s="38">
        <v>1.1495500000000001</v>
      </c>
      <c r="F15" s="35">
        <v>96.804511278195491</v>
      </c>
      <c r="G15" s="2">
        <v>1751</v>
      </c>
      <c r="J15" s="2" t="s">
        <v>46</v>
      </c>
      <c r="K15" s="2">
        <v>13</v>
      </c>
      <c r="L15" s="2" t="s">
        <v>39</v>
      </c>
      <c r="M15" s="34">
        <v>0.6</v>
      </c>
      <c r="N15" s="2">
        <v>0.61</v>
      </c>
      <c r="O15" s="35">
        <v>114.55919395465995</v>
      </c>
      <c r="P15" s="2">
        <v>2274</v>
      </c>
      <c r="S15" s="2" t="s">
        <v>44</v>
      </c>
      <c r="T15" s="2" t="s">
        <v>5</v>
      </c>
      <c r="U15" s="34">
        <v>0.6</v>
      </c>
      <c r="V15" s="38">
        <v>0.73249999999999993</v>
      </c>
      <c r="W15" s="35">
        <v>83.283222047634325</v>
      </c>
      <c r="X15" s="35">
        <v>127.49999999999977</v>
      </c>
    </row>
    <row r="16" spans="1:24" x14ac:dyDescent="0.25">
      <c r="A16" s="2" t="s">
        <v>52</v>
      </c>
      <c r="B16" s="2">
        <v>14</v>
      </c>
      <c r="C16" s="2" t="s">
        <v>39</v>
      </c>
      <c r="D16" s="34">
        <v>0.6</v>
      </c>
      <c r="E16" s="38">
        <v>1.1495500000000001</v>
      </c>
      <c r="F16" s="35">
        <v>101.66961521450686</v>
      </c>
      <c r="G16" s="2">
        <v>1839</v>
      </c>
      <c r="J16" s="2" t="s">
        <v>46</v>
      </c>
      <c r="K16" s="2">
        <v>14</v>
      </c>
      <c r="L16" s="2" t="s">
        <v>39</v>
      </c>
      <c r="M16" s="34">
        <v>0.6</v>
      </c>
      <c r="N16" s="2">
        <v>0.61</v>
      </c>
      <c r="O16" s="35">
        <v>113.65239294710328</v>
      </c>
      <c r="P16" s="2">
        <v>2256</v>
      </c>
      <c r="S16" s="2" t="s">
        <v>44</v>
      </c>
      <c r="T16" s="2" t="s">
        <v>5</v>
      </c>
      <c r="U16" s="34">
        <v>0.6</v>
      </c>
      <c r="V16" s="38">
        <v>0.73249999999999993</v>
      </c>
      <c r="W16" s="35">
        <v>83.525547085872375</v>
      </c>
      <c r="X16" s="35">
        <v>141.77000000000021</v>
      </c>
    </row>
    <row r="17" spans="1:25" x14ac:dyDescent="0.25">
      <c r="A17" s="2" t="s">
        <v>52</v>
      </c>
      <c r="B17" s="2">
        <v>15</v>
      </c>
      <c r="C17" s="2" t="s">
        <v>39</v>
      </c>
      <c r="D17" s="34">
        <v>0.6</v>
      </c>
      <c r="E17" s="38">
        <v>1.1495500000000001</v>
      </c>
      <c r="F17" s="35">
        <v>99.955771782397179</v>
      </c>
      <c r="G17" s="2">
        <v>1808</v>
      </c>
      <c r="J17" s="2" t="s">
        <v>46</v>
      </c>
      <c r="K17" s="2">
        <v>15</v>
      </c>
      <c r="L17" s="2" t="s">
        <v>39</v>
      </c>
      <c r="M17" s="34">
        <v>0.6</v>
      </c>
      <c r="N17" s="2">
        <v>0.61</v>
      </c>
      <c r="O17" s="35">
        <v>95.969773299748113</v>
      </c>
      <c r="P17" s="2">
        <v>1905</v>
      </c>
      <c r="S17" s="2" t="s">
        <v>44</v>
      </c>
      <c r="T17" s="2" t="s">
        <v>5</v>
      </c>
      <c r="U17" s="34">
        <v>0.6</v>
      </c>
      <c r="V17" s="38">
        <v>0.73249999999999993</v>
      </c>
      <c r="W17" s="35">
        <v>75.992909988165337</v>
      </c>
      <c r="X17" s="35">
        <v>113.80999999999995</v>
      </c>
    </row>
    <row r="18" spans="1:25" x14ac:dyDescent="0.25">
      <c r="A18" s="2" t="s">
        <v>52</v>
      </c>
      <c r="B18" s="2">
        <v>16</v>
      </c>
      <c r="C18" s="2" t="s">
        <v>39</v>
      </c>
      <c r="D18" s="34">
        <v>3.2</v>
      </c>
      <c r="E18" s="38">
        <v>4.9935600000000004</v>
      </c>
      <c r="F18" s="35">
        <v>106.14772224679345</v>
      </c>
      <c r="G18" s="2">
        <v>1920</v>
      </c>
      <c r="J18" s="2" t="s">
        <v>46</v>
      </c>
      <c r="K18" s="2">
        <v>16</v>
      </c>
      <c r="L18" s="2" t="s">
        <v>39</v>
      </c>
      <c r="M18" s="34">
        <v>3.2</v>
      </c>
      <c r="N18" s="2">
        <v>3.28</v>
      </c>
      <c r="O18" s="35">
        <v>107.0528967254408</v>
      </c>
      <c r="P18" s="2">
        <v>2125</v>
      </c>
      <c r="S18" s="2" t="s">
        <v>44</v>
      </c>
      <c r="T18" s="2" t="s">
        <v>5</v>
      </c>
      <c r="U18" s="34">
        <v>3.2</v>
      </c>
      <c r="V18" s="38">
        <v>3.45</v>
      </c>
      <c r="W18" s="35">
        <v>100.67117444950956</v>
      </c>
      <c r="X18" s="35">
        <v>157.47000000000003</v>
      </c>
    </row>
    <row r="19" spans="1:25" x14ac:dyDescent="0.25">
      <c r="A19" s="2" t="s">
        <v>52</v>
      </c>
      <c r="B19" s="2">
        <v>17</v>
      </c>
      <c r="C19" s="2" t="s">
        <v>39</v>
      </c>
      <c r="D19" s="34">
        <v>3.2</v>
      </c>
      <c r="E19" s="38">
        <v>4.9935600000000004</v>
      </c>
      <c r="F19" s="35">
        <v>110.29411764705883</v>
      </c>
      <c r="G19" s="2">
        <v>1995</v>
      </c>
      <c r="J19" s="2" t="s">
        <v>46</v>
      </c>
      <c r="K19" s="2">
        <v>17</v>
      </c>
      <c r="L19" s="2" t="s">
        <v>39</v>
      </c>
      <c r="M19" s="34">
        <v>3.2</v>
      </c>
      <c r="N19" s="2">
        <v>3.28</v>
      </c>
      <c r="O19" s="35">
        <v>102.01511335012594</v>
      </c>
      <c r="P19" s="2">
        <v>2025</v>
      </c>
      <c r="S19" s="2" t="s">
        <v>44</v>
      </c>
      <c r="T19" s="2" t="s">
        <v>5</v>
      </c>
      <c r="U19" s="34">
        <v>3.2</v>
      </c>
      <c r="V19" s="38">
        <v>3.45</v>
      </c>
      <c r="W19" s="35">
        <v>88.115121832285041</v>
      </c>
      <c r="X19" s="35">
        <v>149.55999999999995</v>
      </c>
    </row>
    <row r="20" spans="1:25" x14ac:dyDescent="0.25">
      <c r="A20" s="2" t="s">
        <v>52</v>
      </c>
      <c r="B20" s="2">
        <v>18</v>
      </c>
      <c r="C20" s="2" t="s">
        <v>39</v>
      </c>
      <c r="D20" s="34">
        <v>3.2</v>
      </c>
      <c r="E20" s="38">
        <v>4.9935600000000004</v>
      </c>
      <c r="F20" s="35">
        <v>76.183104820875727</v>
      </c>
      <c r="G20" s="2">
        <v>1378</v>
      </c>
      <c r="J20" s="2" t="s">
        <v>46</v>
      </c>
      <c r="K20" s="2">
        <v>18</v>
      </c>
      <c r="L20" s="2" t="s">
        <v>39</v>
      </c>
      <c r="M20" s="34">
        <v>3.2</v>
      </c>
      <c r="N20" s="2">
        <v>3.28</v>
      </c>
      <c r="O20" s="35">
        <v>103.97984886649874</v>
      </c>
      <c r="P20" s="2">
        <v>2064</v>
      </c>
      <c r="S20" s="2" t="s">
        <v>44</v>
      </c>
      <c r="T20" s="2" t="s">
        <v>5</v>
      </c>
      <c r="U20" s="34">
        <v>3.2</v>
      </c>
      <c r="V20" s="38">
        <v>3.45</v>
      </c>
      <c r="W20" s="35">
        <v>92.969819638503481</v>
      </c>
      <c r="X20" s="35">
        <v>157.79999999999995</v>
      </c>
    </row>
    <row r="21" spans="1:25" x14ac:dyDescent="0.25">
      <c r="A21" s="2" t="s">
        <v>52</v>
      </c>
      <c r="B21" s="2">
        <v>19</v>
      </c>
      <c r="C21" s="2" t="s">
        <v>39</v>
      </c>
      <c r="D21" s="34">
        <v>3.2</v>
      </c>
      <c r="E21" s="38">
        <v>4.9935600000000004</v>
      </c>
      <c r="F21" s="35">
        <v>89.727996461742592</v>
      </c>
      <c r="G21" s="2">
        <v>1623</v>
      </c>
      <c r="J21" s="2" t="s">
        <v>46</v>
      </c>
      <c r="K21" s="2">
        <v>19</v>
      </c>
      <c r="L21" s="2" t="s">
        <v>39</v>
      </c>
      <c r="M21" s="34">
        <v>3.2</v>
      </c>
      <c r="N21" s="2">
        <v>3.28</v>
      </c>
      <c r="O21" s="35">
        <v>98.387909319899251</v>
      </c>
      <c r="P21" s="2">
        <v>1953</v>
      </c>
      <c r="S21" s="2" t="s">
        <v>44</v>
      </c>
      <c r="T21" s="2" t="s">
        <v>5</v>
      </c>
      <c r="U21" s="34">
        <v>3.2</v>
      </c>
      <c r="V21" s="38">
        <v>3.45</v>
      </c>
      <c r="W21" s="35">
        <v>82.706736765943106</v>
      </c>
      <c r="X21" s="35">
        <v>129.37000000000012</v>
      </c>
    </row>
    <row r="22" spans="1:25" x14ac:dyDescent="0.25">
      <c r="A22" s="2" t="s">
        <v>52</v>
      </c>
      <c r="B22" s="2">
        <v>20</v>
      </c>
      <c r="C22" s="2" t="s">
        <v>39</v>
      </c>
      <c r="D22" s="34">
        <v>3.2</v>
      </c>
      <c r="E22" s="38">
        <v>4.9935600000000004</v>
      </c>
      <c r="F22" s="35">
        <v>87.240159221583369</v>
      </c>
      <c r="G22" s="2">
        <v>1578</v>
      </c>
      <c r="J22" s="2" t="s">
        <v>46</v>
      </c>
      <c r="K22" s="2">
        <v>20</v>
      </c>
      <c r="L22" s="2" t="s">
        <v>39</v>
      </c>
      <c r="M22" s="34">
        <v>3.2</v>
      </c>
      <c r="N22" s="2">
        <v>3.28</v>
      </c>
      <c r="O22" s="35">
        <v>93.65239294710328</v>
      </c>
      <c r="P22" s="2">
        <v>1859</v>
      </c>
      <c r="S22" s="2" t="s">
        <v>44</v>
      </c>
      <c r="T22" s="2" t="s">
        <v>5</v>
      </c>
      <c r="U22" s="34">
        <v>3.2</v>
      </c>
      <c r="V22" s="38">
        <v>3.45</v>
      </c>
      <c r="W22" s="35">
        <v>82.303975351684997</v>
      </c>
      <c r="X22" s="35">
        <v>128.73999999999978</v>
      </c>
    </row>
    <row r="23" spans="1:25" x14ac:dyDescent="0.25">
      <c r="A23" s="2" t="s">
        <v>52</v>
      </c>
      <c r="B23" s="2">
        <v>21</v>
      </c>
      <c r="C23" s="2" t="s">
        <v>39</v>
      </c>
      <c r="D23" s="34">
        <v>20</v>
      </c>
      <c r="E23" s="38">
        <v>28.318419999999996</v>
      </c>
      <c r="F23" s="35">
        <v>83.480760725342776</v>
      </c>
      <c r="G23" s="2">
        <v>1510</v>
      </c>
      <c r="J23" s="2" t="s">
        <v>46</v>
      </c>
      <c r="K23" s="2">
        <v>21</v>
      </c>
      <c r="L23" s="2" t="s">
        <v>39</v>
      </c>
      <c r="M23" s="34">
        <v>20</v>
      </c>
      <c r="N23" s="2">
        <v>19.38</v>
      </c>
      <c r="O23" s="35">
        <v>112.29219143576825</v>
      </c>
      <c r="P23" s="2">
        <v>2229</v>
      </c>
      <c r="S23" s="2" t="s">
        <v>44</v>
      </c>
      <c r="T23" s="2" t="s">
        <v>5</v>
      </c>
      <c r="U23" s="34">
        <v>20</v>
      </c>
      <c r="V23" s="38">
        <v>17.824999999999999</v>
      </c>
      <c r="W23" s="35">
        <v>95.336681206486688</v>
      </c>
      <c r="X23" s="35">
        <v>142.77999999999997</v>
      </c>
    </row>
    <row r="24" spans="1:25" x14ac:dyDescent="0.25">
      <c r="A24" s="2" t="s">
        <v>52</v>
      </c>
      <c r="B24" s="2">
        <v>22</v>
      </c>
      <c r="C24" s="2" t="s">
        <v>39</v>
      </c>
      <c r="D24" s="34">
        <v>20</v>
      </c>
      <c r="E24" s="38">
        <v>28.318419999999996</v>
      </c>
      <c r="F24" s="35">
        <v>87.406015037593988</v>
      </c>
      <c r="G24" s="2">
        <v>1581</v>
      </c>
      <c r="J24" s="2" t="s">
        <v>46</v>
      </c>
      <c r="K24" s="2">
        <v>22</v>
      </c>
      <c r="L24" s="2" t="s">
        <v>39</v>
      </c>
      <c r="M24" s="34">
        <v>20</v>
      </c>
      <c r="N24" s="2">
        <v>19.38</v>
      </c>
      <c r="O24" s="35">
        <v>102.87153652392946</v>
      </c>
      <c r="P24" s="2">
        <v>2042</v>
      </c>
      <c r="S24" s="2" t="s">
        <v>44</v>
      </c>
      <c r="T24" s="2" t="s">
        <v>5</v>
      </c>
      <c r="U24" s="34">
        <v>20</v>
      </c>
      <c r="V24" s="38">
        <v>17.824999999999999</v>
      </c>
      <c r="W24" s="35">
        <v>89.251978576767684</v>
      </c>
      <c r="X24" s="35">
        <v>154.45999999999981</v>
      </c>
    </row>
    <row r="25" spans="1:25" x14ac:dyDescent="0.25">
      <c r="A25" s="2" t="s">
        <v>52</v>
      </c>
      <c r="B25" s="2">
        <v>23</v>
      </c>
      <c r="C25" s="2" t="s">
        <v>39</v>
      </c>
      <c r="D25" s="34">
        <v>20</v>
      </c>
      <c r="E25" s="38">
        <v>28.318419999999996</v>
      </c>
      <c r="F25" s="35">
        <v>94.814241486068113</v>
      </c>
      <c r="G25" s="2">
        <v>1715</v>
      </c>
      <c r="J25" s="2" t="s">
        <v>46</v>
      </c>
      <c r="K25" s="2">
        <v>23</v>
      </c>
      <c r="L25" s="2" t="s">
        <v>39</v>
      </c>
      <c r="M25" s="34">
        <v>20</v>
      </c>
      <c r="N25" s="2">
        <v>19.38</v>
      </c>
      <c r="O25" s="35">
        <v>101.00755667506299</v>
      </c>
      <c r="P25" s="2">
        <v>2005</v>
      </c>
      <c r="S25" s="2" t="s">
        <v>44</v>
      </c>
      <c r="T25" s="2" t="s">
        <v>5</v>
      </c>
      <c r="U25" s="34">
        <v>20</v>
      </c>
      <c r="V25" s="38">
        <v>17.824999999999999</v>
      </c>
      <c r="W25" s="35">
        <v>86.866097639422946</v>
      </c>
      <c r="X25" s="35">
        <v>147.43999999999983</v>
      </c>
    </row>
    <row r="26" spans="1:25" x14ac:dyDescent="0.25">
      <c r="A26" s="2" t="s">
        <v>52</v>
      </c>
      <c r="B26" s="2">
        <v>24</v>
      </c>
      <c r="C26" s="2" t="s">
        <v>39</v>
      </c>
      <c r="D26" s="34">
        <v>20</v>
      </c>
      <c r="E26" s="38">
        <v>28.318419999999996</v>
      </c>
      <c r="F26" s="35">
        <v>101.66961521450686</v>
      </c>
      <c r="G26" s="2">
        <v>1839</v>
      </c>
      <c r="J26" s="2" t="s">
        <v>46</v>
      </c>
      <c r="K26" s="2">
        <v>24</v>
      </c>
      <c r="L26" s="2" t="s">
        <v>39</v>
      </c>
      <c r="M26" s="34">
        <v>20</v>
      </c>
      <c r="N26" s="2">
        <v>19.38</v>
      </c>
      <c r="O26" s="35">
        <v>108.91687657430731</v>
      </c>
      <c r="P26" s="2">
        <v>2162</v>
      </c>
      <c r="S26" s="2" t="s">
        <v>44</v>
      </c>
      <c r="T26" s="2" t="s">
        <v>5</v>
      </c>
      <c r="U26" s="34">
        <v>20</v>
      </c>
      <c r="V26" s="38">
        <v>17.824999999999999</v>
      </c>
      <c r="W26" s="35">
        <v>97.807235348971659</v>
      </c>
      <c r="X26" s="35">
        <v>146.48000000000002</v>
      </c>
    </row>
    <row r="27" spans="1:25" x14ac:dyDescent="0.25">
      <c r="A27" s="2" t="s">
        <v>52</v>
      </c>
      <c r="B27" s="2">
        <v>25</v>
      </c>
      <c r="C27" s="2" t="s">
        <v>39</v>
      </c>
      <c r="D27" s="34">
        <v>20</v>
      </c>
      <c r="E27" s="38">
        <v>28.318419999999996</v>
      </c>
      <c r="F27" s="35">
        <v>81.103494029190628</v>
      </c>
      <c r="G27" s="2">
        <v>1467</v>
      </c>
      <c r="J27" s="2" t="s">
        <v>46</v>
      </c>
      <c r="K27" s="2">
        <v>25</v>
      </c>
      <c r="L27" s="2" t="s">
        <v>39</v>
      </c>
      <c r="M27" s="34">
        <v>20</v>
      </c>
      <c r="N27" s="2">
        <v>19.38</v>
      </c>
      <c r="O27" s="35">
        <v>95.012594458438286</v>
      </c>
      <c r="P27" s="2">
        <v>2086</v>
      </c>
      <c r="S27" s="2" t="s">
        <v>44</v>
      </c>
      <c r="T27" s="2" t="s">
        <v>5</v>
      </c>
      <c r="U27" s="34">
        <v>20</v>
      </c>
      <c r="V27" s="38">
        <v>17.824999999999999</v>
      </c>
      <c r="W27" s="35">
        <v>89.130044166896781</v>
      </c>
      <c r="X27" s="35">
        <v>145.34999999999968</v>
      </c>
    </row>
    <row r="28" spans="1:25" x14ac:dyDescent="0.25">
      <c r="A28" s="2" t="s">
        <v>52</v>
      </c>
      <c r="B28" s="2">
        <v>26</v>
      </c>
      <c r="C28" s="2" t="s">
        <v>39</v>
      </c>
      <c r="D28" s="34">
        <v>100</v>
      </c>
      <c r="E28" s="38">
        <v>131.1157</v>
      </c>
      <c r="F28" s="35">
        <v>99.679345422379484</v>
      </c>
      <c r="G28" s="2">
        <v>1803</v>
      </c>
      <c r="J28" s="2" t="s">
        <v>46</v>
      </c>
      <c r="K28" s="2">
        <v>26</v>
      </c>
      <c r="L28" s="2" t="s">
        <v>39</v>
      </c>
      <c r="M28" s="34">
        <v>100</v>
      </c>
      <c r="N28" s="2">
        <v>97.25</v>
      </c>
      <c r="O28" s="35">
        <v>94.861460957178849</v>
      </c>
      <c r="P28" s="2">
        <v>1883</v>
      </c>
      <c r="S28" s="2" t="s">
        <v>44</v>
      </c>
      <c r="T28" s="2" t="s">
        <v>5</v>
      </c>
      <c r="U28" s="34">
        <v>100</v>
      </c>
      <c r="V28" s="38">
        <v>94.375</v>
      </c>
      <c r="W28" s="35">
        <v>107.47181216026753</v>
      </c>
      <c r="X28" s="35">
        <v>132.34000000000015</v>
      </c>
    </row>
    <row r="29" spans="1:25" x14ac:dyDescent="0.25">
      <c r="A29" s="2" t="s">
        <v>52</v>
      </c>
      <c r="B29" s="2">
        <v>27</v>
      </c>
      <c r="C29" s="2" t="s">
        <v>39</v>
      </c>
      <c r="D29" s="34">
        <v>100</v>
      </c>
      <c r="E29" s="38">
        <v>131.1157</v>
      </c>
      <c r="F29" s="35">
        <v>55.616983635559492</v>
      </c>
      <c r="G29" s="2">
        <v>1006</v>
      </c>
      <c r="J29" s="2" t="s">
        <v>46</v>
      </c>
      <c r="K29" s="2">
        <v>27</v>
      </c>
      <c r="L29" s="2" t="s">
        <v>39</v>
      </c>
      <c r="M29" s="34">
        <v>100</v>
      </c>
      <c r="N29" s="2">
        <v>97.25</v>
      </c>
      <c r="O29" s="35">
        <v>102.97229219143577</v>
      </c>
      <c r="P29" s="2">
        <v>2044</v>
      </c>
      <c r="S29" s="2" t="s">
        <v>44</v>
      </c>
      <c r="T29" s="2" t="s">
        <v>5</v>
      </c>
      <c r="U29" s="34">
        <v>100</v>
      </c>
      <c r="V29" s="38">
        <v>94.375</v>
      </c>
      <c r="W29" s="39">
        <v>168.19799688971807</v>
      </c>
      <c r="X29" s="39">
        <v>50.379999999999882</v>
      </c>
      <c r="Y29" s="40" t="s">
        <v>118</v>
      </c>
    </row>
    <row r="30" spans="1:25" x14ac:dyDescent="0.25">
      <c r="A30" s="2" t="s">
        <v>52</v>
      </c>
      <c r="B30" s="2">
        <v>28</v>
      </c>
      <c r="C30" s="2" t="s">
        <v>39</v>
      </c>
      <c r="D30" s="34">
        <v>100</v>
      </c>
      <c r="E30" s="38">
        <v>131.1157</v>
      </c>
      <c r="F30" s="35">
        <v>80.937638213180009</v>
      </c>
      <c r="G30" s="2">
        <v>1464</v>
      </c>
      <c r="J30" s="2" t="s">
        <v>46</v>
      </c>
      <c r="K30" s="2">
        <v>28</v>
      </c>
      <c r="L30" s="2" t="s">
        <v>39</v>
      </c>
      <c r="M30" s="34">
        <v>100</v>
      </c>
      <c r="N30" s="2">
        <v>97.25</v>
      </c>
      <c r="O30" s="35">
        <v>96.775818639798487</v>
      </c>
      <c r="P30" s="2">
        <v>1921</v>
      </c>
      <c r="S30" s="2" t="s">
        <v>44</v>
      </c>
      <c r="T30" s="2" t="s">
        <v>5</v>
      </c>
      <c r="U30" s="34">
        <v>100</v>
      </c>
      <c r="V30" s="38">
        <v>94.375</v>
      </c>
      <c r="W30" s="35">
        <v>107.77484945185914</v>
      </c>
      <c r="X30" s="35">
        <v>136.29999999999973</v>
      </c>
      <c r="Y30" s="38"/>
    </row>
    <row r="31" spans="1:25" x14ac:dyDescent="0.25">
      <c r="A31" s="2" t="s">
        <v>52</v>
      </c>
      <c r="B31" s="2">
        <v>29</v>
      </c>
      <c r="C31" s="2" t="s">
        <v>39</v>
      </c>
      <c r="D31" s="34">
        <v>100</v>
      </c>
      <c r="E31" s="38">
        <v>131.1157</v>
      </c>
      <c r="F31" s="35">
        <v>81.048208757187084</v>
      </c>
      <c r="G31" s="2">
        <v>1466</v>
      </c>
      <c r="J31" s="2" t="s">
        <v>46</v>
      </c>
      <c r="K31" s="2">
        <v>29</v>
      </c>
      <c r="L31" s="2" t="s">
        <v>39</v>
      </c>
      <c r="M31" s="34">
        <v>100</v>
      </c>
      <c r="N31" s="2">
        <v>97.25</v>
      </c>
      <c r="O31" s="35">
        <v>96.62468513853905</v>
      </c>
      <c r="P31" s="2">
        <v>1918</v>
      </c>
      <c r="S31" s="2" t="s">
        <v>44</v>
      </c>
      <c r="T31" s="2" t="s">
        <v>5</v>
      </c>
      <c r="U31" s="34">
        <v>100</v>
      </c>
      <c r="V31" s="38">
        <v>94.375</v>
      </c>
      <c r="W31" s="39">
        <v>113.07022638807425</v>
      </c>
      <c r="X31" s="39">
        <v>48.920000000000073</v>
      </c>
      <c r="Y31" s="40" t="s">
        <v>119</v>
      </c>
    </row>
    <row r="32" spans="1:25" x14ac:dyDescent="0.25">
      <c r="A32" s="30" t="s">
        <v>52</v>
      </c>
      <c r="B32" s="30">
        <v>30</v>
      </c>
      <c r="C32" s="30" t="s">
        <v>39</v>
      </c>
      <c r="D32" s="41">
        <v>100</v>
      </c>
      <c r="E32" s="42">
        <v>131.1157</v>
      </c>
      <c r="F32" s="43">
        <v>78.173374613003105</v>
      </c>
      <c r="G32" s="30">
        <v>1414</v>
      </c>
      <c r="J32" s="30" t="s">
        <v>46</v>
      </c>
      <c r="K32" s="30">
        <v>30</v>
      </c>
      <c r="L32" s="30" t="s">
        <v>39</v>
      </c>
      <c r="M32" s="41">
        <v>100</v>
      </c>
      <c r="N32" s="30">
        <v>97.25</v>
      </c>
      <c r="O32" s="43">
        <v>90.176322418136024</v>
      </c>
      <c r="P32" s="30">
        <v>1790</v>
      </c>
      <c r="S32" s="30" t="s">
        <v>44</v>
      </c>
      <c r="T32" s="30" t="s">
        <v>5</v>
      </c>
      <c r="U32" s="41">
        <v>100</v>
      </c>
      <c r="V32" s="42">
        <v>94.375</v>
      </c>
      <c r="W32" s="43">
        <v>101.2509875083947</v>
      </c>
      <c r="X32" s="43">
        <v>121.30999999999972</v>
      </c>
    </row>
    <row r="33" spans="1:16" x14ac:dyDescent="0.25">
      <c r="A33" s="2" t="s">
        <v>52</v>
      </c>
      <c r="B33" s="2">
        <v>1</v>
      </c>
      <c r="C33" s="2" t="s">
        <v>40</v>
      </c>
      <c r="D33" s="34" t="s">
        <v>42</v>
      </c>
      <c r="E33" s="37">
        <v>0</v>
      </c>
      <c r="F33" s="35">
        <v>97.488233375273765</v>
      </c>
      <c r="G33" s="2">
        <v>4184</v>
      </c>
      <c r="J33" s="2" t="s">
        <v>46</v>
      </c>
      <c r="K33" s="2">
        <v>1</v>
      </c>
      <c r="L33" s="2" t="s">
        <v>40</v>
      </c>
      <c r="M33" s="34" t="s">
        <v>42</v>
      </c>
      <c r="N33" s="2">
        <v>0</v>
      </c>
      <c r="O33" s="35">
        <v>104.42421772404111</v>
      </c>
      <c r="P33" s="46">
        <v>4612</v>
      </c>
    </row>
    <row r="34" spans="1:16" x14ac:dyDescent="0.25">
      <c r="A34" s="2" t="s">
        <v>52</v>
      </c>
      <c r="B34" s="2">
        <v>2</v>
      </c>
      <c r="C34" s="2" t="s">
        <v>40</v>
      </c>
      <c r="D34" s="34" t="s">
        <v>42</v>
      </c>
      <c r="E34" s="37">
        <v>0</v>
      </c>
      <c r="F34" s="35">
        <v>100.93666992870125</v>
      </c>
      <c r="G34" s="2">
        <v>4332</v>
      </c>
      <c r="J34" s="2" t="s">
        <v>46</v>
      </c>
      <c r="K34" s="2">
        <v>2</v>
      </c>
      <c r="L34" s="2" t="s">
        <v>40</v>
      </c>
      <c r="M34" s="34" t="s">
        <v>42</v>
      </c>
      <c r="N34" s="2">
        <v>0</v>
      </c>
      <c r="O34" s="35">
        <v>98.559978263822842</v>
      </c>
      <c r="P34" s="46">
        <v>4353</v>
      </c>
    </row>
    <row r="35" spans="1:16" x14ac:dyDescent="0.25">
      <c r="A35" s="2" t="s">
        <v>52</v>
      </c>
      <c r="B35" s="2">
        <v>3</v>
      </c>
      <c r="C35" s="2" t="s">
        <v>40</v>
      </c>
      <c r="D35" s="34" t="s">
        <v>42</v>
      </c>
      <c r="E35" s="37">
        <v>0</v>
      </c>
      <c r="F35" s="35">
        <v>99.958059555431277</v>
      </c>
      <c r="G35" s="2">
        <v>4290</v>
      </c>
      <c r="J35" s="2" t="s">
        <v>46</v>
      </c>
      <c r="K35" s="2">
        <v>3</v>
      </c>
      <c r="L35" s="2" t="s">
        <v>40</v>
      </c>
      <c r="M35" s="34" t="s">
        <v>42</v>
      </c>
      <c r="N35" s="2">
        <v>0</v>
      </c>
      <c r="O35" s="35">
        <v>97.224109043155366</v>
      </c>
      <c r="P35" s="46">
        <v>4294</v>
      </c>
    </row>
    <row r="36" spans="1:16" x14ac:dyDescent="0.25">
      <c r="A36" s="2" t="s">
        <v>52</v>
      </c>
      <c r="B36" s="2">
        <v>4</v>
      </c>
      <c r="C36" s="2" t="s">
        <v>40</v>
      </c>
      <c r="D36" s="34" t="s">
        <v>42</v>
      </c>
      <c r="E36" s="37">
        <v>0</v>
      </c>
      <c r="F36" s="35">
        <v>102.70748869938021</v>
      </c>
      <c r="G36" s="2">
        <v>4408</v>
      </c>
      <c r="J36" s="2" t="s">
        <v>46</v>
      </c>
      <c r="K36" s="2">
        <v>4</v>
      </c>
      <c r="L36" s="2" t="s">
        <v>40</v>
      </c>
      <c r="M36" s="34" t="s">
        <v>42</v>
      </c>
      <c r="N36" s="2">
        <v>0</v>
      </c>
      <c r="O36" s="35">
        <v>94.710863560204672</v>
      </c>
      <c r="P36" s="46">
        <v>4183</v>
      </c>
    </row>
    <row r="37" spans="1:16" x14ac:dyDescent="0.25">
      <c r="A37" s="2" t="s">
        <v>52</v>
      </c>
      <c r="B37" s="2">
        <v>5</v>
      </c>
      <c r="C37" s="2" t="s">
        <v>40</v>
      </c>
      <c r="D37" s="34" t="s">
        <v>42</v>
      </c>
      <c r="E37" s="37">
        <v>0</v>
      </c>
      <c r="F37" s="35">
        <v>98.909548441213474</v>
      </c>
      <c r="G37" s="2">
        <v>4245</v>
      </c>
      <c r="J37" s="2" t="s">
        <v>46</v>
      </c>
      <c r="K37" s="2">
        <v>5</v>
      </c>
      <c r="L37" s="2" t="s">
        <v>40</v>
      </c>
      <c r="M37" s="34" t="s">
        <v>42</v>
      </c>
      <c r="N37" s="2">
        <v>0</v>
      </c>
      <c r="O37" s="35">
        <v>105.08083140877598</v>
      </c>
      <c r="P37" s="46">
        <v>4641</v>
      </c>
    </row>
    <row r="38" spans="1:16" x14ac:dyDescent="0.25">
      <c r="A38" s="2" t="s">
        <v>52</v>
      </c>
      <c r="B38" s="2">
        <v>6</v>
      </c>
      <c r="C38" s="2" t="s">
        <v>40</v>
      </c>
      <c r="D38" s="34">
        <v>0.1</v>
      </c>
      <c r="E38" s="38">
        <v>0.1681</v>
      </c>
      <c r="F38" s="35">
        <v>108.01994501141712</v>
      </c>
      <c r="G38" s="2">
        <v>4636</v>
      </c>
      <c r="J38" s="2" t="s">
        <v>46</v>
      </c>
      <c r="K38" s="2">
        <v>6</v>
      </c>
      <c r="L38" s="2" t="s">
        <v>40</v>
      </c>
      <c r="M38" s="34">
        <v>0.1</v>
      </c>
      <c r="N38" s="2">
        <v>0.1</v>
      </c>
      <c r="O38" s="35">
        <v>97.60902051351718</v>
      </c>
      <c r="P38" s="2">
        <v>4311</v>
      </c>
    </row>
    <row r="39" spans="1:16" x14ac:dyDescent="0.25">
      <c r="A39" s="2" t="s">
        <v>52</v>
      </c>
      <c r="B39" s="2">
        <v>7</v>
      </c>
      <c r="C39" s="2" t="s">
        <v>40</v>
      </c>
      <c r="D39" s="34">
        <v>0.1</v>
      </c>
      <c r="E39" s="38">
        <v>0.1681</v>
      </c>
      <c r="F39" s="35">
        <v>100.07456079034438</v>
      </c>
      <c r="G39" s="2">
        <v>4295</v>
      </c>
      <c r="J39" s="2" t="s">
        <v>46</v>
      </c>
      <c r="K39" s="2">
        <v>7</v>
      </c>
      <c r="L39" s="2" t="s">
        <v>40</v>
      </c>
      <c r="M39" s="34">
        <v>0.1</v>
      </c>
      <c r="N39" s="2">
        <v>0.1</v>
      </c>
      <c r="O39" s="35">
        <v>98.40148530543857</v>
      </c>
      <c r="P39" s="2">
        <v>4346</v>
      </c>
    </row>
    <row r="40" spans="1:16" x14ac:dyDescent="0.25">
      <c r="A40" s="2" t="s">
        <v>52</v>
      </c>
      <c r="B40" s="2">
        <v>8</v>
      </c>
      <c r="C40" s="2" t="s">
        <v>40</v>
      </c>
      <c r="D40" s="34">
        <v>0.1</v>
      </c>
      <c r="E40" s="38">
        <v>0.1681</v>
      </c>
      <c r="F40" s="35">
        <v>99.30565263991798</v>
      </c>
      <c r="G40" s="2">
        <v>4262</v>
      </c>
      <c r="J40" s="2" t="s">
        <v>46</v>
      </c>
      <c r="K40" s="2">
        <v>8</v>
      </c>
      <c r="L40" s="2" t="s">
        <v>40</v>
      </c>
      <c r="M40" s="34">
        <v>0.1</v>
      </c>
      <c r="N40" s="2">
        <v>0.1</v>
      </c>
      <c r="O40" s="35">
        <v>96.703346465607027</v>
      </c>
      <c r="P40" s="2">
        <v>4271</v>
      </c>
    </row>
    <row r="41" spans="1:16" x14ac:dyDescent="0.25">
      <c r="A41" s="2" t="s">
        <v>52</v>
      </c>
      <c r="B41" s="2">
        <v>9</v>
      </c>
      <c r="C41" s="2" t="s">
        <v>40</v>
      </c>
      <c r="D41" s="34">
        <v>0.1</v>
      </c>
      <c r="E41" s="38">
        <v>0.1681</v>
      </c>
      <c r="F41" s="35">
        <v>103.80260030756325</v>
      </c>
      <c r="G41" s="2">
        <v>4455</v>
      </c>
      <c r="J41" s="2" t="s">
        <v>46</v>
      </c>
      <c r="K41" s="2">
        <v>9</v>
      </c>
      <c r="L41" s="2" t="s">
        <v>40</v>
      </c>
      <c r="M41" s="34">
        <v>0.1</v>
      </c>
      <c r="N41" s="2">
        <v>0.1</v>
      </c>
      <c r="O41" s="35">
        <v>93.578771000316976</v>
      </c>
      <c r="P41" s="2">
        <v>4133</v>
      </c>
    </row>
    <row r="42" spans="1:16" x14ac:dyDescent="0.25">
      <c r="A42" s="2" t="s">
        <v>52</v>
      </c>
      <c r="B42" s="2">
        <v>10</v>
      </c>
      <c r="C42" s="2" t="s">
        <v>40</v>
      </c>
      <c r="D42" s="34">
        <v>0.1</v>
      </c>
      <c r="E42" s="38">
        <v>0.1681</v>
      </c>
      <c r="F42" s="35">
        <v>105.78312130108579</v>
      </c>
      <c r="G42" s="2">
        <v>4540</v>
      </c>
      <c r="J42" s="2" t="s">
        <v>46</v>
      </c>
      <c r="K42" s="2">
        <v>10</v>
      </c>
      <c r="L42" s="2" t="s">
        <v>40</v>
      </c>
      <c r="M42" s="34">
        <v>0.1</v>
      </c>
      <c r="N42" s="2">
        <v>0.1</v>
      </c>
      <c r="O42" s="35">
        <v>94.054249875469807</v>
      </c>
      <c r="P42" s="2">
        <v>4154</v>
      </c>
    </row>
    <row r="43" spans="1:16" x14ac:dyDescent="0.25">
      <c r="A43" s="2" t="s">
        <v>52</v>
      </c>
      <c r="B43" s="2">
        <v>11</v>
      </c>
      <c r="C43" s="2" t="s">
        <v>40</v>
      </c>
      <c r="D43" s="34">
        <v>0.6</v>
      </c>
      <c r="E43" s="38">
        <v>0.9621857142857142</v>
      </c>
      <c r="F43" s="35">
        <v>112.72659490190595</v>
      </c>
      <c r="G43" s="2">
        <v>4838</v>
      </c>
      <c r="J43" s="2" t="s">
        <v>46</v>
      </c>
      <c r="K43" s="2">
        <v>11</v>
      </c>
      <c r="L43" s="2" t="s">
        <v>40</v>
      </c>
      <c r="M43" s="34">
        <v>0.6</v>
      </c>
      <c r="N43" s="2">
        <v>0.56000000000000005</v>
      </c>
      <c r="O43" s="35">
        <v>98.831680478195892</v>
      </c>
      <c r="P43" s="2">
        <v>4365</v>
      </c>
    </row>
    <row r="44" spans="1:16" x14ac:dyDescent="0.25">
      <c r="A44" s="2" t="s">
        <v>52</v>
      </c>
      <c r="B44" s="2">
        <v>12</v>
      </c>
      <c r="C44" s="2" t="s">
        <v>40</v>
      </c>
      <c r="D44" s="34">
        <v>0.6</v>
      </c>
      <c r="E44" s="38">
        <v>0.9621857142857142</v>
      </c>
      <c r="F44" s="35">
        <v>101.61237709119717</v>
      </c>
      <c r="G44" s="2">
        <v>4361</v>
      </c>
      <c r="J44" s="2" t="s">
        <v>46</v>
      </c>
      <c r="K44" s="2">
        <v>12</v>
      </c>
      <c r="L44" s="2" t="s">
        <v>40</v>
      </c>
      <c r="M44" s="34">
        <v>0.6</v>
      </c>
      <c r="N44" s="2">
        <v>0.56000000000000005</v>
      </c>
      <c r="O44" s="35">
        <v>92.129692523660722</v>
      </c>
      <c r="P44" s="2">
        <v>4069</v>
      </c>
    </row>
    <row r="45" spans="1:16" x14ac:dyDescent="0.25">
      <c r="A45" s="2" t="s">
        <v>52</v>
      </c>
      <c r="B45" s="2">
        <v>13</v>
      </c>
      <c r="C45" s="2" t="s">
        <v>40</v>
      </c>
      <c r="D45" s="34">
        <v>0.6</v>
      </c>
      <c r="E45" s="38">
        <v>0.9621857142857142</v>
      </c>
      <c r="F45" s="35">
        <v>107.39083834288643</v>
      </c>
      <c r="G45" s="2">
        <v>4609</v>
      </c>
      <c r="J45" s="2" t="s">
        <v>46</v>
      </c>
      <c r="K45" s="2">
        <v>13</v>
      </c>
      <c r="L45" s="2" t="s">
        <v>40</v>
      </c>
      <c r="M45" s="34">
        <v>0.6</v>
      </c>
      <c r="N45" s="2">
        <v>0.56000000000000005</v>
      </c>
      <c r="O45" s="35">
        <v>88.099443010460533</v>
      </c>
      <c r="P45" s="2">
        <v>3891</v>
      </c>
    </row>
    <row r="46" spans="1:16" x14ac:dyDescent="0.25">
      <c r="A46" s="2" t="s">
        <v>52</v>
      </c>
      <c r="B46" s="2">
        <v>14</v>
      </c>
      <c r="C46" s="2" t="s">
        <v>40</v>
      </c>
      <c r="D46" s="34">
        <v>0.6</v>
      </c>
      <c r="E46" s="38">
        <v>0.9621857142857142</v>
      </c>
      <c r="F46" s="35">
        <v>104.26860524721562</v>
      </c>
      <c r="G46" s="2">
        <v>4475</v>
      </c>
      <c r="J46" s="2" t="s">
        <v>46</v>
      </c>
      <c r="K46" s="2">
        <v>14</v>
      </c>
      <c r="L46" s="2" t="s">
        <v>40</v>
      </c>
      <c r="M46" s="34">
        <v>0.6</v>
      </c>
      <c r="N46" s="2">
        <v>0.56000000000000005</v>
      </c>
      <c r="O46" s="35">
        <v>96.975048679980063</v>
      </c>
      <c r="P46" s="2">
        <v>4283</v>
      </c>
    </row>
    <row r="47" spans="1:16" x14ac:dyDescent="0.25">
      <c r="A47" s="2" t="s">
        <v>52</v>
      </c>
      <c r="B47" s="2">
        <v>15</v>
      </c>
      <c r="C47" s="2" t="s">
        <v>40</v>
      </c>
      <c r="D47" s="34">
        <v>0.6</v>
      </c>
      <c r="E47" s="38">
        <v>0.9621857142857142</v>
      </c>
      <c r="F47" s="35">
        <v>105.9462230299641</v>
      </c>
      <c r="G47" s="2">
        <v>4547</v>
      </c>
      <c r="J47" s="2" t="s">
        <v>46</v>
      </c>
      <c r="K47" s="2">
        <v>15</v>
      </c>
      <c r="L47" s="2" t="s">
        <v>40</v>
      </c>
      <c r="M47" s="34">
        <v>0.6</v>
      </c>
      <c r="N47" s="2">
        <v>0.56000000000000005</v>
      </c>
      <c r="O47" s="35">
        <v>79.948376579269109</v>
      </c>
      <c r="P47" s="2">
        <v>3531</v>
      </c>
    </row>
    <row r="48" spans="1:16" x14ac:dyDescent="0.25">
      <c r="A48" s="2" t="s">
        <v>52</v>
      </c>
      <c r="B48" s="2">
        <v>16</v>
      </c>
      <c r="C48" s="2" t="s">
        <v>40</v>
      </c>
      <c r="D48" s="34">
        <v>3.2</v>
      </c>
      <c r="E48" s="38">
        <v>4.3254000000000001</v>
      </c>
      <c r="F48" s="35">
        <v>108.57915093899994</v>
      </c>
      <c r="G48" s="2">
        <v>4660</v>
      </c>
      <c r="J48" s="2" t="s">
        <v>46</v>
      </c>
      <c r="K48" s="2">
        <v>16</v>
      </c>
      <c r="L48" s="2" t="s">
        <v>40</v>
      </c>
      <c r="M48" s="34">
        <v>3.2</v>
      </c>
      <c r="N48" s="2">
        <v>2.97</v>
      </c>
      <c r="O48" s="35">
        <v>97.699587918308197</v>
      </c>
      <c r="P48" s="2">
        <v>4315</v>
      </c>
    </row>
    <row r="49" spans="1:16" x14ac:dyDescent="0.25">
      <c r="A49" s="2" t="s">
        <v>52</v>
      </c>
      <c r="B49" s="2">
        <v>17</v>
      </c>
      <c r="C49" s="2" t="s">
        <v>40</v>
      </c>
      <c r="D49" s="34">
        <v>3.2</v>
      </c>
      <c r="E49" s="38">
        <v>4.3254000000000001</v>
      </c>
      <c r="F49" s="35">
        <v>104.19870450626776</v>
      </c>
      <c r="G49" s="2">
        <v>4472</v>
      </c>
      <c r="J49" s="2" t="s">
        <v>46</v>
      </c>
      <c r="K49" s="2">
        <v>17</v>
      </c>
      <c r="L49" s="2" t="s">
        <v>40</v>
      </c>
      <c r="M49" s="34">
        <v>3.2</v>
      </c>
      <c r="N49" s="2">
        <v>2.97</v>
      </c>
      <c r="O49" s="35">
        <v>88.280577820042566</v>
      </c>
      <c r="P49" s="2">
        <v>3899</v>
      </c>
    </row>
    <row r="50" spans="1:16" x14ac:dyDescent="0.25">
      <c r="A50" s="2" t="s">
        <v>52</v>
      </c>
      <c r="B50" s="2">
        <v>18</v>
      </c>
      <c r="C50" s="2" t="s">
        <v>40</v>
      </c>
      <c r="D50" s="34">
        <v>3.2</v>
      </c>
      <c r="E50" s="38">
        <v>4.3254000000000001</v>
      </c>
      <c r="F50" s="35">
        <v>93.620392376159174</v>
      </c>
      <c r="G50" s="2">
        <v>4018</v>
      </c>
      <c r="J50" s="2" t="s">
        <v>46</v>
      </c>
      <c r="K50" s="2">
        <v>18</v>
      </c>
      <c r="L50" s="2" t="s">
        <v>40</v>
      </c>
      <c r="M50" s="34">
        <v>3.2</v>
      </c>
      <c r="N50" s="2">
        <v>2.97</v>
      </c>
      <c r="O50" s="35">
        <v>94.008966173074299</v>
      </c>
      <c r="P50" s="2">
        <v>4152</v>
      </c>
    </row>
    <row r="51" spans="1:16" x14ac:dyDescent="0.25">
      <c r="A51" s="2" t="s">
        <v>52</v>
      </c>
      <c r="B51" s="2">
        <v>19</v>
      </c>
      <c r="C51" s="2" t="s">
        <v>40</v>
      </c>
      <c r="D51" s="34">
        <v>3.2</v>
      </c>
      <c r="E51" s="38">
        <v>4.3254000000000001</v>
      </c>
      <c r="F51" s="35">
        <v>101.58907684421455</v>
      </c>
      <c r="G51" s="2">
        <v>4360</v>
      </c>
      <c r="J51" s="2" t="s">
        <v>46</v>
      </c>
      <c r="K51" s="2">
        <v>19</v>
      </c>
      <c r="L51" s="2" t="s">
        <v>40</v>
      </c>
      <c r="M51" s="34">
        <v>3.2</v>
      </c>
      <c r="N51" s="2">
        <v>2.97</v>
      </c>
      <c r="O51" s="35">
        <v>87.85038264728523</v>
      </c>
      <c r="P51" s="2">
        <v>3880</v>
      </c>
    </row>
    <row r="52" spans="1:16" x14ac:dyDescent="0.25">
      <c r="A52" s="2" t="s">
        <v>52</v>
      </c>
      <c r="B52" s="2">
        <v>20</v>
      </c>
      <c r="C52" s="2" t="s">
        <v>40</v>
      </c>
      <c r="D52" s="34">
        <v>3.2</v>
      </c>
      <c r="E52" s="38">
        <v>4.3254000000000001</v>
      </c>
      <c r="F52" s="35">
        <v>90.358357798592664</v>
      </c>
      <c r="G52" s="2">
        <v>3878</v>
      </c>
      <c r="J52" s="2" t="s">
        <v>46</v>
      </c>
      <c r="K52" s="2">
        <v>20</v>
      </c>
      <c r="L52" s="2" t="s">
        <v>40</v>
      </c>
      <c r="M52" s="34">
        <v>3.2</v>
      </c>
      <c r="N52" s="2">
        <v>2.97</v>
      </c>
      <c r="O52" s="35">
        <v>90.499479237422449</v>
      </c>
      <c r="P52" s="2">
        <v>3997</v>
      </c>
    </row>
    <row r="53" spans="1:16" x14ac:dyDescent="0.25">
      <c r="A53" s="2" t="s">
        <v>52</v>
      </c>
      <c r="B53" s="2">
        <v>21</v>
      </c>
      <c r="C53" s="2" t="s">
        <v>40</v>
      </c>
      <c r="D53" s="34">
        <v>20</v>
      </c>
      <c r="E53" s="38">
        <v>26.251657142857141</v>
      </c>
      <c r="F53" s="35">
        <v>105.27051586746819</v>
      </c>
      <c r="G53" s="2">
        <v>4518</v>
      </c>
      <c r="J53" s="2" t="s">
        <v>46</v>
      </c>
      <c r="K53" s="2">
        <v>21</v>
      </c>
      <c r="L53" s="2" t="s">
        <v>40</v>
      </c>
      <c r="M53" s="34">
        <v>20</v>
      </c>
      <c r="N53" s="2">
        <v>17.03</v>
      </c>
      <c r="O53" s="35">
        <v>97.178825340759857</v>
      </c>
      <c r="P53" s="2">
        <v>4292</v>
      </c>
    </row>
    <row r="54" spans="1:16" x14ac:dyDescent="0.25">
      <c r="A54" s="2" t="s">
        <v>52</v>
      </c>
      <c r="B54" s="2">
        <v>22</v>
      </c>
      <c r="C54" s="2" t="s">
        <v>40</v>
      </c>
      <c r="D54" s="34">
        <v>20</v>
      </c>
      <c r="E54" s="38">
        <v>26.251657142857141</v>
      </c>
      <c r="F54" s="35">
        <v>100.19106202525747</v>
      </c>
      <c r="G54" s="2">
        <v>4300</v>
      </c>
      <c r="J54" s="2" t="s">
        <v>46</v>
      </c>
      <c r="K54" s="2">
        <v>22</v>
      </c>
      <c r="L54" s="2" t="s">
        <v>40</v>
      </c>
      <c r="M54" s="34">
        <v>20</v>
      </c>
      <c r="N54" s="2">
        <v>17.03</v>
      </c>
      <c r="O54" s="35">
        <v>106.03178915908164</v>
      </c>
      <c r="P54" s="2">
        <v>4683</v>
      </c>
    </row>
    <row r="55" spans="1:16" x14ac:dyDescent="0.25">
      <c r="A55" s="2" t="s">
        <v>52</v>
      </c>
      <c r="B55" s="2">
        <v>23</v>
      </c>
      <c r="C55" s="2" t="s">
        <v>40</v>
      </c>
      <c r="D55" s="34">
        <v>20</v>
      </c>
      <c r="E55" s="38">
        <v>26.251657142857141</v>
      </c>
      <c r="F55" s="35">
        <v>98.513444242508967</v>
      </c>
      <c r="G55" s="2">
        <v>4228</v>
      </c>
      <c r="J55" s="2" t="s">
        <v>46</v>
      </c>
      <c r="K55" s="2">
        <v>23</v>
      </c>
      <c r="L55" s="2" t="s">
        <v>40</v>
      </c>
      <c r="M55" s="34">
        <v>20</v>
      </c>
      <c r="N55" s="2">
        <v>17.03</v>
      </c>
      <c r="O55" s="35">
        <v>94.416519494633874</v>
      </c>
      <c r="P55" s="2">
        <v>4170</v>
      </c>
    </row>
    <row r="56" spans="1:16" x14ac:dyDescent="0.25">
      <c r="A56" s="2" t="s">
        <v>52</v>
      </c>
      <c r="B56" s="2">
        <v>24</v>
      </c>
      <c r="C56" s="2" t="s">
        <v>40</v>
      </c>
      <c r="D56" s="34">
        <v>20</v>
      </c>
      <c r="E56" s="38">
        <v>26.251657142857141</v>
      </c>
      <c r="F56" s="35">
        <v>99.189151405004893</v>
      </c>
      <c r="G56" s="2">
        <v>4257</v>
      </c>
      <c r="J56" s="2" t="s">
        <v>46</v>
      </c>
      <c r="K56" s="2">
        <v>24</v>
      </c>
      <c r="L56" s="2" t="s">
        <v>40</v>
      </c>
      <c r="M56" s="34">
        <v>20</v>
      </c>
      <c r="N56" s="2">
        <v>17.03</v>
      </c>
      <c r="O56" s="35">
        <v>108.61296019562559</v>
      </c>
      <c r="P56" s="2">
        <v>4797</v>
      </c>
    </row>
    <row r="57" spans="1:16" x14ac:dyDescent="0.25">
      <c r="A57" s="2" t="s">
        <v>52</v>
      </c>
      <c r="B57" s="2">
        <v>25</v>
      </c>
      <c r="C57" s="2" t="s">
        <v>40</v>
      </c>
      <c r="D57" s="34">
        <v>20</v>
      </c>
      <c r="E57" s="38">
        <v>26.251657142857141</v>
      </c>
      <c r="F57" s="35">
        <v>103.61619833170231</v>
      </c>
      <c r="G57" s="2">
        <v>4447</v>
      </c>
      <c r="J57" s="2" t="s">
        <v>46</v>
      </c>
      <c r="K57" s="2">
        <v>25</v>
      </c>
      <c r="L57" s="2" t="s">
        <v>40</v>
      </c>
      <c r="M57" s="34">
        <v>20</v>
      </c>
      <c r="N57" s="2">
        <v>17.03</v>
      </c>
      <c r="O57" s="35">
        <v>94.371235792238366</v>
      </c>
      <c r="P57" s="2">
        <v>4168</v>
      </c>
    </row>
    <row r="58" spans="1:16" x14ac:dyDescent="0.25">
      <c r="A58" s="2" t="s">
        <v>52</v>
      </c>
      <c r="B58" s="2">
        <v>26</v>
      </c>
      <c r="C58" s="2" t="s">
        <v>40</v>
      </c>
      <c r="D58" s="34">
        <v>100</v>
      </c>
      <c r="E58" s="38">
        <v>119.36835714285714</v>
      </c>
      <c r="F58" s="35">
        <v>103.61619833170231</v>
      </c>
      <c r="G58" s="2">
        <v>4447</v>
      </c>
      <c r="J58" s="2" t="s">
        <v>46</v>
      </c>
      <c r="K58" s="2">
        <v>26</v>
      </c>
      <c r="L58" s="2" t="s">
        <v>40</v>
      </c>
      <c r="M58" s="34">
        <v>100</v>
      </c>
      <c r="N58" s="2">
        <v>89.33</v>
      </c>
      <c r="O58" s="35">
        <v>90.884390707784263</v>
      </c>
      <c r="P58" s="2">
        <v>4014</v>
      </c>
    </row>
    <row r="59" spans="1:16" x14ac:dyDescent="0.25">
      <c r="A59" s="2" t="s">
        <v>52</v>
      </c>
      <c r="B59" s="2">
        <v>27</v>
      </c>
      <c r="C59" s="2" t="s">
        <v>40</v>
      </c>
      <c r="D59" s="34">
        <v>100</v>
      </c>
      <c r="E59" s="38">
        <v>119.36835714285714</v>
      </c>
      <c r="F59" s="35">
        <v>59.275828323780232</v>
      </c>
      <c r="G59" s="2">
        <v>2544</v>
      </c>
      <c r="J59" s="2" t="s">
        <v>46</v>
      </c>
      <c r="K59" s="2">
        <v>27</v>
      </c>
      <c r="L59" s="2" t="s">
        <v>40</v>
      </c>
      <c r="M59" s="34">
        <v>100</v>
      </c>
      <c r="N59" s="2">
        <v>89.33</v>
      </c>
      <c r="O59" s="35">
        <v>92.03912511886972</v>
      </c>
      <c r="P59" s="2">
        <v>4065</v>
      </c>
    </row>
    <row r="60" spans="1:16" x14ac:dyDescent="0.25">
      <c r="A60" s="2" t="s">
        <v>52</v>
      </c>
      <c r="B60" s="2">
        <v>28</v>
      </c>
      <c r="C60" s="2" t="s">
        <v>40</v>
      </c>
      <c r="D60" s="34">
        <v>100</v>
      </c>
      <c r="E60" s="38">
        <v>119.36835714285714</v>
      </c>
      <c r="F60" s="35">
        <v>96.29992077916026</v>
      </c>
      <c r="G60" s="2">
        <v>4133</v>
      </c>
      <c r="J60" s="2" t="s">
        <v>46</v>
      </c>
      <c r="K60" s="2">
        <v>28</v>
      </c>
      <c r="L60" s="2" t="s">
        <v>40</v>
      </c>
      <c r="M60" s="34">
        <v>100</v>
      </c>
      <c r="N60" s="2">
        <v>89.33</v>
      </c>
      <c r="O60" s="35">
        <v>93.420278041932704</v>
      </c>
      <c r="P60" s="2">
        <v>4126</v>
      </c>
    </row>
    <row r="61" spans="1:16" x14ac:dyDescent="0.25">
      <c r="A61" s="2" t="s">
        <v>52</v>
      </c>
      <c r="B61" s="2">
        <v>29</v>
      </c>
      <c r="C61" s="2" t="s">
        <v>40</v>
      </c>
      <c r="D61" s="34">
        <v>100</v>
      </c>
      <c r="E61" s="38">
        <v>119.36835714285714</v>
      </c>
      <c r="F61" s="35">
        <v>74.164686145673144</v>
      </c>
      <c r="G61" s="2">
        <v>3183</v>
      </c>
      <c r="J61" s="2" t="s">
        <v>46</v>
      </c>
      <c r="K61" s="2">
        <v>29</v>
      </c>
      <c r="L61" s="2" t="s">
        <v>40</v>
      </c>
      <c r="M61" s="34">
        <v>100</v>
      </c>
      <c r="N61" s="2">
        <v>89.33</v>
      </c>
      <c r="O61" s="35">
        <v>86.356020468233481</v>
      </c>
      <c r="P61" s="2">
        <v>3814</v>
      </c>
    </row>
    <row r="62" spans="1:16" x14ac:dyDescent="0.25">
      <c r="A62" s="30" t="s">
        <v>52</v>
      </c>
      <c r="B62" s="30">
        <v>30</v>
      </c>
      <c r="C62" s="30" t="s">
        <v>40</v>
      </c>
      <c r="D62" s="41">
        <v>100</v>
      </c>
      <c r="E62" s="42">
        <v>119.36835714285714</v>
      </c>
      <c r="F62" s="43">
        <v>77.636422946083229</v>
      </c>
      <c r="G62" s="30">
        <v>3332</v>
      </c>
      <c r="J62" s="30" t="s">
        <v>46</v>
      </c>
      <c r="K62" s="30">
        <v>30</v>
      </c>
      <c r="L62" s="30" t="s">
        <v>40</v>
      </c>
      <c r="M62" s="41">
        <v>100</v>
      </c>
      <c r="N62" s="30">
        <v>89.33</v>
      </c>
      <c r="O62" s="43">
        <v>87.669247837703196</v>
      </c>
      <c r="P62" s="30">
        <v>3872</v>
      </c>
    </row>
    <row r="66" spans="1:20" ht="75" x14ac:dyDescent="0.25">
      <c r="A66" s="30" t="s">
        <v>47</v>
      </c>
      <c r="B66" s="30" t="s">
        <v>48</v>
      </c>
      <c r="C66" s="30" t="s">
        <v>49</v>
      </c>
      <c r="D66" s="31" t="s">
        <v>104</v>
      </c>
      <c r="E66" s="31" t="s">
        <v>107</v>
      </c>
      <c r="F66" s="30" t="s">
        <v>53</v>
      </c>
      <c r="G66" s="31" t="s">
        <v>54</v>
      </c>
      <c r="H66" s="31" t="s">
        <v>105</v>
      </c>
      <c r="K66" s="30" t="s">
        <v>47</v>
      </c>
      <c r="L66" s="30" t="s">
        <v>48</v>
      </c>
      <c r="M66" s="30" t="s">
        <v>49</v>
      </c>
      <c r="N66" s="31" t="s">
        <v>104</v>
      </c>
      <c r="O66" s="31" t="s">
        <v>107</v>
      </c>
      <c r="P66" s="30" t="s">
        <v>53</v>
      </c>
      <c r="Q66" s="31" t="s">
        <v>54</v>
      </c>
      <c r="R66" s="31" t="s">
        <v>105</v>
      </c>
    </row>
    <row r="67" spans="1:20" x14ac:dyDescent="0.25">
      <c r="A67" s="2" t="s">
        <v>52</v>
      </c>
      <c r="B67" s="2">
        <v>1</v>
      </c>
      <c r="C67" s="2" t="s">
        <v>41</v>
      </c>
      <c r="D67" s="34" t="s">
        <v>42</v>
      </c>
      <c r="E67" s="2">
        <v>0</v>
      </c>
      <c r="F67" s="2" t="s">
        <v>56</v>
      </c>
      <c r="G67" s="35">
        <f t="shared" ref="G67:G96" si="0">(H67/332.045317460317)*100</f>
        <v>98.668760790205909</v>
      </c>
      <c r="H67" s="35">
        <v>327.625</v>
      </c>
      <c r="J67" s="38"/>
      <c r="K67" s="2" t="s">
        <v>46</v>
      </c>
      <c r="L67" s="2">
        <v>1</v>
      </c>
      <c r="M67" s="2" t="s">
        <v>41</v>
      </c>
      <c r="N67" s="34" t="s">
        <v>42</v>
      </c>
      <c r="O67" s="2">
        <v>0</v>
      </c>
      <c r="P67" s="2" t="s">
        <v>56</v>
      </c>
      <c r="Q67" s="35">
        <f>(R67/248.103157894737)*100</f>
        <v>97.002661598033583</v>
      </c>
      <c r="R67" s="35">
        <v>240.66666666666666</v>
      </c>
      <c r="T67" s="38"/>
    </row>
    <row r="68" spans="1:20" x14ac:dyDescent="0.25">
      <c r="A68" s="2" t="s">
        <v>52</v>
      </c>
      <c r="B68" s="2">
        <v>2</v>
      </c>
      <c r="C68" s="2" t="s">
        <v>41</v>
      </c>
      <c r="D68" s="34" t="s">
        <v>42</v>
      </c>
      <c r="E68" s="2">
        <v>0</v>
      </c>
      <c r="F68" s="2" t="s">
        <v>56</v>
      </c>
      <c r="G68" s="35">
        <f t="shared" si="0"/>
        <v>98.420300728696802</v>
      </c>
      <c r="H68" s="35">
        <v>326.8</v>
      </c>
      <c r="K68" s="2" t="s">
        <v>46</v>
      </c>
      <c r="L68" s="2">
        <v>2</v>
      </c>
      <c r="M68" s="2" t="s">
        <v>41</v>
      </c>
      <c r="N68" s="34" t="s">
        <v>42</v>
      </c>
      <c r="O68" s="2">
        <v>0</v>
      </c>
      <c r="P68" s="2" t="s">
        <v>56</v>
      </c>
      <c r="Q68" s="35">
        <f t="shared" ref="Q68:Q96" si="1">(R68/248.103157894737)*100</f>
        <v>111.37133111014936</v>
      </c>
      <c r="R68" s="35">
        <v>276.31578947368422</v>
      </c>
    </row>
    <row r="69" spans="1:20" x14ac:dyDescent="0.25">
      <c r="A69" s="2" t="s">
        <v>52</v>
      </c>
      <c r="B69" s="2">
        <v>3</v>
      </c>
      <c r="C69" s="2" t="s">
        <v>41</v>
      </c>
      <c r="D69" s="34" t="s">
        <v>42</v>
      </c>
      <c r="E69" s="2">
        <v>0</v>
      </c>
      <c r="F69" s="2" t="s">
        <v>56</v>
      </c>
      <c r="G69" s="35">
        <f t="shared" si="0"/>
        <v>100.24449234912727</v>
      </c>
      <c r="H69" s="35">
        <v>332.85714285714283</v>
      </c>
      <c r="K69" s="2" t="s">
        <v>46</v>
      </c>
      <c r="L69" s="2">
        <v>3</v>
      </c>
      <c r="M69" s="2" t="s">
        <v>41</v>
      </c>
      <c r="N69" s="34" t="s">
        <v>42</v>
      </c>
      <c r="O69" s="2">
        <v>0</v>
      </c>
      <c r="P69" s="2" t="s">
        <v>56</v>
      </c>
      <c r="Q69" s="35">
        <f t="shared" si="1"/>
        <v>110.30358057061713</v>
      </c>
      <c r="R69" s="35">
        <v>273.66666666666669</v>
      </c>
    </row>
    <row r="70" spans="1:20" x14ac:dyDescent="0.25">
      <c r="A70" s="2" t="s">
        <v>52</v>
      </c>
      <c r="B70" s="2">
        <v>4</v>
      </c>
      <c r="C70" s="2" t="s">
        <v>41</v>
      </c>
      <c r="D70" s="34" t="s">
        <v>42</v>
      </c>
      <c r="E70" s="2">
        <v>0</v>
      </c>
      <c r="F70" s="2" t="s">
        <v>56</v>
      </c>
      <c r="G70" s="35">
        <f t="shared" si="0"/>
        <v>104.50380768928333</v>
      </c>
      <c r="H70" s="35">
        <v>347</v>
      </c>
      <c r="K70" s="2" t="s">
        <v>46</v>
      </c>
      <c r="L70" s="2">
        <v>4</v>
      </c>
      <c r="M70" s="2" t="s">
        <v>41</v>
      </c>
      <c r="N70" s="34" t="s">
        <v>42</v>
      </c>
      <c r="O70" s="2">
        <v>0</v>
      </c>
      <c r="P70" s="2" t="s">
        <v>56</v>
      </c>
      <c r="Q70" s="35">
        <f t="shared" si="1"/>
        <v>95.766616602601573</v>
      </c>
      <c r="R70" s="35">
        <v>237.6</v>
      </c>
    </row>
    <row r="71" spans="1:20" x14ac:dyDescent="0.25">
      <c r="A71" s="2" t="s">
        <v>52</v>
      </c>
      <c r="B71" s="2">
        <v>5</v>
      </c>
      <c r="C71" s="2" t="s">
        <v>41</v>
      </c>
      <c r="D71" s="34" t="s">
        <v>42</v>
      </c>
      <c r="E71" s="2">
        <v>0</v>
      </c>
      <c r="F71" s="2" t="s">
        <v>56</v>
      </c>
      <c r="G71" s="35">
        <f t="shared" si="0"/>
        <v>98.162638442687381</v>
      </c>
      <c r="H71" s="35">
        <v>325.94444444444446</v>
      </c>
      <c r="K71" s="2" t="s">
        <v>46</v>
      </c>
      <c r="L71" s="2">
        <v>5</v>
      </c>
      <c r="M71" s="2" t="s">
        <v>41</v>
      </c>
      <c r="N71" s="34" t="s">
        <v>42</v>
      </c>
      <c r="O71" s="2">
        <v>0</v>
      </c>
      <c r="P71" s="2" t="s">
        <v>56</v>
      </c>
      <c r="Q71" s="35">
        <f t="shared" si="1"/>
        <v>85.555810118598046</v>
      </c>
      <c r="R71" s="35">
        <v>212.26666666666668</v>
      </c>
    </row>
    <row r="72" spans="1:20" x14ac:dyDescent="0.25">
      <c r="A72" s="2" t="s">
        <v>52</v>
      </c>
      <c r="B72" s="2">
        <v>6</v>
      </c>
      <c r="C72" s="2" t="s">
        <v>41</v>
      </c>
      <c r="D72" s="34">
        <v>0.1</v>
      </c>
      <c r="E72" s="38">
        <v>0.12565384615384617</v>
      </c>
      <c r="F72" s="2" t="s">
        <v>56</v>
      </c>
      <c r="G72" s="35">
        <f t="shared" si="0"/>
        <v>93.431612434866977</v>
      </c>
      <c r="H72" s="35">
        <v>310.23529411764707</v>
      </c>
      <c r="K72" s="2" t="s">
        <v>46</v>
      </c>
      <c r="L72" s="2">
        <v>6</v>
      </c>
      <c r="M72" s="2" t="s">
        <v>41</v>
      </c>
      <c r="N72" s="34">
        <v>0.1</v>
      </c>
      <c r="O72" s="38">
        <v>8.6711764705882349E-2</v>
      </c>
      <c r="P72" s="2" t="s">
        <v>56</v>
      </c>
      <c r="Q72" s="35">
        <f t="shared" si="1"/>
        <v>98.547717842323593</v>
      </c>
      <c r="R72" s="35">
        <v>244.5</v>
      </c>
    </row>
    <row r="73" spans="1:20" x14ac:dyDescent="0.25">
      <c r="A73" s="2" t="s">
        <v>52</v>
      </c>
      <c r="B73" s="2">
        <v>7</v>
      </c>
      <c r="C73" s="2" t="s">
        <v>41</v>
      </c>
      <c r="D73" s="34">
        <v>0.1</v>
      </c>
      <c r="E73" s="38">
        <v>0.12565384615384617</v>
      </c>
      <c r="F73" s="2" t="s">
        <v>56</v>
      </c>
      <c r="G73" s="35">
        <f t="shared" si="0"/>
        <v>100.15575661287403</v>
      </c>
      <c r="H73" s="35">
        <v>332.5625</v>
      </c>
      <c r="K73" s="2" t="s">
        <v>46</v>
      </c>
      <c r="L73" s="2">
        <v>7</v>
      </c>
      <c r="M73" s="2" t="s">
        <v>41</v>
      </c>
      <c r="N73" s="34">
        <v>0.1</v>
      </c>
      <c r="O73" s="38">
        <v>8.6711764705882349E-2</v>
      </c>
      <c r="P73" s="2" t="s">
        <v>56</v>
      </c>
      <c r="Q73" s="35">
        <f t="shared" si="1"/>
        <v>101.46317179894038</v>
      </c>
      <c r="R73" s="35">
        <v>251.73333333333332</v>
      </c>
    </row>
    <row r="74" spans="1:20" x14ac:dyDescent="0.25">
      <c r="A74" s="2" t="s">
        <v>52</v>
      </c>
      <c r="B74" s="2">
        <v>8</v>
      </c>
      <c r="C74" s="2" t="s">
        <v>41</v>
      </c>
      <c r="D74" s="34">
        <v>0.1</v>
      </c>
      <c r="E74" s="38">
        <v>0.12565384615384617</v>
      </c>
      <c r="F74" s="2" t="s">
        <v>56</v>
      </c>
      <c r="G74" s="35">
        <f t="shared" si="0"/>
        <v>91.669600316225697</v>
      </c>
      <c r="H74" s="35">
        <v>304.38461538461536</v>
      </c>
      <c r="K74" s="2" t="s">
        <v>46</v>
      </c>
      <c r="L74" s="2">
        <v>8</v>
      </c>
      <c r="M74" s="2" t="s">
        <v>41</v>
      </c>
      <c r="N74" s="34">
        <v>0.1</v>
      </c>
      <c r="O74" s="38">
        <v>8.6711764705882349E-2</v>
      </c>
      <c r="P74" s="2" t="s">
        <v>56</v>
      </c>
      <c r="Q74" s="35">
        <f t="shared" si="1"/>
        <v>99.42101050213968</v>
      </c>
      <c r="R74" s="35">
        <v>246.66666666666666</v>
      </c>
    </row>
    <row r="75" spans="1:20" x14ac:dyDescent="0.25">
      <c r="A75" s="2" t="s">
        <v>52</v>
      </c>
      <c r="B75" s="2">
        <v>9</v>
      </c>
      <c r="C75" s="2" t="s">
        <v>41</v>
      </c>
      <c r="D75" s="34">
        <v>0.1</v>
      </c>
      <c r="E75" s="38">
        <v>0.12565384615384617</v>
      </c>
      <c r="F75" s="2" t="s">
        <v>56</v>
      </c>
      <c r="G75" s="35">
        <f t="shared" si="0"/>
        <v>101.25793213825531</v>
      </c>
      <c r="H75" s="35">
        <v>336.22222222222223</v>
      </c>
      <c r="K75" s="2" t="s">
        <v>46</v>
      </c>
      <c r="L75" s="2">
        <v>9</v>
      </c>
      <c r="M75" s="2" t="s">
        <v>41</v>
      </c>
      <c r="N75" s="34">
        <v>0.1</v>
      </c>
      <c r="O75" s="38">
        <v>8.6711764705882349E-2</v>
      </c>
      <c r="P75" s="2" t="s">
        <v>56</v>
      </c>
      <c r="Q75" s="35">
        <f t="shared" si="1"/>
        <v>100.36147952040318</v>
      </c>
      <c r="R75" s="35">
        <v>249</v>
      </c>
    </row>
    <row r="76" spans="1:20" x14ac:dyDescent="0.25">
      <c r="A76" s="2" t="s">
        <v>52</v>
      </c>
      <c r="B76" s="2">
        <v>10</v>
      </c>
      <c r="C76" s="2" t="s">
        <v>41</v>
      </c>
      <c r="D76" s="34">
        <v>0.1</v>
      </c>
      <c r="E76" s="38">
        <v>0.12565384615384617</v>
      </c>
      <c r="F76" s="2" t="s">
        <v>56</v>
      </c>
      <c r="G76" s="35">
        <f t="shared" si="0"/>
        <v>108.25677085613412</v>
      </c>
      <c r="H76" s="35">
        <v>359.46153846153845</v>
      </c>
      <c r="K76" s="2" t="s">
        <v>46</v>
      </c>
      <c r="L76" s="2">
        <v>10</v>
      </c>
      <c r="M76" s="2" t="s">
        <v>41</v>
      </c>
      <c r="N76" s="34">
        <v>0.1</v>
      </c>
      <c r="O76" s="38">
        <v>8.6711764705882349E-2</v>
      </c>
      <c r="P76" s="2" t="s">
        <v>56</v>
      </c>
      <c r="Q76" s="35">
        <f t="shared" si="1"/>
        <v>97.819112723778801</v>
      </c>
      <c r="R76" s="35">
        <v>242.69230769230768</v>
      </c>
    </row>
    <row r="77" spans="1:20" x14ac:dyDescent="0.25">
      <c r="A77" s="2" t="s">
        <v>52</v>
      </c>
      <c r="B77" s="2">
        <v>11</v>
      </c>
      <c r="C77" s="2" t="s">
        <v>41</v>
      </c>
      <c r="D77" s="34">
        <v>0.6</v>
      </c>
      <c r="E77" s="38">
        <v>0.72021538461538459</v>
      </c>
      <c r="F77" s="2" t="s">
        <v>56</v>
      </c>
      <c r="G77" s="35">
        <f t="shared" si="0"/>
        <v>84.627002768555087</v>
      </c>
      <c r="H77" s="35">
        <v>281</v>
      </c>
      <c r="K77" s="2" t="s">
        <v>46</v>
      </c>
      <c r="L77" s="2">
        <v>11</v>
      </c>
      <c r="M77" s="2" t="s">
        <v>41</v>
      </c>
      <c r="N77" s="34">
        <v>0.6</v>
      </c>
      <c r="O77" s="38">
        <v>0.48131088235294117</v>
      </c>
      <c r="P77" s="2" t="s">
        <v>56</v>
      </c>
      <c r="Q77" s="35">
        <f t="shared" si="1"/>
        <v>101.53226748191484</v>
      </c>
      <c r="R77" s="35">
        <v>251.9047619047619</v>
      </c>
    </row>
    <row r="78" spans="1:20" x14ac:dyDescent="0.25">
      <c r="A78" s="2" t="s">
        <v>52</v>
      </c>
      <c r="B78" s="2">
        <v>12</v>
      </c>
      <c r="C78" s="2" t="s">
        <v>41</v>
      </c>
      <c r="D78" s="34">
        <v>0.6</v>
      </c>
      <c r="E78" s="38">
        <v>0.72021538461538459</v>
      </c>
      <c r="F78" s="2" t="s">
        <v>56</v>
      </c>
      <c r="G78" s="35">
        <f t="shared" si="0"/>
        <v>83.040873891042438</v>
      </c>
      <c r="H78" s="35">
        <v>275.73333333333335</v>
      </c>
      <c r="K78" s="2" t="s">
        <v>46</v>
      </c>
      <c r="L78" s="2">
        <v>12</v>
      </c>
      <c r="M78" s="2" t="s">
        <v>41</v>
      </c>
      <c r="N78" s="34">
        <v>0.6</v>
      </c>
      <c r="O78" s="38">
        <v>0.48131088235294117</v>
      </c>
      <c r="P78" s="2" t="s">
        <v>56</v>
      </c>
      <c r="Q78" s="35">
        <f t="shared" si="1"/>
        <v>100.56300859574534</v>
      </c>
      <c r="R78" s="35">
        <v>249.5</v>
      </c>
    </row>
    <row r="79" spans="1:20" x14ac:dyDescent="0.25">
      <c r="A79" s="2" t="s">
        <v>52</v>
      </c>
      <c r="B79" s="2">
        <v>13</v>
      </c>
      <c r="C79" s="2" t="s">
        <v>41</v>
      </c>
      <c r="D79" s="34">
        <v>0.6</v>
      </c>
      <c r="E79" s="38">
        <v>0.72021538461538459</v>
      </c>
      <c r="F79" s="2" t="s">
        <v>56</v>
      </c>
      <c r="G79" s="35">
        <f t="shared" si="0"/>
        <v>91.413225054621918</v>
      </c>
      <c r="H79" s="35">
        <v>303.53333333333336</v>
      </c>
      <c r="K79" s="2" t="s">
        <v>46</v>
      </c>
      <c r="L79" s="2">
        <v>13</v>
      </c>
      <c r="M79" s="2" t="s">
        <v>41</v>
      </c>
      <c r="N79" s="34">
        <v>0.6</v>
      </c>
      <c r="O79" s="38">
        <v>0.48131088235294117</v>
      </c>
      <c r="P79" s="2" t="s">
        <v>56</v>
      </c>
      <c r="Q79" s="35">
        <f t="shared" si="1"/>
        <v>98.950775993007937</v>
      </c>
      <c r="R79" s="35">
        <v>245.5</v>
      </c>
    </row>
    <row r="80" spans="1:20" x14ac:dyDescent="0.25">
      <c r="A80" s="2" t="s">
        <v>52</v>
      </c>
      <c r="B80" s="2">
        <v>14</v>
      </c>
      <c r="C80" s="2" t="s">
        <v>41</v>
      </c>
      <c r="D80" s="34">
        <v>0.6</v>
      </c>
      <c r="E80" s="38">
        <v>0.72021538461538459</v>
      </c>
      <c r="F80" s="2" t="s">
        <v>56</v>
      </c>
      <c r="G80" s="35">
        <f t="shared" si="0"/>
        <v>94.715987084379265</v>
      </c>
      <c r="H80" s="35">
        <v>314.5</v>
      </c>
      <c r="K80" s="2" t="s">
        <v>46</v>
      </c>
      <c r="L80" s="2">
        <v>14</v>
      </c>
      <c r="M80" s="2" t="s">
        <v>41</v>
      </c>
      <c r="N80" s="34">
        <v>0.6</v>
      </c>
      <c r="O80" s="38">
        <v>0.48131088235294117</v>
      </c>
      <c r="P80" s="2" t="s">
        <v>56</v>
      </c>
      <c r="Q80" s="35">
        <f t="shared" si="1"/>
        <v>74.565757876604764</v>
      </c>
      <c r="R80" s="35">
        <v>185</v>
      </c>
    </row>
    <row r="81" spans="1:18" x14ac:dyDescent="0.25">
      <c r="A81" s="2" t="s">
        <v>52</v>
      </c>
      <c r="B81" s="2">
        <v>15</v>
      </c>
      <c r="C81" s="2" t="s">
        <v>41</v>
      </c>
      <c r="D81" s="34">
        <v>0.6</v>
      </c>
      <c r="E81" s="38">
        <v>0.72021538461538459</v>
      </c>
      <c r="F81" s="2" t="s">
        <v>56</v>
      </c>
      <c r="G81" s="35">
        <f t="shared" si="0"/>
        <v>89.036899964171212</v>
      </c>
      <c r="H81" s="35">
        <v>295.64285714285717</v>
      </c>
      <c r="K81" s="2" t="s">
        <v>46</v>
      </c>
      <c r="L81" s="2">
        <v>15</v>
      </c>
      <c r="M81" s="2" t="s">
        <v>41</v>
      </c>
      <c r="N81" s="34">
        <v>0.6</v>
      </c>
      <c r="O81" s="38">
        <v>0.48131088235294117</v>
      </c>
      <c r="P81" s="2" t="s">
        <v>56</v>
      </c>
      <c r="Q81" s="35">
        <f t="shared" si="1"/>
        <v>107.09830861041303</v>
      </c>
      <c r="R81" s="35">
        <v>265.71428571428572</v>
      </c>
    </row>
    <row r="82" spans="1:18" x14ac:dyDescent="0.25">
      <c r="A82" s="2" t="s">
        <v>52</v>
      </c>
      <c r="B82" s="2">
        <v>16</v>
      </c>
      <c r="C82" s="2" t="s">
        <v>41</v>
      </c>
      <c r="D82" s="34">
        <v>3.2</v>
      </c>
      <c r="E82" s="38">
        <v>3.3817538461538463</v>
      </c>
      <c r="F82" s="2" t="s">
        <v>56</v>
      </c>
      <c r="G82" s="35">
        <f t="shared" si="0"/>
        <v>90.650276986957593</v>
      </c>
      <c r="H82" s="35">
        <v>301</v>
      </c>
      <c r="K82" s="2" t="s">
        <v>46</v>
      </c>
      <c r="L82" s="2">
        <v>16</v>
      </c>
      <c r="M82" s="2" t="s">
        <v>41</v>
      </c>
      <c r="N82" s="34">
        <v>3.2</v>
      </c>
      <c r="O82" s="38">
        <v>2.4761382352941181</v>
      </c>
      <c r="P82" s="2" t="s">
        <v>56</v>
      </c>
      <c r="Q82" s="35">
        <f t="shared" si="1"/>
        <v>84.066414285593012</v>
      </c>
      <c r="R82" s="35">
        <v>208.57142857142858</v>
      </c>
    </row>
    <row r="83" spans="1:18" x14ac:dyDescent="0.25">
      <c r="A83" s="2" t="s">
        <v>52</v>
      </c>
      <c r="B83" s="2">
        <v>17</v>
      </c>
      <c r="C83" s="2" t="s">
        <v>41</v>
      </c>
      <c r="D83" s="34">
        <v>3.2</v>
      </c>
      <c r="E83" s="38">
        <v>3.3817538461538463</v>
      </c>
      <c r="F83" s="2" t="s">
        <v>56</v>
      </c>
      <c r="G83" s="35">
        <f t="shared" si="0"/>
        <v>99.728211701835647</v>
      </c>
      <c r="H83" s="35">
        <v>331.14285714285717</v>
      </c>
      <c r="K83" s="2" t="s">
        <v>46</v>
      </c>
      <c r="L83" s="2">
        <v>17</v>
      </c>
      <c r="M83" s="2" t="s">
        <v>41</v>
      </c>
      <c r="N83" s="34">
        <v>3.2</v>
      </c>
      <c r="O83" s="38">
        <v>2.4761382352941181</v>
      </c>
      <c r="P83" s="2" t="s">
        <v>56</v>
      </c>
      <c r="Q83" s="35">
        <f t="shared" si="1"/>
        <v>104.12335559345709</v>
      </c>
      <c r="R83" s="35">
        <v>258.33333333333331</v>
      </c>
    </row>
    <row r="84" spans="1:18" x14ac:dyDescent="0.25">
      <c r="A84" s="2" t="s">
        <v>52</v>
      </c>
      <c r="B84" s="2">
        <v>18</v>
      </c>
      <c r="C84" s="2" t="s">
        <v>41</v>
      </c>
      <c r="D84" s="34">
        <v>3.2</v>
      </c>
      <c r="E84" s="38">
        <v>3.3817538461538463</v>
      </c>
      <c r="F84" s="2" t="s">
        <v>56</v>
      </c>
      <c r="G84" s="35">
        <f t="shared" si="0"/>
        <v>93.561526192518798</v>
      </c>
      <c r="H84" s="35">
        <v>310.66666666666669</v>
      </c>
      <c r="K84" s="2" t="s">
        <v>46</v>
      </c>
      <c r="L84" s="2">
        <v>18</v>
      </c>
      <c r="M84" s="2" t="s">
        <v>41</v>
      </c>
      <c r="N84" s="34">
        <v>3.2</v>
      </c>
      <c r="O84" s="38">
        <v>2.4761382352941181</v>
      </c>
      <c r="P84" s="2" t="s">
        <v>56</v>
      </c>
      <c r="Q84" s="35">
        <f t="shared" si="1"/>
        <v>90.661213360599817</v>
      </c>
      <c r="R84" s="35">
        <v>224.93333333333334</v>
      </c>
    </row>
    <row r="85" spans="1:18" x14ac:dyDescent="0.25">
      <c r="A85" s="2" t="s">
        <v>52</v>
      </c>
      <c r="B85" s="2">
        <v>19</v>
      </c>
      <c r="C85" s="2" t="s">
        <v>41</v>
      </c>
      <c r="D85" s="34">
        <v>3.2</v>
      </c>
      <c r="E85" s="38">
        <v>3.3817538461538463</v>
      </c>
      <c r="F85" s="2" t="s">
        <v>56</v>
      </c>
      <c r="G85" s="35">
        <f t="shared" si="0"/>
        <v>99.948706561616447</v>
      </c>
      <c r="H85" s="35">
        <v>331.875</v>
      </c>
      <c r="K85" s="2" t="s">
        <v>46</v>
      </c>
      <c r="L85" s="2">
        <v>19</v>
      </c>
      <c r="M85" s="2" t="s">
        <v>41</v>
      </c>
      <c r="N85" s="34">
        <v>3.2</v>
      </c>
      <c r="O85" s="38">
        <v>2.4761382352941181</v>
      </c>
      <c r="P85" s="2" t="s">
        <v>56</v>
      </c>
      <c r="Q85" s="35">
        <f t="shared" si="1"/>
        <v>123.70784778696591</v>
      </c>
      <c r="R85" s="35">
        <v>306.92307692307691</v>
      </c>
    </row>
    <row r="86" spans="1:18" x14ac:dyDescent="0.25">
      <c r="A86" s="2" t="s">
        <v>52</v>
      </c>
      <c r="B86" s="2">
        <v>20</v>
      </c>
      <c r="C86" s="2" t="s">
        <v>41</v>
      </c>
      <c r="D86" s="34">
        <v>3.2</v>
      </c>
      <c r="E86" s="38">
        <v>3.3817538461538463</v>
      </c>
      <c r="F86" s="2" t="s">
        <v>56</v>
      </c>
      <c r="G86" s="35">
        <f t="shared" si="0"/>
        <v>97.014870077736219</v>
      </c>
      <c r="H86" s="35">
        <v>322.13333333333333</v>
      </c>
      <c r="K86" s="2" t="s">
        <v>46</v>
      </c>
      <c r="L86" s="2">
        <v>20</v>
      </c>
      <c r="M86" s="2" t="s">
        <v>41</v>
      </c>
      <c r="N86" s="34">
        <v>3.2</v>
      </c>
      <c r="O86" s="38">
        <v>2.4761382352941181</v>
      </c>
      <c r="P86" s="2" t="s">
        <v>56</v>
      </c>
      <c r="Q86" s="35">
        <f t="shared" si="1"/>
        <v>88.521646344050382</v>
      </c>
      <c r="R86" s="35">
        <v>219.625</v>
      </c>
    </row>
    <row r="87" spans="1:18" x14ac:dyDescent="0.25">
      <c r="A87" s="2" t="s">
        <v>52</v>
      </c>
      <c r="B87" s="2">
        <v>21</v>
      </c>
      <c r="C87" s="2" t="s">
        <v>41</v>
      </c>
      <c r="D87" s="34">
        <v>20</v>
      </c>
      <c r="E87" s="38">
        <v>24.445507692307689</v>
      </c>
      <c r="F87" s="2" t="s">
        <v>56</v>
      </c>
      <c r="G87" s="35">
        <f t="shared" si="0"/>
        <v>92.376948929566311</v>
      </c>
      <c r="H87" s="35">
        <v>306.73333333333335</v>
      </c>
      <c r="K87" s="2" t="s">
        <v>46</v>
      </c>
      <c r="L87" s="2">
        <v>21</v>
      </c>
      <c r="M87" s="2" t="s">
        <v>41</v>
      </c>
      <c r="N87" s="34">
        <v>20</v>
      </c>
      <c r="O87" s="38">
        <v>15.599484215686275</v>
      </c>
      <c r="P87" s="2" t="s">
        <v>56</v>
      </c>
      <c r="Q87" s="35">
        <f t="shared" si="1"/>
        <v>96.304027470180714</v>
      </c>
      <c r="R87" s="35">
        <v>238.93333333333334</v>
      </c>
    </row>
    <row r="88" spans="1:18" x14ac:dyDescent="0.25">
      <c r="A88" s="2" t="s">
        <v>52</v>
      </c>
      <c r="B88" s="2">
        <v>22</v>
      </c>
      <c r="C88" s="2" t="s">
        <v>41</v>
      </c>
      <c r="D88" s="34">
        <v>20</v>
      </c>
      <c r="E88" s="38">
        <v>24.445507692307689</v>
      </c>
      <c r="F88" s="2" t="s">
        <v>56</v>
      </c>
      <c r="G88" s="35">
        <f t="shared" si="0"/>
        <v>88.391549155056651</v>
      </c>
      <c r="H88" s="35">
        <v>293.5</v>
      </c>
      <c r="K88" s="2" t="s">
        <v>46</v>
      </c>
      <c r="L88" s="2">
        <v>22</v>
      </c>
      <c r="M88" s="2" t="s">
        <v>41</v>
      </c>
      <c r="N88" s="34">
        <v>20</v>
      </c>
      <c r="O88" s="38">
        <v>15.599484215686275</v>
      </c>
      <c r="P88" s="2" t="s">
        <v>56</v>
      </c>
      <c r="Q88" s="35">
        <f t="shared" si="1"/>
        <v>100.12813006474381</v>
      </c>
      <c r="R88" s="35">
        <v>248.42105263157896</v>
      </c>
    </row>
    <row r="89" spans="1:18" x14ac:dyDescent="0.25">
      <c r="A89" s="2" t="s">
        <v>52</v>
      </c>
      <c r="B89" s="2">
        <v>23</v>
      </c>
      <c r="C89" s="2" t="s">
        <v>41</v>
      </c>
      <c r="D89" s="34">
        <v>20</v>
      </c>
      <c r="E89" s="38">
        <v>24.445507692307689</v>
      </c>
      <c r="F89" s="2" t="s">
        <v>56</v>
      </c>
      <c r="G89" s="35">
        <f t="shared" si="0"/>
        <v>92.328189090655428</v>
      </c>
      <c r="H89" s="35">
        <v>306.57142857142856</v>
      </c>
      <c r="K89" s="2" t="s">
        <v>46</v>
      </c>
      <c r="L89" s="2">
        <v>23</v>
      </c>
      <c r="M89" s="2" t="s">
        <v>41</v>
      </c>
      <c r="N89" s="34">
        <v>20</v>
      </c>
      <c r="O89" s="38">
        <v>15.599484215686275</v>
      </c>
      <c r="P89" s="2" t="s">
        <v>56</v>
      </c>
      <c r="Q89" s="35">
        <f t="shared" si="1"/>
        <v>89.047061433335344</v>
      </c>
      <c r="R89" s="35">
        <v>220.92857142857142</v>
      </c>
    </row>
    <row r="90" spans="1:18" x14ac:dyDescent="0.25">
      <c r="A90" s="2" t="s">
        <v>52</v>
      </c>
      <c r="B90" s="2">
        <v>24</v>
      </c>
      <c r="C90" s="2" t="s">
        <v>41</v>
      </c>
      <c r="D90" s="34">
        <v>20</v>
      </c>
      <c r="E90" s="38">
        <v>24.445507692307689</v>
      </c>
      <c r="F90" s="2" t="s">
        <v>56</v>
      </c>
      <c r="G90" s="35">
        <f t="shared" si="0"/>
        <v>93.898542726167506</v>
      </c>
      <c r="H90" s="35">
        <v>311.78571428571428</v>
      </c>
      <c r="K90" s="2" t="s">
        <v>46</v>
      </c>
      <c r="L90" s="2">
        <v>24</v>
      </c>
      <c r="M90" s="2" t="s">
        <v>41</v>
      </c>
      <c r="N90" s="34">
        <v>20</v>
      </c>
      <c r="O90" s="38">
        <v>15.599484215686275</v>
      </c>
      <c r="P90" s="2" t="s">
        <v>56</v>
      </c>
      <c r="Q90" s="35">
        <f t="shared" si="1"/>
        <v>93.177560717029166</v>
      </c>
      <c r="R90" s="35">
        <v>231.1764705882353</v>
      </c>
    </row>
    <row r="91" spans="1:18" x14ac:dyDescent="0.25">
      <c r="A91" s="2" t="s">
        <v>52</v>
      </c>
      <c r="B91" s="2">
        <v>25</v>
      </c>
      <c r="C91" s="2" t="s">
        <v>41</v>
      </c>
      <c r="D91" s="34">
        <v>20</v>
      </c>
      <c r="E91" s="38">
        <v>24.445507692307689</v>
      </c>
      <c r="F91" s="2" t="s">
        <v>56</v>
      </c>
      <c r="G91" s="35">
        <f t="shared" si="0"/>
        <v>100.80126559620651</v>
      </c>
      <c r="H91" s="35">
        <v>334.70588235294116</v>
      </c>
      <c r="K91" s="2" t="s">
        <v>46</v>
      </c>
      <c r="L91" s="2">
        <v>25</v>
      </c>
      <c r="M91" s="2" t="s">
        <v>41</v>
      </c>
      <c r="N91" s="34">
        <v>20</v>
      </c>
      <c r="O91" s="38">
        <v>15.599484215686275</v>
      </c>
      <c r="P91" s="2" t="s">
        <v>56</v>
      </c>
      <c r="Q91" s="35">
        <f t="shared" si="1"/>
        <v>97.338543390270544</v>
      </c>
      <c r="R91" s="35">
        <v>241.5</v>
      </c>
    </row>
    <row r="92" spans="1:18" x14ac:dyDescent="0.25">
      <c r="A92" s="2" t="s">
        <v>52</v>
      </c>
      <c r="B92" s="2">
        <v>26</v>
      </c>
      <c r="C92" s="2" t="s">
        <v>41</v>
      </c>
      <c r="D92" s="34">
        <v>100</v>
      </c>
      <c r="E92" s="38">
        <v>100.96488461538459</v>
      </c>
      <c r="F92" s="2" t="s">
        <v>56</v>
      </c>
      <c r="G92" s="35">
        <f t="shared" si="0"/>
        <v>100.99613623268424</v>
      </c>
      <c r="H92" s="35">
        <v>335.35294117647061</v>
      </c>
      <c r="K92" s="2" t="s">
        <v>46</v>
      </c>
      <c r="L92" s="2">
        <v>26</v>
      </c>
      <c r="M92" s="2" t="s">
        <v>41</v>
      </c>
      <c r="N92" s="34">
        <v>100</v>
      </c>
      <c r="O92" s="38">
        <v>75.449926680672277</v>
      </c>
      <c r="P92" s="2" t="s">
        <v>56</v>
      </c>
      <c r="Q92" s="35">
        <f t="shared" si="1"/>
        <v>91.292671130005289</v>
      </c>
      <c r="R92" s="35">
        <v>226.5</v>
      </c>
    </row>
    <row r="93" spans="1:18" x14ac:dyDescent="0.25">
      <c r="A93" s="2" t="s">
        <v>52</v>
      </c>
      <c r="B93" s="2">
        <v>27</v>
      </c>
      <c r="C93" s="2" t="s">
        <v>41</v>
      </c>
      <c r="D93" s="34">
        <v>100</v>
      </c>
      <c r="E93" s="38">
        <v>100.96488461538459</v>
      </c>
      <c r="F93" s="2" t="s">
        <v>56</v>
      </c>
      <c r="G93" s="35">
        <f t="shared" si="0"/>
        <v>121.67013921173044</v>
      </c>
      <c r="H93" s="35">
        <v>404</v>
      </c>
      <c r="K93" s="2" t="s">
        <v>46</v>
      </c>
      <c r="L93" s="2">
        <v>27</v>
      </c>
      <c r="M93" s="2" t="s">
        <v>41</v>
      </c>
      <c r="N93" s="34">
        <v>100</v>
      </c>
      <c r="O93" s="38">
        <v>75.449926680672277</v>
      </c>
      <c r="P93" s="2" t="s">
        <v>56</v>
      </c>
      <c r="Q93" s="35">
        <f t="shared" si="1"/>
        <v>86.753468623488686</v>
      </c>
      <c r="R93" s="35">
        <v>215.23809523809524</v>
      </c>
    </row>
    <row r="94" spans="1:18" x14ac:dyDescent="0.25">
      <c r="A94" s="2" t="s">
        <v>52</v>
      </c>
      <c r="B94" s="2">
        <v>28</v>
      </c>
      <c r="C94" s="2" t="s">
        <v>41</v>
      </c>
      <c r="D94" s="34">
        <v>100</v>
      </c>
      <c r="E94" s="38">
        <v>100.96488461538459</v>
      </c>
      <c r="F94" s="2" t="s">
        <v>56</v>
      </c>
      <c r="G94" s="35">
        <f t="shared" si="0"/>
        <v>89.539735802939617</v>
      </c>
      <c r="H94" s="35">
        <v>297.3125</v>
      </c>
      <c r="K94" s="2" t="s">
        <v>46</v>
      </c>
      <c r="L94" s="2">
        <v>28</v>
      </c>
      <c r="M94" s="2" t="s">
        <v>41</v>
      </c>
      <c r="N94" s="34">
        <v>100</v>
      </c>
      <c r="O94" s="38">
        <v>75.449926680672277</v>
      </c>
      <c r="P94" s="2" t="s">
        <v>56</v>
      </c>
      <c r="Q94" s="35">
        <f t="shared" si="1"/>
        <v>89.36374998030162</v>
      </c>
      <c r="R94" s="35">
        <v>221.71428571428572</v>
      </c>
    </row>
    <row r="95" spans="1:18" x14ac:dyDescent="0.25">
      <c r="A95" s="2" t="s">
        <v>52</v>
      </c>
      <c r="B95" s="2">
        <v>29</v>
      </c>
      <c r="C95" s="2" t="s">
        <v>41</v>
      </c>
      <c r="D95" s="34">
        <v>100</v>
      </c>
      <c r="E95" s="38">
        <v>100.96488461538459</v>
      </c>
      <c r="F95" s="2" t="s">
        <v>56</v>
      </c>
      <c r="G95" s="35">
        <f t="shared" si="0"/>
        <v>110.75295469087591</v>
      </c>
      <c r="H95" s="35">
        <v>367.75</v>
      </c>
      <c r="K95" s="2" t="s">
        <v>46</v>
      </c>
      <c r="L95" s="2">
        <v>29</v>
      </c>
      <c r="M95" s="2" t="s">
        <v>41</v>
      </c>
      <c r="N95" s="34">
        <v>100</v>
      </c>
      <c r="O95" s="38">
        <v>75.449926680672277</v>
      </c>
      <c r="P95" s="2" t="s">
        <v>56</v>
      </c>
      <c r="Q95" s="35">
        <f t="shared" si="1"/>
        <v>115.62394815965055</v>
      </c>
      <c r="R95" s="35">
        <v>286.86666666666667</v>
      </c>
    </row>
    <row r="96" spans="1:18" x14ac:dyDescent="0.25">
      <c r="A96" s="30" t="s">
        <v>52</v>
      </c>
      <c r="B96" s="30">
        <v>30</v>
      </c>
      <c r="C96" s="30" t="s">
        <v>41</v>
      </c>
      <c r="D96" s="41">
        <v>100</v>
      </c>
      <c r="E96" s="42">
        <v>100.96488461538459</v>
      </c>
      <c r="F96" s="30" t="s">
        <v>56</v>
      </c>
      <c r="G96" s="43">
        <f t="shared" si="0"/>
        <v>104.63061346230234</v>
      </c>
      <c r="H96" s="43">
        <v>347.42105263157896</v>
      </c>
      <c r="K96" s="30" t="s">
        <v>46</v>
      </c>
      <c r="L96" s="30">
        <v>30</v>
      </c>
      <c r="M96" s="30" t="s">
        <v>41</v>
      </c>
      <c r="N96" s="41">
        <v>100</v>
      </c>
      <c r="O96" s="42">
        <v>75.449926680672277</v>
      </c>
      <c r="P96" s="30" t="s">
        <v>56</v>
      </c>
      <c r="Q96" s="43">
        <f t="shared" si="1"/>
        <v>82.929214503305033</v>
      </c>
      <c r="R96" s="43">
        <v>205.75</v>
      </c>
    </row>
    <row r="97" spans="1:20" x14ac:dyDescent="0.25">
      <c r="A97" s="2" t="s">
        <v>52</v>
      </c>
      <c r="B97" s="2">
        <v>1</v>
      </c>
      <c r="C97" s="2" t="s">
        <v>41</v>
      </c>
      <c r="D97" s="34" t="s">
        <v>42</v>
      </c>
      <c r="E97" s="2">
        <v>0</v>
      </c>
      <c r="F97" s="2" t="s">
        <v>57</v>
      </c>
      <c r="G97" s="35">
        <f>(H97/265.736973684211)*100</f>
        <v>102.33704578280542</v>
      </c>
      <c r="H97" s="35">
        <v>271.94736842105266</v>
      </c>
      <c r="J97" s="38"/>
      <c r="K97" s="2" t="s">
        <v>46</v>
      </c>
      <c r="L97" s="2">
        <v>1</v>
      </c>
      <c r="M97" s="2" t="s">
        <v>41</v>
      </c>
      <c r="N97" s="34" t="s">
        <v>42</v>
      </c>
      <c r="O97" s="2">
        <v>0</v>
      </c>
      <c r="P97" s="2" t="s">
        <v>57</v>
      </c>
      <c r="Q97" s="35">
        <f>(R97/228.671168831169)*100</f>
        <v>102.35950070272357</v>
      </c>
      <c r="R97" s="35">
        <v>234.06666666666666</v>
      </c>
      <c r="T97" s="38"/>
    </row>
    <row r="98" spans="1:20" x14ac:dyDescent="0.25">
      <c r="A98" s="2" t="s">
        <v>52</v>
      </c>
      <c r="B98" s="2">
        <v>2</v>
      </c>
      <c r="C98" s="2" t="s">
        <v>41</v>
      </c>
      <c r="D98" s="34" t="s">
        <v>42</v>
      </c>
      <c r="E98" s="2">
        <v>0</v>
      </c>
      <c r="F98" s="2" t="s">
        <v>57</v>
      </c>
      <c r="G98" s="35">
        <f t="shared" ref="G98:G126" si="2">(H98/265.736973684211)*100</f>
        <v>105.71857180370428</v>
      </c>
      <c r="H98" s="35">
        <v>280.93333333333334</v>
      </c>
      <c r="K98" s="2" t="s">
        <v>46</v>
      </c>
      <c r="L98" s="2">
        <v>2</v>
      </c>
      <c r="M98" s="2" t="s">
        <v>41</v>
      </c>
      <c r="N98" s="34" t="s">
        <v>42</v>
      </c>
      <c r="O98" s="2">
        <v>0</v>
      </c>
      <c r="P98" s="2" t="s">
        <v>57</v>
      </c>
      <c r="Q98" s="35">
        <f t="shared" ref="Q98:Q126" si="3">(R98/228.671168831169)*100</f>
        <v>93.027587961616675</v>
      </c>
      <c r="R98" s="35">
        <v>212.72727272727272</v>
      </c>
    </row>
    <row r="99" spans="1:20" x14ac:dyDescent="0.25">
      <c r="A99" s="2" t="s">
        <v>52</v>
      </c>
      <c r="B99" s="2">
        <v>3</v>
      </c>
      <c r="C99" s="2" t="s">
        <v>41</v>
      </c>
      <c r="D99" s="34" t="s">
        <v>42</v>
      </c>
      <c r="E99" s="2">
        <v>0</v>
      </c>
      <c r="F99" s="2" t="s">
        <v>57</v>
      </c>
      <c r="G99" s="35">
        <f t="shared" si="2"/>
        <v>95.533061563480274</v>
      </c>
      <c r="H99" s="35">
        <v>253.86666666666667</v>
      </c>
      <c r="K99" s="2" t="s">
        <v>46</v>
      </c>
      <c r="L99" s="2">
        <v>3</v>
      </c>
      <c r="M99" s="2" t="s">
        <v>41</v>
      </c>
      <c r="N99" s="34" t="s">
        <v>42</v>
      </c>
      <c r="O99" s="2">
        <v>0</v>
      </c>
      <c r="P99" s="2" t="s">
        <v>57</v>
      </c>
      <c r="Q99" s="35">
        <f t="shared" si="3"/>
        <v>106.89085671706881</v>
      </c>
      <c r="R99" s="35">
        <v>244.42857142857142</v>
      </c>
    </row>
    <row r="100" spans="1:20" x14ac:dyDescent="0.25">
      <c r="A100" s="2" t="s">
        <v>52</v>
      </c>
      <c r="B100" s="2">
        <v>4</v>
      </c>
      <c r="C100" s="2" t="s">
        <v>41</v>
      </c>
      <c r="D100" s="34" t="s">
        <v>42</v>
      </c>
      <c r="E100" s="2">
        <v>0</v>
      </c>
      <c r="F100" s="2" t="s">
        <v>57</v>
      </c>
      <c r="G100" s="35">
        <f t="shared" si="2"/>
        <v>101.48663027994125</v>
      </c>
      <c r="H100" s="35">
        <v>269.6875</v>
      </c>
      <c r="K100" s="2" t="s">
        <v>46</v>
      </c>
      <c r="L100" s="2">
        <v>4</v>
      </c>
      <c r="M100" s="2" t="s">
        <v>41</v>
      </c>
      <c r="N100" s="34" t="s">
        <v>42</v>
      </c>
      <c r="O100" s="2">
        <v>0</v>
      </c>
      <c r="P100" s="2" t="s">
        <v>57</v>
      </c>
      <c r="Q100" s="35">
        <f t="shared" si="3"/>
        <v>101.33911262964031</v>
      </c>
      <c r="R100" s="35">
        <v>231.73333333333332</v>
      </c>
    </row>
    <row r="101" spans="1:20" x14ac:dyDescent="0.25">
      <c r="A101" s="2" t="s">
        <v>52</v>
      </c>
      <c r="B101" s="2">
        <v>5</v>
      </c>
      <c r="C101" s="2" t="s">
        <v>41</v>
      </c>
      <c r="D101" s="34" t="s">
        <v>42</v>
      </c>
      <c r="E101" s="2">
        <v>0</v>
      </c>
      <c r="F101" s="2" t="s">
        <v>57</v>
      </c>
      <c r="G101" s="35">
        <f t="shared" si="2"/>
        <v>94.924690570067867</v>
      </c>
      <c r="H101" s="35">
        <v>252.25</v>
      </c>
      <c r="K101" s="2" t="s">
        <v>46</v>
      </c>
      <c r="L101" s="2">
        <v>5</v>
      </c>
      <c r="M101" s="2" t="s">
        <v>41</v>
      </c>
      <c r="N101" s="34" t="s">
        <v>42</v>
      </c>
      <c r="O101" s="2">
        <v>0</v>
      </c>
      <c r="P101" s="2" t="s">
        <v>57</v>
      </c>
      <c r="Q101" s="35">
        <f t="shared" si="3"/>
        <v>96.382941988950193</v>
      </c>
      <c r="R101" s="35">
        <v>220.4</v>
      </c>
    </row>
    <row r="102" spans="1:20" x14ac:dyDescent="0.25">
      <c r="A102" s="2" t="s">
        <v>52</v>
      </c>
      <c r="B102" s="2">
        <v>6</v>
      </c>
      <c r="C102" s="2" t="s">
        <v>41</v>
      </c>
      <c r="D102" s="34">
        <v>0.1</v>
      </c>
      <c r="E102" s="38">
        <v>0.12565384615384617</v>
      </c>
      <c r="F102" s="2" t="s">
        <v>57</v>
      </c>
      <c r="G102" s="35">
        <f t="shared" si="2"/>
        <v>106.38876547538685</v>
      </c>
      <c r="H102" s="35">
        <v>282.71428571428572</v>
      </c>
      <c r="K102" s="2" t="s">
        <v>46</v>
      </c>
      <c r="L102" s="2">
        <v>6</v>
      </c>
      <c r="M102" s="2" t="s">
        <v>41</v>
      </c>
      <c r="N102" s="34">
        <v>0.1</v>
      </c>
      <c r="O102" s="38">
        <v>8.6711764705882349E-2</v>
      </c>
      <c r="P102" s="2" t="s">
        <v>57</v>
      </c>
      <c r="Q102" s="35">
        <f t="shared" si="3"/>
        <v>101.89303758359981</v>
      </c>
      <c r="R102" s="35">
        <v>233</v>
      </c>
    </row>
    <row r="103" spans="1:20" x14ac:dyDescent="0.25">
      <c r="A103" s="2" t="s">
        <v>52</v>
      </c>
      <c r="B103" s="2">
        <v>7</v>
      </c>
      <c r="C103" s="2" t="s">
        <v>41</v>
      </c>
      <c r="D103" s="34">
        <v>0.1</v>
      </c>
      <c r="E103" s="38">
        <v>0.12565384615384617</v>
      </c>
      <c r="F103" s="2" t="s">
        <v>57</v>
      </c>
      <c r="G103" s="35">
        <f t="shared" si="2"/>
        <v>95.901654298584987</v>
      </c>
      <c r="H103" s="35">
        <v>254.84615384615384</v>
      </c>
      <c r="K103" s="2" t="s">
        <v>46</v>
      </c>
      <c r="L103" s="2">
        <v>7</v>
      </c>
      <c r="M103" s="2" t="s">
        <v>41</v>
      </c>
      <c r="N103" s="34">
        <v>0.1</v>
      </c>
      <c r="O103" s="38">
        <v>8.6711764705882349E-2</v>
      </c>
      <c r="P103" s="2" t="s">
        <v>57</v>
      </c>
      <c r="Q103" s="35">
        <f t="shared" si="3"/>
        <v>113.33035444673084</v>
      </c>
      <c r="R103" s="35">
        <v>259.15384615384613</v>
      </c>
    </row>
    <row r="104" spans="1:20" x14ac:dyDescent="0.25">
      <c r="A104" s="2" t="s">
        <v>52</v>
      </c>
      <c r="B104" s="2">
        <v>8</v>
      </c>
      <c r="C104" s="2" t="s">
        <v>41</v>
      </c>
      <c r="D104" s="34">
        <v>0.1</v>
      </c>
      <c r="E104" s="38">
        <v>0.12565384615384617</v>
      </c>
      <c r="F104" s="2" t="s">
        <v>57</v>
      </c>
      <c r="G104" s="35">
        <f t="shared" si="2"/>
        <v>101.07296382975105</v>
      </c>
      <c r="H104" s="35">
        <v>268.58823529411762</v>
      </c>
      <c r="K104" s="2" t="s">
        <v>46</v>
      </c>
      <c r="L104" s="2">
        <v>8</v>
      </c>
      <c r="M104" s="2" t="s">
        <v>41</v>
      </c>
      <c r="N104" s="34">
        <v>0.1</v>
      </c>
      <c r="O104" s="38">
        <v>8.6711764705882349E-2</v>
      </c>
      <c r="P104" s="2" t="s">
        <v>57</v>
      </c>
      <c r="Q104" s="35">
        <f t="shared" si="3"/>
        <v>104.22535317921869</v>
      </c>
      <c r="R104" s="35">
        <v>238.33333333333334</v>
      </c>
    </row>
    <row r="105" spans="1:20" x14ac:dyDescent="0.25">
      <c r="A105" s="2" t="s">
        <v>52</v>
      </c>
      <c r="B105" s="2">
        <v>9</v>
      </c>
      <c r="C105" s="2" t="s">
        <v>41</v>
      </c>
      <c r="D105" s="34">
        <v>0.1</v>
      </c>
      <c r="E105" s="38">
        <v>0.12565384615384617</v>
      </c>
      <c r="F105" s="2" t="s">
        <v>57</v>
      </c>
      <c r="G105" s="35">
        <f t="shared" si="2"/>
        <v>96.304501070590817</v>
      </c>
      <c r="H105" s="35">
        <v>255.91666666666666</v>
      </c>
      <c r="K105" s="2" t="s">
        <v>46</v>
      </c>
      <c r="L105" s="2">
        <v>9</v>
      </c>
      <c r="M105" s="2" t="s">
        <v>41</v>
      </c>
      <c r="N105" s="34">
        <v>0.1</v>
      </c>
      <c r="O105" s="38">
        <v>8.6711764705882349E-2</v>
      </c>
      <c r="P105" s="2" t="s">
        <v>57</v>
      </c>
      <c r="Q105" s="35">
        <f t="shared" si="3"/>
        <v>110.40598950760871</v>
      </c>
      <c r="R105" s="35">
        <v>252.46666666666667</v>
      </c>
    </row>
    <row r="106" spans="1:20" x14ac:dyDescent="0.25">
      <c r="A106" s="2" t="s">
        <v>52</v>
      </c>
      <c r="B106" s="2">
        <v>10</v>
      </c>
      <c r="C106" s="2" t="s">
        <v>41</v>
      </c>
      <c r="D106" s="34">
        <v>0.1</v>
      </c>
      <c r="E106" s="38">
        <v>0.12565384615384617</v>
      </c>
      <c r="F106" s="2" t="s">
        <v>57</v>
      </c>
      <c r="G106" s="35">
        <f t="shared" si="2"/>
        <v>95.794911965284058</v>
      </c>
      <c r="H106" s="35">
        <v>254.5625</v>
      </c>
      <c r="K106" s="2" t="s">
        <v>46</v>
      </c>
      <c r="L106" s="2">
        <v>10</v>
      </c>
      <c r="M106" s="2" t="s">
        <v>41</v>
      </c>
      <c r="N106" s="34">
        <v>0.1</v>
      </c>
      <c r="O106" s="38">
        <v>8.6711764705882349E-2</v>
      </c>
      <c r="P106" s="2" t="s">
        <v>57</v>
      </c>
      <c r="Q106" s="35">
        <f t="shared" si="3"/>
        <v>97.711268605517503</v>
      </c>
      <c r="R106" s="35">
        <v>223.4375</v>
      </c>
    </row>
    <row r="107" spans="1:20" x14ac:dyDescent="0.25">
      <c r="A107" s="2" t="s">
        <v>52</v>
      </c>
      <c r="B107" s="2">
        <v>11</v>
      </c>
      <c r="C107" s="2" t="s">
        <v>41</v>
      </c>
      <c r="D107" s="34">
        <v>0.6</v>
      </c>
      <c r="E107" s="38">
        <v>0.72021538461538459</v>
      </c>
      <c r="F107" s="2" t="s">
        <v>57</v>
      </c>
      <c r="G107" s="35">
        <f t="shared" si="2"/>
        <v>95.181837072438057</v>
      </c>
      <c r="H107" s="35">
        <v>252.93333333333334</v>
      </c>
      <c r="K107" s="2" t="s">
        <v>46</v>
      </c>
      <c r="L107" s="2">
        <v>11</v>
      </c>
      <c r="M107" s="2" t="s">
        <v>41</v>
      </c>
      <c r="N107" s="34">
        <v>0.6</v>
      </c>
      <c r="O107" s="38">
        <v>0.48131088235294117</v>
      </c>
      <c r="P107" s="2" t="s">
        <v>57</v>
      </c>
      <c r="Q107" s="35">
        <f t="shared" si="3"/>
        <v>86.368561900261625</v>
      </c>
      <c r="R107" s="35">
        <v>197.5</v>
      </c>
    </row>
    <row r="108" spans="1:20" x14ac:dyDescent="0.25">
      <c r="A108" s="2" t="s">
        <v>52</v>
      </c>
      <c r="B108" s="2">
        <v>12</v>
      </c>
      <c r="C108" s="2" t="s">
        <v>41</v>
      </c>
      <c r="D108" s="34">
        <v>0.6</v>
      </c>
      <c r="E108" s="38">
        <v>0.72021538461538459</v>
      </c>
      <c r="F108" s="2" t="s">
        <v>57</v>
      </c>
      <c r="G108" s="35">
        <f t="shared" si="2"/>
        <v>98.19233270994269</v>
      </c>
      <c r="H108" s="35">
        <v>260.93333333333334</v>
      </c>
      <c r="K108" s="2" t="s">
        <v>46</v>
      </c>
      <c r="L108" s="2">
        <v>12</v>
      </c>
      <c r="M108" s="2" t="s">
        <v>41</v>
      </c>
      <c r="N108" s="34">
        <v>0.6</v>
      </c>
      <c r="O108" s="38">
        <v>0.48131088235294117</v>
      </c>
      <c r="P108" s="2" t="s">
        <v>57</v>
      </c>
      <c r="Q108" s="35">
        <f t="shared" si="3"/>
        <v>98.831873364350017</v>
      </c>
      <c r="R108" s="35">
        <v>226</v>
      </c>
    </row>
    <row r="109" spans="1:20" x14ac:dyDescent="0.25">
      <c r="A109" s="2" t="s">
        <v>52</v>
      </c>
      <c r="B109" s="2">
        <v>13</v>
      </c>
      <c r="C109" s="2" t="s">
        <v>41</v>
      </c>
      <c r="D109" s="34">
        <v>0.6</v>
      </c>
      <c r="E109" s="38">
        <v>0.72021538461538459</v>
      </c>
      <c r="F109" s="2" t="s">
        <v>57</v>
      </c>
      <c r="G109" s="35">
        <f t="shared" si="2"/>
        <v>99.045306473902329</v>
      </c>
      <c r="H109" s="35">
        <v>263.2</v>
      </c>
      <c r="K109" s="2" t="s">
        <v>46</v>
      </c>
      <c r="L109" s="2">
        <v>13</v>
      </c>
      <c r="M109" s="2" t="s">
        <v>41</v>
      </c>
      <c r="N109" s="34">
        <v>0.6</v>
      </c>
      <c r="O109" s="38">
        <v>0.48131088235294117</v>
      </c>
      <c r="P109" s="2" t="s">
        <v>57</v>
      </c>
      <c r="Q109" s="35">
        <f t="shared" si="3"/>
        <v>109.10863895754572</v>
      </c>
      <c r="R109" s="35">
        <v>249.5</v>
      </c>
    </row>
    <row r="110" spans="1:20" x14ac:dyDescent="0.25">
      <c r="A110" s="2" t="s">
        <v>52</v>
      </c>
      <c r="B110" s="2">
        <v>14</v>
      </c>
      <c r="C110" s="2" t="s">
        <v>41</v>
      </c>
      <c r="D110" s="34">
        <v>0.6</v>
      </c>
      <c r="E110" s="38">
        <v>0.72021538461538459</v>
      </c>
      <c r="F110" s="2" t="s">
        <v>57</v>
      </c>
      <c r="G110" s="35">
        <f t="shared" si="2"/>
        <v>101.25300327473906</v>
      </c>
      <c r="H110" s="35">
        <v>269.06666666666666</v>
      </c>
      <c r="K110" s="2" t="s">
        <v>46</v>
      </c>
      <c r="L110" s="2">
        <v>14</v>
      </c>
      <c r="M110" s="2" t="s">
        <v>41</v>
      </c>
      <c r="N110" s="34">
        <v>0.6</v>
      </c>
      <c r="O110" s="38">
        <v>0.48131088235294117</v>
      </c>
      <c r="P110" s="2" t="s">
        <v>57</v>
      </c>
      <c r="Q110" s="35">
        <f t="shared" si="3"/>
        <v>91.371893334245513</v>
      </c>
      <c r="R110" s="35">
        <v>208.94117647058823</v>
      </c>
    </row>
    <row r="111" spans="1:20" x14ac:dyDescent="0.25">
      <c r="A111" s="2" t="s">
        <v>52</v>
      </c>
      <c r="B111" s="2">
        <v>15</v>
      </c>
      <c r="C111" s="2" t="s">
        <v>41</v>
      </c>
      <c r="D111" s="34">
        <v>0.6</v>
      </c>
      <c r="E111" s="38">
        <v>0.72021538461538459</v>
      </c>
      <c r="F111" s="2" t="s">
        <v>57</v>
      </c>
      <c r="G111" s="35">
        <f t="shared" si="2"/>
        <v>99.747755455986749</v>
      </c>
      <c r="H111" s="35">
        <v>265.06666666666666</v>
      </c>
      <c r="K111" s="2" t="s">
        <v>46</v>
      </c>
      <c r="L111" s="2">
        <v>15</v>
      </c>
      <c r="M111" s="2" t="s">
        <v>41</v>
      </c>
      <c r="N111" s="34">
        <v>0.6</v>
      </c>
      <c r="O111" s="38">
        <v>0.48131088235294117</v>
      </c>
      <c r="P111" s="2" t="s">
        <v>57</v>
      </c>
      <c r="Q111" s="35">
        <f t="shared" si="3"/>
        <v>109.40928901479346</v>
      </c>
      <c r="R111" s="35">
        <v>250.1875</v>
      </c>
    </row>
    <row r="112" spans="1:20" x14ac:dyDescent="0.25">
      <c r="A112" s="2" t="s">
        <v>52</v>
      </c>
      <c r="B112" s="2">
        <v>16</v>
      </c>
      <c r="C112" s="2" t="s">
        <v>41</v>
      </c>
      <c r="D112" s="34">
        <v>3.2</v>
      </c>
      <c r="E112" s="38">
        <v>3.3817538461538463</v>
      </c>
      <c r="F112" s="2" t="s">
        <v>57</v>
      </c>
      <c r="G112" s="35">
        <f t="shared" si="2"/>
        <v>94.548378615379789</v>
      </c>
      <c r="H112" s="35">
        <v>251.25</v>
      </c>
      <c r="K112" s="2" t="s">
        <v>46</v>
      </c>
      <c r="L112" s="2">
        <v>16</v>
      </c>
      <c r="M112" s="2" t="s">
        <v>41</v>
      </c>
      <c r="N112" s="34">
        <v>3.2</v>
      </c>
      <c r="O112" s="38">
        <v>2.4761382352941181</v>
      </c>
      <c r="P112" s="2" t="s">
        <v>57</v>
      </c>
      <c r="Q112" s="35">
        <f t="shared" si="3"/>
        <v>96.557865658621623</v>
      </c>
      <c r="R112" s="35">
        <v>220.8</v>
      </c>
    </row>
    <row r="113" spans="1:18" x14ac:dyDescent="0.25">
      <c r="A113" s="2" t="s">
        <v>52</v>
      </c>
      <c r="B113" s="2">
        <v>17</v>
      </c>
      <c r="C113" s="2" t="s">
        <v>41</v>
      </c>
      <c r="D113" s="34">
        <v>3.2</v>
      </c>
      <c r="E113" s="38">
        <v>3.3817538461538463</v>
      </c>
      <c r="F113" s="2" t="s">
        <v>57</v>
      </c>
      <c r="G113" s="35">
        <f t="shared" si="2"/>
        <v>98.287978665092581</v>
      </c>
      <c r="H113" s="35">
        <v>261.1875</v>
      </c>
      <c r="K113" s="2" t="s">
        <v>46</v>
      </c>
      <c r="L113" s="2">
        <v>17</v>
      </c>
      <c r="M113" s="2" t="s">
        <v>41</v>
      </c>
      <c r="N113" s="34">
        <v>3.2</v>
      </c>
      <c r="O113" s="38">
        <v>2.4761382352941181</v>
      </c>
      <c r="P113" s="2" t="s">
        <v>57</v>
      </c>
      <c r="Q113" s="35">
        <f t="shared" si="3"/>
        <v>98.394564190171479</v>
      </c>
      <c r="R113" s="35">
        <v>225</v>
      </c>
    </row>
    <row r="114" spans="1:18" x14ac:dyDescent="0.25">
      <c r="A114" s="2" t="s">
        <v>52</v>
      </c>
      <c r="B114" s="2">
        <v>18</v>
      </c>
      <c r="C114" s="2" t="s">
        <v>41</v>
      </c>
      <c r="D114" s="34">
        <v>3.2</v>
      </c>
      <c r="E114" s="38">
        <v>3.3817538461538463</v>
      </c>
      <c r="F114" s="2" t="s">
        <v>57</v>
      </c>
      <c r="G114" s="35">
        <f t="shared" si="2"/>
        <v>95.614595820329356</v>
      </c>
      <c r="H114" s="35">
        <v>254.08333333333334</v>
      </c>
      <c r="K114" s="2" t="s">
        <v>46</v>
      </c>
      <c r="L114" s="2">
        <v>18</v>
      </c>
      <c r="M114" s="2" t="s">
        <v>41</v>
      </c>
      <c r="N114" s="34">
        <v>3.2</v>
      </c>
      <c r="O114" s="38">
        <v>2.4761382352941181</v>
      </c>
      <c r="P114" s="2" t="s">
        <v>57</v>
      </c>
      <c r="Q114" s="35">
        <f t="shared" si="3"/>
        <v>97.3637639938935</v>
      </c>
      <c r="R114" s="35">
        <v>222.64285714285714</v>
      </c>
    </row>
    <row r="115" spans="1:18" x14ac:dyDescent="0.25">
      <c r="A115" s="2" t="s">
        <v>52</v>
      </c>
      <c r="B115" s="2">
        <v>19</v>
      </c>
      <c r="C115" s="2" t="s">
        <v>41</v>
      </c>
      <c r="D115" s="34">
        <v>3.2</v>
      </c>
      <c r="E115" s="38">
        <v>3.3817538461538463</v>
      </c>
      <c r="F115" s="2" t="s">
        <v>57</v>
      </c>
      <c r="G115" s="35">
        <f t="shared" si="2"/>
        <v>97.545434540216988</v>
      </c>
      <c r="H115" s="35">
        <v>259.21428571428572</v>
      </c>
      <c r="K115" s="2" t="s">
        <v>46</v>
      </c>
      <c r="L115" s="2">
        <v>19</v>
      </c>
      <c r="M115" s="2" t="s">
        <v>41</v>
      </c>
      <c r="N115" s="34">
        <v>3.2</v>
      </c>
      <c r="O115" s="38">
        <v>2.4761382352941181</v>
      </c>
      <c r="P115" s="2" t="s">
        <v>57</v>
      </c>
      <c r="Q115" s="35">
        <f t="shared" si="3"/>
        <v>97.665715566540584</v>
      </c>
      <c r="R115" s="35">
        <v>223.33333333333334</v>
      </c>
    </row>
    <row r="116" spans="1:18" x14ac:dyDescent="0.25">
      <c r="A116" s="2" t="s">
        <v>52</v>
      </c>
      <c r="B116" s="2">
        <v>20</v>
      </c>
      <c r="C116" s="2" t="s">
        <v>41</v>
      </c>
      <c r="D116" s="34">
        <v>3.2</v>
      </c>
      <c r="E116" s="38">
        <v>3.3817538461538463</v>
      </c>
      <c r="F116" s="2" t="s">
        <v>57</v>
      </c>
      <c r="G116" s="35">
        <f t="shared" si="2"/>
        <v>99.948455165153732</v>
      </c>
      <c r="H116" s="35">
        <v>265.60000000000002</v>
      </c>
      <c r="K116" s="2" t="s">
        <v>46</v>
      </c>
      <c r="L116" s="2">
        <v>20</v>
      </c>
      <c r="M116" s="2" t="s">
        <v>41</v>
      </c>
      <c r="N116" s="34">
        <v>3.2</v>
      </c>
      <c r="O116" s="38">
        <v>2.4761382352941181</v>
      </c>
      <c r="P116" s="2" t="s">
        <v>57</v>
      </c>
      <c r="Q116" s="35">
        <f t="shared" si="3"/>
        <v>104.04834708490831</v>
      </c>
      <c r="R116" s="35">
        <v>237.92857142857142</v>
      </c>
    </row>
    <row r="117" spans="1:18" x14ac:dyDescent="0.25">
      <c r="A117" s="2" t="s">
        <v>52</v>
      </c>
      <c r="B117" s="2">
        <v>21</v>
      </c>
      <c r="C117" s="2" t="s">
        <v>41</v>
      </c>
      <c r="D117" s="34">
        <v>20</v>
      </c>
      <c r="E117" s="38">
        <v>24.445507692307689</v>
      </c>
      <c r="F117" s="2" t="s">
        <v>57</v>
      </c>
      <c r="G117" s="35">
        <f t="shared" si="2"/>
        <v>89.620139362637843</v>
      </c>
      <c r="H117" s="35">
        <v>238.15384615384616</v>
      </c>
      <c r="K117" s="2" t="s">
        <v>46</v>
      </c>
      <c r="L117" s="2">
        <v>21</v>
      </c>
      <c r="M117" s="2" t="s">
        <v>41</v>
      </c>
      <c r="N117" s="34">
        <v>20</v>
      </c>
      <c r="O117" s="38">
        <v>15.599484215686275</v>
      </c>
      <c r="P117" s="2" t="s">
        <v>57</v>
      </c>
      <c r="Q117" s="35">
        <f t="shared" si="3"/>
        <v>100.51863732189584</v>
      </c>
      <c r="R117" s="35">
        <v>229.85714285714286</v>
      </c>
    </row>
    <row r="118" spans="1:18" x14ac:dyDescent="0.25">
      <c r="A118" s="2" t="s">
        <v>52</v>
      </c>
      <c r="B118" s="2">
        <v>22</v>
      </c>
      <c r="C118" s="2" t="s">
        <v>41</v>
      </c>
      <c r="D118" s="34">
        <v>20</v>
      </c>
      <c r="E118" s="38">
        <v>24.445507692307689</v>
      </c>
      <c r="F118" s="2" t="s">
        <v>57</v>
      </c>
      <c r="G118" s="35">
        <f t="shared" si="2"/>
        <v>96.220072106397978</v>
      </c>
      <c r="H118" s="35">
        <v>255.69230769230768</v>
      </c>
      <c r="K118" s="2" t="s">
        <v>46</v>
      </c>
      <c r="L118" s="2">
        <v>22</v>
      </c>
      <c r="M118" s="2" t="s">
        <v>41</v>
      </c>
      <c r="N118" s="34">
        <v>20</v>
      </c>
      <c r="O118" s="38">
        <v>15.599484215686275</v>
      </c>
      <c r="P118" s="2" t="s">
        <v>57</v>
      </c>
      <c r="Q118" s="35">
        <f t="shared" si="3"/>
        <v>95.412910729863256</v>
      </c>
      <c r="R118" s="35">
        <v>218.18181818181819</v>
      </c>
    </row>
    <row r="119" spans="1:18" x14ac:dyDescent="0.25">
      <c r="A119" s="2" t="s">
        <v>52</v>
      </c>
      <c r="B119" s="2">
        <v>23</v>
      </c>
      <c r="C119" s="2" t="s">
        <v>41</v>
      </c>
      <c r="D119" s="34">
        <v>20</v>
      </c>
      <c r="E119" s="38">
        <v>24.445507692307689</v>
      </c>
      <c r="F119" s="2" t="s">
        <v>57</v>
      </c>
      <c r="G119" s="35">
        <f t="shared" si="2"/>
        <v>95.583236490772009</v>
      </c>
      <c r="H119" s="35">
        <v>254</v>
      </c>
      <c r="K119" s="2" t="s">
        <v>46</v>
      </c>
      <c r="L119" s="2">
        <v>23</v>
      </c>
      <c r="M119" s="2" t="s">
        <v>41</v>
      </c>
      <c r="N119" s="34">
        <v>20</v>
      </c>
      <c r="O119" s="38">
        <v>15.599484215686275</v>
      </c>
      <c r="P119" s="2" t="s">
        <v>57</v>
      </c>
      <c r="Q119" s="35">
        <f t="shared" si="3"/>
        <v>97.355954901497455</v>
      </c>
      <c r="R119" s="35">
        <v>222.625</v>
      </c>
    </row>
    <row r="120" spans="1:18" x14ac:dyDescent="0.25">
      <c r="A120" s="2" t="s">
        <v>52</v>
      </c>
      <c r="B120" s="2">
        <v>24</v>
      </c>
      <c r="C120" s="2" t="s">
        <v>41</v>
      </c>
      <c r="D120" s="34">
        <v>20</v>
      </c>
      <c r="E120" s="38">
        <v>24.445507692307689</v>
      </c>
      <c r="F120" s="2" t="s">
        <v>57</v>
      </c>
      <c r="G120" s="35">
        <f t="shared" si="2"/>
        <v>97.389533873274786</v>
      </c>
      <c r="H120" s="35">
        <v>258.8</v>
      </c>
      <c r="K120" s="2" t="s">
        <v>46</v>
      </c>
      <c r="L120" s="2">
        <v>24</v>
      </c>
      <c r="M120" s="2" t="s">
        <v>41</v>
      </c>
      <c r="N120" s="34">
        <v>20</v>
      </c>
      <c r="O120" s="38">
        <v>15.599484215686275</v>
      </c>
      <c r="P120" s="2" t="s">
        <v>57</v>
      </c>
      <c r="Q120" s="35">
        <f t="shared" si="3"/>
        <v>88.654496219831273</v>
      </c>
      <c r="R120" s="35">
        <v>202.72727272727272</v>
      </c>
    </row>
    <row r="121" spans="1:18" x14ac:dyDescent="0.25">
      <c r="A121" s="2" t="s">
        <v>52</v>
      </c>
      <c r="B121" s="2">
        <v>25</v>
      </c>
      <c r="C121" s="2" t="s">
        <v>41</v>
      </c>
      <c r="D121" s="34">
        <v>20</v>
      </c>
      <c r="E121" s="38">
        <v>24.445507692307689</v>
      </c>
      <c r="F121" s="2" t="s">
        <v>57</v>
      </c>
      <c r="G121" s="35">
        <f t="shared" si="2"/>
        <v>93.788517937644244</v>
      </c>
      <c r="H121" s="35">
        <v>249.23076923076923</v>
      </c>
      <c r="K121" s="2" t="s">
        <v>46</v>
      </c>
      <c r="L121" s="2">
        <v>25</v>
      </c>
      <c r="M121" s="2" t="s">
        <v>41</v>
      </c>
      <c r="N121" s="34">
        <v>20</v>
      </c>
      <c r="O121" s="38">
        <v>15.599484215686275</v>
      </c>
      <c r="P121" s="2" t="s">
        <v>57</v>
      </c>
      <c r="Q121" s="35">
        <f t="shared" si="3"/>
        <v>94.264421989596386</v>
      </c>
      <c r="R121" s="35">
        <v>215.55555555555554</v>
      </c>
    </row>
    <row r="122" spans="1:18" x14ac:dyDescent="0.25">
      <c r="A122" s="2" t="s">
        <v>52</v>
      </c>
      <c r="B122" s="2">
        <v>26</v>
      </c>
      <c r="C122" s="2" t="s">
        <v>41</v>
      </c>
      <c r="D122" s="34">
        <v>100</v>
      </c>
      <c r="E122" s="38">
        <v>100.96488461538459</v>
      </c>
      <c r="F122" s="2" t="s">
        <v>57</v>
      </c>
      <c r="G122" s="35">
        <f t="shared" si="2"/>
        <v>89.706980582950465</v>
      </c>
      <c r="H122" s="35">
        <v>238.38461538461539</v>
      </c>
      <c r="K122" s="2" t="s">
        <v>46</v>
      </c>
      <c r="L122" s="2">
        <v>26</v>
      </c>
      <c r="M122" s="2" t="s">
        <v>41</v>
      </c>
      <c r="N122" s="34">
        <v>100</v>
      </c>
      <c r="O122" s="38">
        <v>75.449926680672277</v>
      </c>
      <c r="P122" s="2" t="s">
        <v>57</v>
      </c>
      <c r="Q122" s="35">
        <f t="shared" si="3"/>
        <v>90.377229330231586</v>
      </c>
      <c r="R122" s="35">
        <v>206.66666666666666</v>
      </c>
    </row>
    <row r="123" spans="1:18" x14ac:dyDescent="0.25">
      <c r="A123" s="2" t="s">
        <v>52</v>
      </c>
      <c r="B123" s="2">
        <v>27</v>
      </c>
      <c r="C123" s="2" t="s">
        <v>41</v>
      </c>
      <c r="D123" s="34">
        <v>100</v>
      </c>
      <c r="E123" s="38">
        <v>100.96488461538459</v>
      </c>
      <c r="F123" s="2" t="s">
        <v>57</v>
      </c>
      <c r="G123" s="35">
        <f t="shared" si="2"/>
        <v>111.22706203566213</v>
      </c>
      <c r="H123" s="35">
        <v>295.57142857142856</v>
      </c>
      <c r="K123" s="2" t="s">
        <v>46</v>
      </c>
      <c r="L123" s="2">
        <v>27</v>
      </c>
      <c r="M123" s="2" t="s">
        <v>41</v>
      </c>
      <c r="N123" s="34">
        <v>100</v>
      </c>
      <c r="O123" s="38">
        <v>75.449926680672277</v>
      </c>
      <c r="P123" s="2" t="s">
        <v>57</v>
      </c>
      <c r="Q123" s="35">
        <f t="shared" si="3"/>
        <v>74.88919607807496</v>
      </c>
      <c r="R123" s="35">
        <v>171.25</v>
      </c>
    </row>
    <row r="124" spans="1:18" x14ac:dyDescent="0.25">
      <c r="A124" s="2" t="s">
        <v>52</v>
      </c>
      <c r="B124" s="2">
        <v>28</v>
      </c>
      <c r="C124" s="2" t="s">
        <v>41</v>
      </c>
      <c r="D124" s="34">
        <v>100</v>
      </c>
      <c r="E124" s="38">
        <v>100.96488461538459</v>
      </c>
      <c r="F124" s="2" t="s">
        <v>57</v>
      </c>
      <c r="G124" s="35">
        <f t="shared" si="2"/>
        <v>82.412318076689246</v>
      </c>
      <c r="H124" s="35">
        <v>219</v>
      </c>
      <c r="K124" s="2" t="s">
        <v>46</v>
      </c>
      <c r="L124" s="2">
        <v>28</v>
      </c>
      <c r="M124" s="2" t="s">
        <v>41</v>
      </c>
      <c r="N124" s="34">
        <v>100</v>
      </c>
      <c r="O124" s="38">
        <v>75.449926680672277</v>
      </c>
      <c r="P124" s="2" t="s">
        <v>57</v>
      </c>
      <c r="Q124" s="35">
        <f t="shared" si="3"/>
        <v>84.127352382596627</v>
      </c>
      <c r="R124" s="35">
        <v>192.375</v>
      </c>
    </row>
    <row r="125" spans="1:18" x14ac:dyDescent="0.25">
      <c r="A125" s="2" t="s">
        <v>52</v>
      </c>
      <c r="B125" s="2">
        <v>29</v>
      </c>
      <c r="C125" s="2" t="s">
        <v>41</v>
      </c>
      <c r="D125" s="34">
        <v>100</v>
      </c>
      <c r="E125" s="38">
        <v>100.96488461538459</v>
      </c>
      <c r="F125" s="2" t="s">
        <v>57</v>
      </c>
      <c r="G125" s="35">
        <f t="shared" si="2"/>
        <v>97.46479626421241</v>
      </c>
      <c r="H125" s="35">
        <v>259</v>
      </c>
      <c r="K125" s="2" t="s">
        <v>46</v>
      </c>
      <c r="L125" s="2">
        <v>29</v>
      </c>
      <c r="M125" s="2" t="s">
        <v>41</v>
      </c>
      <c r="N125" s="34">
        <v>100</v>
      </c>
      <c r="O125" s="38">
        <v>75.449926680672277</v>
      </c>
      <c r="P125" s="2" t="s">
        <v>57</v>
      </c>
      <c r="Q125" s="35">
        <f t="shared" si="3"/>
        <v>82.622279974798801</v>
      </c>
      <c r="R125" s="35">
        <v>188.93333333333334</v>
      </c>
    </row>
    <row r="126" spans="1:18" x14ac:dyDescent="0.25">
      <c r="A126" s="30" t="s">
        <v>52</v>
      </c>
      <c r="B126" s="30">
        <v>30</v>
      </c>
      <c r="C126" s="30" t="s">
        <v>41</v>
      </c>
      <c r="D126" s="41">
        <v>100</v>
      </c>
      <c r="E126" s="42">
        <v>100.96488461538459</v>
      </c>
      <c r="F126" s="30" t="s">
        <v>57</v>
      </c>
      <c r="G126" s="43">
        <f t="shared" si="2"/>
        <v>95.750486248411164</v>
      </c>
      <c r="H126" s="43">
        <v>254.44444444444446</v>
      </c>
      <c r="K126" s="30" t="s">
        <v>46</v>
      </c>
      <c r="L126" s="30">
        <v>30</v>
      </c>
      <c r="M126" s="30" t="s">
        <v>41</v>
      </c>
      <c r="N126" s="41">
        <v>100</v>
      </c>
      <c r="O126" s="42">
        <v>75.449926680672277</v>
      </c>
      <c r="P126" s="30" t="s">
        <v>57</v>
      </c>
      <c r="Q126" s="43">
        <f t="shared" si="3"/>
        <v>81.36866034215366</v>
      </c>
      <c r="R126" s="43">
        <v>186.06666666666666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EFAF-84C9-4DD4-BA59-25103D72D1AE}">
  <dimension ref="A1:M32"/>
  <sheetViews>
    <sheetView zoomScale="85" zoomScaleNormal="85" workbookViewId="0">
      <selection activeCell="D25" sqref="D25"/>
    </sheetView>
  </sheetViews>
  <sheetFormatPr defaultRowHeight="15" x14ac:dyDescent="0.25"/>
  <cols>
    <col min="1" max="1" width="13" style="8" customWidth="1"/>
    <col min="2" max="2" width="11.42578125" customWidth="1"/>
    <col min="3" max="3" width="7.140625" style="8" customWidth="1"/>
    <col min="4" max="4" width="10.85546875" style="8" customWidth="1"/>
    <col min="8" max="8" width="12.28515625" customWidth="1"/>
    <col min="9" max="9" width="11" customWidth="1"/>
    <col min="11" max="11" width="11.140625" style="8" customWidth="1"/>
    <col min="12" max="12" width="10.140625" customWidth="1"/>
    <col min="13" max="13" width="11.7109375" customWidth="1"/>
  </cols>
  <sheetData>
    <row r="1" spans="1:13" s="8" customFormat="1" x14ac:dyDescent="0.25">
      <c r="A1" s="8" t="s">
        <v>142</v>
      </c>
    </row>
    <row r="2" spans="1:13" ht="60" x14ac:dyDescent="0.25">
      <c r="A2" s="20" t="s">
        <v>47</v>
      </c>
      <c r="B2" s="13" t="s">
        <v>102</v>
      </c>
      <c r="C2" s="13" t="s">
        <v>89</v>
      </c>
      <c r="D2" s="13" t="s">
        <v>97</v>
      </c>
      <c r="E2" s="13" t="s">
        <v>58</v>
      </c>
      <c r="F2" s="13" t="s">
        <v>103</v>
      </c>
      <c r="H2" s="20" t="s">
        <v>47</v>
      </c>
      <c r="I2" s="13" t="s">
        <v>102</v>
      </c>
      <c r="J2" s="13" t="s">
        <v>89</v>
      </c>
      <c r="K2" s="13" t="s">
        <v>97</v>
      </c>
      <c r="L2" s="13" t="s">
        <v>58</v>
      </c>
      <c r="M2" s="13" t="s">
        <v>103</v>
      </c>
    </row>
    <row r="3" spans="1:13" x14ac:dyDescent="0.25">
      <c r="A3" s="19" t="s">
        <v>52</v>
      </c>
      <c r="B3" s="19" t="s">
        <v>42</v>
      </c>
      <c r="C3" s="14" t="s">
        <v>59</v>
      </c>
      <c r="D3" s="15">
        <v>0</v>
      </c>
      <c r="E3" s="16">
        <v>1053.3999999999999</v>
      </c>
      <c r="F3" s="12">
        <v>52.678571428571431</v>
      </c>
      <c r="H3" s="19" t="s">
        <v>46</v>
      </c>
      <c r="I3" s="23" t="s">
        <v>6</v>
      </c>
      <c r="J3" s="14" t="s">
        <v>59</v>
      </c>
      <c r="K3" s="15">
        <v>0</v>
      </c>
      <c r="L3" s="17">
        <v>491.80000000000007</v>
      </c>
      <c r="M3" s="18">
        <v>82.8125</v>
      </c>
    </row>
    <row r="4" spans="1:13" x14ac:dyDescent="0.25">
      <c r="A4" s="19" t="s">
        <v>52</v>
      </c>
      <c r="B4" s="19" t="s">
        <v>42</v>
      </c>
      <c r="C4" s="14" t="s">
        <v>60</v>
      </c>
      <c r="D4" s="15">
        <v>0</v>
      </c>
      <c r="E4" s="16">
        <v>438.6</v>
      </c>
      <c r="F4" s="12">
        <v>68.489583333333329</v>
      </c>
      <c r="H4" s="19" t="s">
        <v>46</v>
      </c>
      <c r="I4" s="23" t="s">
        <v>6</v>
      </c>
      <c r="J4" s="14" t="s">
        <v>60</v>
      </c>
      <c r="K4" s="15">
        <v>0</v>
      </c>
      <c r="L4" s="17">
        <v>86.8</v>
      </c>
      <c r="M4" s="18">
        <v>92.024539877300612</v>
      </c>
    </row>
    <row r="5" spans="1:13" x14ac:dyDescent="0.25">
      <c r="A5" s="19" t="s">
        <v>52</v>
      </c>
      <c r="B5" s="19" t="s">
        <v>42</v>
      </c>
      <c r="C5" s="14" t="s">
        <v>61</v>
      </c>
      <c r="D5" s="15">
        <v>0</v>
      </c>
      <c r="E5" s="16">
        <v>785.4</v>
      </c>
      <c r="F5" s="12">
        <v>80.357142857142861</v>
      </c>
      <c r="H5" s="19" t="s">
        <v>46</v>
      </c>
      <c r="I5" s="23" t="s">
        <v>6</v>
      </c>
      <c r="J5" s="14" t="s">
        <v>61</v>
      </c>
      <c r="K5" s="15">
        <v>0</v>
      </c>
      <c r="L5" s="17">
        <v>520.6</v>
      </c>
      <c r="M5" s="18">
        <v>90.691489361702125</v>
      </c>
    </row>
    <row r="6" spans="1:13" x14ac:dyDescent="0.25">
      <c r="A6" s="19" t="s">
        <v>52</v>
      </c>
      <c r="B6" s="19" t="s">
        <v>42</v>
      </c>
      <c r="C6" s="14" t="s">
        <v>62</v>
      </c>
      <c r="D6" s="15">
        <v>0</v>
      </c>
      <c r="E6" s="16">
        <v>845</v>
      </c>
      <c r="F6" s="12">
        <v>82.291666666666657</v>
      </c>
      <c r="H6" s="19" t="s">
        <v>46</v>
      </c>
      <c r="I6" s="23" t="s">
        <v>6</v>
      </c>
      <c r="J6" s="14" t="s">
        <v>62</v>
      </c>
      <c r="K6" s="15">
        <v>0</v>
      </c>
      <c r="L6" s="17">
        <v>389.2</v>
      </c>
      <c r="M6" s="18">
        <v>76.17647058823529</v>
      </c>
    </row>
    <row r="7" spans="1:13" x14ac:dyDescent="0.25">
      <c r="A7" s="19" t="s">
        <v>52</v>
      </c>
      <c r="B7" s="19" t="s">
        <v>42</v>
      </c>
      <c r="C7" s="14" t="s">
        <v>63</v>
      </c>
      <c r="D7" s="15">
        <v>0</v>
      </c>
      <c r="E7" s="16">
        <v>855.2</v>
      </c>
      <c r="F7" s="12">
        <v>79.166666666666657</v>
      </c>
      <c r="H7" s="19" t="s">
        <v>46</v>
      </c>
      <c r="I7" s="23" t="s">
        <v>6</v>
      </c>
      <c r="J7" s="14" t="s">
        <v>63</v>
      </c>
      <c r="K7" s="15">
        <v>0</v>
      </c>
      <c r="L7" s="17">
        <v>317.2</v>
      </c>
      <c r="M7" s="18">
        <v>78.125</v>
      </c>
    </row>
    <row r="8" spans="1:13" x14ac:dyDescent="0.25">
      <c r="A8" s="19" t="s">
        <v>52</v>
      </c>
      <c r="B8" s="19">
        <v>0.1</v>
      </c>
      <c r="C8" s="14" t="s">
        <v>64</v>
      </c>
      <c r="D8" s="15">
        <v>0.12565384615384617</v>
      </c>
      <c r="E8" s="16">
        <v>1064.2</v>
      </c>
      <c r="F8" s="12">
        <v>81.638862024500327</v>
      </c>
      <c r="H8" s="19" t="s">
        <v>46</v>
      </c>
      <c r="I8" s="23">
        <v>0.1</v>
      </c>
      <c r="J8" s="14" t="s">
        <v>64</v>
      </c>
      <c r="K8" s="15">
        <v>8.6711764705882349E-2</v>
      </c>
      <c r="L8" s="17">
        <v>510.40000000000003</v>
      </c>
      <c r="M8" s="18">
        <v>72.916666666666657</v>
      </c>
    </row>
    <row r="9" spans="1:13" x14ac:dyDescent="0.25">
      <c r="A9" s="19" t="s">
        <v>52</v>
      </c>
      <c r="B9" s="19">
        <v>0.1</v>
      </c>
      <c r="C9" s="14" t="s">
        <v>65</v>
      </c>
      <c r="D9" s="15">
        <v>0.12565384615384617</v>
      </c>
      <c r="E9" s="16">
        <v>231.2</v>
      </c>
      <c r="F9" s="12">
        <v>85.368342245989311</v>
      </c>
      <c r="H9" s="19" t="s">
        <v>46</v>
      </c>
      <c r="I9" s="23">
        <v>0.1</v>
      </c>
      <c r="J9" s="14" t="s">
        <v>65</v>
      </c>
      <c r="K9" s="15">
        <v>8.6711764705882349E-2</v>
      </c>
      <c r="L9" s="17">
        <v>625</v>
      </c>
      <c r="M9" s="18">
        <v>69.680851063829792</v>
      </c>
    </row>
    <row r="10" spans="1:13" x14ac:dyDescent="0.25">
      <c r="A10" s="19" t="s">
        <v>52</v>
      </c>
      <c r="B10" s="19">
        <v>0.1</v>
      </c>
      <c r="C10" s="14" t="s">
        <v>66</v>
      </c>
      <c r="D10" s="15">
        <v>0.12565384615384617</v>
      </c>
      <c r="E10" s="16">
        <v>848</v>
      </c>
      <c r="F10" s="12">
        <v>73.4375</v>
      </c>
      <c r="H10" s="19" t="s">
        <v>46</v>
      </c>
      <c r="I10" s="23">
        <v>0.1</v>
      </c>
      <c r="J10" s="14" t="s">
        <v>66</v>
      </c>
      <c r="K10" s="15">
        <v>8.6711764705882349E-2</v>
      </c>
      <c r="L10" s="17">
        <v>620.6</v>
      </c>
      <c r="M10" s="18">
        <v>71.018276762402081</v>
      </c>
    </row>
    <row r="11" spans="1:13" x14ac:dyDescent="0.25">
      <c r="A11" s="19" t="s">
        <v>52</v>
      </c>
      <c r="B11" s="19">
        <v>0.1</v>
      </c>
      <c r="C11" s="14" t="s">
        <v>67</v>
      </c>
      <c r="D11" s="15">
        <v>0.12565384615384617</v>
      </c>
      <c r="E11" s="16">
        <v>908.59999999999991</v>
      </c>
      <c r="F11" s="12">
        <v>44.027039007092199</v>
      </c>
      <c r="H11" s="19" t="s">
        <v>46</v>
      </c>
      <c r="I11" s="23">
        <v>0.1</v>
      </c>
      <c r="J11" s="14" t="s">
        <v>67</v>
      </c>
      <c r="K11" s="15">
        <v>8.6711764705882349E-2</v>
      </c>
      <c r="L11" s="17">
        <v>400.19999999999993</v>
      </c>
      <c r="M11" s="18">
        <v>64.583333333333343</v>
      </c>
    </row>
    <row r="12" spans="1:13" x14ac:dyDescent="0.25">
      <c r="A12" s="19" t="s">
        <v>52</v>
      </c>
      <c r="B12" s="19">
        <v>0.1</v>
      </c>
      <c r="C12" s="14" t="s">
        <v>68</v>
      </c>
      <c r="D12" s="15">
        <v>0.12565384615384617</v>
      </c>
      <c r="E12" s="16">
        <v>1055.2</v>
      </c>
      <c r="F12" s="12">
        <v>68.229166666666671</v>
      </c>
      <c r="H12" s="19" t="s">
        <v>46</v>
      </c>
      <c r="I12" s="23">
        <v>0.1</v>
      </c>
      <c r="J12" s="14" t="s">
        <v>68</v>
      </c>
      <c r="K12" s="15">
        <v>8.6711764705882349E-2</v>
      </c>
      <c r="L12" s="17">
        <v>542.20000000000005</v>
      </c>
      <c r="M12" s="18">
        <v>85.15625</v>
      </c>
    </row>
    <row r="13" spans="1:13" x14ac:dyDescent="0.25">
      <c r="A13" s="19" t="s">
        <v>52</v>
      </c>
      <c r="B13" s="19">
        <v>0.6</v>
      </c>
      <c r="C13" s="14" t="s">
        <v>69</v>
      </c>
      <c r="D13" s="15">
        <v>0.72021538461538459</v>
      </c>
      <c r="E13" s="16">
        <v>961.2</v>
      </c>
      <c r="F13" s="12">
        <v>88.802083333333329</v>
      </c>
      <c r="H13" s="19" t="s">
        <v>46</v>
      </c>
      <c r="I13" s="23">
        <v>0.6</v>
      </c>
      <c r="J13" s="14" t="s">
        <v>69</v>
      </c>
      <c r="K13" s="15">
        <v>0.48131088235294117</v>
      </c>
      <c r="L13" s="17">
        <v>441.4</v>
      </c>
      <c r="M13" s="18">
        <v>86.05263157894737</v>
      </c>
    </row>
    <row r="14" spans="1:13" x14ac:dyDescent="0.25">
      <c r="A14" s="19" t="s">
        <v>52</v>
      </c>
      <c r="B14" s="19">
        <v>0.6</v>
      </c>
      <c r="C14" s="14" t="s">
        <v>70</v>
      </c>
      <c r="D14" s="15">
        <v>0.72021538461538459</v>
      </c>
      <c r="E14" s="16">
        <v>1016</v>
      </c>
      <c r="F14" s="12">
        <v>76.562499999999986</v>
      </c>
      <c r="H14" s="19" t="s">
        <v>46</v>
      </c>
      <c r="I14" s="23">
        <v>0.6</v>
      </c>
      <c r="J14" s="14" t="s">
        <v>70</v>
      </c>
      <c r="K14" s="15">
        <v>0.48131088235294117</v>
      </c>
      <c r="L14" s="17">
        <v>597.59999999999991</v>
      </c>
      <c r="M14" s="18">
        <v>89.0625</v>
      </c>
    </row>
    <row r="15" spans="1:13" x14ac:dyDescent="0.25">
      <c r="A15" s="19" t="s">
        <v>52</v>
      </c>
      <c r="B15" s="19">
        <v>0.6</v>
      </c>
      <c r="C15" s="14" t="s">
        <v>71</v>
      </c>
      <c r="D15" s="15">
        <v>0.72021538461538459</v>
      </c>
      <c r="E15" s="16">
        <v>931.00000000000011</v>
      </c>
      <c r="F15" s="12">
        <v>79.947916666666671</v>
      </c>
      <c r="H15" s="19" t="s">
        <v>46</v>
      </c>
      <c r="I15" s="23">
        <v>0.6</v>
      </c>
      <c r="J15" s="14" t="s">
        <v>71</v>
      </c>
      <c r="K15" s="15">
        <v>0.48131088235294117</v>
      </c>
      <c r="L15" s="17">
        <v>870.40000000000009</v>
      </c>
      <c r="M15" s="18">
        <v>86.71875</v>
      </c>
    </row>
    <row r="16" spans="1:13" x14ac:dyDescent="0.25">
      <c r="A16" s="19" t="s">
        <v>52</v>
      </c>
      <c r="B16" s="19">
        <v>0.6</v>
      </c>
      <c r="C16" s="14" t="s">
        <v>72</v>
      </c>
      <c r="D16" s="15">
        <v>0.72021538461538459</v>
      </c>
      <c r="E16" s="16">
        <v>1308.2</v>
      </c>
      <c r="F16" s="12">
        <v>75.698138297872347</v>
      </c>
      <c r="H16" s="19" t="s">
        <v>46</v>
      </c>
      <c r="I16" s="23">
        <v>0.6</v>
      </c>
      <c r="J16" s="14" t="s">
        <v>72</v>
      </c>
      <c r="K16" s="15">
        <v>0.48131088235294117</v>
      </c>
      <c r="L16" s="17">
        <v>430.20000000000005</v>
      </c>
      <c r="M16" s="18">
        <v>93.994778067885122</v>
      </c>
    </row>
    <row r="17" spans="1:13" x14ac:dyDescent="0.25">
      <c r="A17" s="19" t="s">
        <v>52</v>
      </c>
      <c r="B17" s="19">
        <v>0.6</v>
      </c>
      <c r="C17" s="14" t="s">
        <v>73</v>
      </c>
      <c r="D17" s="15">
        <v>0.72021538461538459</v>
      </c>
      <c r="E17" s="16">
        <v>934.8</v>
      </c>
      <c r="F17" s="12">
        <v>72.65625</v>
      </c>
      <c r="H17" s="19" t="s">
        <v>46</v>
      </c>
      <c r="I17" s="23">
        <v>0.6</v>
      </c>
      <c r="J17" s="14" t="s">
        <v>73</v>
      </c>
      <c r="K17" s="15">
        <v>0.48131088235294117</v>
      </c>
      <c r="L17" s="17">
        <v>780.2</v>
      </c>
      <c r="M17" s="18">
        <v>87.206266318537857</v>
      </c>
    </row>
    <row r="18" spans="1:13" x14ac:dyDescent="0.25">
      <c r="A18" s="19" t="s">
        <v>52</v>
      </c>
      <c r="B18" s="19">
        <v>3.2</v>
      </c>
      <c r="C18" s="14" t="s">
        <v>74</v>
      </c>
      <c r="D18" s="15">
        <v>3.3817538461538463</v>
      </c>
      <c r="E18" s="16">
        <v>492.6</v>
      </c>
      <c r="F18" s="12">
        <v>79.742907801418426</v>
      </c>
      <c r="H18" s="19" t="s">
        <v>46</v>
      </c>
      <c r="I18" s="23">
        <v>3.2</v>
      </c>
      <c r="J18" s="14" t="s">
        <v>74</v>
      </c>
      <c r="K18" s="15">
        <v>2.4761382352941181</v>
      </c>
      <c r="L18" s="17">
        <v>419</v>
      </c>
      <c r="M18" s="18">
        <v>84.334203655352482</v>
      </c>
    </row>
    <row r="19" spans="1:13" x14ac:dyDescent="0.25">
      <c r="A19" s="19" t="s">
        <v>52</v>
      </c>
      <c r="B19" s="19">
        <v>3.2</v>
      </c>
      <c r="C19" s="14" t="s">
        <v>75</v>
      </c>
      <c r="D19" s="15">
        <v>3.3817538461538463</v>
      </c>
      <c r="E19" s="16">
        <v>581.6</v>
      </c>
      <c r="F19" s="12">
        <v>70.916445035460981</v>
      </c>
      <c r="H19" s="19" t="s">
        <v>46</v>
      </c>
      <c r="I19" s="23">
        <v>3.2</v>
      </c>
      <c r="J19" s="14" t="s">
        <v>75</v>
      </c>
      <c r="K19" s="15">
        <v>2.4761382352941181</v>
      </c>
      <c r="L19" s="17">
        <v>353.79999999999995</v>
      </c>
      <c r="M19" s="18">
        <v>87.096774193548384</v>
      </c>
    </row>
    <row r="20" spans="1:13" x14ac:dyDescent="0.25">
      <c r="A20" s="19" t="s">
        <v>52</v>
      </c>
      <c r="B20" s="19">
        <v>3.2</v>
      </c>
      <c r="C20" s="14" t="s">
        <v>76</v>
      </c>
      <c r="D20" s="15">
        <v>3.3817538461538463</v>
      </c>
      <c r="E20" s="16">
        <v>617.6</v>
      </c>
      <c r="F20" s="12">
        <v>90.178571428571431</v>
      </c>
      <c r="H20" s="19" t="s">
        <v>46</v>
      </c>
      <c r="I20" s="23">
        <v>3.2</v>
      </c>
      <c r="J20" s="14" t="s">
        <v>76</v>
      </c>
      <c r="K20" s="15">
        <v>2.4761382352941181</v>
      </c>
      <c r="L20" s="17">
        <v>587.4</v>
      </c>
      <c r="M20" s="18">
        <v>83.727034120734913</v>
      </c>
    </row>
    <row r="21" spans="1:13" x14ac:dyDescent="0.25">
      <c r="A21" s="19" t="s">
        <v>52</v>
      </c>
      <c r="B21" s="19">
        <v>3.2</v>
      </c>
      <c r="C21" s="14" t="s">
        <v>77</v>
      </c>
      <c r="D21" s="15">
        <v>3.3817538461538463</v>
      </c>
      <c r="E21" s="16">
        <v>640.79999999999995</v>
      </c>
      <c r="F21" s="12">
        <v>80.729166666666671</v>
      </c>
      <c r="H21" s="19" t="s">
        <v>46</v>
      </c>
      <c r="I21" s="23">
        <v>3.2</v>
      </c>
      <c r="J21" s="14" t="s">
        <v>77</v>
      </c>
      <c r="K21" s="15">
        <v>2.4761382352941181</v>
      </c>
      <c r="L21" s="17">
        <v>555.20000000000005</v>
      </c>
      <c r="M21" s="18">
        <v>88.955223880597018</v>
      </c>
    </row>
    <row r="22" spans="1:13" x14ac:dyDescent="0.25">
      <c r="A22" s="19" t="s">
        <v>52</v>
      </c>
      <c r="B22" s="19">
        <v>3.2</v>
      </c>
      <c r="C22" s="14" t="s">
        <v>78</v>
      </c>
      <c r="D22" s="15">
        <v>3.3817538461538463</v>
      </c>
      <c r="E22" s="16">
        <v>747.6</v>
      </c>
      <c r="F22" s="12">
        <v>75.595238095238074</v>
      </c>
      <c r="H22" s="19" t="s">
        <v>46</v>
      </c>
      <c r="I22" s="23">
        <v>3.2</v>
      </c>
      <c r="J22" s="14" t="s">
        <v>78</v>
      </c>
      <c r="K22" s="15">
        <v>2.4761382352941181</v>
      </c>
      <c r="L22" s="17">
        <v>539.79999999999995</v>
      </c>
      <c r="M22" s="18">
        <v>86.684073107049613</v>
      </c>
    </row>
    <row r="23" spans="1:13" x14ac:dyDescent="0.25">
      <c r="A23" s="19" t="s">
        <v>52</v>
      </c>
      <c r="B23" s="19">
        <v>20</v>
      </c>
      <c r="C23" s="14" t="s">
        <v>79</v>
      </c>
      <c r="D23" s="15">
        <v>24.445507692307689</v>
      </c>
      <c r="E23" s="16">
        <v>622.20000000000005</v>
      </c>
      <c r="F23" s="12">
        <v>88.981017939090535</v>
      </c>
      <c r="H23" s="19" t="s">
        <v>46</v>
      </c>
      <c r="I23" s="23">
        <v>20</v>
      </c>
      <c r="J23" s="14" t="s">
        <v>79</v>
      </c>
      <c r="K23" s="15">
        <v>15.599484215686275</v>
      </c>
      <c r="L23" s="17">
        <v>894.4</v>
      </c>
      <c r="M23" s="18">
        <v>90.364583333333343</v>
      </c>
    </row>
    <row r="24" spans="1:13" x14ac:dyDescent="0.25">
      <c r="A24" s="19" t="s">
        <v>52</v>
      </c>
      <c r="B24" s="19">
        <v>20</v>
      </c>
      <c r="C24" s="14" t="s">
        <v>80</v>
      </c>
      <c r="D24" s="15">
        <v>24.445507692307689</v>
      </c>
      <c r="E24" s="16">
        <v>741</v>
      </c>
      <c r="F24" s="12">
        <v>83.035714285714306</v>
      </c>
      <c r="H24" s="19" t="s">
        <v>46</v>
      </c>
      <c r="I24" s="23">
        <v>20</v>
      </c>
      <c r="J24" s="14" t="s">
        <v>80</v>
      </c>
      <c r="K24" s="15">
        <v>15.599484215686275</v>
      </c>
      <c r="L24" s="17">
        <v>472.2</v>
      </c>
      <c r="M24" s="18">
        <v>94.010416666666657</v>
      </c>
    </row>
    <row r="25" spans="1:13" x14ac:dyDescent="0.25">
      <c r="A25" s="19" t="s">
        <v>52</v>
      </c>
      <c r="B25" s="19">
        <v>20</v>
      </c>
      <c r="C25" s="14" t="s">
        <v>81</v>
      </c>
      <c r="D25" s="15">
        <v>24.445507692307689</v>
      </c>
      <c r="E25" s="16">
        <v>792.40000000000009</v>
      </c>
      <c r="F25" s="12">
        <v>84.635416666666657</v>
      </c>
      <c r="H25" s="19" t="s">
        <v>46</v>
      </c>
      <c r="I25" s="23">
        <v>20</v>
      </c>
      <c r="J25" s="14" t="s">
        <v>81</v>
      </c>
      <c r="K25" s="15">
        <v>15.599484215686275</v>
      </c>
      <c r="L25" s="17">
        <v>520.79999999999995</v>
      </c>
      <c r="M25" s="18">
        <v>82.552083333333343</v>
      </c>
    </row>
    <row r="26" spans="1:13" x14ac:dyDescent="0.25">
      <c r="A26" s="19" t="s">
        <v>52</v>
      </c>
      <c r="B26" s="19">
        <v>20</v>
      </c>
      <c r="C26" s="14" t="s">
        <v>82</v>
      </c>
      <c r="D26" s="15">
        <v>24.445507692307689</v>
      </c>
      <c r="E26" s="16">
        <v>694.2</v>
      </c>
      <c r="F26" s="12">
        <v>57.219636524822697</v>
      </c>
      <c r="H26" s="19" t="s">
        <v>46</v>
      </c>
      <c r="I26" s="23">
        <v>20</v>
      </c>
      <c r="J26" s="14" t="s">
        <v>82</v>
      </c>
      <c r="K26" s="15">
        <v>15.599484215686275</v>
      </c>
      <c r="L26" s="17">
        <v>517.6</v>
      </c>
      <c r="M26" s="18">
        <v>65.013054830287203</v>
      </c>
    </row>
    <row r="27" spans="1:13" x14ac:dyDescent="0.25">
      <c r="A27" s="19" t="s">
        <v>52</v>
      </c>
      <c r="B27" s="19">
        <v>20</v>
      </c>
      <c r="C27" s="14" t="s">
        <v>83</v>
      </c>
      <c r="D27" s="15">
        <v>24.445507692307689</v>
      </c>
      <c r="E27" s="16">
        <v>651.80000000000007</v>
      </c>
      <c r="F27" s="12">
        <v>62.760416666666671</v>
      </c>
      <c r="H27" s="19" t="s">
        <v>46</v>
      </c>
      <c r="I27" s="23">
        <v>20</v>
      </c>
      <c r="J27" s="14" t="s">
        <v>83</v>
      </c>
      <c r="K27" s="15">
        <v>15.599484215686275</v>
      </c>
      <c r="L27" s="17">
        <v>483.99999999999989</v>
      </c>
      <c r="M27" s="18">
        <v>74.278215223097106</v>
      </c>
    </row>
    <row r="28" spans="1:13" x14ac:dyDescent="0.25">
      <c r="A28" s="19" t="s">
        <v>52</v>
      </c>
      <c r="B28" s="19">
        <v>100</v>
      </c>
      <c r="C28" s="14" t="s">
        <v>84</v>
      </c>
      <c r="D28" s="15">
        <v>100.96488461538459</v>
      </c>
      <c r="E28" s="16">
        <v>673.39999999999986</v>
      </c>
      <c r="F28" s="12">
        <v>44.952349290780141</v>
      </c>
      <c r="H28" s="19" t="s">
        <v>46</v>
      </c>
      <c r="I28" s="23">
        <v>100</v>
      </c>
      <c r="J28" s="14" t="s">
        <v>84</v>
      </c>
      <c r="K28" s="15">
        <v>75.449926680672277</v>
      </c>
      <c r="L28" s="17">
        <v>405.40000000000003</v>
      </c>
      <c r="M28" s="18">
        <v>74.626865671641795</v>
      </c>
    </row>
    <row r="29" spans="1:13" x14ac:dyDescent="0.25">
      <c r="A29" s="19" t="s">
        <v>52</v>
      </c>
      <c r="B29" s="19">
        <v>100</v>
      </c>
      <c r="C29" s="14" t="s">
        <v>85</v>
      </c>
      <c r="D29" s="15">
        <v>100.96488461538459</v>
      </c>
      <c r="E29" s="16">
        <v>1083</v>
      </c>
      <c r="F29" s="12">
        <v>88.608156028368796</v>
      </c>
      <c r="H29" s="19" t="s">
        <v>46</v>
      </c>
      <c r="I29" s="23">
        <v>100</v>
      </c>
      <c r="J29" s="14" t="s">
        <v>85</v>
      </c>
      <c r="K29" s="15">
        <v>75.449926680672277</v>
      </c>
      <c r="L29" s="17">
        <v>423.4</v>
      </c>
      <c r="M29" s="18">
        <v>83.028720626631852</v>
      </c>
    </row>
    <row r="30" spans="1:13" x14ac:dyDescent="0.25">
      <c r="A30" s="19" t="s">
        <v>52</v>
      </c>
      <c r="B30" s="19">
        <v>100</v>
      </c>
      <c r="C30" s="14" t="s">
        <v>86</v>
      </c>
      <c r="D30" s="15">
        <v>100.96488461538459</v>
      </c>
      <c r="E30" s="16">
        <v>913.8</v>
      </c>
      <c r="F30" s="12">
        <v>55.208333333333329</v>
      </c>
      <c r="H30" s="19" t="s">
        <v>46</v>
      </c>
      <c r="I30" s="23">
        <v>100</v>
      </c>
      <c r="J30" s="14" t="s">
        <v>86</v>
      </c>
      <c r="K30" s="15">
        <v>75.449926680672277</v>
      </c>
      <c r="L30" s="17">
        <v>407.20000000000005</v>
      </c>
      <c r="M30" s="18">
        <v>79.166666666666657</v>
      </c>
    </row>
    <row r="31" spans="1:13" x14ac:dyDescent="0.25">
      <c r="A31" s="19" t="s">
        <v>52</v>
      </c>
      <c r="B31" s="19">
        <v>100</v>
      </c>
      <c r="C31" s="14" t="s">
        <v>87</v>
      </c>
      <c r="D31" s="15">
        <v>100.96488461538459</v>
      </c>
      <c r="E31" s="16">
        <v>1159.4000000000001</v>
      </c>
      <c r="F31" s="12">
        <v>69.270833333333343</v>
      </c>
      <c r="H31" s="19" t="s">
        <v>46</v>
      </c>
      <c r="I31" s="23">
        <v>100</v>
      </c>
      <c r="J31" s="14" t="s">
        <v>87</v>
      </c>
      <c r="K31" s="15">
        <v>75.449926680672277</v>
      </c>
      <c r="L31" s="17">
        <v>530.4</v>
      </c>
      <c r="M31" s="18">
        <v>80.729166666666657</v>
      </c>
    </row>
    <row r="32" spans="1:13" x14ac:dyDescent="0.25">
      <c r="A32" s="19" t="s">
        <v>52</v>
      </c>
      <c r="B32" s="19">
        <v>100</v>
      </c>
      <c r="C32" s="14" t="s">
        <v>88</v>
      </c>
      <c r="D32" s="15">
        <v>100.96488461538459</v>
      </c>
      <c r="E32" s="16">
        <v>794.8</v>
      </c>
      <c r="F32" s="12">
        <v>78.159827760891602</v>
      </c>
      <c r="H32" s="19" t="s">
        <v>46</v>
      </c>
      <c r="I32" s="23">
        <v>100</v>
      </c>
      <c r="J32" s="14" t="s">
        <v>88</v>
      </c>
      <c r="K32" s="15">
        <v>75.449926680672277</v>
      </c>
      <c r="L32" s="17">
        <v>420.4</v>
      </c>
      <c r="M32" s="18">
        <v>75.392670157068068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2C5E2-3565-48B8-A088-95EC78C7EC83}">
  <dimension ref="A1:O32"/>
  <sheetViews>
    <sheetView zoomScale="85" zoomScaleNormal="85" workbookViewId="0">
      <selection activeCell="S15" sqref="S15"/>
    </sheetView>
  </sheetViews>
  <sheetFormatPr defaultRowHeight="15" x14ac:dyDescent="0.25"/>
  <cols>
    <col min="1" max="1" width="15.42578125" customWidth="1"/>
    <col min="2" max="2" width="9.5703125" style="8" customWidth="1"/>
    <col min="3" max="3" width="13.28515625" customWidth="1"/>
    <col min="5" max="5" width="9.140625" style="8"/>
    <col min="6" max="6" width="12.85546875" customWidth="1"/>
    <col min="9" max="9" width="11.7109375" customWidth="1"/>
    <col min="10" max="10" width="10" style="8" customWidth="1"/>
    <col min="11" max="11" width="11.140625" customWidth="1"/>
    <col min="13" max="13" width="9.140625" style="8"/>
    <col min="14" max="14" width="12" customWidth="1"/>
  </cols>
  <sheetData>
    <row r="1" spans="1:15" s="8" customFormat="1" x14ac:dyDescent="0.25">
      <c r="A1" s="8" t="s">
        <v>143</v>
      </c>
    </row>
    <row r="2" spans="1:15" ht="75" x14ac:dyDescent="0.25">
      <c r="A2" s="26" t="s">
        <v>47</v>
      </c>
      <c r="B2" s="26" t="s">
        <v>116</v>
      </c>
      <c r="C2" s="26" t="s">
        <v>115</v>
      </c>
      <c r="D2" s="26" t="s">
        <v>108</v>
      </c>
      <c r="E2" s="13" t="s">
        <v>97</v>
      </c>
      <c r="F2" s="26" t="s">
        <v>117</v>
      </c>
      <c r="G2" s="26" t="s">
        <v>109</v>
      </c>
      <c r="I2" s="26" t="s">
        <v>47</v>
      </c>
      <c r="J2" s="26" t="s">
        <v>116</v>
      </c>
      <c r="K2" s="26" t="s">
        <v>115</v>
      </c>
      <c r="L2" s="26" t="s">
        <v>108</v>
      </c>
      <c r="M2" s="13" t="s">
        <v>97</v>
      </c>
      <c r="N2" s="26" t="s">
        <v>117</v>
      </c>
      <c r="O2" s="26" t="s">
        <v>109</v>
      </c>
    </row>
    <row r="3" spans="1:15" x14ac:dyDescent="0.25">
      <c r="A3" s="27" t="s">
        <v>126</v>
      </c>
      <c r="B3" s="27" t="s">
        <v>57</v>
      </c>
      <c r="C3" s="27" t="s">
        <v>6</v>
      </c>
      <c r="D3" s="25" t="s">
        <v>7</v>
      </c>
      <c r="E3" s="15">
        <v>0</v>
      </c>
      <c r="F3" s="28">
        <v>0</v>
      </c>
      <c r="G3" s="28">
        <v>0</v>
      </c>
      <c r="I3" s="27" t="s">
        <v>46</v>
      </c>
      <c r="J3" s="27" t="s">
        <v>57</v>
      </c>
      <c r="K3" s="27" t="s">
        <v>6</v>
      </c>
      <c r="L3" s="25" t="s">
        <v>7</v>
      </c>
      <c r="M3" s="15">
        <v>0</v>
      </c>
      <c r="N3" s="29">
        <v>13.1</v>
      </c>
      <c r="O3" s="28">
        <v>2.6461747973841225</v>
      </c>
    </row>
    <row r="4" spans="1:15" x14ac:dyDescent="0.25">
      <c r="A4" s="27" t="s">
        <v>126</v>
      </c>
      <c r="B4" s="27" t="s">
        <v>57</v>
      </c>
      <c r="C4" s="27" t="s">
        <v>6</v>
      </c>
      <c r="D4" s="25" t="s">
        <v>8</v>
      </c>
      <c r="E4" s="15">
        <v>0</v>
      </c>
      <c r="F4" s="28">
        <v>383.79999999999995</v>
      </c>
      <c r="G4" s="28">
        <v>5.9527237187915514</v>
      </c>
      <c r="I4" s="27" t="s">
        <v>46</v>
      </c>
      <c r="J4" s="27" t="s">
        <v>57</v>
      </c>
      <c r="K4" s="27" t="s">
        <v>6</v>
      </c>
      <c r="L4" s="25" t="s">
        <v>8</v>
      </c>
      <c r="M4" s="15">
        <v>0</v>
      </c>
      <c r="N4" s="29">
        <v>4.4000000000000004</v>
      </c>
      <c r="O4" s="28">
        <v>1.6863989535702288</v>
      </c>
    </row>
    <row r="5" spans="1:15" x14ac:dyDescent="0.25">
      <c r="A5" s="27" t="s">
        <v>126</v>
      </c>
      <c r="B5" s="27" t="s">
        <v>57</v>
      </c>
      <c r="C5" s="27" t="s">
        <v>6</v>
      </c>
      <c r="D5" s="25" t="s">
        <v>9</v>
      </c>
      <c r="E5" s="15">
        <v>0</v>
      </c>
      <c r="F5" s="28">
        <v>8.5</v>
      </c>
      <c r="G5" s="28">
        <v>2.2512917986064953</v>
      </c>
      <c r="I5" s="27" t="s">
        <v>46</v>
      </c>
      <c r="J5" s="27" t="s">
        <v>57</v>
      </c>
      <c r="K5" s="27" t="s">
        <v>6</v>
      </c>
      <c r="L5" s="25" t="s">
        <v>9</v>
      </c>
      <c r="M5" s="15">
        <v>0</v>
      </c>
      <c r="N5" s="29">
        <v>1.4</v>
      </c>
      <c r="O5" s="28">
        <v>0.87546873735389985</v>
      </c>
    </row>
    <row r="6" spans="1:15" x14ac:dyDescent="0.25">
      <c r="A6" s="27" t="s">
        <v>126</v>
      </c>
      <c r="B6" s="27" t="s">
        <v>57</v>
      </c>
      <c r="C6" s="27" t="s">
        <v>6</v>
      </c>
      <c r="D6" s="25" t="s">
        <v>10</v>
      </c>
      <c r="E6" s="15">
        <v>0</v>
      </c>
      <c r="F6" s="28">
        <v>131.69999999999999</v>
      </c>
      <c r="G6" s="28">
        <v>4.8880909413381621</v>
      </c>
      <c r="I6" s="27" t="s">
        <v>46</v>
      </c>
      <c r="J6" s="27" t="s">
        <v>57</v>
      </c>
      <c r="K6" s="27" t="s">
        <v>6</v>
      </c>
      <c r="L6" s="25" t="s">
        <v>10</v>
      </c>
      <c r="M6" s="15">
        <v>0</v>
      </c>
      <c r="N6" s="29">
        <v>2.4</v>
      </c>
      <c r="O6" s="28">
        <v>1.2237754316221157</v>
      </c>
    </row>
    <row r="7" spans="1:15" x14ac:dyDescent="0.25">
      <c r="A7" s="27" t="s">
        <v>126</v>
      </c>
      <c r="B7" s="27" t="s">
        <v>57</v>
      </c>
      <c r="C7" s="27" t="s">
        <v>6</v>
      </c>
      <c r="D7" s="25" t="s">
        <v>11</v>
      </c>
      <c r="E7" s="15">
        <v>0</v>
      </c>
      <c r="F7" s="28">
        <v>3</v>
      </c>
      <c r="G7" s="28">
        <v>1.3862943611198906</v>
      </c>
      <c r="I7" s="27" t="s">
        <v>46</v>
      </c>
      <c r="J7" s="27" t="s">
        <v>57</v>
      </c>
      <c r="K7" s="27" t="s">
        <v>6</v>
      </c>
      <c r="L7" s="25" t="s">
        <v>11</v>
      </c>
      <c r="M7" s="15">
        <v>0</v>
      </c>
      <c r="N7" s="29">
        <v>2.2999999999999998</v>
      </c>
      <c r="O7" s="28">
        <v>1.1939224684724346</v>
      </c>
    </row>
    <row r="8" spans="1:15" x14ac:dyDescent="0.25">
      <c r="A8" s="27" t="s">
        <v>126</v>
      </c>
      <c r="B8" s="27" t="s">
        <v>57</v>
      </c>
      <c r="C8" s="27" t="s">
        <v>114</v>
      </c>
      <c r="D8" s="25" t="s">
        <v>12</v>
      </c>
      <c r="E8" s="15">
        <v>0.12565384615384617</v>
      </c>
      <c r="F8" s="28">
        <v>192.5</v>
      </c>
      <c r="G8" s="28">
        <v>5.2652775124698366</v>
      </c>
      <c r="I8" s="27" t="s">
        <v>46</v>
      </c>
      <c r="J8" s="27" t="s">
        <v>57</v>
      </c>
      <c r="K8" s="27" t="s">
        <v>114</v>
      </c>
      <c r="L8" s="25" t="s">
        <v>12</v>
      </c>
      <c r="M8" s="15">
        <v>8.6711764705882349E-2</v>
      </c>
      <c r="N8" s="29">
        <v>1.4</v>
      </c>
      <c r="O8" s="28">
        <v>0.87546873735389985</v>
      </c>
    </row>
    <row r="9" spans="1:15" x14ac:dyDescent="0.25">
      <c r="A9" s="27" t="s">
        <v>126</v>
      </c>
      <c r="B9" s="27" t="s">
        <v>57</v>
      </c>
      <c r="C9" s="27" t="s">
        <v>114</v>
      </c>
      <c r="D9" s="25" t="s">
        <v>13</v>
      </c>
      <c r="E9" s="15">
        <v>0.12565384615384617</v>
      </c>
      <c r="F9" s="28">
        <v>18.600000000000001</v>
      </c>
      <c r="G9" s="28">
        <v>2.9755295662364718</v>
      </c>
      <c r="I9" s="27" t="s">
        <v>46</v>
      </c>
      <c r="J9" s="27" t="s">
        <v>57</v>
      </c>
      <c r="K9" s="27" t="s">
        <v>114</v>
      </c>
      <c r="L9" s="25" t="s">
        <v>13</v>
      </c>
      <c r="M9" s="15">
        <v>8.6711764705882349E-2</v>
      </c>
      <c r="N9" s="29">
        <v>1.4</v>
      </c>
      <c r="O9" s="28">
        <v>0.87546873735389985</v>
      </c>
    </row>
    <row r="10" spans="1:15" x14ac:dyDescent="0.25">
      <c r="A10" s="27" t="s">
        <v>126</v>
      </c>
      <c r="B10" s="27" t="s">
        <v>57</v>
      </c>
      <c r="C10" s="27" t="s">
        <v>114</v>
      </c>
      <c r="D10" s="25" t="s">
        <v>14</v>
      </c>
      <c r="E10" s="15">
        <v>0.12565384615384617</v>
      </c>
      <c r="F10" s="28">
        <v>0</v>
      </c>
      <c r="G10" s="28">
        <v>0</v>
      </c>
      <c r="I10" s="27" t="s">
        <v>46</v>
      </c>
      <c r="J10" s="27" t="s">
        <v>57</v>
      </c>
      <c r="K10" s="27" t="s">
        <v>114</v>
      </c>
      <c r="L10" s="25" t="s">
        <v>14</v>
      </c>
      <c r="M10" s="15">
        <v>8.6711764705882349E-2</v>
      </c>
      <c r="N10" s="29">
        <v>5.4</v>
      </c>
      <c r="O10" s="28">
        <v>1.8562979903656263</v>
      </c>
    </row>
    <row r="11" spans="1:15" x14ac:dyDescent="0.25">
      <c r="A11" s="27" t="s">
        <v>126</v>
      </c>
      <c r="B11" s="27" t="s">
        <v>57</v>
      </c>
      <c r="C11" s="27" t="s">
        <v>114</v>
      </c>
      <c r="D11" s="25" t="s">
        <v>15</v>
      </c>
      <c r="E11" s="15">
        <v>0.12565384615384617</v>
      </c>
      <c r="F11" s="28">
        <v>1.5</v>
      </c>
      <c r="G11" s="28">
        <v>0.91629073187415511</v>
      </c>
      <c r="I11" s="27" t="s">
        <v>46</v>
      </c>
      <c r="J11" s="27" t="s">
        <v>57</v>
      </c>
      <c r="K11" s="27" t="s">
        <v>114</v>
      </c>
      <c r="L11" s="25" t="s">
        <v>15</v>
      </c>
      <c r="M11" s="15">
        <v>8.6711764705882349E-2</v>
      </c>
      <c r="N11" s="29">
        <v>1.7</v>
      </c>
      <c r="O11" s="28">
        <v>0.99325177301028345</v>
      </c>
    </row>
    <row r="12" spans="1:15" x14ac:dyDescent="0.25">
      <c r="A12" s="27" t="s">
        <v>126</v>
      </c>
      <c r="B12" s="27" t="s">
        <v>57</v>
      </c>
      <c r="C12" s="27" t="s">
        <v>114</v>
      </c>
      <c r="D12" s="25" t="s">
        <v>16</v>
      </c>
      <c r="E12" s="15">
        <v>0.12565384615384617</v>
      </c>
      <c r="F12" s="28">
        <v>11.3</v>
      </c>
      <c r="G12" s="28">
        <v>2.5095992623783721</v>
      </c>
      <c r="I12" s="27" t="s">
        <v>46</v>
      </c>
      <c r="J12" s="27" t="s">
        <v>57</v>
      </c>
      <c r="K12" s="27" t="s">
        <v>114</v>
      </c>
      <c r="L12" s="25" t="s">
        <v>16</v>
      </c>
      <c r="M12" s="15">
        <v>8.6711764705882349E-2</v>
      </c>
      <c r="N12" s="29">
        <v>43.25</v>
      </c>
      <c r="O12" s="28">
        <v>3.7898553714539385</v>
      </c>
    </row>
    <row r="13" spans="1:15" x14ac:dyDescent="0.25">
      <c r="A13" s="27" t="s">
        <v>126</v>
      </c>
      <c r="B13" s="27" t="s">
        <v>57</v>
      </c>
      <c r="C13" s="27" t="s">
        <v>110</v>
      </c>
      <c r="D13" s="25" t="s">
        <v>17</v>
      </c>
      <c r="E13" s="15">
        <v>0.72021538461538459</v>
      </c>
      <c r="F13" s="28">
        <v>8.9499999999999993</v>
      </c>
      <c r="G13" s="28">
        <v>2.2975725511705014</v>
      </c>
      <c r="I13" s="27" t="s">
        <v>46</v>
      </c>
      <c r="J13" s="27" t="s">
        <v>57</v>
      </c>
      <c r="K13" s="27" t="s">
        <v>110</v>
      </c>
      <c r="L13" s="25" t="s">
        <v>17</v>
      </c>
      <c r="M13" s="15">
        <v>0.48131088235294117</v>
      </c>
      <c r="N13" s="29">
        <v>19.8</v>
      </c>
      <c r="O13" s="28">
        <v>3.0349529867072724</v>
      </c>
    </row>
    <row r="14" spans="1:15" x14ac:dyDescent="0.25">
      <c r="A14" s="27" t="s">
        <v>126</v>
      </c>
      <c r="B14" s="27" t="s">
        <v>57</v>
      </c>
      <c r="C14" s="27" t="s">
        <v>110</v>
      </c>
      <c r="D14" s="25" t="s">
        <v>18</v>
      </c>
      <c r="E14" s="15">
        <v>0.72021538461538459</v>
      </c>
      <c r="F14" s="28">
        <v>2.2000000000000002</v>
      </c>
      <c r="G14" s="28">
        <v>1.1631508098056809</v>
      </c>
      <c r="I14" s="27" t="s">
        <v>46</v>
      </c>
      <c r="J14" s="27" t="s">
        <v>57</v>
      </c>
      <c r="K14" s="27" t="s">
        <v>110</v>
      </c>
      <c r="L14" s="25" t="s">
        <v>18</v>
      </c>
      <c r="M14" s="15">
        <v>0.48131088235294117</v>
      </c>
      <c r="N14" s="29">
        <v>5.6</v>
      </c>
      <c r="O14" s="28">
        <v>1.8870696490323797</v>
      </c>
    </row>
    <row r="15" spans="1:15" x14ac:dyDescent="0.25">
      <c r="A15" s="27" t="s">
        <v>126</v>
      </c>
      <c r="B15" s="27" t="s">
        <v>57</v>
      </c>
      <c r="C15" s="27" t="s">
        <v>110</v>
      </c>
      <c r="D15" s="25" t="s">
        <v>19</v>
      </c>
      <c r="E15" s="15">
        <v>0.72021538461538459</v>
      </c>
      <c r="F15" s="28">
        <v>0</v>
      </c>
      <c r="G15" s="28">
        <v>0</v>
      </c>
      <c r="I15" s="27" t="s">
        <v>46</v>
      </c>
      <c r="J15" s="27" t="s">
        <v>57</v>
      </c>
      <c r="K15" s="27" t="s">
        <v>110</v>
      </c>
      <c r="L15" s="25" t="s">
        <v>19</v>
      </c>
      <c r="M15" s="15">
        <v>0.48131088235294117</v>
      </c>
      <c r="N15" s="29">
        <v>1</v>
      </c>
      <c r="O15" s="28">
        <v>0.69314718055994529</v>
      </c>
    </row>
    <row r="16" spans="1:15" x14ac:dyDescent="0.25">
      <c r="A16" s="27" t="s">
        <v>126</v>
      </c>
      <c r="B16" s="27" t="s">
        <v>57</v>
      </c>
      <c r="C16" s="27" t="s">
        <v>110</v>
      </c>
      <c r="D16" s="25" t="s">
        <v>20</v>
      </c>
      <c r="E16" s="15">
        <v>0.72021538461538459</v>
      </c>
      <c r="F16" s="28">
        <v>11.5</v>
      </c>
      <c r="G16" s="28">
        <v>2.5257286443082556</v>
      </c>
      <c r="I16" s="27" t="s">
        <v>46</v>
      </c>
      <c r="J16" s="27" t="s">
        <v>57</v>
      </c>
      <c r="K16" s="27" t="s">
        <v>110</v>
      </c>
      <c r="L16" s="25" t="s">
        <v>20</v>
      </c>
      <c r="M16" s="15">
        <v>0.48131088235294117</v>
      </c>
      <c r="N16" s="29">
        <v>1.6999999999999997</v>
      </c>
      <c r="O16" s="28">
        <v>0.99325177301028333</v>
      </c>
    </row>
    <row r="17" spans="1:15" x14ac:dyDescent="0.25">
      <c r="A17" s="27" t="s">
        <v>126</v>
      </c>
      <c r="B17" s="27" t="s">
        <v>57</v>
      </c>
      <c r="C17" s="27" t="s">
        <v>110</v>
      </c>
      <c r="D17" s="25" t="s">
        <v>21</v>
      </c>
      <c r="E17" s="15">
        <v>0.72021538461538459</v>
      </c>
      <c r="F17" s="28">
        <v>1.1000000000000001</v>
      </c>
      <c r="G17" s="28">
        <v>0.74193734472937733</v>
      </c>
      <c r="I17" s="27" t="s">
        <v>46</v>
      </c>
      <c r="J17" s="27" t="s">
        <v>57</v>
      </c>
      <c r="K17" s="27" t="s">
        <v>110</v>
      </c>
      <c r="L17" s="25" t="s">
        <v>21</v>
      </c>
      <c r="M17" s="15">
        <v>0.48131088235294117</v>
      </c>
      <c r="N17" s="29">
        <v>3.5</v>
      </c>
      <c r="O17" s="28">
        <v>1.5040773967762742</v>
      </c>
    </row>
    <row r="18" spans="1:15" x14ac:dyDescent="0.25">
      <c r="A18" s="27" t="s">
        <v>126</v>
      </c>
      <c r="B18" s="27" t="s">
        <v>57</v>
      </c>
      <c r="C18" s="27" t="s">
        <v>111</v>
      </c>
      <c r="D18" s="25" t="s">
        <v>22</v>
      </c>
      <c r="E18" s="15">
        <v>3.3817538461538463</v>
      </c>
      <c r="F18" s="28">
        <v>51.5</v>
      </c>
      <c r="G18" s="28">
        <v>3.9608131695975781</v>
      </c>
      <c r="I18" s="27" t="s">
        <v>46</v>
      </c>
      <c r="J18" s="27" t="s">
        <v>57</v>
      </c>
      <c r="K18" s="27" t="s">
        <v>111</v>
      </c>
      <c r="L18" s="25" t="s">
        <v>22</v>
      </c>
      <c r="M18" s="15">
        <v>2.4761382352941181</v>
      </c>
      <c r="N18" s="29">
        <v>0.89999999999999991</v>
      </c>
      <c r="O18" s="28">
        <v>0.64185388617239469</v>
      </c>
    </row>
    <row r="19" spans="1:15" x14ac:dyDescent="0.25">
      <c r="A19" s="27" t="s">
        <v>126</v>
      </c>
      <c r="B19" s="27" t="s">
        <v>57</v>
      </c>
      <c r="C19" s="27" t="s">
        <v>111</v>
      </c>
      <c r="D19" s="25" t="s">
        <v>23</v>
      </c>
      <c r="E19" s="15">
        <v>3.3817538461538463</v>
      </c>
      <c r="F19" s="28">
        <v>1.3</v>
      </c>
      <c r="G19" s="28">
        <v>0.83290912293510388</v>
      </c>
      <c r="I19" s="27" t="s">
        <v>46</v>
      </c>
      <c r="J19" s="27" t="s">
        <v>57</v>
      </c>
      <c r="K19" s="27" t="s">
        <v>111</v>
      </c>
      <c r="L19" s="25" t="s">
        <v>23</v>
      </c>
      <c r="M19" s="15">
        <v>2.4761382352941181</v>
      </c>
      <c r="N19" s="29">
        <v>1</v>
      </c>
      <c r="O19" s="28">
        <v>0.69314718055994529</v>
      </c>
    </row>
    <row r="20" spans="1:15" x14ac:dyDescent="0.25">
      <c r="A20" s="27" t="s">
        <v>126</v>
      </c>
      <c r="B20" s="27" t="s">
        <v>57</v>
      </c>
      <c r="C20" s="27" t="s">
        <v>111</v>
      </c>
      <c r="D20" s="25" t="s">
        <v>24</v>
      </c>
      <c r="E20" s="15">
        <v>3.3817538461538463</v>
      </c>
      <c r="F20" s="28">
        <v>362.45000000000005</v>
      </c>
      <c r="G20" s="28">
        <v>5.8956417359306448</v>
      </c>
      <c r="I20" s="27" t="s">
        <v>46</v>
      </c>
      <c r="J20" s="27" t="s">
        <v>57</v>
      </c>
      <c r="K20" s="27" t="s">
        <v>111</v>
      </c>
      <c r="L20" s="25" t="s">
        <v>24</v>
      </c>
      <c r="M20" s="15">
        <v>2.4761382352941181</v>
      </c>
      <c r="N20" s="29">
        <v>665.2</v>
      </c>
      <c r="O20" s="28">
        <v>6.5015899257595793</v>
      </c>
    </row>
    <row r="21" spans="1:15" x14ac:dyDescent="0.25">
      <c r="A21" s="27" t="s">
        <v>126</v>
      </c>
      <c r="B21" s="27" t="s">
        <v>57</v>
      </c>
      <c r="C21" s="27" t="s">
        <v>111</v>
      </c>
      <c r="D21" s="25" t="s">
        <v>25</v>
      </c>
      <c r="E21" s="15">
        <v>3.3817538461538463</v>
      </c>
      <c r="F21" s="28">
        <v>0</v>
      </c>
      <c r="G21" s="28">
        <v>0</v>
      </c>
      <c r="I21" s="27" t="s">
        <v>46</v>
      </c>
      <c r="J21" s="27" t="s">
        <v>57</v>
      </c>
      <c r="K21" s="27" t="s">
        <v>111</v>
      </c>
      <c r="L21" s="25" t="s">
        <v>25</v>
      </c>
      <c r="M21" s="15">
        <v>2.4761382352941181</v>
      </c>
      <c r="N21" s="29">
        <v>89</v>
      </c>
      <c r="O21" s="28">
        <v>4.499809670330265</v>
      </c>
    </row>
    <row r="22" spans="1:15" x14ac:dyDescent="0.25">
      <c r="A22" s="27" t="s">
        <v>126</v>
      </c>
      <c r="B22" s="27" t="s">
        <v>57</v>
      </c>
      <c r="C22" s="27" t="s">
        <v>111</v>
      </c>
      <c r="D22" s="25" t="s">
        <v>26</v>
      </c>
      <c r="E22" s="15">
        <v>3.3817538461538463</v>
      </c>
      <c r="F22" s="28">
        <v>5.8</v>
      </c>
      <c r="G22" s="28">
        <v>1.9169226121820611</v>
      </c>
      <c r="I22" s="27" t="s">
        <v>46</v>
      </c>
      <c r="J22" s="27" t="s">
        <v>57</v>
      </c>
      <c r="K22" s="27" t="s">
        <v>111</v>
      </c>
      <c r="L22" s="25" t="s">
        <v>26</v>
      </c>
      <c r="M22" s="15">
        <v>2.4761382352941181</v>
      </c>
      <c r="N22" s="29">
        <v>1.6000000000000003</v>
      </c>
      <c r="O22" s="28">
        <v>0.95551144502743657</v>
      </c>
    </row>
    <row r="23" spans="1:15" x14ac:dyDescent="0.25">
      <c r="A23" s="27" t="s">
        <v>126</v>
      </c>
      <c r="B23" s="27" t="s">
        <v>57</v>
      </c>
      <c r="C23" s="27" t="s">
        <v>112</v>
      </c>
      <c r="D23" s="25" t="s">
        <v>27</v>
      </c>
      <c r="E23" s="15">
        <v>24.445507692307689</v>
      </c>
      <c r="F23" s="28">
        <v>41.500000000000007</v>
      </c>
      <c r="G23" s="28">
        <v>3.7495040759303713</v>
      </c>
      <c r="I23" s="27" t="s">
        <v>46</v>
      </c>
      <c r="J23" s="27" t="s">
        <v>57</v>
      </c>
      <c r="K23" s="27" t="s">
        <v>112</v>
      </c>
      <c r="L23" s="25" t="s">
        <v>27</v>
      </c>
      <c r="M23" s="15">
        <v>15.599484215686275</v>
      </c>
      <c r="N23" s="29">
        <v>2.7</v>
      </c>
      <c r="O23" s="28">
        <v>1.3083328196501789</v>
      </c>
    </row>
    <row r="24" spans="1:15" x14ac:dyDescent="0.25">
      <c r="A24" s="27" t="s">
        <v>126</v>
      </c>
      <c r="B24" s="27" t="s">
        <v>57</v>
      </c>
      <c r="C24" s="27" t="s">
        <v>112</v>
      </c>
      <c r="D24" s="25" t="s">
        <v>28</v>
      </c>
      <c r="E24" s="15">
        <v>24.445507692307689</v>
      </c>
      <c r="F24" s="28">
        <v>4.8</v>
      </c>
      <c r="G24" s="28">
        <v>1.7578579175523736</v>
      </c>
      <c r="I24" s="27" t="s">
        <v>46</v>
      </c>
      <c r="J24" s="27" t="s">
        <v>57</v>
      </c>
      <c r="K24" s="27" t="s">
        <v>112</v>
      </c>
      <c r="L24" s="25" t="s">
        <v>28</v>
      </c>
      <c r="M24" s="15">
        <v>15.599484215686275</v>
      </c>
      <c r="N24" s="29">
        <v>0.4</v>
      </c>
      <c r="O24" s="28">
        <v>0.33647223662121289</v>
      </c>
    </row>
    <row r="25" spans="1:15" x14ac:dyDescent="0.25">
      <c r="A25" s="27" t="s">
        <v>126</v>
      </c>
      <c r="B25" s="27" t="s">
        <v>57</v>
      </c>
      <c r="C25" s="27" t="s">
        <v>112</v>
      </c>
      <c r="D25" s="25" t="s">
        <v>29</v>
      </c>
      <c r="E25" s="15">
        <v>24.445507692307689</v>
      </c>
      <c r="F25" s="28">
        <v>19.3</v>
      </c>
      <c r="G25" s="28">
        <v>3.0106208860477417</v>
      </c>
      <c r="I25" s="27" t="s">
        <v>46</v>
      </c>
      <c r="J25" s="27" t="s">
        <v>57</v>
      </c>
      <c r="K25" s="27" t="s">
        <v>112</v>
      </c>
      <c r="L25" s="25" t="s">
        <v>29</v>
      </c>
      <c r="M25" s="15">
        <v>15.599484215686275</v>
      </c>
      <c r="N25" s="29">
        <v>4.0999999999999996</v>
      </c>
      <c r="O25" s="28">
        <v>1.62924053973028</v>
      </c>
    </row>
    <row r="26" spans="1:15" x14ac:dyDescent="0.25">
      <c r="A26" s="27" t="s">
        <v>126</v>
      </c>
      <c r="B26" s="27" t="s">
        <v>57</v>
      </c>
      <c r="C26" s="27" t="s">
        <v>112</v>
      </c>
      <c r="D26" s="25" t="s">
        <v>30</v>
      </c>
      <c r="E26" s="15">
        <v>24.445507692307689</v>
      </c>
      <c r="F26" s="28">
        <v>6.1000000000000005</v>
      </c>
      <c r="G26" s="28">
        <v>1.9600947840472698</v>
      </c>
      <c r="I26" s="27" t="s">
        <v>46</v>
      </c>
      <c r="J26" s="27" t="s">
        <v>57</v>
      </c>
      <c r="K26" s="27" t="s">
        <v>112</v>
      </c>
      <c r="L26" s="25" t="s">
        <v>30</v>
      </c>
      <c r="M26" s="15">
        <v>15.599484215686275</v>
      </c>
      <c r="N26" s="29">
        <v>1.2</v>
      </c>
      <c r="O26" s="28">
        <v>0.78845736036427028</v>
      </c>
    </row>
    <row r="27" spans="1:15" x14ac:dyDescent="0.25">
      <c r="A27" s="27" t="s">
        <v>126</v>
      </c>
      <c r="B27" s="27" t="s">
        <v>57</v>
      </c>
      <c r="C27" s="27" t="s">
        <v>112</v>
      </c>
      <c r="D27" s="25" t="s">
        <v>31</v>
      </c>
      <c r="E27" s="15">
        <v>24.445507692307689</v>
      </c>
      <c r="F27" s="28">
        <v>48.3</v>
      </c>
      <c r="G27" s="28">
        <v>3.8979240810486444</v>
      </c>
      <c r="I27" s="27" t="s">
        <v>46</v>
      </c>
      <c r="J27" s="27" t="s">
        <v>57</v>
      </c>
      <c r="K27" s="27" t="s">
        <v>112</v>
      </c>
      <c r="L27" s="25" t="s">
        <v>31</v>
      </c>
      <c r="M27" s="15">
        <v>15.599484215686275</v>
      </c>
      <c r="N27" s="29">
        <v>2.9</v>
      </c>
      <c r="O27" s="28">
        <v>1.3609765531356006</v>
      </c>
    </row>
    <row r="28" spans="1:15" x14ac:dyDescent="0.25">
      <c r="A28" s="27" t="s">
        <v>126</v>
      </c>
      <c r="B28" s="27" t="s">
        <v>57</v>
      </c>
      <c r="C28" s="27" t="s">
        <v>113</v>
      </c>
      <c r="D28" s="25" t="s">
        <v>32</v>
      </c>
      <c r="E28" s="15">
        <v>100.96488461538459</v>
      </c>
      <c r="F28" s="28">
        <v>1</v>
      </c>
      <c r="G28" s="28">
        <v>0.69314718055994529</v>
      </c>
      <c r="I28" s="27" t="s">
        <v>46</v>
      </c>
      <c r="J28" s="27" t="s">
        <v>57</v>
      </c>
      <c r="K28" s="27" t="s">
        <v>113</v>
      </c>
      <c r="L28" s="25" t="s">
        <v>32</v>
      </c>
      <c r="M28" s="15">
        <v>75.449926680672277</v>
      </c>
      <c r="N28" s="29">
        <v>1.2</v>
      </c>
      <c r="O28" s="28">
        <v>0.78845736036427028</v>
      </c>
    </row>
    <row r="29" spans="1:15" x14ac:dyDescent="0.25">
      <c r="A29" s="27" t="s">
        <v>126</v>
      </c>
      <c r="B29" s="27" t="s">
        <v>57</v>
      </c>
      <c r="C29" s="27" t="s">
        <v>113</v>
      </c>
      <c r="D29" s="25" t="s">
        <v>33</v>
      </c>
      <c r="E29" s="15">
        <v>100.96488461538459</v>
      </c>
      <c r="F29" s="28">
        <v>3.6</v>
      </c>
      <c r="G29" s="28">
        <v>1.5260563034950492</v>
      </c>
      <c r="I29" s="27" t="s">
        <v>46</v>
      </c>
      <c r="J29" s="27" t="s">
        <v>57</v>
      </c>
      <c r="K29" s="27" t="s">
        <v>113</v>
      </c>
      <c r="L29" s="25" t="s">
        <v>33</v>
      </c>
      <c r="M29" s="15">
        <v>75.449926680672277</v>
      </c>
      <c r="N29" s="29">
        <v>20.5</v>
      </c>
      <c r="O29" s="28">
        <v>3.068052935133617</v>
      </c>
    </row>
    <row r="30" spans="1:15" x14ac:dyDescent="0.25">
      <c r="A30" s="27" t="s">
        <v>126</v>
      </c>
      <c r="B30" s="27" t="s">
        <v>57</v>
      </c>
      <c r="C30" s="27" t="s">
        <v>113</v>
      </c>
      <c r="D30" s="25" t="s">
        <v>34</v>
      </c>
      <c r="E30" s="15">
        <v>100.96488461538459</v>
      </c>
      <c r="F30" s="28">
        <v>27.65</v>
      </c>
      <c r="G30" s="28">
        <v>3.3551534431607486</v>
      </c>
      <c r="I30" s="27" t="s">
        <v>46</v>
      </c>
      <c r="J30" s="27" t="s">
        <v>57</v>
      </c>
      <c r="K30" s="27" t="s">
        <v>113</v>
      </c>
      <c r="L30" s="25" t="s">
        <v>34</v>
      </c>
      <c r="M30" s="15">
        <v>75.449926680672277</v>
      </c>
      <c r="N30" s="29">
        <v>0.7</v>
      </c>
      <c r="O30" s="28">
        <v>0.53062825106217038</v>
      </c>
    </row>
    <row r="31" spans="1:15" x14ac:dyDescent="0.25">
      <c r="A31" s="27" t="s">
        <v>126</v>
      </c>
      <c r="B31" s="27" t="s">
        <v>57</v>
      </c>
      <c r="C31" s="27" t="s">
        <v>113</v>
      </c>
      <c r="D31" s="25" t="s">
        <v>35</v>
      </c>
      <c r="E31" s="15">
        <v>100.96488461538459</v>
      </c>
      <c r="F31" s="28">
        <v>120.55000000000001</v>
      </c>
      <c r="G31" s="28">
        <v>4.8003257007621327</v>
      </c>
      <c r="I31" s="27" t="s">
        <v>46</v>
      </c>
      <c r="J31" s="27" t="s">
        <v>57</v>
      </c>
      <c r="K31" s="27" t="s">
        <v>113</v>
      </c>
      <c r="L31" s="25" t="s">
        <v>35</v>
      </c>
      <c r="M31" s="15">
        <v>75.449926680672277</v>
      </c>
      <c r="N31" s="29">
        <v>0.9</v>
      </c>
      <c r="O31" s="28">
        <v>0.64185388617239469</v>
      </c>
    </row>
    <row r="32" spans="1:15" x14ac:dyDescent="0.25">
      <c r="A32" s="27" t="s">
        <v>126</v>
      </c>
      <c r="B32" s="27" t="s">
        <v>57</v>
      </c>
      <c r="C32" s="27" t="s">
        <v>113</v>
      </c>
      <c r="D32" s="25" t="s">
        <v>36</v>
      </c>
      <c r="E32" s="15">
        <v>100.96488461538459</v>
      </c>
      <c r="F32" s="28">
        <v>2</v>
      </c>
      <c r="G32" s="28">
        <v>1.0986122886681098</v>
      </c>
      <c r="I32" s="27" t="s">
        <v>46</v>
      </c>
      <c r="J32" s="27" t="s">
        <v>57</v>
      </c>
      <c r="K32" s="27" t="s">
        <v>113</v>
      </c>
      <c r="L32" s="25" t="s">
        <v>36</v>
      </c>
      <c r="M32" s="15">
        <v>75.449926680672277</v>
      </c>
      <c r="N32" s="29">
        <v>1.5</v>
      </c>
      <c r="O32" s="28">
        <v>0.91629073187415511</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0483-5333-4C67-B869-117230A2C2CB}">
  <dimension ref="A1:S32"/>
  <sheetViews>
    <sheetView tabSelected="1" zoomScale="85" zoomScaleNormal="85" workbookViewId="0">
      <selection activeCell="Q9" sqref="Q9"/>
    </sheetView>
  </sheetViews>
  <sheetFormatPr defaultRowHeight="15" x14ac:dyDescent="0.25"/>
  <cols>
    <col min="1" max="1" width="12.42578125" style="8" customWidth="1"/>
    <col min="2" max="2" width="10.7109375" style="8" customWidth="1"/>
    <col min="3" max="3" width="15.140625" style="8" customWidth="1"/>
    <col min="4" max="6" width="9.140625" style="8"/>
    <col min="7" max="7" width="12.7109375" style="8" customWidth="1"/>
    <col min="8" max="8" width="13" style="8" customWidth="1"/>
    <col min="9" max="9" width="15.7109375" style="8" customWidth="1"/>
    <col min="10" max="12" width="9.140625" style="8"/>
    <col min="13" max="19" width="9.140625" style="52"/>
    <col min="20" max="16384" width="9.140625" style="8"/>
  </cols>
  <sheetData>
    <row r="1" spans="1:19" x14ac:dyDescent="0.25">
      <c r="A1" s="8" t="s">
        <v>144</v>
      </c>
    </row>
    <row r="2" spans="1:19" x14ac:dyDescent="0.25">
      <c r="A2" s="47" t="s">
        <v>145</v>
      </c>
      <c r="B2" s="47"/>
      <c r="M2" s="8"/>
      <c r="N2" s="8"/>
      <c r="O2" s="8"/>
      <c r="P2" s="8"/>
      <c r="Q2" s="8"/>
      <c r="R2" s="8"/>
      <c r="S2" s="8"/>
    </row>
    <row r="3" spans="1:19" x14ac:dyDescent="0.25">
      <c r="C3" s="47"/>
      <c r="M3" s="8"/>
      <c r="N3" s="8"/>
      <c r="O3" s="8"/>
      <c r="P3" s="8"/>
      <c r="Q3" s="8"/>
      <c r="R3" s="8"/>
      <c r="S3" s="8"/>
    </row>
    <row r="5" spans="1:19" ht="45" x14ac:dyDescent="0.25">
      <c r="A5" s="48" t="s">
        <v>127</v>
      </c>
      <c r="B5" s="48" t="s">
        <v>128</v>
      </c>
      <c r="C5" s="48" t="s">
        <v>129</v>
      </c>
      <c r="G5" s="48" t="s">
        <v>127</v>
      </c>
      <c r="H5" s="48" t="s">
        <v>128</v>
      </c>
      <c r="I5" s="48" t="s">
        <v>129</v>
      </c>
      <c r="M5" s="8"/>
      <c r="N5" s="8"/>
      <c r="O5" s="8"/>
      <c r="P5" s="8"/>
      <c r="Q5" s="8"/>
      <c r="R5" s="8"/>
      <c r="S5" s="8"/>
    </row>
    <row r="6" spans="1:19" x14ac:dyDescent="0.25">
      <c r="A6" s="8">
        <v>1</v>
      </c>
      <c r="B6" s="8" t="s">
        <v>130</v>
      </c>
      <c r="C6" s="8">
        <v>164</v>
      </c>
      <c r="G6" s="8">
        <v>1</v>
      </c>
      <c r="H6" s="8" t="s">
        <v>131</v>
      </c>
      <c r="I6" s="8">
        <v>24</v>
      </c>
      <c r="M6" s="8"/>
      <c r="N6" s="8"/>
      <c r="O6" s="8"/>
      <c r="P6" s="8"/>
      <c r="Q6" s="8"/>
      <c r="R6" s="8"/>
      <c r="S6" s="8"/>
    </row>
    <row r="7" spans="1:19" x14ac:dyDescent="0.25">
      <c r="A7" s="8">
        <v>2</v>
      </c>
      <c r="B7" s="8" t="s">
        <v>130</v>
      </c>
      <c r="C7" s="8">
        <v>144</v>
      </c>
      <c r="G7" s="8">
        <v>2</v>
      </c>
      <c r="H7" s="8" t="s">
        <v>131</v>
      </c>
      <c r="I7" s="8">
        <v>101</v>
      </c>
      <c r="M7" s="8"/>
      <c r="N7" s="8"/>
      <c r="O7" s="8"/>
      <c r="P7" s="8"/>
      <c r="Q7" s="8"/>
      <c r="R7" s="8"/>
      <c r="S7" s="8"/>
    </row>
    <row r="8" spans="1:19" x14ac:dyDescent="0.25">
      <c r="A8" s="8">
        <v>3</v>
      </c>
      <c r="B8" s="8" t="s">
        <v>130</v>
      </c>
      <c r="C8" s="8">
        <v>131</v>
      </c>
      <c r="G8" s="8">
        <v>3</v>
      </c>
      <c r="H8" s="8" t="s">
        <v>131</v>
      </c>
      <c r="I8" s="8">
        <v>75</v>
      </c>
      <c r="M8" s="8"/>
      <c r="N8" s="8"/>
      <c r="O8" s="8"/>
      <c r="P8" s="8"/>
      <c r="Q8" s="8"/>
      <c r="R8" s="8"/>
      <c r="S8" s="8"/>
    </row>
    <row r="9" spans="1:19" x14ac:dyDescent="0.25">
      <c r="A9" s="8">
        <v>4</v>
      </c>
      <c r="B9" s="8" t="s">
        <v>130</v>
      </c>
      <c r="C9" s="8">
        <v>119</v>
      </c>
      <c r="G9" s="8">
        <v>4</v>
      </c>
      <c r="H9" s="8" t="s">
        <v>131</v>
      </c>
      <c r="I9" s="8">
        <v>94</v>
      </c>
      <c r="M9" s="8"/>
      <c r="N9" s="8"/>
      <c r="O9" s="8"/>
      <c r="P9" s="8"/>
      <c r="Q9" s="8"/>
      <c r="R9" s="8"/>
      <c r="S9" s="8"/>
    </row>
    <row r="10" spans="1:19" x14ac:dyDescent="0.25">
      <c r="A10" s="8">
        <v>5</v>
      </c>
      <c r="B10" s="8" t="s">
        <v>130</v>
      </c>
      <c r="C10" s="8">
        <v>121</v>
      </c>
      <c r="G10" s="8">
        <v>5</v>
      </c>
      <c r="H10" s="8" t="s">
        <v>132</v>
      </c>
      <c r="I10" s="8">
        <v>131</v>
      </c>
      <c r="M10" s="8"/>
      <c r="N10" s="8"/>
      <c r="O10" s="8"/>
      <c r="P10" s="8"/>
      <c r="Q10" s="8"/>
      <c r="R10" s="8"/>
      <c r="S10" s="8"/>
    </row>
    <row r="11" spans="1:19" x14ac:dyDescent="0.25">
      <c r="A11" s="8">
        <v>6</v>
      </c>
      <c r="B11" s="8" t="s">
        <v>130</v>
      </c>
      <c r="C11" s="8">
        <v>101</v>
      </c>
      <c r="G11" s="8">
        <v>6</v>
      </c>
      <c r="H11" s="8" t="s">
        <v>132</v>
      </c>
      <c r="I11" s="8">
        <v>0.72</v>
      </c>
      <c r="M11" s="8"/>
      <c r="N11" s="8"/>
      <c r="O11" s="8"/>
      <c r="P11" s="8"/>
      <c r="Q11" s="8"/>
      <c r="R11" s="8"/>
      <c r="S11" s="8"/>
    </row>
    <row r="12" spans="1:19" x14ac:dyDescent="0.25">
      <c r="A12" s="8">
        <v>7</v>
      </c>
      <c r="B12" s="8" t="s">
        <v>130</v>
      </c>
      <c r="C12" s="8">
        <v>96</v>
      </c>
      <c r="G12" s="8">
        <v>7</v>
      </c>
      <c r="H12" s="8" t="s">
        <v>132</v>
      </c>
      <c r="I12" s="8">
        <v>0.56000000000000005</v>
      </c>
      <c r="M12" s="8"/>
      <c r="N12" s="8"/>
      <c r="O12" s="8"/>
      <c r="P12" s="8"/>
      <c r="Q12" s="8"/>
      <c r="R12" s="8"/>
      <c r="S12" s="8"/>
    </row>
    <row r="13" spans="1:19" x14ac:dyDescent="0.25">
      <c r="A13" s="8">
        <v>8</v>
      </c>
      <c r="B13" s="8" t="s">
        <v>130</v>
      </c>
      <c r="C13" s="8">
        <v>97</v>
      </c>
      <c r="G13" s="8">
        <v>8</v>
      </c>
      <c r="H13" s="8" t="s">
        <v>132</v>
      </c>
      <c r="I13" s="8">
        <v>3</v>
      </c>
      <c r="M13" s="8"/>
      <c r="N13" s="8"/>
      <c r="O13" s="8"/>
      <c r="P13" s="8"/>
      <c r="Q13" s="8"/>
      <c r="R13" s="8"/>
      <c r="S13" s="8"/>
    </row>
    <row r="14" spans="1:19" x14ac:dyDescent="0.25">
      <c r="A14" s="8">
        <v>9</v>
      </c>
      <c r="B14" s="8" t="s">
        <v>130</v>
      </c>
      <c r="C14" s="8">
        <v>94</v>
      </c>
      <c r="D14" s="47"/>
      <c r="G14" s="8">
        <v>9</v>
      </c>
      <c r="H14" s="8" t="s">
        <v>132</v>
      </c>
      <c r="I14" s="8">
        <v>89</v>
      </c>
      <c r="M14" s="8"/>
      <c r="N14" s="8"/>
      <c r="O14" s="8"/>
      <c r="P14" s="8"/>
      <c r="Q14" s="8"/>
      <c r="R14" s="8"/>
      <c r="S14" s="8"/>
    </row>
    <row r="15" spans="1:19" x14ac:dyDescent="0.25">
      <c r="C15" s="49">
        <f>GEOMEAN(C6:C14)</f>
        <v>116.45139212173636</v>
      </c>
      <c r="D15" s="50" t="s">
        <v>133</v>
      </c>
      <c r="G15" s="8">
        <v>10</v>
      </c>
      <c r="H15" s="8" t="s">
        <v>132</v>
      </c>
      <c r="I15" s="8">
        <v>75</v>
      </c>
      <c r="M15" s="8"/>
      <c r="N15" s="8"/>
      <c r="O15" s="8"/>
      <c r="P15" s="8"/>
      <c r="Q15" s="8"/>
      <c r="R15" s="8"/>
      <c r="S15" s="8"/>
    </row>
    <row r="16" spans="1:19" x14ac:dyDescent="0.25">
      <c r="C16" s="49">
        <f>STDEV(C6:C14)</f>
        <v>24.388066298453786</v>
      </c>
      <c r="D16" s="49" t="s">
        <v>134</v>
      </c>
      <c r="F16" s="51"/>
      <c r="G16" s="8">
        <v>11</v>
      </c>
      <c r="H16" s="8" t="s">
        <v>130</v>
      </c>
      <c r="I16" s="8">
        <v>164</v>
      </c>
      <c r="M16" s="8"/>
      <c r="N16" s="8"/>
      <c r="O16" s="8"/>
      <c r="P16" s="8"/>
      <c r="Q16" s="8"/>
      <c r="R16" s="8"/>
      <c r="S16" s="8"/>
    </row>
    <row r="17" spans="1:19" x14ac:dyDescent="0.25">
      <c r="C17" s="49">
        <f>C16/(SQRT(A14))</f>
        <v>8.1293554328179294</v>
      </c>
      <c r="D17" s="50" t="s">
        <v>135</v>
      </c>
      <c r="F17" s="51"/>
      <c r="G17" s="8">
        <v>12</v>
      </c>
      <c r="H17" s="8" t="s">
        <v>130</v>
      </c>
      <c r="I17" s="8">
        <v>144</v>
      </c>
      <c r="M17" s="8"/>
      <c r="N17" s="8"/>
      <c r="O17" s="8"/>
      <c r="P17" s="8"/>
      <c r="Q17" s="8"/>
      <c r="R17" s="8"/>
      <c r="S17" s="8"/>
    </row>
    <row r="18" spans="1:19" x14ac:dyDescent="0.25">
      <c r="G18" s="8">
        <v>13</v>
      </c>
      <c r="H18" s="8" t="s">
        <v>130</v>
      </c>
      <c r="I18" s="8">
        <v>131</v>
      </c>
      <c r="M18" s="8"/>
      <c r="N18" s="8"/>
      <c r="O18" s="8"/>
      <c r="P18" s="8"/>
      <c r="Q18" s="8"/>
      <c r="R18" s="8"/>
      <c r="S18" s="8"/>
    </row>
    <row r="19" spans="1:19" x14ac:dyDescent="0.25">
      <c r="G19" s="8">
        <v>14</v>
      </c>
      <c r="H19" s="8" t="s">
        <v>130</v>
      </c>
      <c r="I19" s="8">
        <v>119</v>
      </c>
      <c r="M19" s="8"/>
      <c r="N19" s="8"/>
      <c r="O19" s="8"/>
      <c r="P19" s="8"/>
      <c r="Q19" s="8"/>
      <c r="R19" s="8"/>
      <c r="S19" s="8"/>
    </row>
    <row r="20" spans="1:19" x14ac:dyDescent="0.25">
      <c r="G20" s="8">
        <v>15</v>
      </c>
      <c r="H20" s="8" t="s">
        <v>130</v>
      </c>
      <c r="I20" s="8">
        <v>121</v>
      </c>
      <c r="M20" s="8"/>
      <c r="N20" s="8"/>
      <c r="O20" s="8"/>
      <c r="P20" s="8"/>
      <c r="Q20" s="8"/>
      <c r="R20" s="8"/>
      <c r="S20" s="8"/>
    </row>
    <row r="21" spans="1:19" x14ac:dyDescent="0.25">
      <c r="G21" s="8">
        <v>16</v>
      </c>
      <c r="H21" s="8" t="s">
        <v>130</v>
      </c>
      <c r="I21" s="8">
        <v>101</v>
      </c>
      <c r="M21" s="8"/>
      <c r="N21" s="8"/>
      <c r="O21" s="8"/>
      <c r="P21" s="8"/>
      <c r="Q21" s="8"/>
      <c r="R21" s="8"/>
      <c r="S21" s="8"/>
    </row>
    <row r="22" spans="1:19" x14ac:dyDescent="0.25">
      <c r="G22" s="8">
        <v>17</v>
      </c>
      <c r="H22" s="8" t="s">
        <v>130</v>
      </c>
      <c r="I22" s="8">
        <v>96</v>
      </c>
      <c r="M22" s="8"/>
      <c r="N22" s="8"/>
      <c r="O22" s="8"/>
      <c r="P22" s="8"/>
      <c r="Q22" s="8"/>
      <c r="R22" s="8"/>
      <c r="S22" s="8"/>
    </row>
    <row r="23" spans="1:19" x14ac:dyDescent="0.25">
      <c r="G23" s="8">
        <v>18</v>
      </c>
      <c r="H23" s="8" t="s">
        <v>130</v>
      </c>
      <c r="I23" s="8">
        <v>97</v>
      </c>
      <c r="M23" s="8"/>
      <c r="N23" s="8"/>
      <c r="O23" s="8"/>
      <c r="P23" s="8"/>
      <c r="Q23" s="8"/>
      <c r="R23" s="8"/>
      <c r="S23" s="8"/>
    </row>
    <row r="24" spans="1:19" x14ac:dyDescent="0.25">
      <c r="G24" s="8">
        <v>19</v>
      </c>
      <c r="H24" s="8" t="s">
        <v>130</v>
      </c>
      <c r="I24" s="8">
        <v>94</v>
      </c>
      <c r="M24" s="8"/>
      <c r="N24" s="8"/>
      <c r="O24" s="8"/>
      <c r="P24" s="8"/>
      <c r="Q24" s="8"/>
      <c r="R24" s="8"/>
      <c r="S24" s="8"/>
    </row>
    <row r="25" spans="1:19" x14ac:dyDescent="0.25">
      <c r="I25" s="49">
        <f>GEOMEAN(I6:I24)</f>
        <v>47.472432564035152</v>
      </c>
      <c r="J25" s="50" t="s">
        <v>133</v>
      </c>
      <c r="M25" s="8"/>
      <c r="N25" s="8"/>
      <c r="O25" s="8"/>
      <c r="P25" s="8"/>
      <c r="Q25" s="8"/>
      <c r="R25" s="8"/>
      <c r="S25" s="8"/>
    </row>
    <row r="26" spans="1:19" x14ac:dyDescent="0.25">
      <c r="I26" s="49">
        <f>STDEV(I6:I24)</f>
        <v>48.380047890820947</v>
      </c>
      <c r="J26" s="49" t="s">
        <v>134</v>
      </c>
      <c r="M26" s="8"/>
      <c r="N26" s="8"/>
      <c r="O26" s="8"/>
      <c r="P26" s="8"/>
      <c r="Q26" s="8"/>
      <c r="R26" s="8"/>
      <c r="S26" s="8"/>
    </row>
    <row r="27" spans="1:19" x14ac:dyDescent="0.25">
      <c r="I27" s="49">
        <f>I26/(SQRT(G24))</f>
        <v>11.09914419156561</v>
      </c>
      <c r="J27" s="50" t="s">
        <v>135</v>
      </c>
      <c r="M27" s="8"/>
      <c r="N27" s="8"/>
      <c r="O27" s="8"/>
      <c r="P27" s="8"/>
      <c r="Q27" s="8"/>
      <c r="R27" s="8"/>
      <c r="S27" s="8"/>
    </row>
    <row r="29" spans="1:19" x14ac:dyDescent="0.25">
      <c r="A29" s="8" t="s">
        <v>136</v>
      </c>
      <c r="K29" s="47"/>
      <c r="M29" s="8"/>
      <c r="N29" s="8"/>
      <c r="O29" s="8"/>
      <c r="P29" s="8"/>
      <c r="Q29" s="8"/>
      <c r="R29" s="8"/>
      <c r="S29" s="8"/>
    </row>
    <row r="30" spans="1:19" x14ac:dyDescent="0.25">
      <c r="A30" s="53" t="s">
        <v>137</v>
      </c>
      <c r="B30" s="53"/>
      <c r="C30" s="53"/>
      <c r="D30" s="53"/>
      <c r="E30" s="53"/>
      <c r="F30" s="53"/>
      <c r="G30" s="53"/>
      <c r="H30" s="53"/>
      <c r="I30" s="53"/>
      <c r="J30" s="53"/>
      <c r="K30" s="53"/>
      <c r="L30" s="53"/>
      <c r="M30" s="8"/>
      <c r="N30" s="8"/>
      <c r="O30" s="8"/>
      <c r="P30" s="8"/>
      <c r="Q30" s="8"/>
      <c r="R30" s="8"/>
      <c r="S30" s="8"/>
    </row>
    <row r="31" spans="1:19" x14ac:dyDescent="0.25">
      <c r="A31" s="53"/>
      <c r="B31" s="53"/>
      <c r="C31" s="53"/>
      <c r="D31" s="53"/>
      <c r="E31" s="53"/>
      <c r="F31" s="53"/>
      <c r="G31" s="53"/>
      <c r="H31" s="53"/>
      <c r="I31" s="53"/>
      <c r="J31" s="53"/>
      <c r="K31" s="53"/>
      <c r="L31" s="53"/>
      <c r="M31" s="8"/>
      <c r="N31" s="8"/>
      <c r="O31" s="8"/>
      <c r="P31" s="8"/>
      <c r="Q31" s="8"/>
      <c r="R31" s="8"/>
      <c r="S31" s="8"/>
    </row>
    <row r="32" spans="1:19" x14ac:dyDescent="0.25">
      <c r="A32" s="53"/>
      <c r="B32" s="53"/>
      <c r="C32" s="53"/>
      <c r="D32" s="53"/>
      <c r="E32" s="53"/>
      <c r="F32" s="53"/>
      <c r="G32" s="53"/>
      <c r="H32" s="53"/>
      <c r="I32" s="53"/>
      <c r="J32" s="53"/>
      <c r="K32" s="53"/>
      <c r="L32" s="53"/>
      <c r="M32" s="8"/>
      <c r="N32" s="8"/>
      <c r="O32" s="8"/>
      <c r="P32" s="8"/>
      <c r="Q32" s="8"/>
      <c r="R32" s="8"/>
      <c r="S32" s="8"/>
    </row>
  </sheetData>
  <mergeCells count="1">
    <mergeCell ref="A30:L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 Survival</vt:lpstr>
      <vt:lpstr>F1 Survival</vt:lpstr>
      <vt:lpstr>F2 Survival</vt:lpstr>
      <vt:lpstr>Body Length</vt:lpstr>
      <vt:lpstr>Body Weight</vt:lpstr>
      <vt:lpstr>Reproduction</vt:lpstr>
      <vt:lpstr>Vitellogenin</vt:lpstr>
      <vt:lpstr>SMCV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 Kurt A CIV USARMY CEERD (USA)</dc:creator>
  <cp:lastModifiedBy>Gust, Kurt A CIV USARMY CEERD (USA)</cp:lastModifiedBy>
  <dcterms:created xsi:type="dcterms:W3CDTF">2015-06-05T18:17:20Z</dcterms:created>
  <dcterms:modified xsi:type="dcterms:W3CDTF">2023-10-05T14:03:08Z</dcterms:modified>
</cp:coreProperties>
</file>