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epa-my.sharepoint.com/personal/magnuson_matthew_epa_gov/Documents/Profile/Documents/fentanyl/DOJ project with NIOSH and OSU/report versions/STICS/SciHub/"/>
    </mc:Choice>
  </mc:AlternateContent>
  <xr:revisionPtr revIDLastSave="41" documentId="8_{4EE9F151-449E-4BC3-825A-99FB277A3E1C}" xr6:coauthVersionLast="47" xr6:coauthVersionMax="47" xr10:uidLastSave="{D1240419-23B6-4012-A9AE-390CAF33CF8F}"/>
  <bookViews>
    <workbookView xWindow="-110" yWindow="-110" windowWidth="19420" windowHeight="10300" firstSheet="1" activeTab="1" xr2:uid="{1FAAB649-6A74-4FD4-861F-68FD393735E2}"/>
  </bookViews>
  <sheets>
    <sheet name="4-ANPP, fent, norfent" sheetId="6" r:id="rId1"/>
    <sheet name="Figure 1" sheetId="9" r:id="rId2"/>
    <sheet name="Figure 2" sheetId="3" r:id="rId3"/>
  </sheets>
  <definedNames>
    <definedName name="_Hlk114822734" localSheetId="0">'4-ANPP, fent, norfent'!$A$5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6" l="1"/>
  <c r="J6" i="6"/>
  <c r="K6" i="6"/>
  <c r="L6" i="6"/>
  <c r="M6" i="6"/>
  <c r="N6" i="6"/>
  <c r="O6" i="6"/>
  <c r="J7" i="6"/>
  <c r="K7" i="6"/>
  <c r="L7" i="6"/>
  <c r="M7" i="6"/>
  <c r="N7" i="6"/>
  <c r="O7" i="6"/>
  <c r="J8" i="6"/>
  <c r="K8" i="6"/>
  <c r="L8" i="6"/>
  <c r="M8" i="6"/>
  <c r="N8" i="6"/>
  <c r="O8" i="6"/>
  <c r="J9" i="6"/>
  <c r="K9" i="6"/>
  <c r="L9" i="6"/>
  <c r="M9" i="6"/>
  <c r="N9" i="6"/>
  <c r="O9" i="6"/>
  <c r="J10" i="6"/>
  <c r="K10" i="6"/>
  <c r="L10" i="6"/>
  <c r="M10" i="6"/>
  <c r="N10" i="6"/>
  <c r="O10" i="6"/>
  <c r="J11" i="6"/>
  <c r="K11" i="6"/>
  <c r="L11" i="6"/>
  <c r="M11" i="6"/>
  <c r="N11" i="6"/>
  <c r="O11" i="6"/>
  <c r="I12" i="6"/>
  <c r="J12" i="6"/>
  <c r="K12" i="6"/>
  <c r="L12" i="6"/>
  <c r="M12" i="6"/>
  <c r="N12" i="6"/>
  <c r="O12" i="6"/>
  <c r="R21" i="6" l="1"/>
  <c r="R18" i="6"/>
  <c r="R17" i="6"/>
  <c r="P18" i="6" l="1"/>
  <c r="Q18" i="6"/>
  <c r="P19" i="6"/>
  <c r="Q19" i="6"/>
  <c r="P20" i="6"/>
  <c r="Q20" i="6"/>
  <c r="P21" i="6"/>
  <c r="Q21" i="6"/>
  <c r="P22" i="6"/>
  <c r="Q22" i="6"/>
  <c r="P23" i="6"/>
  <c r="Q23" i="6"/>
  <c r="Q17" i="6"/>
  <c r="P17" i="6"/>
  <c r="J18" i="6" l="1"/>
  <c r="K18" i="6"/>
  <c r="L18" i="6"/>
  <c r="M18" i="6"/>
  <c r="N18" i="6"/>
  <c r="O18" i="6"/>
  <c r="J19" i="6"/>
  <c r="K19" i="6"/>
  <c r="L19" i="6"/>
  <c r="M19" i="6"/>
  <c r="N19" i="6"/>
  <c r="O19" i="6"/>
  <c r="J20" i="6"/>
  <c r="L20" i="6"/>
  <c r="M20" i="6"/>
  <c r="N20" i="6"/>
  <c r="O20" i="6"/>
  <c r="J21" i="6"/>
  <c r="L21" i="6"/>
  <c r="M21" i="6"/>
  <c r="N21" i="6"/>
  <c r="O21" i="6"/>
  <c r="J22" i="6"/>
  <c r="L22" i="6"/>
  <c r="N22" i="6"/>
  <c r="O22" i="6"/>
  <c r="J23" i="6"/>
  <c r="L23" i="6"/>
  <c r="N23" i="6"/>
  <c r="O23" i="6"/>
  <c r="O17" i="6"/>
  <c r="N17" i="6"/>
  <c r="M17" i="6"/>
  <c r="L17" i="6"/>
  <c r="K17" i="6"/>
  <c r="J17" i="6"/>
</calcChain>
</file>

<file path=xl/sharedStrings.xml><?xml version="1.0" encoding="utf-8"?>
<sst xmlns="http://schemas.openxmlformats.org/spreadsheetml/2006/main" count="92" uniqueCount="41">
  <si>
    <t>time</t>
  </si>
  <si>
    <t>C/Co</t>
  </si>
  <si>
    <t>Time</t>
  </si>
  <si>
    <t>% remain</t>
  </si>
  <si>
    <t>Control</t>
  </si>
  <si>
    <t>4-ANPP</t>
  </si>
  <si>
    <t>0 hrs</t>
  </si>
  <si>
    <t>1 hr</t>
  </si>
  <si>
    <t>2 hrs</t>
  </si>
  <si>
    <t>3 hrs</t>
  </si>
  <si>
    <t>4 hrs</t>
  </si>
  <si>
    <t>1 day</t>
  </si>
  <si>
    <t>5 days</t>
  </si>
  <si>
    <t>Remifentanil</t>
  </si>
  <si>
    <t>Fentanyl</t>
  </si>
  <si>
    <t>Norfentanyl</t>
  </si>
  <si>
    <t>Table 5.19: Concentrations (ppb) of 4-ANPP, Remifentanil and Fentanyl with time and various amounts of bleach. Results seem to indicate that the 3 fentalogs are oxidized within a few minutes or hours of bleach addition.</t>
  </si>
  <si>
    <t>4-ANPP control</t>
  </si>
  <si>
    <t>fentanyl control</t>
  </si>
  <si>
    <t>fentanyl</t>
  </si>
  <si>
    <t>norfentanyl</t>
  </si>
  <si>
    <t>norfentanyl control</t>
  </si>
  <si>
    <t>concentration</t>
  </si>
  <si>
    <t>4-ANPP no bleach</t>
  </si>
  <si>
    <t>remifentanil control</t>
  </si>
  <si>
    <t>remifentanil</t>
  </si>
  <si>
    <t>No Sugar</t>
  </si>
  <si>
    <t>t=0</t>
  </si>
  <si>
    <t>t=1hr</t>
  </si>
  <si>
    <t>t=4 hrs</t>
  </si>
  <si>
    <t>t=24 hrs</t>
  </si>
  <si>
    <t>t=2days</t>
  </si>
  <si>
    <t>Table 5.22: Oxidation experiments with Remifentanil in the presence of diluents at 100 mg/mL (low) or 500 mg/mL (high) amounts of mannitol, lactose or inositol, and various volumes of bleach. The table shows the formation and oxidation of Norcarfentanil, an oxidation byproduct of remifentanil. Similar to Norfentanyl, norcarfentanil oxidation is very slow compared to the other fentalogs.</t>
  </si>
  <si>
    <t>Inositol Low</t>
  </si>
  <si>
    <t>Lactose Low</t>
  </si>
  <si>
    <t>Mannitol Low</t>
  </si>
  <si>
    <t>norcarfentanil</t>
  </si>
  <si>
    <t>Time (h)</t>
  </si>
  <si>
    <t>Bleach dilution (%)</t>
  </si>
  <si>
    <t>time (hrs)</t>
  </si>
  <si>
    <t>concentration (microgram/L)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</si>
</sst>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name val="Times New Roman"/>
      <family val="1"/>
    </font>
    <font>
      <sz val="12"/>
      <color rgb="FF000000"/>
      <name val="Times New Roman"/>
      <family val="1"/>
    </font>
    <font>
      <sz val="12"/>
      <color theme="1"/>
      <name val="Times New Roman"/>
      <family val="1"/>
    </font>
    <font>
      <sz val="10"/>
      <name val="Times New Roman"/>
      <family val="1"/>
    </font>
    <font>
      <sz val="1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vertical="center" wrapText="1"/>
    </xf>
    <xf numFmtId="0" fontId="1" fillId="0" borderId="3" xfId="0" applyFont="1" applyBorder="1" applyAlignment="1">
      <alignment vertical="center" wrapText="1"/>
    </xf>
    <xf numFmtId="0" fontId="2" fillId="0" borderId="0" xfId="0" applyFont="1" applyAlignment="1">
      <alignment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xf numFmtId="0" fontId="0" fillId="0" borderId="0" xfId="0" applyAlignment="1">
      <alignment wrapText="1"/>
    </xf>
    <xf numFmtId="0" fontId="1" fillId="0" borderId="0" xfId="0" applyFont="1" applyAlignment="1">
      <alignment vertical="center"/>
    </xf>
    <xf numFmtId="0" fontId="4" fillId="0" borderId="3" xfId="0" applyFont="1" applyBorder="1" applyAlignment="1">
      <alignment vertical="center" wrapText="1"/>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0" fillId="0" borderId="7" xfId="0" applyBorder="1"/>
    <xf numFmtId="0" fontId="0" fillId="0" borderId="0" xfId="0" applyFont="1"/>
    <xf numFmtId="0" fontId="0" fillId="0" borderId="7" xfId="0" applyFont="1" applyBorder="1"/>
    <xf numFmtId="0" fontId="5" fillId="0" borderId="7" xfId="0" applyFont="1" applyBorder="1" applyAlignment="1">
      <alignment vertical="center"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'4-ANPP, fent, norfent'!$J$16</c:f>
              <c:strCache>
                <c:ptCount val="1"/>
                <c:pt idx="0">
                  <c:v>4-ANPP control</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olid"/>
              </a:ln>
              <a:effectLst/>
            </c:spPr>
            <c:trendlineType val="exp"/>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norfent'!$J$17:$J$23</c:f>
              <c:numCache>
                <c:formatCode>General</c:formatCode>
                <c:ptCount val="7"/>
                <c:pt idx="0">
                  <c:v>70.2</c:v>
                </c:pt>
                <c:pt idx="1">
                  <c:v>69</c:v>
                </c:pt>
                <c:pt idx="2">
                  <c:v>63.3</c:v>
                </c:pt>
                <c:pt idx="3">
                  <c:v>65.099999999999994</c:v>
                </c:pt>
                <c:pt idx="4">
                  <c:v>65.400000000000006</c:v>
                </c:pt>
                <c:pt idx="5">
                  <c:v>60.4</c:v>
                </c:pt>
                <c:pt idx="6">
                  <c:v>65.099999999999994</c:v>
                </c:pt>
              </c:numCache>
            </c:numRef>
          </c:yVal>
          <c:smooth val="0"/>
          <c:extLst>
            <c:ext xmlns:c16="http://schemas.microsoft.com/office/drawing/2014/chart" uri="{C3380CC4-5D6E-409C-BE32-E72D297353CC}">
              <c16:uniqueId val="{00000000-7832-472E-9608-30A83C5EF964}"/>
            </c:ext>
          </c:extLst>
        </c:ser>
        <c:ser>
          <c:idx val="1"/>
          <c:order val="1"/>
          <c:tx>
            <c:strRef>
              <c:f>'4-ANPP, fent, norfent'!$K$16</c:f>
              <c:strCache>
                <c:ptCount val="1"/>
                <c:pt idx="0">
                  <c:v>4-ANPP</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'4-ANPP, fent, norfent'!$I$17:$I$23</c:f>
              <c:numCache>
                <c:formatCode>General</c:formatCode>
                <c:ptCount val="7"/>
                <c:pt idx="0">
                  <c:v>0.01</c:v>
                </c:pt>
                <c:pt idx="1">
                  <c:v>1</c:v>
                </c:pt>
                <c:pt idx="2">
                  <c:v>2</c:v>
                </c:pt>
                <c:pt idx="3">
                  <c:v>3</c:v>
                </c:pt>
                <c:pt idx="4">
                  <c:v>4</c:v>
                </c:pt>
              </c:numCache>
            </c:numRef>
          </c:xVal>
          <c:yVal>
            <c:numRef>
              <c:f>'4-ANPP, fent, norfent'!$K$17:$K$23</c:f>
              <c:numCache>
                <c:formatCode>General</c:formatCode>
                <c:ptCount val="7"/>
                <c:pt idx="0">
                  <c:v>73.400000000000006</c:v>
                </c:pt>
                <c:pt idx="1">
                  <c:v>0.1</c:v>
                </c:pt>
                <c:pt idx="2">
                  <c:v>0.2</c:v>
                </c:pt>
                <c:pt idx="3">
                  <c:v>1E-3</c:v>
                </c:pt>
                <c:pt idx="4">
                  <c:v>1E-3</c:v>
                </c:pt>
              </c:numCache>
            </c:numRef>
          </c:yVal>
          <c:smooth val="0"/>
          <c:extLst>
            <c:ext xmlns:c16="http://schemas.microsoft.com/office/drawing/2014/chart" uri="{C3380CC4-5D6E-409C-BE32-E72D297353CC}">
              <c16:uniqueId val="{00000001-7832-472E-9608-30A83C5EF964}"/>
            </c:ext>
          </c:extLst>
        </c:ser>
        <c:ser>
          <c:idx val="2"/>
          <c:order val="2"/>
          <c:tx>
            <c:strRef>
              <c:f>'4-ANPP, fent, norfent'!$L$16</c:f>
              <c:strCache>
                <c:ptCount val="1"/>
                <c:pt idx="0">
                  <c:v>fentanyl control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olid"/>
              </a:ln>
              <a:effectLst/>
            </c:spPr>
            <c:trendlineType val="exp"/>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norfent'!$L$17:$L$23</c:f>
              <c:numCache>
                <c:formatCode>General</c:formatCode>
                <c:ptCount val="7"/>
                <c:pt idx="0">
                  <c:v>96.6</c:v>
                </c:pt>
                <c:pt idx="1">
                  <c:v>89.9</c:v>
                </c:pt>
                <c:pt idx="2">
                  <c:v>88.8</c:v>
                </c:pt>
                <c:pt idx="3">
                  <c:v>94.1</c:v>
                </c:pt>
                <c:pt idx="4">
                  <c:v>89.8</c:v>
                </c:pt>
                <c:pt idx="5">
                  <c:v>81.099999999999994</c:v>
                </c:pt>
                <c:pt idx="6">
                  <c:v>84.2</c:v>
                </c:pt>
              </c:numCache>
            </c:numRef>
          </c:yVal>
          <c:smooth val="0"/>
          <c:extLst>
            <c:ext xmlns:c16="http://schemas.microsoft.com/office/drawing/2014/chart" uri="{C3380CC4-5D6E-409C-BE32-E72D297353CC}">
              <c16:uniqueId val="{00000002-7832-472E-9608-30A83C5EF964}"/>
            </c:ext>
          </c:extLst>
        </c:ser>
        <c:ser>
          <c:idx val="3"/>
          <c:order val="3"/>
          <c:tx>
            <c:strRef>
              <c:f>'4-ANPP, fent, norfent'!$M$16</c:f>
              <c:strCache>
                <c:ptCount val="1"/>
                <c:pt idx="0">
                  <c:v>fentanyl</c:v>
                </c:pt>
              </c:strCache>
            </c:strRef>
          </c:tx>
          <c:spPr>
            <a:ln w="1905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og"/>
            <c:dispRSqr val="0"/>
            <c:dispEq val="0"/>
          </c:trendline>
          <c:trendline>
            <c:spPr>
              <a:ln w="19050" cap="rnd">
                <a:solidFill>
                  <a:srgbClr val="FFC000"/>
                </a:solidFill>
                <a:prstDash val="solid"/>
              </a:ln>
              <a:effectLst/>
            </c:spPr>
            <c:trendlineType val="log"/>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norfent'!$M$17:$M$23</c:f>
              <c:numCache>
                <c:formatCode>General</c:formatCode>
                <c:ptCount val="7"/>
                <c:pt idx="0">
                  <c:v>97</c:v>
                </c:pt>
                <c:pt idx="1">
                  <c:v>22.5</c:v>
                </c:pt>
                <c:pt idx="2">
                  <c:v>23.8</c:v>
                </c:pt>
                <c:pt idx="3">
                  <c:v>7.7</c:v>
                </c:pt>
                <c:pt idx="4">
                  <c:v>5.2</c:v>
                </c:pt>
              </c:numCache>
            </c:numRef>
          </c:yVal>
          <c:smooth val="0"/>
          <c:extLst>
            <c:ext xmlns:c16="http://schemas.microsoft.com/office/drawing/2014/chart" uri="{C3380CC4-5D6E-409C-BE32-E72D297353CC}">
              <c16:uniqueId val="{00000003-7832-472E-9608-30A83C5EF964}"/>
            </c:ext>
          </c:extLst>
        </c:ser>
        <c:ser>
          <c:idx val="5"/>
          <c:order val="4"/>
          <c:tx>
            <c:strRef>
              <c:f>'4-ANPP, fent, norfent'!$O$16</c:f>
              <c:strCache>
                <c:ptCount val="1"/>
                <c:pt idx="0">
                  <c:v>norfentanyl</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olid"/>
              </a:ln>
              <a:effectLst/>
            </c:spPr>
            <c:trendlineType val="poly"/>
            <c:order val="2"/>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norfent'!$O$17:$O$23</c:f>
              <c:numCache>
                <c:formatCode>General</c:formatCode>
                <c:ptCount val="7"/>
                <c:pt idx="0">
                  <c:v>2</c:v>
                </c:pt>
                <c:pt idx="1">
                  <c:v>16.8</c:v>
                </c:pt>
                <c:pt idx="2">
                  <c:v>21.8</c:v>
                </c:pt>
                <c:pt idx="3">
                  <c:v>32.299999999999997</c:v>
                </c:pt>
                <c:pt idx="4">
                  <c:v>28.3</c:v>
                </c:pt>
                <c:pt idx="5">
                  <c:v>26</c:v>
                </c:pt>
                <c:pt idx="6">
                  <c:v>9.1</c:v>
                </c:pt>
              </c:numCache>
            </c:numRef>
          </c:yVal>
          <c:smooth val="0"/>
          <c:extLst>
            <c:ext xmlns:c16="http://schemas.microsoft.com/office/drawing/2014/chart" uri="{C3380CC4-5D6E-409C-BE32-E72D297353CC}">
              <c16:uniqueId val="{00000005-7832-472E-9608-30A83C5EF964}"/>
            </c:ext>
          </c:extLst>
        </c:ser>
        <c:ser>
          <c:idx val="4"/>
          <c:order val="5"/>
          <c:tx>
            <c:v>remifentanil control</c:v>
          </c:tx>
          <c:spPr>
            <a:ln w="25400" cap="rnd">
              <a:noFill/>
              <a:round/>
            </a:ln>
            <a:effectLst/>
          </c:spPr>
          <c:marker>
            <c:symbol val="circle"/>
            <c:size val="5"/>
            <c:spPr>
              <a:solidFill>
                <a:srgbClr val="7030A0"/>
              </a:solidFill>
              <a:ln w="9525">
                <a:solidFill>
                  <a:schemeClr val="bg1"/>
                </a:solidFill>
              </a:ln>
              <a:effectLst/>
            </c:spPr>
          </c:marker>
          <c:trendline>
            <c:spPr>
              <a:ln w="19050" cap="rnd">
                <a:solidFill>
                  <a:schemeClr val="tx1"/>
                </a:solidFill>
                <a:prstDash val="solid"/>
              </a:ln>
              <a:effectLst/>
            </c:spPr>
            <c:trendlineType val="linear"/>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norfent'!$P$17:$P$23</c:f>
              <c:numCache>
                <c:formatCode>General</c:formatCode>
                <c:ptCount val="7"/>
                <c:pt idx="0">
                  <c:v>199.3</c:v>
                </c:pt>
                <c:pt idx="1">
                  <c:v>176.7</c:v>
                </c:pt>
                <c:pt idx="2">
                  <c:v>184.2</c:v>
                </c:pt>
                <c:pt idx="3">
                  <c:v>177.1</c:v>
                </c:pt>
                <c:pt idx="4">
                  <c:v>178.8</c:v>
                </c:pt>
                <c:pt idx="5">
                  <c:v>32.9</c:v>
                </c:pt>
                <c:pt idx="6">
                  <c:v>0.3</c:v>
                </c:pt>
              </c:numCache>
            </c:numRef>
          </c:yVal>
          <c:smooth val="0"/>
          <c:extLst>
            <c:ext xmlns:c16="http://schemas.microsoft.com/office/drawing/2014/chart" uri="{C3380CC4-5D6E-409C-BE32-E72D297353CC}">
              <c16:uniqueId val="{00000005-F270-4353-8B0A-C8C0828C9E03}"/>
            </c:ext>
          </c:extLst>
        </c:ser>
        <c:ser>
          <c:idx val="6"/>
          <c:order val="6"/>
          <c:tx>
            <c:v>remifentanil</c:v>
          </c:tx>
          <c:spPr>
            <a:ln w="25400" cap="rnd">
              <a:solidFill>
                <a:schemeClr val="tx1">
                  <a:alpha val="99000"/>
                </a:schemeClr>
              </a:solidFill>
              <a:prstDash val="sysDot"/>
              <a:round/>
            </a:ln>
            <a:effectLst/>
          </c:spPr>
          <c:marker>
            <c:symbol val="circle"/>
            <c:size val="5"/>
            <c:spPr>
              <a:solidFill>
                <a:schemeClr val="tx1"/>
              </a:solidFill>
              <a:ln w="9525">
                <a:solidFill>
                  <a:schemeClr val="accent1">
                    <a:lumMod val="60000"/>
                  </a:schemeClr>
                </a:solidFill>
              </a:ln>
              <a:effectLst/>
            </c:spPr>
          </c:marker>
          <c:xVal>
            <c:numRef>
              <c:f>'4-ANPP, fent, norfent'!$I$17:$I$23</c:f>
              <c:numCache>
                <c:formatCode>General</c:formatCode>
                <c:ptCount val="7"/>
                <c:pt idx="0">
                  <c:v>0.01</c:v>
                </c:pt>
                <c:pt idx="1">
                  <c:v>1</c:v>
                </c:pt>
                <c:pt idx="2">
                  <c:v>2</c:v>
                </c:pt>
                <c:pt idx="3">
                  <c:v>3</c:v>
                </c:pt>
                <c:pt idx="4">
                  <c:v>4</c:v>
                </c:pt>
              </c:numCache>
            </c:numRef>
          </c:xVal>
          <c:yVal>
            <c:numRef>
              <c:f>'4-ANPP, fent, norfent'!$Q$17:$Q$23</c:f>
              <c:numCache>
                <c:formatCode>General</c:formatCode>
                <c:ptCount val="7"/>
                <c:pt idx="0">
                  <c:v>178.4</c:v>
                </c:pt>
                <c:pt idx="1">
                  <c:v>0.6</c:v>
                </c:pt>
                <c:pt idx="2">
                  <c:v>0.5</c:v>
                </c:pt>
                <c:pt idx="3">
                  <c:v>0.5</c:v>
                </c:pt>
                <c:pt idx="4">
                  <c:v>0.4</c:v>
                </c:pt>
                <c:pt idx="5">
                  <c:v>0.1</c:v>
                </c:pt>
                <c:pt idx="6">
                  <c:v>0</c:v>
                </c:pt>
              </c:numCache>
            </c:numRef>
          </c:yVal>
          <c:smooth val="0"/>
          <c:extLst>
            <c:ext xmlns:c16="http://schemas.microsoft.com/office/drawing/2014/chart" uri="{C3380CC4-5D6E-409C-BE32-E72D297353CC}">
              <c16:uniqueId val="{00000006-F270-4353-8B0A-C8C0828C9E03}"/>
            </c:ext>
          </c:extLst>
        </c:ser>
        <c:dLbls>
          <c:showLegendKey val="0"/>
          <c:showVal val="0"/>
          <c:showCatName val="0"/>
          <c:showSerName val="0"/>
          <c:showPercent val="0"/>
          <c:showBubbleSize val="0"/>
        </c:dLbls>
        <c:axId val="1258452719"/>
        <c:axId val="1258466447"/>
      </c:scatterChart>
      <c:valAx>
        <c:axId val="1258452719"/>
        <c:scaling>
          <c:orientation val="minMax"/>
          <c:max val="4.0999999999999996"/>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(hrs)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466447"/>
        <c:crosses val="autoZero"/>
        <c:crossBetween val="midCat"/>
      </c:valAx>
      <c:valAx>
        <c:axId val="1258466447"/>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concentration (</a:t>
                </a:r>
                <a:r>
                  <a:rPr lang="en-US">
                    <a:latin typeface="Symbol" panose="05050102010706020507" pitchFamily="18" charset="2"/>
                  </a:rPr>
                  <a:t>m</a:t>
                </a:r>
                <a:r>
                  <a:rPr lang="en-US"/>
                  <a:t>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452719"/>
        <c:crosses val="autoZero"/>
        <c:crossBetween val="midCat"/>
      </c:valAx>
      <c:spPr>
        <a:noFill/>
        <a:ln>
          <a:noFill/>
        </a:ln>
        <a:effectLst/>
      </c:spPr>
    </c:plotArea>
    <c:legend>
      <c:legendPos val="r"/>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74117019430286113"/>
          <c:y val="8.9491722721565817E-2"/>
          <c:w val="0.2577180331669644"/>
          <c:h val="0.570225743957295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'4-ANPP, fent, norfent'!$J$16</c:f>
              <c:strCache>
                <c:ptCount val="1"/>
                <c:pt idx="0">
                  <c:v>4-ANPP control</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olid"/>
              </a:ln>
              <a:effectLst/>
            </c:spPr>
            <c:trendlineType val="exp"/>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norfent'!$J$17:$J$23</c:f>
              <c:numCache>
                <c:formatCode>General</c:formatCode>
                <c:ptCount val="7"/>
                <c:pt idx="0">
                  <c:v>70.2</c:v>
                </c:pt>
                <c:pt idx="1">
                  <c:v>69</c:v>
                </c:pt>
                <c:pt idx="2">
                  <c:v>63.3</c:v>
                </c:pt>
                <c:pt idx="3">
                  <c:v>65.099999999999994</c:v>
                </c:pt>
                <c:pt idx="4">
                  <c:v>65.400000000000006</c:v>
                </c:pt>
                <c:pt idx="5">
                  <c:v>60.4</c:v>
                </c:pt>
                <c:pt idx="6">
                  <c:v>65.099999999999994</c:v>
                </c:pt>
              </c:numCache>
            </c:numRef>
          </c:yVal>
          <c:smooth val="0"/>
          <c:extLst>
            <c:ext xmlns:c16="http://schemas.microsoft.com/office/drawing/2014/chart" uri="{C3380CC4-5D6E-409C-BE32-E72D297353CC}">
              <c16:uniqueId val="{00000001-7E3C-43FB-AD04-D94E40F900B7}"/>
            </c:ext>
          </c:extLst>
        </c:ser>
        <c:ser>
          <c:idx val="1"/>
          <c:order val="1"/>
          <c:tx>
            <c:strRef>
              <c:f>'4-ANPP, fent, norfent'!$K$16</c:f>
              <c:strCache>
                <c:ptCount val="1"/>
                <c:pt idx="0">
                  <c:v>4-ANPP</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'4-ANPP, fent, norfent'!$I$17:$I$23</c:f>
              <c:numCache>
                <c:formatCode>General</c:formatCode>
                <c:ptCount val="7"/>
                <c:pt idx="0">
                  <c:v>0.01</c:v>
                </c:pt>
                <c:pt idx="1">
                  <c:v>1</c:v>
                </c:pt>
                <c:pt idx="2">
                  <c:v>2</c:v>
                </c:pt>
                <c:pt idx="3">
                  <c:v>3</c:v>
                </c:pt>
                <c:pt idx="4">
                  <c:v>4</c:v>
                </c:pt>
              </c:numCache>
            </c:numRef>
          </c:xVal>
          <c:yVal>
            <c:numRef>
              <c:f>'4-ANPP, fent, norfent'!$K$17:$K$23</c:f>
              <c:numCache>
                <c:formatCode>General</c:formatCode>
                <c:ptCount val="7"/>
                <c:pt idx="0">
                  <c:v>73.400000000000006</c:v>
                </c:pt>
                <c:pt idx="1">
                  <c:v>0.1</c:v>
                </c:pt>
                <c:pt idx="2">
                  <c:v>0.2</c:v>
                </c:pt>
                <c:pt idx="3">
                  <c:v>1E-3</c:v>
                </c:pt>
                <c:pt idx="4">
                  <c:v>1E-3</c:v>
                </c:pt>
              </c:numCache>
            </c:numRef>
          </c:yVal>
          <c:smooth val="0"/>
          <c:extLst>
            <c:ext xmlns:c16="http://schemas.microsoft.com/office/drawing/2014/chart" uri="{C3380CC4-5D6E-409C-BE32-E72D297353CC}">
              <c16:uniqueId val="{00000002-7E3C-43FB-AD04-D94E40F900B7}"/>
            </c:ext>
          </c:extLst>
        </c:ser>
        <c:ser>
          <c:idx val="2"/>
          <c:order val="2"/>
          <c:tx>
            <c:strRef>
              <c:f>'4-ANPP, fent, norfent'!$L$16</c:f>
              <c:strCache>
                <c:ptCount val="1"/>
                <c:pt idx="0">
                  <c:v>fentanyl control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olid"/>
              </a:ln>
              <a:effectLst/>
            </c:spPr>
            <c:trendlineType val="exp"/>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norfent'!$L$17:$L$23</c:f>
              <c:numCache>
                <c:formatCode>General</c:formatCode>
                <c:ptCount val="7"/>
                <c:pt idx="0">
                  <c:v>96.6</c:v>
                </c:pt>
                <c:pt idx="1">
                  <c:v>89.9</c:v>
                </c:pt>
                <c:pt idx="2">
                  <c:v>88.8</c:v>
                </c:pt>
                <c:pt idx="3">
                  <c:v>94.1</c:v>
                </c:pt>
                <c:pt idx="4">
                  <c:v>89.8</c:v>
                </c:pt>
                <c:pt idx="5">
                  <c:v>81.099999999999994</c:v>
                </c:pt>
                <c:pt idx="6">
                  <c:v>84.2</c:v>
                </c:pt>
              </c:numCache>
            </c:numRef>
          </c:yVal>
          <c:smooth val="0"/>
          <c:extLst>
            <c:ext xmlns:c16="http://schemas.microsoft.com/office/drawing/2014/chart" uri="{C3380CC4-5D6E-409C-BE32-E72D297353CC}">
              <c16:uniqueId val="{00000004-7E3C-43FB-AD04-D94E40F900B7}"/>
            </c:ext>
          </c:extLst>
        </c:ser>
        <c:ser>
          <c:idx val="3"/>
          <c:order val="3"/>
          <c:tx>
            <c:strRef>
              <c:f>'4-ANPP, fent, norfent'!$M$16</c:f>
              <c:strCache>
                <c:ptCount val="1"/>
                <c:pt idx="0">
                  <c:v>fentanyl</c:v>
                </c:pt>
              </c:strCache>
            </c:strRef>
          </c:tx>
          <c:spPr>
            <a:ln w="1905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og"/>
            <c:dispRSqr val="0"/>
            <c:dispEq val="0"/>
          </c:trendline>
          <c:trendline>
            <c:spPr>
              <a:ln w="19050" cap="rnd">
                <a:solidFill>
                  <a:srgbClr val="FFC000"/>
                </a:solidFill>
                <a:prstDash val="solid"/>
              </a:ln>
              <a:effectLst/>
            </c:spPr>
            <c:trendlineType val="log"/>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norfent'!$M$17:$M$23</c:f>
              <c:numCache>
                <c:formatCode>General</c:formatCode>
                <c:ptCount val="7"/>
                <c:pt idx="0">
                  <c:v>97</c:v>
                </c:pt>
                <c:pt idx="1">
                  <c:v>22.5</c:v>
                </c:pt>
                <c:pt idx="2">
                  <c:v>23.8</c:v>
                </c:pt>
                <c:pt idx="3">
                  <c:v>7.7</c:v>
                </c:pt>
                <c:pt idx="4">
                  <c:v>5.2</c:v>
                </c:pt>
              </c:numCache>
            </c:numRef>
          </c:yVal>
          <c:smooth val="0"/>
          <c:extLst>
            <c:ext xmlns:c16="http://schemas.microsoft.com/office/drawing/2014/chart" uri="{C3380CC4-5D6E-409C-BE32-E72D297353CC}">
              <c16:uniqueId val="{00000007-7E3C-43FB-AD04-D94E40F900B7}"/>
            </c:ext>
          </c:extLst>
        </c:ser>
        <c:ser>
          <c:idx val="5"/>
          <c:order val="4"/>
          <c:tx>
            <c:strRef>
              <c:f>'4-ANPP, fent, norfent'!$O$16</c:f>
              <c:strCache>
                <c:ptCount val="1"/>
                <c:pt idx="0">
                  <c:v>norfentanyl</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olid"/>
              </a:ln>
              <a:effectLst/>
            </c:spPr>
            <c:trendlineType val="poly"/>
            <c:order val="2"/>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norfent'!$O$17:$O$23</c:f>
              <c:numCache>
                <c:formatCode>General</c:formatCode>
                <c:ptCount val="7"/>
                <c:pt idx="0">
                  <c:v>2</c:v>
                </c:pt>
                <c:pt idx="1">
                  <c:v>16.8</c:v>
                </c:pt>
                <c:pt idx="2">
                  <c:v>21.8</c:v>
                </c:pt>
                <c:pt idx="3">
                  <c:v>32.299999999999997</c:v>
                </c:pt>
                <c:pt idx="4">
                  <c:v>28.3</c:v>
                </c:pt>
                <c:pt idx="5">
                  <c:v>26</c:v>
                </c:pt>
                <c:pt idx="6">
                  <c:v>9.1</c:v>
                </c:pt>
              </c:numCache>
            </c:numRef>
          </c:yVal>
          <c:smooth val="0"/>
          <c:extLst>
            <c:ext xmlns:c16="http://schemas.microsoft.com/office/drawing/2014/chart" uri="{C3380CC4-5D6E-409C-BE32-E72D297353CC}">
              <c16:uniqueId val="{00000009-7E3C-43FB-AD04-D94E40F900B7}"/>
            </c:ext>
          </c:extLst>
        </c:ser>
        <c:ser>
          <c:idx val="4"/>
          <c:order val="5"/>
          <c:tx>
            <c:v>remifentanil control</c:v>
          </c:tx>
          <c:spPr>
            <a:ln w="25400" cap="rnd">
              <a:noFill/>
              <a:round/>
            </a:ln>
            <a:effectLst/>
          </c:spPr>
          <c:marker>
            <c:symbol val="circle"/>
            <c:size val="5"/>
            <c:spPr>
              <a:solidFill>
                <a:srgbClr val="7030A0"/>
              </a:solidFill>
              <a:ln w="9525">
                <a:solidFill>
                  <a:schemeClr val="bg1"/>
                </a:solidFill>
              </a:ln>
              <a:effectLst/>
            </c:spPr>
          </c:marker>
          <c:trendline>
            <c:spPr>
              <a:ln w="19050" cap="rnd">
                <a:solidFill>
                  <a:schemeClr val="tx1"/>
                </a:solidFill>
                <a:prstDash val="solid"/>
              </a:ln>
              <a:effectLst/>
            </c:spPr>
            <c:trendlineType val="linear"/>
            <c:dispRSqr val="0"/>
            <c:dispEq val="0"/>
          </c:trendline>
          <c:xVal>
            <c:numRef>
              <c:f>'4-ANPP, fent, norfent'!$I$17:$I$23</c:f>
              <c:numCache>
                <c:formatCode>General</c:formatCode>
                <c:ptCount val="7"/>
                <c:pt idx="0">
                  <c:v>0.01</c:v>
                </c:pt>
                <c:pt idx="1">
                  <c:v>1</c:v>
                </c:pt>
                <c:pt idx="2">
                  <c:v>2</c:v>
                </c:pt>
                <c:pt idx="3">
                  <c:v>3</c:v>
                </c:pt>
                <c:pt idx="4">
                  <c:v>4</c:v>
                </c:pt>
              </c:numCache>
            </c:numRef>
          </c:xVal>
          <c:yVal>
            <c:numRef>
              <c:f>'4-ANPP, fent, norfent'!$P$17:$P$23</c:f>
              <c:numCache>
                <c:formatCode>General</c:formatCode>
                <c:ptCount val="7"/>
                <c:pt idx="0">
                  <c:v>199.3</c:v>
                </c:pt>
                <c:pt idx="1">
                  <c:v>176.7</c:v>
                </c:pt>
                <c:pt idx="2">
                  <c:v>184.2</c:v>
                </c:pt>
                <c:pt idx="3">
                  <c:v>177.1</c:v>
                </c:pt>
                <c:pt idx="4">
                  <c:v>178.8</c:v>
                </c:pt>
                <c:pt idx="5">
                  <c:v>32.9</c:v>
                </c:pt>
                <c:pt idx="6">
                  <c:v>0.3</c:v>
                </c:pt>
              </c:numCache>
            </c:numRef>
          </c:yVal>
          <c:smooth val="0"/>
          <c:extLst>
            <c:ext xmlns:c16="http://schemas.microsoft.com/office/drawing/2014/chart" uri="{C3380CC4-5D6E-409C-BE32-E72D297353CC}">
              <c16:uniqueId val="{0000000B-7E3C-43FB-AD04-D94E40F900B7}"/>
            </c:ext>
          </c:extLst>
        </c:ser>
        <c:ser>
          <c:idx val="6"/>
          <c:order val="6"/>
          <c:tx>
            <c:v>remifentanil</c:v>
          </c:tx>
          <c:spPr>
            <a:ln w="25400" cap="rnd">
              <a:solidFill>
                <a:schemeClr val="tx1">
                  <a:alpha val="99000"/>
                </a:schemeClr>
              </a:solidFill>
              <a:prstDash val="sysDot"/>
              <a:round/>
            </a:ln>
            <a:effectLst/>
          </c:spPr>
          <c:marker>
            <c:symbol val="circle"/>
            <c:size val="5"/>
            <c:spPr>
              <a:solidFill>
                <a:schemeClr val="tx1"/>
              </a:solidFill>
              <a:ln w="9525">
                <a:solidFill>
                  <a:schemeClr val="accent1">
                    <a:lumMod val="60000"/>
                  </a:schemeClr>
                </a:solidFill>
              </a:ln>
              <a:effectLst/>
            </c:spPr>
          </c:marker>
          <c:xVal>
            <c:numRef>
              <c:f>'4-ANPP, fent, norfent'!$I$17:$I$23</c:f>
              <c:numCache>
                <c:formatCode>General</c:formatCode>
                <c:ptCount val="7"/>
                <c:pt idx="0">
                  <c:v>0.01</c:v>
                </c:pt>
                <c:pt idx="1">
                  <c:v>1</c:v>
                </c:pt>
                <c:pt idx="2">
                  <c:v>2</c:v>
                </c:pt>
                <c:pt idx="3">
                  <c:v>3</c:v>
                </c:pt>
                <c:pt idx="4">
                  <c:v>4</c:v>
                </c:pt>
              </c:numCache>
            </c:numRef>
          </c:xVal>
          <c:yVal>
            <c:numRef>
              <c:f>'4-ANPP, fent, norfent'!$Q$17:$Q$23</c:f>
              <c:numCache>
                <c:formatCode>General</c:formatCode>
                <c:ptCount val="7"/>
                <c:pt idx="0">
                  <c:v>178.4</c:v>
                </c:pt>
                <c:pt idx="1">
                  <c:v>0.6</c:v>
                </c:pt>
                <c:pt idx="2">
                  <c:v>0.5</c:v>
                </c:pt>
                <c:pt idx="3">
                  <c:v>0.5</c:v>
                </c:pt>
                <c:pt idx="4">
                  <c:v>0.4</c:v>
                </c:pt>
                <c:pt idx="5">
                  <c:v>0.1</c:v>
                </c:pt>
                <c:pt idx="6">
                  <c:v>0</c:v>
                </c:pt>
              </c:numCache>
            </c:numRef>
          </c:yVal>
          <c:smooth val="0"/>
          <c:extLst>
            <c:ext xmlns:c16="http://schemas.microsoft.com/office/drawing/2014/chart" uri="{C3380CC4-5D6E-409C-BE32-E72D297353CC}">
              <c16:uniqueId val="{0000000C-7E3C-43FB-AD04-D94E40F900B7}"/>
            </c:ext>
          </c:extLst>
        </c:ser>
        <c:dLbls>
          <c:showLegendKey val="0"/>
          <c:showVal val="0"/>
          <c:showCatName val="0"/>
          <c:showSerName val="0"/>
          <c:showPercent val="0"/>
          <c:showBubbleSize val="0"/>
        </c:dLbls>
        <c:axId val="1258452719"/>
        <c:axId val="1258466447"/>
      </c:scatterChart>
      <c:valAx>
        <c:axId val="1258452719"/>
        <c:scaling>
          <c:orientation val="minMax"/>
          <c:max val="4.0999999999999996"/>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(hrs)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466447"/>
        <c:crosses val="autoZero"/>
        <c:crossBetween val="midCat"/>
      </c:valAx>
      <c:valAx>
        <c:axId val="1258466447"/>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concentration (</a:t>
                </a:r>
                <a:r>
                  <a:rPr lang="en-US">
                    <a:latin typeface="Symbol" panose="05050102010706020507" pitchFamily="18" charset="2"/>
                  </a:rPr>
                  <a:t>m</a:t>
                </a:r>
                <a:r>
                  <a:rPr lang="en-US"/>
                  <a:t>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8452719"/>
        <c:crosses val="autoZero"/>
        <c:crossBetween val="midCat"/>
      </c:valAx>
      <c:spPr>
        <a:noFill/>
        <a:ln>
          <a:noFill/>
        </a:ln>
        <a:effectLst/>
      </c:spPr>
    </c:plotArea>
    <c:legend>
      <c:legendPos val="r"/>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74117019430286113"/>
          <c:y val="8.9491722721565817E-2"/>
          <c:w val="0.2577180331669644"/>
          <c:h val="0.570225743957295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2825896762903"/>
          <c:y val="6.0185185185185182E-2"/>
          <c:w val="0.81229396325459313"/>
          <c:h val="0.63759988334791484"/>
        </c:manualLayout>
      </c:layout>
      <c:scatterChart>
        <c:scatterStyle val="lineMarker"/>
        <c:varyColors val="0"/>
        <c:ser>
          <c:idx val="0"/>
          <c:order val="0"/>
          <c:tx>
            <c:v>0% bleach</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0"/>
            <c:dispEq val="0"/>
          </c:trendline>
          <c:xVal>
            <c:numRef>
              <c:f>'Figure 2'!$A$4:$A$14</c:f>
              <c:numCache>
                <c:formatCode>General</c:formatCode>
                <c:ptCount val="11"/>
                <c:pt idx="0">
                  <c:v>0</c:v>
                </c:pt>
                <c:pt idx="1">
                  <c:v>17</c:v>
                </c:pt>
                <c:pt idx="2">
                  <c:v>23</c:v>
                </c:pt>
                <c:pt idx="3">
                  <c:v>48</c:v>
                </c:pt>
                <c:pt idx="4">
                  <c:v>96</c:v>
                </c:pt>
                <c:pt idx="5">
                  <c:v>144</c:v>
                </c:pt>
                <c:pt idx="6">
                  <c:v>168</c:v>
                </c:pt>
                <c:pt idx="7">
                  <c:v>216</c:v>
                </c:pt>
                <c:pt idx="8">
                  <c:v>288</c:v>
                </c:pt>
                <c:pt idx="9">
                  <c:v>312</c:v>
                </c:pt>
                <c:pt idx="10">
                  <c:v>336</c:v>
                </c:pt>
              </c:numCache>
            </c:numRef>
          </c:xVal>
          <c:yVal>
            <c:numRef>
              <c:f>'Figure 2'!$B$4:$B$14</c:f>
              <c:numCache>
                <c:formatCode>General</c:formatCode>
                <c:ptCount val="11"/>
                <c:pt idx="0">
                  <c:v>100</c:v>
                </c:pt>
                <c:pt idx="1">
                  <c:v>98</c:v>
                </c:pt>
                <c:pt idx="2">
                  <c:v>91.78</c:v>
                </c:pt>
                <c:pt idx="3">
                  <c:v>88.84</c:v>
                </c:pt>
                <c:pt idx="4">
                  <c:v>83.91</c:v>
                </c:pt>
                <c:pt idx="5">
                  <c:v>82.09</c:v>
                </c:pt>
                <c:pt idx="6">
                  <c:v>70.59</c:v>
                </c:pt>
                <c:pt idx="7">
                  <c:v>68.040000000000006</c:v>
                </c:pt>
                <c:pt idx="8">
                  <c:v>62.77</c:v>
                </c:pt>
                <c:pt idx="9">
                  <c:v>61.27</c:v>
                </c:pt>
                <c:pt idx="10">
                  <c:v>58.9</c:v>
                </c:pt>
              </c:numCache>
            </c:numRef>
          </c:yVal>
          <c:smooth val="0"/>
          <c:extLst>
            <c:ext xmlns:c16="http://schemas.microsoft.com/office/drawing/2014/chart" uri="{C3380CC4-5D6E-409C-BE32-E72D297353CC}">
              <c16:uniqueId val="{00000000-01F0-4B3C-8C9A-D3B36B0BC193}"/>
            </c:ext>
          </c:extLst>
        </c:ser>
        <c:ser>
          <c:idx val="1"/>
          <c:order val="1"/>
          <c:tx>
            <c:v>10% bleach</c:v>
          </c:tx>
          <c:spPr>
            <a:ln w="1905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exp"/>
            <c:dispRSqr val="0"/>
            <c:dispEq val="0"/>
          </c:trendline>
          <c:xVal>
            <c:numRef>
              <c:f>'Figure 2'!$A$4:$A$14</c:f>
              <c:numCache>
                <c:formatCode>General</c:formatCode>
                <c:ptCount val="11"/>
                <c:pt idx="0">
                  <c:v>0</c:v>
                </c:pt>
                <c:pt idx="1">
                  <c:v>17</c:v>
                </c:pt>
                <c:pt idx="2">
                  <c:v>23</c:v>
                </c:pt>
                <c:pt idx="3">
                  <c:v>48</c:v>
                </c:pt>
                <c:pt idx="4">
                  <c:v>96</c:v>
                </c:pt>
                <c:pt idx="5">
                  <c:v>144</c:v>
                </c:pt>
                <c:pt idx="6">
                  <c:v>168</c:v>
                </c:pt>
                <c:pt idx="7">
                  <c:v>216</c:v>
                </c:pt>
                <c:pt idx="8">
                  <c:v>288</c:v>
                </c:pt>
                <c:pt idx="9">
                  <c:v>312</c:v>
                </c:pt>
                <c:pt idx="10">
                  <c:v>336</c:v>
                </c:pt>
              </c:numCache>
            </c:numRef>
          </c:xVal>
          <c:yVal>
            <c:numRef>
              <c:f>'Figure 2'!$C$4:$C$14</c:f>
              <c:numCache>
                <c:formatCode>General</c:formatCode>
                <c:ptCount val="11"/>
                <c:pt idx="0">
                  <c:v>100</c:v>
                </c:pt>
                <c:pt idx="1">
                  <c:v>84.79</c:v>
                </c:pt>
                <c:pt idx="2">
                  <c:v>79.94</c:v>
                </c:pt>
                <c:pt idx="3">
                  <c:v>53.72</c:v>
                </c:pt>
                <c:pt idx="4">
                  <c:v>30.56</c:v>
                </c:pt>
                <c:pt idx="5">
                  <c:v>16.53</c:v>
                </c:pt>
                <c:pt idx="6">
                  <c:v>12.15</c:v>
                </c:pt>
                <c:pt idx="7">
                  <c:v>6.94</c:v>
                </c:pt>
                <c:pt idx="8">
                  <c:v>3.88</c:v>
                </c:pt>
                <c:pt idx="9">
                  <c:v>2.85</c:v>
                </c:pt>
                <c:pt idx="10">
                  <c:v>1.86</c:v>
                </c:pt>
              </c:numCache>
            </c:numRef>
          </c:yVal>
          <c:smooth val="0"/>
          <c:extLst>
            <c:ext xmlns:c16="http://schemas.microsoft.com/office/drawing/2014/chart" uri="{C3380CC4-5D6E-409C-BE32-E72D297353CC}">
              <c16:uniqueId val="{00000001-01F0-4B3C-8C9A-D3B36B0BC193}"/>
            </c:ext>
          </c:extLst>
        </c:ser>
        <c:ser>
          <c:idx val="2"/>
          <c:order val="2"/>
          <c:tx>
            <c:v>25% bleach</c:v>
          </c:tx>
          <c:spPr>
            <a:ln w="1905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exp"/>
            <c:dispRSqr val="0"/>
            <c:dispEq val="0"/>
          </c:trendline>
          <c:xVal>
            <c:numRef>
              <c:f>'Figure 2'!$A$4:$A$14</c:f>
              <c:numCache>
                <c:formatCode>General</c:formatCode>
                <c:ptCount val="11"/>
                <c:pt idx="0">
                  <c:v>0</c:v>
                </c:pt>
                <c:pt idx="1">
                  <c:v>17</c:v>
                </c:pt>
                <c:pt idx="2">
                  <c:v>23</c:v>
                </c:pt>
                <c:pt idx="3">
                  <c:v>48</c:v>
                </c:pt>
                <c:pt idx="4">
                  <c:v>96</c:v>
                </c:pt>
                <c:pt idx="5">
                  <c:v>144</c:v>
                </c:pt>
                <c:pt idx="6">
                  <c:v>168</c:v>
                </c:pt>
                <c:pt idx="7">
                  <c:v>216</c:v>
                </c:pt>
                <c:pt idx="8">
                  <c:v>288</c:v>
                </c:pt>
                <c:pt idx="9">
                  <c:v>312</c:v>
                </c:pt>
                <c:pt idx="10">
                  <c:v>336</c:v>
                </c:pt>
              </c:numCache>
            </c:numRef>
          </c:xVal>
          <c:yVal>
            <c:numRef>
              <c:f>'Figure 2'!$D$4:$D$14</c:f>
              <c:numCache>
                <c:formatCode>General</c:formatCode>
                <c:ptCount val="11"/>
                <c:pt idx="0">
                  <c:v>100</c:v>
                </c:pt>
                <c:pt idx="1">
                  <c:v>61.08</c:v>
                </c:pt>
                <c:pt idx="2">
                  <c:v>51.18</c:v>
                </c:pt>
                <c:pt idx="3">
                  <c:v>26.26</c:v>
                </c:pt>
                <c:pt idx="4">
                  <c:v>7.53</c:v>
                </c:pt>
                <c:pt idx="5">
                  <c:v>2.11</c:v>
                </c:pt>
                <c:pt idx="6">
                  <c:v>1.04</c:v>
                </c:pt>
              </c:numCache>
            </c:numRef>
          </c:yVal>
          <c:smooth val="0"/>
          <c:extLst>
            <c:ext xmlns:c16="http://schemas.microsoft.com/office/drawing/2014/chart" uri="{C3380CC4-5D6E-409C-BE32-E72D297353CC}">
              <c16:uniqueId val="{00000002-01F0-4B3C-8C9A-D3B36B0BC193}"/>
            </c:ext>
          </c:extLst>
        </c:ser>
        <c:ser>
          <c:idx val="3"/>
          <c:order val="3"/>
          <c:tx>
            <c:v>50% bleach</c:v>
          </c:tx>
          <c:spPr>
            <a:ln w="1905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exp"/>
            <c:dispRSqr val="0"/>
            <c:dispEq val="0"/>
          </c:trendline>
          <c:xVal>
            <c:numRef>
              <c:f>'Figure 2'!$A$4:$A$14</c:f>
              <c:numCache>
                <c:formatCode>General</c:formatCode>
                <c:ptCount val="11"/>
                <c:pt idx="0">
                  <c:v>0</c:v>
                </c:pt>
                <c:pt idx="1">
                  <c:v>17</c:v>
                </c:pt>
                <c:pt idx="2">
                  <c:v>23</c:v>
                </c:pt>
                <c:pt idx="3">
                  <c:v>48</c:v>
                </c:pt>
                <c:pt idx="4">
                  <c:v>96</c:v>
                </c:pt>
                <c:pt idx="5">
                  <c:v>144</c:v>
                </c:pt>
                <c:pt idx="6">
                  <c:v>168</c:v>
                </c:pt>
                <c:pt idx="7">
                  <c:v>216</c:v>
                </c:pt>
                <c:pt idx="8">
                  <c:v>288</c:v>
                </c:pt>
                <c:pt idx="9">
                  <c:v>312</c:v>
                </c:pt>
                <c:pt idx="10">
                  <c:v>336</c:v>
                </c:pt>
              </c:numCache>
            </c:numRef>
          </c:xVal>
          <c:yVal>
            <c:numRef>
              <c:f>'Figure 2'!$E$4:$E$14</c:f>
              <c:numCache>
                <c:formatCode>General</c:formatCode>
                <c:ptCount val="11"/>
                <c:pt idx="0">
                  <c:v>100</c:v>
                </c:pt>
                <c:pt idx="1">
                  <c:v>34.32</c:v>
                </c:pt>
                <c:pt idx="2">
                  <c:v>30.68</c:v>
                </c:pt>
                <c:pt idx="3">
                  <c:v>9.39</c:v>
                </c:pt>
                <c:pt idx="4">
                  <c:v>1.03</c:v>
                </c:pt>
              </c:numCache>
            </c:numRef>
          </c:yVal>
          <c:smooth val="0"/>
          <c:extLst>
            <c:ext xmlns:c16="http://schemas.microsoft.com/office/drawing/2014/chart" uri="{C3380CC4-5D6E-409C-BE32-E72D297353CC}">
              <c16:uniqueId val="{00000003-01F0-4B3C-8C9A-D3B36B0BC193}"/>
            </c:ext>
          </c:extLst>
        </c:ser>
        <c:dLbls>
          <c:showLegendKey val="0"/>
          <c:showVal val="0"/>
          <c:showCatName val="0"/>
          <c:showSerName val="0"/>
          <c:showPercent val="0"/>
          <c:showBubbleSize val="0"/>
        </c:dLbls>
        <c:axId val="1013708335"/>
        <c:axId val="1013695855"/>
      </c:scatterChart>
      <c:valAx>
        <c:axId val="1013708335"/>
        <c:scaling>
          <c:orientation val="minMax"/>
          <c:max val="35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Reaction time (h)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695855"/>
        <c:crosses val="autoZero"/>
        <c:crossBetween val="midCat"/>
      </c:valAx>
      <c:valAx>
        <c:axId val="1013695855"/>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norfentanyl remaining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708335"/>
        <c:crosses val="autoZero"/>
        <c:crossBetween val="midCat"/>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28584426946631669"/>
          <c:y val="7.4652230971128594E-2"/>
          <c:w val="0.67275590551181097"/>
          <c:h val="7.8125546806649168E-2"/>
        </c:manualLayout>
      </c:layout>
      <c:overlay val="0"/>
      <c:spPr>
        <a:noFill/>
        <a:ln>
          <a:solidFill>
            <a:schemeClr val="tx1">
              <a:lumMod val="15000"/>
              <a:lumOff val="8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16</xdr:col>
      <xdr:colOff>588961</xdr:colOff>
      <xdr:row>2</xdr:row>
      <xdr:rowOff>11112</xdr:rowOff>
    </xdr:from>
    <xdr:to>
      <xdr:col>26</xdr:col>
      <xdr:colOff>496887</xdr:colOff>
      <xdr:row>15</xdr:row>
      <xdr:rowOff>33337</xdr:rowOff>
    </xdr:to>
    <xdr:graphicFrame macro="">
      <xdr:nvGraphicFramePr>
        <xdr:cNvPr id="4" name="Chart 3">
          <a:extLst>
            <a:ext uri="{FF2B5EF4-FFF2-40B4-BE49-F238E27FC236}">
              <a16:creationId xmlns:a16="http://schemas.microsoft.com/office/drawing/2014/main" id="{E3A24990-0C61-85FE-B6D7-CEED3D21B5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0.26404</cdr:x>
      <cdr:y>0.14361</cdr:y>
    </cdr:from>
    <cdr:to>
      <cdr:x>0.42412</cdr:x>
      <cdr:y>0.44773</cdr:y>
    </cdr:to>
    <cdr:sp macro="" textlink="">
      <cdr:nvSpPr>
        <cdr:cNvPr id="2" name="TextBox 1">
          <a:extLst xmlns:a="http://schemas.openxmlformats.org/drawingml/2006/main">
            <a:ext uri="{FF2B5EF4-FFF2-40B4-BE49-F238E27FC236}">
              <a16:creationId xmlns:a16="http://schemas.microsoft.com/office/drawing/2014/main" id="{A6A10F5F-7F84-8E4A-1691-403ED03728D3}"/>
            </a:ext>
          </a:extLst>
        </cdr:cNvPr>
        <cdr:cNvSpPr txBox="1"/>
      </cdr:nvSpPr>
      <cdr:spPr>
        <a:xfrm xmlns:a="http://schemas.openxmlformats.org/drawingml/2006/main">
          <a:off x="1508126" y="43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298450</xdr:colOff>
      <xdr:row>1</xdr:row>
      <xdr:rowOff>304800</xdr:rowOff>
    </xdr:from>
    <xdr:to>
      <xdr:col>18</xdr:col>
      <xdr:colOff>222251</xdr:colOff>
      <xdr:row>17</xdr:row>
      <xdr:rowOff>28575</xdr:rowOff>
    </xdr:to>
    <xdr:graphicFrame macro="">
      <xdr:nvGraphicFramePr>
        <xdr:cNvPr id="4" name="Chart 3">
          <a:extLst>
            <a:ext uri="{FF2B5EF4-FFF2-40B4-BE49-F238E27FC236}">
              <a16:creationId xmlns:a16="http://schemas.microsoft.com/office/drawing/2014/main" id="{349E821D-4046-4038-81B0-4984F12C6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0.26404</cdr:x>
      <cdr:y>0.14361</cdr:y>
    </cdr:from>
    <cdr:to>
      <cdr:x>0.42412</cdr:x>
      <cdr:y>0.44773</cdr:y>
    </cdr:to>
    <cdr:sp macro="" textlink="">
      <cdr:nvSpPr>
        <cdr:cNvPr id="2" name="TextBox 1">
          <a:extLst xmlns:a="http://schemas.openxmlformats.org/drawingml/2006/main">
            <a:ext uri="{FF2B5EF4-FFF2-40B4-BE49-F238E27FC236}">
              <a16:creationId xmlns:a16="http://schemas.microsoft.com/office/drawing/2014/main" id="{A6A10F5F-7F84-8E4A-1691-403ED03728D3}"/>
            </a:ext>
          </a:extLst>
        </cdr:cNvPr>
        <cdr:cNvSpPr txBox="1"/>
      </cdr:nvSpPr>
      <cdr:spPr>
        <a:xfrm xmlns:a="http://schemas.openxmlformats.org/drawingml/2006/main">
          <a:off x="1508126" y="43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321470</xdr:colOff>
      <xdr:row>2</xdr:row>
      <xdr:rowOff>79375</xdr:rowOff>
    </xdr:from>
    <xdr:to>
      <xdr:col>13</xdr:col>
      <xdr:colOff>3969</xdr:colOff>
      <xdr:row>14</xdr:row>
      <xdr:rowOff>173038</xdr:rowOff>
    </xdr:to>
    <xdr:graphicFrame macro="">
      <xdr:nvGraphicFramePr>
        <xdr:cNvPr id="4" name="Chart 3">
          <a:extLst>
            <a:ext uri="{FF2B5EF4-FFF2-40B4-BE49-F238E27FC236}">
              <a16:creationId xmlns:a16="http://schemas.microsoft.com/office/drawing/2014/main" id="{E1CC29D2-23F3-7824-5FDE-44A367EA7A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2193-602C-4101-A691-4C064429F186}">
  <dimension ref="A2:X49"/>
  <sheetViews>
    <sheetView topLeftCell="D1" zoomScale="80" zoomScaleNormal="80" workbookViewId="0">
      <selection activeCell="I16" sqref="I16:Q22"/>
    </sheetView>
  </sheetViews>
  <sheetFormatPr defaultRowHeight="14.5" x14ac:dyDescent="0.35"/>
  <sheetData>
    <row r="2" spans="1:18" ht="15.5" x14ac:dyDescent="0.35">
      <c r="A2" s="7" t="s">
        <v>16</v>
      </c>
    </row>
    <row r="3" spans="1:18" ht="15" thickBot="1" x14ac:dyDescent="0.4"/>
    <row r="4" spans="1:18" ht="44" thickBot="1" x14ac:dyDescent="0.4">
      <c r="A4" s="1" t="s">
        <v>2</v>
      </c>
      <c r="B4" s="4" t="s">
        <v>4</v>
      </c>
      <c r="C4" s="5">
        <v>0.05</v>
      </c>
      <c r="D4" s="5">
        <v>0.1</v>
      </c>
      <c r="E4" s="5">
        <v>0.25</v>
      </c>
      <c r="F4" s="5">
        <v>0.5</v>
      </c>
      <c r="J4" s="8" t="s">
        <v>23</v>
      </c>
      <c r="K4" s="8" t="s">
        <v>5</v>
      </c>
      <c r="L4" s="8" t="s">
        <v>18</v>
      </c>
      <c r="M4" s="8" t="s">
        <v>19</v>
      </c>
      <c r="N4" s="8" t="s">
        <v>21</v>
      </c>
      <c r="O4" s="8" t="s">
        <v>20</v>
      </c>
    </row>
    <row r="5" spans="1:18" ht="16" thickBot="1" x14ac:dyDescent="0.4">
      <c r="A5" s="14" t="s">
        <v>5</v>
      </c>
      <c r="B5" s="15"/>
      <c r="C5" s="15"/>
      <c r="D5" s="15"/>
      <c r="E5" s="15"/>
      <c r="F5" s="16"/>
      <c r="I5" t="str">
        <f>A4</f>
        <v>Time</v>
      </c>
      <c r="J5" t="s">
        <v>1</v>
      </c>
    </row>
    <row r="6" spans="1:18" ht="16" thickBot="1" x14ac:dyDescent="0.4">
      <c r="A6" s="2" t="s">
        <v>6</v>
      </c>
      <c r="B6" s="6">
        <v>70.2</v>
      </c>
      <c r="C6" s="6">
        <v>68.5</v>
      </c>
      <c r="D6" s="6">
        <v>73.400000000000006</v>
      </c>
      <c r="E6" s="6">
        <v>71</v>
      </c>
      <c r="F6" s="6">
        <v>67.8</v>
      </c>
      <c r="I6">
        <v>0</v>
      </c>
      <c r="J6">
        <f>B6/B$6</f>
        <v>1</v>
      </c>
      <c r="K6">
        <f>D6/D$6</f>
        <v>1</v>
      </c>
      <c r="L6">
        <f>B24/B$24</f>
        <v>1</v>
      </c>
      <c r="M6">
        <f>D24/D$24</f>
        <v>1</v>
      </c>
      <c r="N6">
        <f>B32/B$32</f>
        <v>1</v>
      </c>
      <c r="O6">
        <f>D32/D$32</f>
        <v>1</v>
      </c>
    </row>
    <row r="7" spans="1:18" ht="16" thickBot="1" x14ac:dyDescent="0.4">
      <c r="A7" s="2" t="s">
        <v>7</v>
      </c>
      <c r="B7" s="6">
        <v>69</v>
      </c>
      <c r="C7" s="6">
        <v>0.2</v>
      </c>
      <c r="D7" s="6">
        <v>0.1</v>
      </c>
      <c r="E7" s="6">
        <v>0.5</v>
      </c>
      <c r="F7" s="6">
        <v>0</v>
      </c>
      <c r="I7">
        <v>1</v>
      </c>
      <c r="J7">
        <f t="shared" ref="J7:J12" si="0">B7/B$6</f>
        <v>0.98290598290598286</v>
      </c>
      <c r="K7">
        <f t="shared" ref="K7:K12" si="1">D7/D$6</f>
        <v>1.3623978201634877E-3</v>
      </c>
      <c r="L7">
        <f t="shared" ref="L7:L12" si="2">B25/B$24</f>
        <v>0.93064182194616984</v>
      </c>
      <c r="M7">
        <f t="shared" ref="M7:M12" si="3">D25/D$24</f>
        <v>0.23195876288659795</v>
      </c>
      <c r="N7">
        <f t="shared" ref="N7:N12" si="4">B33/B$32</f>
        <v>1.1000000000000001</v>
      </c>
      <c r="O7">
        <f t="shared" ref="O7:O12" si="5">D33/D$32</f>
        <v>8.4</v>
      </c>
    </row>
    <row r="8" spans="1:18" ht="16" thickBot="1" x14ac:dyDescent="0.4">
      <c r="A8" s="2" t="s">
        <v>8</v>
      </c>
      <c r="B8" s="6">
        <v>63.3</v>
      </c>
      <c r="C8" s="6">
        <v>0.1</v>
      </c>
      <c r="D8" s="6">
        <v>0.2</v>
      </c>
      <c r="E8" s="6">
        <v>0</v>
      </c>
      <c r="F8" s="6">
        <v>0</v>
      </c>
      <c r="I8">
        <v>2</v>
      </c>
      <c r="J8">
        <f t="shared" si="0"/>
        <v>0.90170940170940161</v>
      </c>
      <c r="K8">
        <f t="shared" si="1"/>
        <v>2.7247956403269754E-3</v>
      </c>
      <c r="L8">
        <f t="shared" si="2"/>
        <v>0.91925465838509324</v>
      </c>
      <c r="M8">
        <f t="shared" si="3"/>
        <v>0.24536082474226806</v>
      </c>
      <c r="N8">
        <f t="shared" si="4"/>
        <v>1.35</v>
      </c>
      <c r="O8">
        <f t="shared" si="5"/>
        <v>10.9</v>
      </c>
    </row>
    <row r="9" spans="1:18" ht="16" thickBot="1" x14ac:dyDescent="0.4">
      <c r="A9" s="2" t="s">
        <v>9</v>
      </c>
      <c r="B9" s="6">
        <v>65.099999999999994</v>
      </c>
      <c r="C9" s="6">
        <v>0.2</v>
      </c>
      <c r="D9" s="6">
        <v>0</v>
      </c>
      <c r="E9" s="6">
        <v>0</v>
      </c>
      <c r="F9" s="6">
        <v>0</v>
      </c>
      <c r="I9">
        <v>3</v>
      </c>
      <c r="J9">
        <f t="shared" si="0"/>
        <v>0.92735042735042728</v>
      </c>
      <c r="K9">
        <f t="shared" si="1"/>
        <v>0</v>
      </c>
      <c r="L9">
        <f t="shared" si="2"/>
        <v>0.97412008281573503</v>
      </c>
      <c r="M9">
        <f t="shared" si="3"/>
        <v>7.9381443298969068E-2</v>
      </c>
      <c r="N9">
        <f t="shared" si="4"/>
        <v>5.25</v>
      </c>
      <c r="O9">
        <f t="shared" si="5"/>
        <v>16.149999999999999</v>
      </c>
    </row>
    <row r="10" spans="1:18" ht="16" thickBot="1" x14ac:dyDescent="0.4">
      <c r="A10" s="2" t="s">
        <v>10</v>
      </c>
      <c r="B10" s="6">
        <v>65.400000000000006</v>
      </c>
      <c r="C10" s="6">
        <v>0.2</v>
      </c>
      <c r="D10" s="6">
        <v>0</v>
      </c>
      <c r="E10" s="6">
        <v>0</v>
      </c>
      <c r="F10" s="6">
        <v>0</v>
      </c>
      <c r="I10">
        <v>4</v>
      </c>
      <c r="J10">
        <f t="shared" si="0"/>
        <v>0.93162393162393164</v>
      </c>
      <c r="K10">
        <f t="shared" si="1"/>
        <v>0</v>
      </c>
      <c r="L10">
        <f t="shared" si="2"/>
        <v>0.92960662525879922</v>
      </c>
      <c r="M10">
        <f t="shared" si="3"/>
        <v>5.3608247422680416E-2</v>
      </c>
      <c r="N10">
        <f t="shared" si="4"/>
        <v>2.9</v>
      </c>
      <c r="O10">
        <f t="shared" si="5"/>
        <v>14.15</v>
      </c>
    </row>
    <row r="11" spans="1:18" ht="16" thickBot="1" x14ac:dyDescent="0.4">
      <c r="A11" s="2" t="s">
        <v>11</v>
      </c>
      <c r="B11" s="6">
        <v>60.4</v>
      </c>
      <c r="C11" s="6">
        <v>0.2</v>
      </c>
      <c r="D11" s="6">
        <v>0</v>
      </c>
      <c r="E11" s="6">
        <v>0</v>
      </c>
      <c r="F11" s="6">
        <v>0</v>
      </c>
      <c r="I11">
        <v>24</v>
      </c>
      <c r="J11">
        <f t="shared" si="0"/>
        <v>0.86039886039886038</v>
      </c>
      <c r="K11">
        <f t="shared" si="1"/>
        <v>0</v>
      </c>
      <c r="L11">
        <f t="shared" si="2"/>
        <v>0.83954451345755687</v>
      </c>
      <c r="M11">
        <f t="shared" si="3"/>
        <v>0</v>
      </c>
      <c r="N11">
        <f t="shared" si="4"/>
        <v>13.75</v>
      </c>
      <c r="O11">
        <f t="shared" si="5"/>
        <v>13</v>
      </c>
    </row>
    <row r="12" spans="1:18" ht="16" thickBot="1" x14ac:dyDescent="0.4">
      <c r="A12" s="2" t="s">
        <v>12</v>
      </c>
      <c r="B12" s="6">
        <v>65.099999999999994</v>
      </c>
      <c r="C12" s="6">
        <v>0.2</v>
      </c>
      <c r="D12" s="6">
        <v>0</v>
      </c>
      <c r="E12" s="6">
        <v>0</v>
      </c>
      <c r="F12" s="6">
        <v>0</v>
      </c>
      <c r="I12">
        <f>5*24</f>
        <v>120</v>
      </c>
      <c r="J12">
        <f t="shared" si="0"/>
        <v>0.92735042735042728</v>
      </c>
      <c r="K12">
        <f t="shared" si="1"/>
        <v>0</v>
      </c>
      <c r="L12">
        <f t="shared" si="2"/>
        <v>0.87163561076604568</v>
      </c>
      <c r="M12">
        <f t="shared" si="3"/>
        <v>0</v>
      </c>
      <c r="N12">
        <f t="shared" si="4"/>
        <v>3.35</v>
      </c>
      <c r="O12">
        <f t="shared" si="5"/>
        <v>4.55</v>
      </c>
    </row>
    <row r="13" spans="1:18" ht="16" thickBot="1" x14ac:dyDescent="0.4">
      <c r="A13" s="14"/>
      <c r="B13" s="15"/>
      <c r="C13" s="15"/>
      <c r="D13" s="15"/>
      <c r="E13" s="15"/>
      <c r="F13" s="16"/>
    </row>
    <row r="14" spans="1:18" ht="16" thickBot="1" x14ac:dyDescent="0.4">
      <c r="A14" s="14" t="s">
        <v>13</v>
      </c>
      <c r="B14" s="15"/>
      <c r="C14" s="15"/>
      <c r="D14" s="15"/>
      <c r="E14" s="15"/>
      <c r="F14" s="16"/>
    </row>
    <row r="15" spans="1:18" ht="16" thickBot="1" x14ac:dyDescent="0.4">
      <c r="A15" s="2" t="s">
        <v>6</v>
      </c>
      <c r="B15" s="6">
        <v>199.3</v>
      </c>
      <c r="C15" s="6">
        <v>194</v>
      </c>
      <c r="D15" s="6">
        <v>178.4</v>
      </c>
      <c r="E15" s="6">
        <v>183.4</v>
      </c>
      <c r="F15" s="6">
        <v>199.9</v>
      </c>
      <c r="L15" t="s">
        <v>22</v>
      </c>
    </row>
    <row r="16" spans="1:18" ht="44" thickBot="1" x14ac:dyDescent="0.4">
      <c r="A16" s="2" t="s">
        <v>7</v>
      </c>
      <c r="B16" s="6">
        <v>176.7</v>
      </c>
      <c r="C16" s="6">
        <v>0.7</v>
      </c>
      <c r="D16" s="6">
        <v>0.6</v>
      </c>
      <c r="E16" s="6">
        <v>0.5</v>
      </c>
      <c r="F16" s="6">
        <v>0.4</v>
      </c>
      <c r="I16" t="s">
        <v>0</v>
      </c>
      <c r="J16" s="8" t="s">
        <v>17</v>
      </c>
      <c r="K16" s="8" t="s">
        <v>5</v>
      </c>
      <c r="L16" s="8" t="s">
        <v>18</v>
      </c>
      <c r="M16" s="8" t="s">
        <v>19</v>
      </c>
      <c r="N16" s="8" t="s">
        <v>21</v>
      </c>
      <c r="O16" s="8" t="s">
        <v>20</v>
      </c>
      <c r="P16" s="8" t="s">
        <v>24</v>
      </c>
      <c r="Q16" s="8" t="s">
        <v>25</v>
      </c>
      <c r="R16" s="8" t="s">
        <v>36</v>
      </c>
    </row>
    <row r="17" spans="1:24" ht="16" thickBot="1" x14ac:dyDescent="0.4">
      <c r="A17" s="2" t="s">
        <v>8</v>
      </c>
      <c r="B17" s="6">
        <v>184.2</v>
      </c>
      <c r="C17" s="6">
        <v>0.5</v>
      </c>
      <c r="D17" s="6">
        <v>0.5</v>
      </c>
      <c r="E17" s="6">
        <v>0.5</v>
      </c>
      <c r="F17" s="6">
        <v>0.2</v>
      </c>
      <c r="I17">
        <v>0.01</v>
      </c>
      <c r="J17">
        <f>B6</f>
        <v>70.2</v>
      </c>
      <c r="K17">
        <f>D6</f>
        <v>73.400000000000006</v>
      </c>
      <c r="L17">
        <f>B24</f>
        <v>96.6</v>
      </c>
      <c r="M17">
        <f>D24</f>
        <v>97</v>
      </c>
      <c r="N17">
        <f>B32</f>
        <v>2</v>
      </c>
      <c r="O17">
        <f>D32</f>
        <v>2</v>
      </c>
      <c r="P17">
        <f>B15</f>
        <v>199.3</v>
      </c>
      <c r="Q17">
        <f>D15</f>
        <v>178.4</v>
      </c>
      <c r="R17">
        <f>X21/10</f>
        <v>270.92099999999999</v>
      </c>
    </row>
    <row r="18" spans="1:24" ht="16" thickBot="1" x14ac:dyDescent="0.4">
      <c r="A18" s="2" t="s">
        <v>9</v>
      </c>
      <c r="B18" s="6">
        <v>177.1</v>
      </c>
      <c r="C18" s="6">
        <v>0.4</v>
      </c>
      <c r="D18" s="6">
        <v>0.5</v>
      </c>
      <c r="E18" s="6">
        <v>0.4</v>
      </c>
      <c r="F18" s="6">
        <v>0.2</v>
      </c>
      <c r="I18">
        <v>1</v>
      </c>
      <c r="J18">
        <f t="shared" ref="J18:J23" si="6">B7</f>
        <v>69</v>
      </c>
      <c r="K18">
        <f t="shared" ref="K18:K19" si="7">D7</f>
        <v>0.1</v>
      </c>
      <c r="L18">
        <f t="shared" ref="L18:L23" si="8">B25</f>
        <v>89.9</v>
      </c>
      <c r="M18">
        <f t="shared" ref="M18:M21" si="9">D25</f>
        <v>22.5</v>
      </c>
      <c r="N18">
        <f t="shared" ref="N18:N23" si="10">B33</f>
        <v>2.2000000000000002</v>
      </c>
      <c r="O18">
        <f t="shared" ref="O18:O23" si="11">D33</f>
        <v>16.8</v>
      </c>
      <c r="P18">
        <f t="shared" ref="P18:P23" si="12">B16</f>
        <v>176.7</v>
      </c>
      <c r="Q18">
        <f t="shared" ref="Q18:Q23" si="13">D16</f>
        <v>0.6</v>
      </c>
      <c r="R18">
        <f>X22/10</f>
        <v>297.49599999999998</v>
      </c>
      <c r="T18" s="3" t="s">
        <v>32</v>
      </c>
    </row>
    <row r="19" spans="1:24" ht="16" thickBot="1" x14ac:dyDescent="0.4">
      <c r="A19" s="2" t="s">
        <v>10</v>
      </c>
      <c r="B19" s="6">
        <v>178.8</v>
      </c>
      <c r="C19" s="6">
        <v>0.4</v>
      </c>
      <c r="D19" s="6">
        <v>0.4</v>
      </c>
      <c r="E19" s="6">
        <v>0.3</v>
      </c>
      <c r="F19" s="6">
        <v>0.1</v>
      </c>
      <c r="I19">
        <v>2</v>
      </c>
      <c r="J19">
        <f t="shared" si="6"/>
        <v>63.3</v>
      </c>
      <c r="K19">
        <f t="shared" si="7"/>
        <v>0.2</v>
      </c>
      <c r="L19">
        <f t="shared" si="8"/>
        <v>88.8</v>
      </c>
      <c r="M19">
        <f t="shared" si="9"/>
        <v>23.8</v>
      </c>
      <c r="N19">
        <f t="shared" si="10"/>
        <v>2.7</v>
      </c>
      <c r="O19">
        <f t="shared" si="11"/>
        <v>21.8</v>
      </c>
      <c r="P19">
        <f t="shared" si="12"/>
        <v>184.2</v>
      </c>
      <c r="Q19">
        <f t="shared" si="13"/>
        <v>0.5</v>
      </c>
      <c r="T19" s="17" t="s">
        <v>26</v>
      </c>
      <c r="U19" s="18"/>
      <c r="V19" s="18"/>
      <c r="W19" s="18"/>
      <c r="X19" s="19"/>
    </row>
    <row r="20" spans="1:24" ht="16" thickBot="1" x14ac:dyDescent="0.4">
      <c r="A20" s="2" t="s">
        <v>11</v>
      </c>
      <c r="B20" s="6">
        <v>32.9</v>
      </c>
      <c r="C20" s="6">
        <v>0.1</v>
      </c>
      <c r="D20" s="6">
        <v>0.1</v>
      </c>
      <c r="E20" s="6">
        <v>0</v>
      </c>
      <c r="F20" s="6">
        <v>0</v>
      </c>
      <c r="I20">
        <v>3</v>
      </c>
      <c r="J20">
        <f t="shared" si="6"/>
        <v>65.099999999999994</v>
      </c>
      <c r="K20">
        <v>1E-3</v>
      </c>
      <c r="L20">
        <f t="shared" si="8"/>
        <v>94.1</v>
      </c>
      <c r="M20">
        <f t="shared" si="9"/>
        <v>7.7</v>
      </c>
      <c r="N20">
        <f t="shared" si="10"/>
        <v>10.5</v>
      </c>
      <c r="O20">
        <f t="shared" si="11"/>
        <v>32.299999999999997</v>
      </c>
      <c r="P20">
        <f t="shared" si="12"/>
        <v>177.1</v>
      </c>
      <c r="Q20">
        <f t="shared" si="13"/>
        <v>0.5</v>
      </c>
      <c r="T20" s="10"/>
      <c r="U20" s="11">
        <v>0</v>
      </c>
      <c r="V20" s="12">
        <v>2.5000000000000001E-2</v>
      </c>
      <c r="W20" s="11">
        <v>0.1</v>
      </c>
      <c r="X20" s="11">
        <v>0.25</v>
      </c>
    </row>
    <row r="21" spans="1:24" ht="16" thickBot="1" x14ac:dyDescent="0.4">
      <c r="A21" s="2" t="s">
        <v>12</v>
      </c>
      <c r="B21" s="6">
        <v>0.3</v>
      </c>
      <c r="C21" s="6">
        <v>0</v>
      </c>
      <c r="D21" s="6">
        <v>0</v>
      </c>
      <c r="E21" s="6">
        <v>0</v>
      </c>
      <c r="F21" s="6">
        <v>0</v>
      </c>
      <c r="I21">
        <v>4</v>
      </c>
      <c r="J21">
        <f t="shared" si="6"/>
        <v>65.400000000000006</v>
      </c>
      <c r="K21">
        <v>1E-3</v>
      </c>
      <c r="L21">
        <f t="shared" si="8"/>
        <v>89.8</v>
      </c>
      <c r="M21">
        <f t="shared" si="9"/>
        <v>5.2</v>
      </c>
      <c r="N21">
        <f t="shared" si="10"/>
        <v>5.8</v>
      </c>
      <c r="O21">
        <f t="shared" si="11"/>
        <v>28.3</v>
      </c>
      <c r="P21">
        <f t="shared" si="12"/>
        <v>178.8</v>
      </c>
      <c r="Q21">
        <f t="shared" si="13"/>
        <v>0.4</v>
      </c>
      <c r="R21">
        <f>X23/10</f>
        <v>281.2</v>
      </c>
      <c r="T21" s="10" t="s">
        <v>27</v>
      </c>
      <c r="U21" s="13">
        <v>2830.19</v>
      </c>
      <c r="V21" s="13">
        <v>2431.46</v>
      </c>
      <c r="W21" s="13">
        <v>2422.36</v>
      </c>
      <c r="X21" s="13">
        <v>2709.21</v>
      </c>
    </row>
    <row r="22" spans="1:24" ht="16" thickBot="1" x14ac:dyDescent="0.4">
      <c r="A22" s="14"/>
      <c r="B22" s="15"/>
      <c r="C22" s="15"/>
      <c r="D22" s="15"/>
      <c r="E22" s="15"/>
      <c r="F22" s="16"/>
      <c r="J22">
        <f t="shared" si="6"/>
        <v>60.4</v>
      </c>
      <c r="L22">
        <f t="shared" si="8"/>
        <v>81.099999999999994</v>
      </c>
      <c r="N22">
        <f t="shared" si="10"/>
        <v>27.5</v>
      </c>
      <c r="O22">
        <f t="shared" si="11"/>
        <v>26</v>
      </c>
      <c r="P22">
        <f t="shared" si="12"/>
        <v>32.9</v>
      </c>
      <c r="Q22">
        <f t="shared" si="13"/>
        <v>0.1</v>
      </c>
      <c r="T22" s="10" t="s">
        <v>28</v>
      </c>
      <c r="U22" s="13">
        <v>1828.63</v>
      </c>
      <c r="V22" s="13">
        <v>2361.9499999999998</v>
      </c>
      <c r="W22" s="13">
        <v>2934.6</v>
      </c>
      <c r="X22" s="13">
        <v>2974.96</v>
      </c>
    </row>
    <row r="23" spans="1:24" ht="16" thickBot="1" x14ac:dyDescent="0.4">
      <c r="A23" s="14" t="s">
        <v>14</v>
      </c>
      <c r="B23" s="15"/>
      <c r="C23" s="15"/>
      <c r="D23" s="15"/>
      <c r="E23" s="15"/>
      <c r="F23" s="16"/>
      <c r="J23">
        <f t="shared" si="6"/>
        <v>65.099999999999994</v>
      </c>
      <c r="L23">
        <f t="shared" si="8"/>
        <v>84.2</v>
      </c>
      <c r="N23">
        <f t="shared" si="10"/>
        <v>6.7</v>
      </c>
      <c r="O23">
        <f t="shared" si="11"/>
        <v>9.1</v>
      </c>
      <c r="P23">
        <f t="shared" si="12"/>
        <v>0.3</v>
      </c>
      <c r="Q23">
        <f t="shared" si="13"/>
        <v>0</v>
      </c>
      <c r="T23" s="10" t="s">
        <v>29</v>
      </c>
      <c r="U23" s="13">
        <v>1965.87</v>
      </c>
      <c r="V23" s="13">
        <v>2610.5100000000002</v>
      </c>
      <c r="W23" s="13">
        <v>3217.33</v>
      </c>
      <c r="X23" s="13">
        <v>2812</v>
      </c>
    </row>
    <row r="24" spans="1:24" ht="16" thickBot="1" x14ac:dyDescent="0.4">
      <c r="A24" s="2" t="s">
        <v>6</v>
      </c>
      <c r="B24" s="6">
        <v>96.6</v>
      </c>
      <c r="C24" s="6">
        <v>92.5</v>
      </c>
      <c r="D24" s="6">
        <v>97</v>
      </c>
      <c r="E24" s="6">
        <v>97.4</v>
      </c>
      <c r="F24" s="6">
        <v>90.7</v>
      </c>
      <c r="T24" s="10" t="s">
        <v>30</v>
      </c>
      <c r="U24" s="13">
        <v>1933.17</v>
      </c>
      <c r="V24" s="13">
        <v>3146.27</v>
      </c>
      <c r="W24" s="13">
        <v>3179.71</v>
      </c>
      <c r="X24" s="13">
        <v>2650.32</v>
      </c>
    </row>
    <row r="25" spans="1:24" ht="16" thickBot="1" x14ac:dyDescent="0.4">
      <c r="A25" s="2" t="s">
        <v>7</v>
      </c>
      <c r="B25" s="6">
        <v>89.9</v>
      </c>
      <c r="C25" s="6">
        <v>41.9</v>
      </c>
      <c r="D25" s="6">
        <v>22.5</v>
      </c>
      <c r="E25" s="6">
        <v>20.9</v>
      </c>
      <c r="F25" s="6">
        <v>15.9</v>
      </c>
      <c r="T25" s="10" t="s">
        <v>31</v>
      </c>
      <c r="U25" s="13">
        <v>1447.54</v>
      </c>
      <c r="V25" s="13">
        <v>3019.32</v>
      </c>
      <c r="W25" s="13">
        <v>2463.06</v>
      </c>
      <c r="X25" s="13">
        <v>1535.2</v>
      </c>
    </row>
    <row r="26" spans="1:24" ht="16" thickBot="1" x14ac:dyDescent="0.4">
      <c r="A26" s="2" t="s">
        <v>8</v>
      </c>
      <c r="B26" s="6">
        <v>88.8</v>
      </c>
      <c r="C26" s="6">
        <v>26.4</v>
      </c>
      <c r="D26" s="6">
        <v>23.8</v>
      </c>
      <c r="E26" s="6">
        <v>13</v>
      </c>
      <c r="F26" s="6">
        <v>7.1</v>
      </c>
      <c r="T26" s="20"/>
      <c r="U26" s="21"/>
      <c r="V26" s="21"/>
      <c r="W26" s="21"/>
      <c r="X26" s="22"/>
    </row>
    <row r="27" spans="1:24" ht="16" thickBot="1" x14ac:dyDescent="0.4">
      <c r="A27" s="2" t="s">
        <v>9</v>
      </c>
      <c r="B27" s="6">
        <v>94.1</v>
      </c>
      <c r="C27" s="6">
        <v>16.7</v>
      </c>
      <c r="D27" s="6">
        <v>7.7</v>
      </c>
      <c r="E27" s="6">
        <v>4.9000000000000004</v>
      </c>
      <c r="F27" s="6">
        <v>0.6</v>
      </c>
      <c r="T27" s="17" t="s">
        <v>33</v>
      </c>
      <c r="U27" s="18"/>
      <c r="V27" s="18"/>
      <c r="W27" s="18"/>
      <c r="X27" s="19"/>
    </row>
    <row r="28" spans="1:24" ht="16" thickBot="1" x14ac:dyDescent="0.4">
      <c r="A28" s="2" t="s">
        <v>10</v>
      </c>
      <c r="B28" s="6">
        <v>89.8</v>
      </c>
      <c r="C28" s="6">
        <v>7.4</v>
      </c>
      <c r="D28" s="6">
        <v>5.2</v>
      </c>
      <c r="E28" s="6">
        <v>1.8</v>
      </c>
      <c r="F28" s="6">
        <v>0</v>
      </c>
      <c r="T28" s="10"/>
      <c r="U28" s="11">
        <v>0</v>
      </c>
      <c r="V28" s="12">
        <v>2.5000000000000001E-2</v>
      </c>
      <c r="W28" s="11">
        <v>0.1</v>
      </c>
      <c r="X28" s="11">
        <v>0.25</v>
      </c>
    </row>
    <row r="29" spans="1:24" ht="16" thickBot="1" x14ac:dyDescent="0.4">
      <c r="A29" s="2" t="s">
        <v>11</v>
      </c>
      <c r="B29" s="6">
        <v>81.099999999999994</v>
      </c>
      <c r="C29" s="6">
        <v>0</v>
      </c>
      <c r="D29" s="6">
        <v>0</v>
      </c>
      <c r="E29" s="6">
        <v>0</v>
      </c>
      <c r="F29" s="6">
        <v>0</v>
      </c>
      <c r="T29" s="10" t="s">
        <v>27</v>
      </c>
      <c r="U29" s="13">
        <v>2890.21</v>
      </c>
      <c r="V29" s="13">
        <v>1912.15</v>
      </c>
      <c r="W29" s="13">
        <v>2155.42</v>
      </c>
      <c r="X29" s="13">
        <v>2394.44</v>
      </c>
    </row>
    <row r="30" spans="1:24" ht="16" thickBot="1" x14ac:dyDescent="0.4">
      <c r="A30" s="2" t="s">
        <v>12</v>
      </c>
      <c r="B30" s="6">
        <v>84.2</v>
      </c>
      <c r="C30" s="6">
        <v>0</v>
      </c>
      <c r="D30" s="6">
        <v>0</v>
      </c>
      <c r="E30" s="6">
        <v>0</v>
      </c>
      <c r="F30" s="6">
        <v>0</v>
      </c>
      <c r="T30" s="10" t="s">
        <v>28</v>
      </c>
      <c r="U30" s="13">
        <v>1702.61</v>
      </c>
      <c r="V30" s="13">
        <v>2328.0100000000002</v>
      </c>
      <c r="W30" s="13">
        <v>2593.27</v>
      </c>
      <c r="X30" s="13">
        <v>2437.5700000000002</v>
      </c>
    </row>
    <row r="31" spans="1:24" ht="16" thickBot="1" x14ac:dyDescent="0.4">
      <c r="A31" s="14" t="s">
        <v>15</v>
      </c>
      <c r="B31" s="15"/>
      <c r="C31" s="15"/>
      <c r="D31" s="15"/>
      <c r="E31" s="15"/>
      <c r="F31" s="16"/>
      <c r="T31" s="10" t="s">
        <v>29</v>
      </c>
      <c r="U31" s="13">
        <v>2182.7399999999998</v>
      </c>
      <c r="V31" s="13">
        <v>1114.54</v>
      </c>
      <c r="W31" s="13">
        <v>1224.47</v>
      </c>
      <c r="X31" s="13">
        <v>1280.69</v>
      </c>
    </row>
    <row r="32" spans="1:24" ht="16" thickBot="1" x14ac:dyDescent="0.4">
      <c r="A32" s="2" t="s">
        <v>6</v>
      </c>
      <c r="B32" s="6">
        <v>2</v>
      </c>
      <c r="C32" s="6">
        <v>1.8</v>
      </c>
      <c r="D32" s="6">
        <v>2</v>
      </c>
      <c r="E32" s="6">
        <v>2</v>
      </c>
      <c r="F32" s="6">
        <v>2</v>
      </c>
      <c r="T32" s="10" t="s">
        <v>30</v>
      </c>
      <c r="U32" s="13">
        <v>1914.67</v>
      </c>
      <c r="V32" s="13">
        <v>3239.11</v>
      </c>
      <c r="W32" s="13">
        <v>2970.52</v>
      </c>
      <c r="X32" s="13">
        <v>2605.85</v>
      </c>
    </row>
    <row r="33" spans="1:24" ht="16" thickBot="1" x14ac:dyDescent="0.4">
      <c r="A33" s="2" t="s">
        <v>7</v>
      </c>
      <c r="B33" s="6">
        <v>2.2000000000000002</v>
      </c>
      <c r="C33" s="6">
        <v>16.399999999999999</v>
      </c>
      <c r="D33" s="6">
        <v>16.8</v>
      </c>
      <c r="E33" s="6">
        <v>14.6</v>
      </c>
      <c r="F33" s="6">
        <v>11.8</v>
      </c>
      <c r="T33" s="10" t="s">
        <v>31</v>
      </c>
      <c r="U33" s="13">
        <v>1687.58</v>
      </c>
      <c r="V33" s="13">
        <v>2984.49</v>
      </c>
      <c r="W33" s="13">
        <v>2489.79</v>
      </c>
      <c r="X33" s="13">
        <v>1646.7</v>
      </c>
    </row>
    <row r="34" spans="1:24" ht="16" thickBot="1" x14ac:dyDescent="0.4">
      <c r="A34" s="2" t="s">
        <v>8</v>
      </c>
      <c r="B34" s="6">
        <v>2.7</v>
      </c>
      <c r="C34" s="6">
        <v>22.8</v>
      </c>
      <c r="D34" s="6">
        <v>21.8</v>
      </c>
      <c r="E34" s="6">
        <v>17.399999999999999</v>
      </c>
      <c r="F34" s="6">
        <v>15.4</v>
      </c>
      <c r="T34" s="20"/>
      <c r="U34" s="21"/>
      <c r="V34" s="21"/>
      <c r="W34" s="21"/>
      <c r="X34" s="22"/>
    </row>
    <row r="35" spans="1:24" ht="16" thickBot="1" x14ac:dyDescent="0.4">
      <c r="A35" s="2" t="s">
        <v>9</v>
      </c>
      <c r="B35" s="6">
        <v>10.5</v>
      </c>
      <c r="C35" s="6">
        <v>33.799999999999997</v>
      </c>
      <c r="D35" s="6">
        <v>32.299999999999997</v>
      </c>
      <c r="E35" s="6">
        <v>28.8</v>
      </c>
      <c r="F35" s="6">
        <v>24.3</v>
      </c>
      <c r="T35" s="17" t="s">
        <v>34</v>
      </c>
      <c r="U35" s="18"/>
      <c r="V35" s="18"/>
      <c r="W35" s="18"/>
      <c r="X35" s="19"/>
    </row>
    <row r="36" spans="1:24" ht="16" thickBot="1" x14ac:dyDescent="0.4">
      <c r="A36" s="2" t="s">
        <v>10</v>
      </c>
      <c r="B36" s="6">
        <v>5.8</v>
      </c>
      <c r="C36" s="6">
        <v>28.4</v>
      </c>
      <c r="D36" s="6">
        <v>28.3</v>
      </c>
      <c r="E36" s="6">
        <v>25.2</v>
      </c>
      <c r="F36" s="6">
        <v>18</v>
      </c>
      <c r="T36" s="10"/>
      <c r="U36" s="11">
        <v>0</v>
      </c>
      <c r="V36" s="12">
        <v>2.5000000000000001E-2</v>
      </c>
      <c r="W36" s="11">
        <v>0.1</v>
      </c>
      <c r="X36" s="11">
        <v>0.25</v>
      </c>
    </row>
    <row r="37" spans="1:24" ht="16" thickBot="1" x14ac:dyDescent="0.4">
      <c r="A37" s="2" t="s">
        <v>11</v>
      </c>
      <c r="B37" s="6">
        <v>27.5</v>
      </c>
      <c r="C37" s="6">
        <v>79.5</v>
      </c>
      <c r="D37" s="6">
        <v>26</v>
      </c>
      <c r="E37" s="6">
        <v>15.8</v>
      </c>
      <c r="F37" s="6">
        <v>27</v>
      </c>
      <c r="T37" s="10" t="s">
        <v>27</v>
      </c>
      <c r="U37" s="13">
        <v>2077.25</v>
      </c>
      <c r="V37" s="13">
        <v>2056.54</v>
      </c>
      <c r="W37" s="13">
        <v>2135.9499999999998</v>
      </c>
      <c r="X37" s="13">
        <v>2396.66</v>
      </c>
    </row>
    <row r="38" spans="1:24" ht="16" thickBot="1" x14ac:dyDescent="0.4">
      <c r="A38" s="2" t="s">
        <v>12</v>
      </c>
      <c r="B38" s="6">
        <v>6.7</v>
      </c>
      <c r="C38" s="6">
        <v>14.9</v>
      </c>
      <c r="D38" s="6">
        <v>9.1</v>
      </c>
      <c r="E38" s="6">
        <v>5.3</v>
      </c>
      <c r="F38" s="6">
        <v>4.8</v>
      </c>
      <c r="T38" s="10" t="s">
        <v>28</v>
      </c>
      <c r="U38" s="13">
        <v>2076.4299999999998</v>
      </c>
      <c r="V38" s="13">
        <v>2998.4</v>
      </c>
      <c r="W38" s="13">
        <v>3012.6</v>
      </c>
      <c r="X38" s="13">
        <v>2793.82</v>
      </c>
    </row>
    <row r="39" spans="1:24" ht="15" thickBot="1" x14ac:dyDescent="0.4">
      <c r="T39" s="10" t="s">
        <v>29</v>
      </c>
      <c r="U39" s="13">
        <v>1515.02</v>
      </c>
      <c r="V39" s="13">
        <v>2886.18</v>
      </c>
      <c r="W39" s="13">
        <v>2187.23</v>
      </c>
      <c r="X39" s="13">
        <v>2494.17</v>
      </c>
    </row>
    <row r="40" spans="1:24" ht="15" thickBot="1" x14ac:dyDescent="0.4">
      <c r="T40" s="10" t="s">
        <v>30</v>
      </c>
      <c r="U40" s="13">
        <v>2015.39</v>
      </c>
      <c r="V40" s="13">
        <v>2735.38</v>
      </c>
      <c r="W40" s="13">
        <v>2079.23</v>
      </c>
      <c r="X40" s="13">
        <v>1642.65</v>
      </c>
    </row>
    <row r="41" spans="1:24" ht="15" thickBot="1" x14ac:dyDescent="0.4">
      <c r="T41" s="10" t="s">
        <v>31</v>
      </c>
      <c r="U41" s="13">
        <v>1475.34</v>
      </c>
      <c r="V41" s="13">
        <v>1584.19</v>
      </c>
      <c r="W41" s="13">
        <v>1471.38</v>
      </c>
      <c r="X41" s="13">
        <v>1404.47</v>
      </c>
    </row>
    <row r="42" spans="1:24" ht="15" thickBot="1" x14ac:dyDescent="0.4">
      <c r="T42" s="20"/>
      <c r="U42" s="21"/>
      <c r="V42" s="21"/>
      <c r="W42" s="21"/>
      <c r="X42" s="22"/>
    </row>
    <row r="43" spans="1:24" ht="15" thickBot="1" x14ac:dyDescent="0.4">
      <c r="T43" s="17" t="s">
        <v>35</v>
      </c>
      <c r="U43" s="18"/>
      <c r="V43" s="18"/>
      <c r="W43" s="18"/>
      <c r="X43" s="19"/>
    </row>
    <row r="44" spans="1:24" ht="15" thickBot="1" x14ac:dyDescent="0.4">
      <c r="T44" s="10"/>
      <c r="U44" s="11">
        <v>0</v>
      </c>
      <c r="V44" s="12">
        <v>2.5000000000000001E-2</v>
      </c>
      <c r="W44" s="11">
        <v>0.1</v>
      </c>
      <c r="X44" s="11">
        <v>0.25</v>
      </c>
    </row>
    <row r="45" spans="1:24" ht="15" thickBot="1" x14ac:dyDescent="0.4">
      <c r="T45" s="10" t="s">
        <v>27</v>
      </c>
      <c r="U45" s="13">
        <v>1984.81</v>
      </c>
      <c r="V45" s="13">
        <v>2044.46</v>
      </c>
      <c r="W45" s="13">
        <v>2167.41</v>
      </c>
      <c r="X45" s="13">
        <v>2443.6</v>
      </c>
    </row>
    <row r="46" spans="1:24" ht="15" thickBot="1" x14ac:dyDescent="0.4">
      <c r="T46" s="10" t="s">
        <v>28</v>
      </c>
      <c r="U46" s="13">
        <v>1808.62</v>
      </c>
      <c r="V46" s="13">
        <v>2314.34</v>
      </c>
      <c r="W46" s="13">
        <v>2631.39</v>
      </c>
      <c r="X46" s="13">
        <v>2816.12</v>
      </c>
    </row>
    <row r="47" spans="1:24" ht="15" thickBot="1" x14ac:dyDescent="0.4">
      <c r="T47" s="10" t="s">
        <v>29</v>
      </c>
      <c r="U47" s="13">
        <v>1946.3</v>
      </c>
      <c r="V47" s="13">
        <v>2681.04</v>
      </c>
      <c r="W47" s="13">
        <v>2789.41</v>
      </c>
      <c r="X47" s="13">
        <v>2762</v>
      </c>
    </row>
    <row r="48" spans="1:24" ht="15" thickBot="1" x14ac:dyDescent="0.4">
      <c r="T48" s="10" t="s">
        <v>30</v>
      </c>
      <c r="U48" s="13">
        <v>1859.08</v>
      </c>
      <c r="V48" s="13">
        <v>2904.39</v>
      </c>
      <c r="W48" s="13">
        <v>1536.92</v>
      </c>
      <c r="X48" s="13">
        <v>1406.58</v>
      </c>
    </row>
    <row r="49" spans="20:20" ht="15.5" x14ac:dyDescent="0.35">
      <c r="T49" s="9"/>
    </row>
  </sheetData>
  <mergeCells count="13">
    <mergeCell ref="T35:X35"/>
    <mergeCell ref="T42:X42"/>
    <mergeCell ref="T43:X43"/>
    <mergeCell ref="T19:X19"/>
    <mergeCell ref="T26:X26"/>
    <mergeCell ref="T27:X27"/>
    <mergeCell ref="T34:X34"/>
    <mergeCell ref="A31:F31"/>
    <mergeCell ref="A5:F5"/>
    <mergeCell ref="A13:F13"/>
    <mergeCell ref="A14:F14"/>
    <mergeCell ref="A22:F22"/>
    <mergeCell ref="A23:F2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6311-0A88-4A5B-875E-A0403E149856}">
  <dimension ref="A1:H7"/>
  <sheetViews>
    <sheetView tabSelected="1" workbookViewId="0">
      <selection activeCell="H11" sqref="H11"/>
    </sheetView>
  </sheetViews>
  <sheetFormatPr defaultRowHeight="14.5" x14ac:dyDescent="0.35"/>
  <sheetData>
    <row r="1" spans="1:8" x14ac:dyDescent="0.35">
      <c r="A1" s="23"/>
      <c r="B1" s="23" t="s">
        <v>40</v>
      </c>
      <c r="C1" s="23"/>
      <c r="D1" s="23"/>
      <c r="E1" s="23"/>
      <c r="F1" s="23"/>
      <c r="G1" s="23"/>
      <c r="H1" s="23"/>
    </row>
    <row r="2" spans="1:8" ht="43.5" x14ac:dyDescent="0.35">
      <c r="A2" s="23" t="s">
        <v>39</v>
      </c>
      <c r="B2" s="27" t="s">
        <v>17</v>
      </c>
      <c r="C2" s="27" t="s">
        <v>5</v>
      </c>
      <c r="D2" s="27" t="s">
        <v>18</v>
      </c>
      <c r="E2" s="27" t="s">
        <v>19</v>
      </c>
      <c r="F2" s="27" t="s">
        <v>20</v>
      </c>
      <c r="G2" s="27" t="s">
        <v>24</v>
      </c>
      <c r="H2" s="27" t="s">
        <v>25</v>
      </c>
    </row>
    <row r="3" spans="1:8" x14ac:dyDescent="0.35">
      <c r="A3" s="23">
        <v>0.01</v>
      </c>
      <c r="B3" s="23">
        <v>70.2</v>
      </c>
      <c r="C3" s="23">
        <v>73.400000000000006</v>
      </c>
      <c r="D3" s="23">
        <v>96.6</v>
      </c>
      <c r="E3" s="23">
        <v>97</v>
      </c>
      <c r="F3" s="23">
        <v>2</v>
      </c>
      <c r="G3" s="23">
        <v>199.3</v>
      </c>
      <c r="H3" s="23">
        <v>178.4</v>
      </c>
    </row>
    <row r="4" spans="1:8" x14ac:dyDescent="0.35">
      <c r="A4" s="23">
        <v>1</v>
      </c>
      <c r="B4" s="23">
        <v>69</v>
      </c>
      <c r="C4" s="23">
        <v>0.1</v>
      </c>
      <c r="D4" s="23">
        <v>89.9</v>
      </c>
      <c r="E4" s="23">
        <v>22.5</v>
      </c>
      <c r="F4" s="23">
        <v>16.8</v>
      </c>
      <c r="G4" s="23">
        <v>176.7</v>
      </c>
      <c r="H4" s="23">
        <v>0.6</v>
      </c>
    </row>
    <row r="5" spans="1:8" x14ac:dyDescent="0.35">
      <c r="A5" s="23">
        <v>2</v>
      </c>
      <c r="B5" s="23">
        <v>63.3</v>
      </c>
      <c r="C5" s="23">
        <v>0.2</v>
      </c>
      <c r="D5" s="23">
        <v>88.8</v>
      </c>
      <c r="E5" s="23">
        <v>23.8</v>
      </c>
      <c r="F5" s="23">
        <v>21.8</v>
      </c>
      <c r="G5" s="23">
        <v>184.2</v>
      </c>
      <c r="H5" s="23">
        <v>0.5</v>
      </c>
    </row>
    <row r="6" spans="1:8" x14ac:dyDescent="0.35">
      <c r="A6" s="23">
        <v>3</v>
      </c>
      <c r="B6" s="23">
        <v>65.099999999999994</v>
      </c>
      <c r="C6" s="23">
        <v>1E-3</v>
      </c>
      <c r="D6" s="23">
        <v>94.1</v>
      </c>
      <c r="E6" s="23">
        <v>7.7</v>
      </c>
      <c r="F6" s="23">
        <v>32.299999999999997</v>
      </c>
      <c r="G6" s="23">
        <v>177.1</v>
      </c>
      <c r="H6" s="23">
        <v>0.5</v>
      </c>
    </row>
    <row r="7" spans="1:8" x14ac:dyDescent="0.35">
      <c r="A7" s="23">
        <v>4</v>
      </c>
      <c r="B7" s="23">
        <v>65.400000000000006</v>
      </c>
      <c r="C7" s="23">
        <v>1E-3</v>
      </c>
      <c r="D7" s="23">
        <v>89.8</v>
      </c>
      <c r="E7" s="23">
        <v>5.2</v>
      </c>
      <c r="F7" s="23">
        <v>28.3</v>
      </c>
      <c r="G7" s="23">
        <v>178.8</v>
      </c>
      <c r="H7" s="23">
        <v>0.4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2281-EA4F-4055-80BC-D84434EE4A61}">
  <dimension ref="A1:E14"/>
  <sheetViews>
    <sheetView zoomScaleNormal="100" workbookViewId="0">
      <selection activeCell="D17" sqref="D17"/>
    </sheetView>
  </sheetViews>
  <sheetFormatPr defaultRowHeight="14.5" x14ac:dyDescent="0.35"/>
  <sheetData>
    <row r="1" spans="1:5" x14ac:dyDescent="0.35">
      <c r="A1" s="24"/>
      <c r="B1" s="25" t="s">
        <v>38</v>
      </c>
      <c r="C1" s="25"/>
      <c r="D1" s="25"/>
      <c r="E1" s="25"/>
    </row>
    <row r="2" spans="1:5" x14ac:dyDescent="0.35">
      <c r="A2" s="24"/>
      <c r="B2" s="26">
        <v>0</v>
      </c>
      <c r="C2" s="26">
        <v>10</v>
      </c>
      <c r="D2" s="26">
        <v>25</v>
      </c>
      <c r="E2" s="26">
        <v>50</v>
      </c>
    </row>
    <row r="3" spans="1:5" x14ac:dyDescent="0.35">
      <c r="A3" s="26" t="s">
        <v>37</v>
      </c>
      <c r="B3" s="25" t="s">
        <v>3</v>
      </c>
      <c r="C3" s="25" t="s">
        <v>3</v>
      </c>
      <c r="D3" s="25" t="s">
        <v>3</v>
      </c>
      <c r="E3" s="25" t="s">
        <v>3</v>
      </c>
    </row>
    <row r="4" spans="1:5" x14ac:dyDescent="0.35">
      <c r="A4" s="26">
        <v>0</v>
      </c>
      <c r="B4" s="26">
        <v>100</v>
      </c>
      <c r="C4" s="26">
        <v>100</v>
      </c>
      <c r="D4" s="26">
        <v>100</v>
      </c>
      <c r="E4" s="26">
        <v>100</v>
      </c>
    </row>
    <row r="5" spans="1:5" x14ac:dyDescent="0.35">
      <c r="A5" s="26">
        <v>17</v>
      </c>
      <c r="B5" s="26">
        <v>98</v>
      </c>
      <c r="C5" s="26">
        <v>84.79</v>
      </c>
      <c r="D5" s="26">
        <v>61.08</v>
      </c>
      <c r="E5" s="26">
        <v>34.32</v>
      </c>
    </row>
    <row r="6" spans="1:5" x14ac:dyDescent="0.35">
      <c r="A6" s="26">
        <v>23</v>
      </c>
      <c r="B6" s="26">
        <v>91.78</v>
      </c>
      <c r="C6" s="26">
        <v>79.94</v>
      </c>
      <c r="D6" s="26">
        <v>51.18</v>
      </c>
      <c r="E6" s="26">
        <v>30.68</v>
      </c>
    </row>
    <row r="7" spans="1:5" x14ac:dyDescent="0.35">
      <c r="A7" s="26">
        <v>48</v>
      </c>
      <c r="B7" s="26">
        <v>88.84</v>
      </c>
      <c r="C7" s="26">
        <v>53.72</v>
      </c>
      <c r="D7" s="26">
        <v>26.26</v>
      </c>
      <c r="E7" s="26">
        <v>9.39</v>
      </c>
    </row>
    <row r="8" spans="1:5" x14ac:dyDescent="0.35">
      <c r="A8" s="26">
        <v>96</v>
      </c>
      <c r="B8" s="26">
        <v>83.91</v>
      </c>
      <c r="C8" s="26">
        <v>30.56</v>
      </c>
      <c r="D8" s="26">
        <v>7.53</v>
      </c>
      <c r="E8" s="26">
        <v>1.03</v>
      </c>
    </row>
    <row r="9" spans="1:5" x14ac:dyDescent="0.35">
      <c r="A9" s="26">
        <v>144</v>
      </c>
      <c r="B9" s="26">
        <v>82.09</v>
      </c>
      <c r="C9" s="26">
        <v>16.53</v>
      </c>
      <c r="D9" s="26">
        <v>2.11</v>
      </c>
      <c r="E9" s="26"/>
    </row>
    <row r="10" spans="1:5" x14ac:dyDescent="0.35">
      <c r="A10" s="26">
        <v>168</v>
      </c>
      <c r="B10" s="26">
        <v>70.59</v>
      </c>
      <c r="C10" s="26">
        <v>12.15</v>
      </c>
      <c r="D10" s="26">
        <v>1.04</v>
      </c>
      <c r="E10" s="26"/>
    </row>
    <row r="11" spans="1:5" x14ac:dyDescent="0.35">
      <c r="A11" s="26">
        <v>216</v>
      </c>
      <c r="B11" s="26">
        <v>68.040000000000006</v>
      </c>
      <c r="C11" s="26">
        <v>6.94</v>
      </c>
      <c r="D11" s="26"/>
      <c r="E11" s="26"/>
    </row>
    <row r="12" spans="1:5" x14ac:dyDescent="0.35">
      <c r="A12" s="26">
        <v>288</v>
      </c>
      <c r="B12" s="26">
        <v>62.77</v>
      </c>
      <c r="C12" s="26">
        <v>3.88</v>
      </c>
      <c r="D12" s="26"/>
      <c r="E12" s="26"/>
    </row>
    <row r="13" spans="1:5" x14ac:dyDescent="0.35">
      <c r="A13" s="26">
        <v>312</v>
      </c>
      <c r="B13" s="26">
        <v>61.27</v>
      </c>
      <c r="C13" s="26">
        <v>2.85</v>
      </c>
      <c r="D13" s="26"/>
      <c r="E13" s="26"/>
    </row>
    <row r="14" spans="1:5" x14ac:dyDescent="0.35">
      <c r="A14" s="26">
        <v>336</v>
      </c>
      <c r="B14" s="26">
        <v>58.9</v>
      </c>
      <c r="C14" s="26">
        <v>1.86</v>
      </c>
      <c r="D14" s="26"/>
      <c r="E14" s="26"/>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4-ANPP, fent, norfent</vt:lpstr>
      <vt:lpstr>Figure 1</vt:lpstr>
      <vt:lpstr>Figure 2</vt:lpstr>
      <vt:lpstr>'4-ANPP, fent, norfent'!_Hlk114822734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Magnuson, Matthew</dc:creator>
  <cp:lastModifiedBy>Magnuson, Matthew</cp:lastModifiedBy>
  <dcterms:created xsi:type="dcterms:W3CDTF">2023-02-15T15:11:20Z</dcterms:created>
  <dcterms:modified xsi:type="dcterms:W3CDTF">2024-03-23T15:00:25Z</dcterms:modified>
</cp:coreProperties>
</file>