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sepa-my.sharepoint.com/personal/villeneuve_dan_epa_gov/Documents/Work at Home - Covid-19/Manuscripts/Morshead TRB-EE2/Science Hub/"/>
    </mc:Choice>
  </mc:AlternateContent>
  <xr:revisionPtr revIDLastSave="11" documentId="8_{4DD6384B-CE40-4C55-A9A9-07B01363DEF6}" xr6:coauthVersionLast="47" xr6:coauthVersionMax="47" xr10:uidLastSave="{357898F8-0A0B-4E4B-AB94-99EA8CC906B4}"/>
  <bookViews>
    <workbookView xWindow="-28920" yWindow="-120" windowWidth="29040" windowHeight="15720" xr2:uid="{1C5DFC40-1EBF-48AC-8010-BDC1F2CA06F1}"/>
  </bookViews>
  <sheets>
    <sheet name="Contents" sheetId="1" r:id="rId1"/>
    <sheet name="EE2 Number of Eggs Spawned" sheetId="2" r:id="rId2"/>
    <sheet name="BPA Number of Eggs Spawned" sheetId="3" r:id="rId3"/>
    <sheet name="EE2 Steroids and Vitellogenin" sheetId="12" r:id="rId4"/>
    <sheet name="BPA Steroids and Vitellogenin" sheetId="13" r:id="rId5"/>
    <sheet name="Simulations" sheetId="1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5" i="3" l="1"/>
  <c r="R25" i="3"/>
  <c r="P25" i="3"/>
  <c r="O25" i="3"/>
  <c r="G25" i="3"/>
  <c r="F25" i="3"/>
  <c r="D25" i="3"/>
  <c r="C25" i="3"/>
  <c r="S24" i="3"/>
  <c r="R24" i="3"/>
  <c r="P24" i="3"/>
  <c r="O24" i="3"/>
  <c r="G24" i="3"/>
  <c r="F24" i="3"/>
  <c r="D24" i="3"/>
  <c r="C24" i="3"/>
  <c r="P23" i="3"/>
  <c r="Z22" i="3"/>
  <c r="Z25" i="3" s="1"/>
  <c r="Y22" i="3"/>
  <c r="Y25" i="3" s="1"/>
  <c r="X22" i="3"/>
  <c r="X25" i="3" s="1"/>
  <c r="W22" i="3"/>
  <c r="W25" i="3" s="1"/>
  <c r="V22" i="3"/>
  <c r="V25" i="3" s="1"/>
  <c r="U22" i="3"/>
  <c r="U25" i="3" s="1"/>
  <c r="T22" i="3"/>
  <c r="T25" i="3" s="1"/>
  <c r="S22" i="3"/>
  <c r="R22" i="3"/>
  <c r="Q22" i="3"/>
  <c r="Q25" i="3" s="1"/>
  <c r="P22" i="3"/>
  <c r="O22" i="3"/>
  <c r="N22" i="3"/>
  <c r="N25" i="3" s="1"/>
  <c r="M22" i="3"/>
  <c r="M25" i="3" s="1"/>
  <c r="L22" i="3"/>
  <c r="L25" i="3" s="1"/>
  <c r="K22" i="3"/>
  <c r="K25" i="3" s="1"/>
  <c r="J22" i="3"/>
  <c r="J25" i="3" s="1"/>
  <c r="I22" i="3"/>
  <c r="I25" i="3" s="1"/>
  <c r="H22" i="3"/>
  <c r="H25" i="3" s="1"/>
  <c r="G22" i="3"/>
  <c r="F22" i="3"/>
  <c r="E22" i="3"/>
  <c r="E25" i="3" s="1"/>
  <c r="D22" i="3"/>
  <c r="C22" i="3"/>
  <c r="Z21" i="3"/>
  <c r="Z24" i="3" s="1"/>
  <c r="Y21" i="3"/>
  <c r="Y24" i="3" s="1"/>
  <c r="X21" i="3"/>
  <c r="X24" i="3" s="1"/>
  <c r="W21" i="3"/>
  <c r="W23" i="3" s="1"/>
  <c r="V21" i="3"/>
  <c r="V24" i="3" s="1"/>
  <c r="U21" i="3"/>
  <c r="U23" i="3" s="1"/>
  <c r="T21" i="3"/>
  <c r="T23" i="3" s="1"/>
  <c r="S21" i="3"/>
  <c r="R21" i="3"/>
  <c r="R23" i="3" s="1"/>
  <c r="Q21" i="3"/>
  <c r="Q23" i="3" s="1"/>
  <c r="P21" i="3"/>
  <c r="O21" i="3"/>
  <c r="N21" i="3"/>
  <c r="N24" i="3" s="1"/>
  <c r="M21" i="3"/>
  <c r="M24" i="3" s="1"/>
  <c r="L21" i="3"/>
  <c r="L24" i="3" s="1"/>
  <c r="K21" i="3"/>
  <c r="K24" i="3" s="1"/>
  <c r="J21" i="3"/>
  <c r="J24" i="3" s="1"/>
  <c r="I21" i="3"/>
  <c r="I24" i="3" s="1"/>
  <c r="H21" i="3"/>
  <c r="H23" i="3" s="1"/>
  <c r="G21" i="3"/>
  <c r="G23" i="3" s="1"/>
  <c r="F21" i="3"/>
  <c r="F23" i="3" s="1"/>
  <c r="E21" i="3"/>
  <c r="E23" i="3" s="1"/>
  <c r="D21" i="3"/>
  <c r="D23" i="3" s="1"/>
  <c r="C21" i="3"/>
  <c r="C23" i="3" s="1"/>
  <c r="BL27" i="2"/>
  <c r="BK27" i="2"/>
  <c r="BJ27" i="2"/>
  <c r="AZ27" i="2"/>
  <c r="AY27" i="2"/>
  <c r="AX27" i="2"/>
  <c r="AN27" i="2"/>
  <c r="AM27" i="2"/>
  <c r="AL27" i="2"/>
  <c r="AH27" i="2"/>
  <c r="AB27" i="2"/>
  <c r="AA27" i="2"/>
  <c r="Z27" i="2"/>
  <c r="Y27" i="2"/>
  <c r="V27" i="2"/>
  <c r="P27" i="2"/>
  <c r="O27" i="2"/>
  <c r="N27" i="2"/>
  <c r="M27" i="2"/>
  <c r="D27" i="2"/>
  <c r="C27" i="2"/>
  <c r="B27" i="2"/>
  <c r="BJ26" i="2"/>
  <c r="BG26" i="2"/>
  <c r="BE26" i="2"/>
  <c r="BD26" i="2"/>
  <c r="BB26" i="2"/>
  <c r="AJ26" i="2"/>
  <c r="AI26" i="2"/>
  <c r="AH26" i="2"/>
  <c r="AG26" i="2"/>
  <c r="AF26" i="2"/>
  <c r="W26" i="2"/>
  <c r="V26" i="2"/>
  <c r="U26" i="2"/>
  <c r="T26" i="2"/>
  <c r="S26" i="2"/>
  <c r="BU25" i="2"/>
  <c r="BU27" i="2" s="1"/>
  <c r="BT25" i="2"/>
  <c r="BT27" i="2" s="1"/>
  <c r="BS25" i="2"/>
  <c r="BS26" i="2" s="1"/>
  <c r="BR25" i="2"/>
  <c r="BR26" i="2" s="1"/>
  <c r="BQ25" i="2"/>
  <c r="BQ26" i="2" s="1"/>
  <c r="BP25" i="2"/>
  <c r="BP26" i="2" s="1"/>
  <c r="BO25" i="2"/>
  <c r="BO27" i="2" s="1"/>
  <c r="BN25" i="2"/>
  <c r="BN27" i="2" s="1"/>
  <c r="BM25" i="2"/>
  <c r="BM27" i="2" s="1"/>
  <c r="BL25" i="2"/>
  <c r="BL26" i="2" s="1"/>
  <c r="BK25" i="2"/>
  <c r="BJ25" i="2"/>
  <c r="BI25" i="2"/>
  <c r="BI27" i="2" s="1"/>
  <c r="BH25" i="2"/>
  <c r="BH27" i="2" s="1"/>
  <c r="BG25" i="2"/>
  <c r="BG27" i="2" s="1"/>
  <c r="BF25" i="2"/>
  <c r="BF27" i="2" s="1"/>
  <c r="BE25" i="2"/>
  <c r="BE27" i="2" s="1"/>
  <c r="BD25" i="2"/>
  <c r="BD27" i="2" s="1"/>
  <c r="BC25" i="2"/>
  <c r="BC27" i="2" s="1"/>
  <c r="BB25" i="2"/>
  <c r="BB27" i="2" s="1"/>
  <c r="BA25" i="2"/>
  <c r="BA27" i="2" s="1"/>
  <c r="AZ25" i="2"/>
  <c r="AZ26" i="2" s="1"/>
  <c r="AY25" i="2"/>
  <c r="AY26" i="2" s="1"/>
  <c r="AX25" i="2"/>
  <c r="AX26" i="2" s="1"/>
  <c r="AW25" i="2"/>
  <c r="AW27" i="2" s="1"/>
  <c r="AV25" i="2"/>
  <c r="AV27" i="2" s="1"/>
  <c r="AU25" i="2"/>
  <c r="AU27" i="2" s="1"/>
  <c r="AT25" i="2"/>
  <c r="AT27" i="2" s="1"/>
  <c r="AS25" i="2"/>
  <c r="AS27" i="2" s="1"/>
  <c r="AR25" i="2"/>
  <c r="AR27" i="2" s="1"/>
  <c r="AQ25" i="2"/>
  <c r="AQ27" i="2" s="1"/>
  <c r="AP25" i="2"/>
  <c r="AP27" i="2" s="1"/>
  <c r="AO25" i="2"/>
  <c r="AO27" i="2" s="1"/>
  <c r="AN25" i="2"/>
  <c r="AM25" i="2"/>
  <c r="AL25" i="2"/>
  <c r="AK25" i="2"/>
  <c r="AK27" i="2" s="1"/>
  <c r="AJ25" i="2"/>
  <c r="AI25" i="2"/>
  <c r="AI27" i="2" s="1"/>
  <c r="AH25" i="2"/>
  <c r="AG25" i="2"/>
  <c r="AG27" i="2" s="1"/>
  <c r="AF25" i="2"/>
  <c r="AF27" i="2" s="1"/>
  <c r="AE25" i="2"/>
  <c r="AE27" i="2" s="1"/>
  <c r="AD25" i="2"/>
  <c r="AD26" i="2" s="1"/>
  <c r="AC25" i="2"/>
  <c r="AC27" i="2" s="1"/>
  <c r="AB25" i="2"/>
  <c r="AB26" i="2" s="1"/>
  <c r="AA25" i="2"/>
  <c r="Z25" i="2"/>
  <c r="Z26" i="2" s="1"/>
  <c r="Y25" i="2"/>
  <c r="Y26" i="2" s="1"/>
  <c r="X25" i="2"/>
  <c r="X27" i="2" s="1"/>
  <c r="W25" i="2"/>
  <c r="W27" i="2" s="1"/>
  <c r="V25" i="2"/>
  <c r="U25" i="2"/>
  <c r="U27" i="2" s="1"/>
  <c r="T25" i="2"/>
  <c r="T27" i="2" s="1"/>
  <c r="S25" i="2"/>
  <c r="S27" i="2" s="1"/>
  <c r="R25" i="2"/>
  <c r="R27" i="2" s="1"/>
  <c r="Q25" i="2"/>
  <c r="Q26" i="2" s="1"/>
  <c r="P25" i="2"/>
  <c r="P26" i="2" s="1"/>
  <c r="O25" i="2"/>
  <c r="N25" i="2"/>
  <c r="N26" i="2" s="1"/>
  <c r="M25" i="2"/>
  <c r="M26" i="2" s="1"/>
  <c r="L25" i="2"/>
  <c r="K25" i="2"/>
  <c r="K27" i="2" s="1"/>
  <c r="J25" i="2"/>
  <c r="J27" i="2" s="1"/>
  <c r="I25" i="2"/>
  <c r="I27" i="2" s="1"/>
  <c r="H25" i="2"/>
  <c r="H27" i="2" s="1"/>
  <c r="G25" i="2"/>
  <c r="G26" i="2" s="1"/>
  <c r="F25" i="2"/>
  <c r="F26" i="2" s="1"/>
  <c r="E25" i="2"/>
  <c r="E27" i="2" s="1"/>
  <c r="D25" i="2"/>
  <c r="D26" i="2" s="1"/>
  <c r="C25" i="2"/>
  <c r="C26" i="2" s="1"/>
  <c r="B25" i="2"/>
  <c r="B26" i="2" s="1"/>
  <c r="BU24" i="2"/>
  <c r="BU26" i="2" s="1"/>
  <c r="BT24" i="2"/>
  <c r="BT26" i="2" s="1"/>
  <c r="BS24" i="2"/>
  <c r="BR24" i="2"/>
  <c r="BQ24" i="2"/>
  <c r="BP24" i="2"/>
  <c r="BO24" i="2"/>
  <c r="BN24" i="2"/>
  <c r="BM24" i="2"/>
  <c r="BL24" i="2"/>
  <c r="BK24" i="2"/>
  <c r="BJ24" i="2"/>
  <c r="BI24" i="2"/>
  <c r="BH24" i="2"/>
  <c r="BG24" i="2"/>
  <c r="BF24" i="2"/>
  <c r="BE24" i="2"/>
  <c r="BD24" i="2"/>
  <c r="BC24" i="2"/>
  <c r="BB24" i="2"/>
  <c r="BA24" i="2"/>
  <c r="AZ24"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AA26" i="2" s="1"/>
  <c r="Z24" i="2"/>
  <c r="Y24" i="2"/>
  <c r="X24" i="2"/>
  <c r="W24" i="2"/>
  <c r="V24" i="2"/>
  <c r="U24" i="2"/>
  <c r="T24" i="2"/>
  <c r="S24" i="2"/>
  <c r="R24" i="2"/>
  <c r="Q24" i="2"/>
  <c r="P24" i="2"/>
  <c r="O24" i="2"/>
  <c r="O26" i="2" s="1"/>
  <c r="N24" i="2"/>
  <c r="M24" i="2"/>
  <c r="L24" i="2"/>
  <c r="K24" i="2"/>
  <c r="J24" i="2"/>
  <c r="I24" i="2"/>
  <c r="H24" i="2"/>
  <c r="G24" i="2"/>
  <c r="F24" i="2"/>
  <c r="E24" i="2"/>
  <c r="D24" i="2"/>
  <c r="C24" i="2"/>
  <c r="B24" i="2"/>
  <c r="I23" i="3" l="1"/>
  <c r="J23" i="3"/>
  <c r="K23" i="3"/>
  <c r="E24" i="3"/>
  <c r="Q24" i="3"/>
  <c r="L23" i="3"/>
  <c r="M23" i="3"/>
  <c r="H24" i="3"/>
  <c r="T24" i="3"/>
  <c r="U24" i="3"/>
  <c r="W24" i="3"/>
  <c r="Z23" i="3"/>
  <c r="H26" i="2"/>
  <c r="R26" i="2"/>
  <c r="AE26" i="2"/>
  <c r="E26" i="2"/>
  <c r="I26" i="2"/>
  <c r="AD27" i="2"/>
  <c r="K26" i="2"/>
  <c r="X26" i="2"/>
  <c r="AK26" i="2"/>
  <c r="F27" i="2"/>
  <c r="BP27" i="2"/>
  <c r="AO26" i="2"/>
  <c r="BM26" i="2"/>
  <c r="G27" i="2"/>
  <c r="BQ27" i="2"/>
  <c r="AV26" i="2"/>
  <c r="BR27" i="2"/>
  <c r="AW26" i="2"/>
  <c r="BS27" i="2"/>
  <c r="Q27" i="2"/>
</calcChain>
</file>

<file path=xl/sharedStrings.xml><?xml version="1.0" encoding="utf-8"?>
<sst xmlns="http://schemas.openxmlformats.org/spreadsheetml/2006/main" count="381" uniqueCount="49">
  <si>
    <t>Control</t>
  </si>
  <si>
    <t>TRB</t>
  </si>
  <si>
    <t>Tab</t>
  </si>
  <si>
    <t>Description of data</t>
  </si>
  <si>
    <t>Fecundity in fathead minnows exposed to 17α-ethynylestradiol (EE2), 17β-trenbolone (TRB), or their mixtures for 14 days.</t>
  </si>
  <si>
    <t>Fecundity in fathead minnows exposed to bisphenol A (BPA), 17β-trenbolone (TRB), or their mixtures for 14 days.</t>
  </si>
  <si>
    <t>BPA-10</t>
  </si>
  <si>
    <t>BPA-100</t>
  </si>
  <si>
    <t>BPA-10/TRB</t>
  </si>
  <si>
    <t>BPA-100/TRB</t>
  </si>
  <si>
    <t>Treatment</t>
  </si>
  <si>
    <t>Replicate</t>
  </si>
  <si>
    <t>3 females</t>
  </si>
  <si>
    <t>Treat (ug/L)</t>
  </si>
  <si>
    <t>EE2-1</t>
  </si>
  <si>
    <t>EE2-10</t>
  </si>
  <si>
    <t>TRB_EE2-1</t>
  </si>
  <si>
    <t>TRB_EE2-10</t>
  </si>
  <si>
    <t>Tank</t>
  </si>
  <si>
    <t>Rep</t>
  </si>
  <si>
    <t>A</t>
  </si>
  <si>
    <t>B</t>
  </si>
  <si>
    <t>Exposure (d)</t>
  </si>
  <si>
    <t># Spawns</t>
  </si>
  <si>
    <t>Total Eggs</t>
  </si>
  <si>
    <t>Eggs/Spawn</t>
  </si>
  <si>
    <t>Eggs/f/d</t>
  </si>
  <si>
    <t>Total Spawns</t>
  </si>
  <si>
    <t>Eggs/f</t>
  </si>
  <si>
    <t>Spawns/f</t>
  </si>
  <si>
    <t>Plasma E2 (ng/ml)</t>
  </si>
  <si>
    <t>TRB_EE2_1</t>
  </si>
  <si>
    <t>TRB_EE2_10</t>
  </si>
  <si>
    <t>ID</t>
  </si>
  <si>
    <t>E2 (ng/ml/12 h)</t>
  </si>
  <si>
    <t>T (ng/ml/12h)</t>
  </si>
  <si>
    <t>Vtg (mg/ml)</t>
  </si>
  <si>
    <t>Notes</t>
  </si>
  <si>
    <t>Lost plasma sample after centrifugation</t>
  </si>
  <si>
    <t>Mortality- no fish</t>
  </si>
  <si>
    <t>No plasma sample</t>
  </si>
  <si>
    <t xml:space="preserve">Ex vivo production of 17β-estradiol (E2), testosterone (T), and plasma concentrations of E2 and vitellogenin (VTG) measured for female fathead minnows exposed to 17α-ethynylestradiol (EE2), 17β-trenbolone (TRB), or a mixture of the two for 14 d. </t>
  </si>
  <si>
    <t xml:space="preserve">Ex vivo production of 17β-estradiol (E2), testosterone (T), and plasma concentrations of E2 and vitellogenin (VTG) measured for female fathead minnows exposed to bisphenol A (BPA), 17β-trenbolone (TRB), or a mixture of the two for 14 d. </t>
  </si>
  <si>
    <t>BPA-L</t>
  </si>
  <si>
    <t>Ex vivo sample out of media</t>
  </si>
  <si>
    <t>BPA-H</t>
  </si>
  <si>
    <t>TRB+BPA-L</t>
  </si>
  <si>
    <t>Plasma E2 not obtained</t>
  </si>
  <si>
    <t>TRB+BPA-H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</si>
</sst>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1"/>
      <color theme="1"/>
      <name val="Calibri"/>
      <family val="2"/>
      <scheme val="minor"/>
    </font>
    <font>
      <b/>
      <sz val="11"/>
      <color theme="1"/>
      <name val="Calibri"/>
      <family val="2"/>
      <scheme val="minor"/>
    </font>
    <font>
      <sz val="10"/>
      <name val="Arial"/>
    </font>
    <font>
      <b/>
      <sz val="10"/>
      <name val="Arial"/>
      <family val="2"/>
    </font>
    <font>
      <sz val="10"/>
      <name val="Arial"/>
      <family val="2"/>
    </font>
    <font>
      <sz val="11"/>
      <name val="Calibri"/>
      <family val="2"/>
    </font>
    <font>
      <sz val="11"/>
      <color theme="1"/>
      <name val="Calibri"/>
      <family val="2"/>
    </font>
    <font>
      <b/>
      <sz val="11"/>
      <name val="Calibri"/>
      <family val="2"/>
    </font>
    <font>
      <b/>
      <sz val="12"/>
      <color theme="1"/>
      <name val="Calibri"/>
      <family val="2"/>
      <scheme val="minor"/>
    </font>
  </fonts>
  <fills count="2">
    <fill>
      <patternFill patternType="none"/>
    </fill>
    <fill>
      <patternFill patternType="gray125"/>
    </fill>
  </fills>
  <borders count="3">
    <border>
      <left/>
      <right/>
      <top/>
      <bottom/>
      <diagonal/>
    </border>
    <border>
      <left/>
      <right/>
      <top style="thin">
        <color indexed="64"/>
      </top>
      <bottom/>
      <diagonal/>
    </border>
    <border>
      <left/>
      <right style="thin">
        <color indexed="64"/>
      </right>
      <top/>
      <bottom/>
      <diagonal/>
    </border>
  </borders>
  <cellStyleXfs count="1">
    <xf numFmtId="0" fontId="0" fillId="0" borderId="0"/>
  </cellStyleXfs>
  <cellXfs count="20">
    <xf numFmtId="0" fontId="0" fillId="0" borderId="0" xfId="0"/>
    <xf numFmtId="0" fontId="1" fillId="0" borderId="0" xfId="0" applyFont="1"/>
    <xf numFmtId="0" fontId="0" fillId="0" borderId="0" xfId="0" applyAlignment="1">
      <alignment horizontal="right"/>
    </xf>
    <xf numFmtId="0" fontId="3" fillId="0" borderId="0" xfId="0" applyFont="1"/>
    <xf numFmtId="0" fontId="4" fillId="0" borderId="0" xfId="0" applyFont="1" applyAlignment="1">
      <alignment horizontal="right"/>
    </xf>
    <xf numFmtId="14" fontId="3" fillId="0" borderId="0" xfId="0" applyNumberFormat="1" applyFont="1"/>
    <xf numFmtId="0" fontId="4" fillId="0" borderId="0" xfId="0" applyFont="1"/>
    <xf numFmtId="2" fontId="0" fillId="0" borderId="0" xfId="0" applyNumberFormat="1"/>
    <xf numFmtId="2" fontId="0" fillId="0" borderId="2" xfId="0" applyNumberFormat="1" applyBorder="1"/>
    <xf numFmtId="0" fontId="5" fillId="0" borderId="0" xfId="0" applyFont="1" applyAlignment="1">
      <alignment horizontal="right"/>
    </xf>
    <xf numFmtId="0" fontId="5" fillId="0" borderId="0" xfId="0" applyFont="1"/>
    <xf numFmtId="0" fontId="6" fillId="0" borderId="0" xfId="0" applyFont="1"/>
    <xf numFmtId="0" fontId="6" fillId="0" borderId="1" xfId="0" applyFont="1" applyBorder="1"/>
    <xf numFmtId="0" fontId="6" fillId="0" borderId="0" xfId="0" applyFont="1" applyBorder="1"/>
    <xf numFmtId="0" fontId="7" fillId="0" borderId="0" xfId="0" applyFont="1"/>
    <xf numFmtId="0" fontId="8" fillId="0" borderId="0" xfId="0" applyFont="1" applyAlignment="1">
      <alignment horizontal="center"/>
    </xf>
    <xf numFmtId="164" fontId="0" fillId="0" borderId="0" xfId="0" applyNumberFormat="1"/>
    <xf numFmtId="164" fontId="8" fillId="0" borderId="0" xfId="0" applyNumberFormat="1" applyFont="1" applyAlignment="1">
      <alignment horizontal="center"/>
    </xf>
    <xf numFmtId="2" fontId="2" fillId="0" borderId="0" xfId="0" applyNumberFormat="1" applyFont="1"/>
    <xf numFmtId="0" fontId="6" fillId="0"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57150</xdr:rowOff>
    </xdr:from>
    <xdr:to>
      <xdr:col>14</xdr:col>
      <xdr:colOff>409575</xdr:colOff>
      <xdr:row>3</xdr:row>
      <xdr:rowOff>133350</xdr:rowOff>
    </xdr:to>
    <xdr:sp macro="" textlink="">
      <xdr:nvSpPr>
        <xdr:cNvPr id="2" name="TextBox 1">
          <a:extLst>
            <a:ext uri="{FF2B5EF4-FFF2-40B4-BE49-F238E27FC236}">
              <a16:creationId xmlns:a16="http://schemas.microsoft.com/office/drawing/2014/main" id="{3521EC86-E5EE-A057-5D69-3FAF3ABD5A47}"/>
            </a:ext>
          </a:extLst>
        </xdr:cNvPr>
        <xdr:cNvSpPr txBox="1"/>
      </xdr:nvSpPr>
      <xdr:spPr>
        <a:xfrm>
          <a:off x="76200" y="57150"/>
          <a:ext cx="886777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Morshead ML, Jensen KM, Ankley GT, Vliet S, LaLone CA, Aller AV, Watanabe KH, Villeneuve DL. Putative adverse outcome pathway development based on physiological responses of female fathead minnows to model estrogen versus androgen receptor agonists. Aquat Toxicol. 2023 Aug;261:106607. doi: 10.1016/j.aquatox.2023.106607. Epub 2023 Jun 9. PMID: 37354817</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1</xdr:row>
      <xdr:rowOff>9525</xdr:rowOff>
    </xdr:from>
    <xdr:to>
      <xdr:col>14</xdr:col>
      <xdr:colOff>247650</xdr:colOff>
      <xdr:row>10</xdr:row>
      <xdr:rowOff>171450</xdr:rowOff>
    </xdr:to>
    <xdr:sp macro="" textlink="">
      <xdr:nvSpPr>
        <xdr:cNvPr id="2" name="TextBox 1">
          <a:extLst>
            <a:ext uri="{FF2B5EF4-FFF2-40B4-BE49-F238E27FC236}">
              <a16:creationId xmlns:a16="http://schemas.microsoft.com/office/drawing/2014/main" id="{BD8E735C-4BF7-5628-987C-58F21D53490A}"/>
            </a:ext>
          </a:extLst>
        </xdr:cNvPr>
        <xdr:cNvSpPr txBox="1"/>
      </xdr:nvSpPr>
      <xdr:spPr>
        <a:xfrm>
          <a:off x="180975" y="200025"/>
          <a:ext cx="8601075" cy="1876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Morshead ML, Jensen KM, Ankley GT, Vliet S, LaLone CA, Aller AV, Watanabe KH, Villeneuve DL. Putative adverse outcome pathway development based on physiological responses of female fathead minnows to model estrogen versus androgen receptor agonists. Aquat Toxicol. 2023 Aug;261:106607. doi: 10.1016/j.aquatox.2023.106607. Epub 2023 Jun 9. PMID: 37354817.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0" i="0">
              <a:solidFill>
                <a:schemeClr val="dk1"/>
              </a:solidFill>
              <a:effectLst/>
              <a:latin typeface="+mn-lt"/>
              <a:ea typeface="+mn-ea"/>
              <a:cs typeface="+mn-cs"/>
            </a:rPr>
            <a:t>R code and data associated with Supplementary Figure 1</a:t>
          </a:r>
          <a:r>
            <a:rPr lang="en-US" sz="1400" b="0" i="0" baseline="0">
              <a:solidFill>
                <a:schemeClr val="dk1"/>
              </a:solidFill>
              <a:effectLst/>
              <a:latin typeface="+mn-lt"/>
              <a:ea typeface="+mn-ea"/>
              <a:cs typeface="+mn-cs"/>
            </a:rPr>
            <a:t> can be found at </a:t>
          </a:r>
          <a:r>
            <a:rPr lang="en-US" sz="1400" b="0" i="0" baseline="0">
              <a:solidFill>
                <a:srgbClr val="0070C0"/>
              </a:solidFill>
              <a:effectLst/>
              <a:latin typeface="+mn-lt"/>
              <a:ea typeface="+mn-ea"/>
              <a:cs typeface="+mn-cs"/>
            </a:rPr>
            <a:t>https://clowder.edap-cluster.com/datasets/65be6cd9e4b063812d68d5bd</a:t>
          </a:r>
          <a:r>
            <a:rPr lang="en-US" sz="1400" b="0" i="0" baseline="0">
              <a:solidFill>
                <a:schemeClr val="dk1"/>
              </a:solidFill>
              <a:effectLst/>
              <a:latin typeface="+mn-lt"/>
              <a:ea typeface="+mn-ea"/>
              <a:cs typeface="+mn-cs"/>
            </a:rPr>
            <a:t>. </a:t>
          </a:r>
          <a:endParaRPr lang="en-US" sz="14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Comparison of model-based simulations (n=1000; summarized in box and whisker plot and black points) of Experiment 1 using a computational model of the fathead minnow hypothalamic-pituitary-gonadal axis developed by Li et al. (2011) with empirical results (red triangles).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61DD4-1F66-4929-81B1-51F81FDE4BBE}">
  <dimension ref="A7:C11"/>
  <sheetViews>
    <sheetView tabSelected="1" workbookViewId="0">
      <selection activeCell="A14" sqref="A14"/>
    </sheetView>
  </sheetViews>
  <sheetFormatPr defaultRowHeight="15" x14ac:dyDescent="0.25"/>
  <sheetData>
    <row r="7" spans="1:3" x14ac:dyDescent="0.25">
      <c r="A7" s="1" t="s">
        <v>2</v>
      </c>
      <c r="B7" s="1" t="s">
        <v>3</v>
      </c>
      <c r="C7" s="1"/>
    </row>
    <row r="8" spans="1:3" x14ac:dyDescent="0.25">
      <c r="A8">
        <v>1</v>
      </c>
      <c r="B8" t="s">
        <v>4</v>
      </c>
    </row>
    <row r="9" spans="1:3" x14ac:dyDescent="0.25">
      <c r="A9">
        <v>2</v>
      </c>
      <c r="B9" t="s">
        <v>5</v>
      </c>
    </row>
    <row r="10" spans="1:3" x14ac:dyDescent="0.25">
      <c r="A10">
        <v>3</v>
      </c>
      <c r="B10" t="s">
        <v>41</v>
      </c>
    </row>
    <row r="11" spans="1:3" x14ac:dyDescent="0.25">
      <c r="A11">
        <v>4</v>
      </c>
      <c r="B11" t="s">
        <v>42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A612D-8F56-47BA-BAAE-30270F0DC22F}">
  <dimension ref="A1:BX27"/>
  <sheetViews>
    <sheetView workbookViewId="0">
      <selection activeCell="AJ16" sqref="AJ16"/>
    </sheetView>
  </sheetViews>
  <sheetFormatPr defaultRowHeight="15" x14ac:dyDescent="0.25"/>
  <cols>
    <col min="1" max="1" width="14.42578125" style="11" customWidth="1"/>
    <col min="2" max="76" width="8.7109375" style="11"/>
  </cols>
  <sheetData>
    <row r="1" spans="1:74" x14ac:dyDescent="0.25">
      <c r="A1" s="9" t="s">
        <v>13</v>
      </c>
      <c r="B1" s="9" t="s">
        <v>0</v>
      </c>
      <c r="C1" s="9" t="s">
        <v>0</v>
      </c>
      <c r="D1" s="9" t="s">
        <v>0</v>
      </c>
      <c r="E1" s="9" t="s">
        <v>0</v>
      </c>
      <c r="F1" s="9" t="s">
        <v>0</v>
      </c>
      <c r="G1" s="9" t="s">
        <v>0</v>
      </c>
      <c r="H1" s="9" t="s">
        <v>0</v>
      </c>
      <c r="I1" s="9" t="s">
        <v>0</v>
      </c>
      <c r="J1" s="9" t="s">
        <v>0</v>
      </c>
      <c r="K1" s="9" t="s">
        <v>0</v>
      </c>
      <c r="L1" s="9" t="s">
        <v>0</v>
      </c>
      <c r="M1" s="9" t="s">
        <v>0</v>
      </c>
      <c r="N1" s="9" t="s">
        <v>14</v>
      </c>
      <c r="O1" s="9" t="s">
        <v>14</v>
      </c>
      <c r="P1" s="9" t="s">
        <v>14</v>
      </c>
      <c r="Q1" s="9" t="s">
        <v>14</v>
      </c>
      <c r="R1" s="9" t="s">
        <v>14</v>
      </c>
      <c r="S1" s="9" t="s">
        <v>14</v>
      </c>
      <c r="T1" s="9" t="s">
        <v>14</v>
      </c>
      <c r="U1" s="9" t="s">
        <v>14</v>
      </c>
      <c r="V1" s="9" t="s">
        <v>14</v>
      </c>
      <c r="W1" s="9" t="s">
        <v>14</v>
      </c>
      <c r="X1" s="9" t="s">
        <v>14</v>
      </c>
      <c r="Y1" s="9" t="s">
        <v>14</v>
      </c>
      <c r="Z1" s="9" t="s">
        <v>15</v>
      </c>
      <c r="AA1" s="9" t="s">
        <v>15</v>
      </c>
      <c r="AB1" s="9" t="s">
        <v>15</v>
      </c>
      <c r="AC1" s="9" t="s">
        <v>15</v>
      </c>
      <c r="AD1" s="9" t="s">
        <v>15</v>
      </c>
      <c r="AE1" s="9" t="s">
        <v>15</v>
      </c>
      <c r="AF1" s="9" t="s">
        <v>15</v>
      </c>
      <c r="AG1" s="9" t="s">
        <v>15</v>
      </c>
      <c r="AH1" s="9" t="s">
        <v>15</v>
      </c>
      <c r="AI1" s="9" t="s">
        <v>15</v>
      </c>
      <c r="AJ1" s="9" t="s">
        <v>15</v>
      </c>
      <c r="AK1" s="9" t="s">
        <v>15</v>
      </c>
      <c r="AL1" s="9" t="s">
        <v>1</v>
      </c>
      <c r="AM1" s="9" t="s">
        <v>1</v>
      </c>
      <c r="AN1" s="9" t="s">
        <v>1</v>
      </c>
      <c r="AO1" s="9" t="s">
        <v>1</v>
      </c>
      <c r="AP1" s="9" t="s">
        <v>1</v>
      </c>
      <c r="AQ1" s="9" t="s">
        <v>1</v>
      </c>
      <c r="AR1" s="9" t="s">
        <v>1</v>
      </c>
      <c r="AS1" s="9" t="s">
        <v>1</v>
      </c>
      <c r="AT1" s="9" t="s">
        <v>1</v>
      </c>
      <c r="AU1" s="9" t="s">
        <v>1</v>
      </c>
      <c r="AV1" s="9" t="s">
        <v>1</v>
      </c>
      <c r="AW1" s="9" t="s">
        <v>1</v>
      </c>
      <c r="AX1" s="9" t="s">
        <v>16</v>
      </c>
      <c r="AY1" s="9" t="s">
        <v>16</v>
      </c>
      <c r="AZ1" s="9" t="s">
        <v>16</v>
      </c>
      <c r="BA1" s="9" t="s">
        <v>16</v>
      </c>
      <c r="BB1" s="9" t="s">
        <v>16</v>
      </c>
      <c r="BC1" s="9" t="s">
        <v>16</v>
      </c>
      <c r="BD1" s="9" t="s">
        <v>16</v>
      </c>
      <c r="BE1" s="9" t="s">
        <v>16</v>
      </c>
      <c r="BF1" s="9" t="s">
        <v>16</v>
      </c>
      <c r="BG1" s="9" t="s">
        <v>16</v>
      </c>
      <c r="BH1" s="9" t="s">
        <v>16</v>
      </c>
      <c r="BI1" s="9" t="s">
        <v>16</v>
      </c>
      <c r="BJ1" s="10" t="s">
        <v>17</v>
      </c>
      <c r="BK1" s="10" t="s">
        <v>17</v>
      </c>
      <c r="BL1" s="10" t="s">
        <v>17</v>
      </c>
      <c r="BM1" s="10" t="s">
        <v>17</v>
      </c>
      <c r="BN1" s="10" t="s">
        <v>17</v>
      </c>
      <c r="BO1" s="10" t="s">
        <v>17</v>
      </c>
      <c r="BP1" s="10" t="s">
        <v>17</v>
      </c>
      <c r="BQ1" s="10" t="s">
        <v>17</v>
      </c>
      <c r="BR1" s="10" t="s">
        <v>17</v>
      </c>
      <c r="BS1" s="10" t="s">
        <v>17</v>
      </c>
      <c r="BT1" s="10" t="s">
        <v>17</v>
      </c>
      <c r="BU1" s="10" t="s">
        <v>17</v>
      </c>
    </row>
    <row r="2" spans="1:74" x14ac:dyDescent="0.25">
      <c r="A2" s="9" t="s">
        <v>18</v>
      </c>
      <c r="B2" s="9">
        <v>1</v>
      </c>
      <c r="C2" s="9">
        <v>1</v>
      </c>
      <c r="D2" s="9">
        <v>2</v>
      </c>
      <c r="E2" s="9">
        <v>2</v>
      </c>
      <c r="F2" s="9">
        <v>3</v>
      </c>
      <c r="G2" s="9">
        <v>3</v>
      </c>
      <c r="H2" s="9">
        <v>4</v>
      </c>
      <c r="I2" s="9">
        <v>4</v>
      </c>
      <c r="J2" s="9">
        <v>5</v>
      </c>
      <c r="K2" s="9">
        <v>5</v>
      </c>
      <c r="L2" s="9">
        <v>6</v>
      </c>
      <c r="M2" s="9">
        <v>6</v>
      </c>
      <c r="N2" s="9">
        <v>1</v>
      </c>
      <c r="O2" s="9">
        <v>1</v>
      </c>
      <c r="P2" s="9">
        <v>2</v>
      </c>
      <c r="Q2" s="9">
        <v>2</v>
      </c>
      <c r="R2" s="9">
        <v>3</v>
      </c>
      <c r="S2" s="9">
        <v>3</v>
      </c>
      <c r="T2" s="9">
        <v>4</v>
      </c>
      <c r="U2" s="9">
        <v>4</v>
      </c>
      <c r="V2" s="9">
        <v>5</v>
      </c>
      <c r="W2" s="9">
        <v>5</v>
      </c>
      <c r="X2" s="9">
        <v>6</v>
      </c>
      <c r="Y2" s="9">
        <v>6</v>
      </c>
      <c r="Z2" s="9">
        <v>1</v>
      </c>
      <c r="AA2" s="9">
        <v>1</v>
      </c>
      <c r="AB2" s="9">
        <v>2</v>
      </c>
      <c r="AC2" s="9">
        <v>2</v>
      </c>
      <c r="AD2" s="9">
        <v>3</v>
      </c>
      <c r="AE2" s="9">
        <v>3</v>
      </c>
      <c r="AF2" s="9">
        <v>4</v>
      </c>
      <c r="AG2" s="9">
        <v>4</v>
      </c>
      <c r="AH2" s="9">
        <v>5</v>
      </c>
      <c r="AI2" s="9">
        <v>5</v>
      </c>
      <c r="AJ2" s="9">
        <v>6</v>
      </c>
      <c r="AK2" s="9">
        <v>6</v>
      </c>
      <c r="AL2" s="9">
        <v>1</v>
      </c>
      <c r="AM2" s="9">
        <v>1</v>
      </c>
      <c r="AN2" s="9">
        <v>2</v>
      </c>
      <c r="AO2" s="9">
        <v>2</v>
      </c>
      <c r="AP2" s="9">
        <v>3</v>
      </c>
      <c r="AQ2" s="9">
        <v>3</v>
      </c>
      <c r="AR2" s="9">
        <v>4</v>
      </c>
      <c r="AS2" s="9">
        <v>4</v>
      </c>
      <c r="AT2" s="9">
        <v>5</v>
      </c>
      <c r="AU2" s="9">
        <v>5</v>
      </c>
      <c r="AV2" s="9">
        <v>6</v>
      </c>
      <c r="AW2" s="9">
        <v>6</v>
      </c>
      <c r="AX2" s="9">
        <v>1</v>
      </c>
      <c r="AY2" s="9">
        <v>1</v>
      </c>
      <c r="AZ2" s="9">
        <v>2</v>
      </c>
      <c r="BA2" s="9">
        <v>2</v>
      </c>
      <c r="BB2" s="9">
        <v>3</v>
      </c>
      <c r="BC2" s="10">
        <v>3</v>
      </c>
      <c r="BD2" s="10">
        <v>4</v>
      </c>
      <c r="BE2" s="10">
        <v>4</v>
      </c>
      <c r="BF2" s="10">
        <v>5</v>
      </c>
      <c r="BG2" s="10">
        <v>5</v>
      </c>
      <c r="BH2" s="10">
        <v>6</v>
      </c>
      <c r="BI2" s="10">
        <v>6</v>
      </c>
      <c r="BJ2" s="10">
        <v>1</v>
      </c>
      <c r="BK2" s="10">
        <v>1</v>
      </c>
      <c r="BL2" s="10">
        <v>2</v>
      </c>
      <c r="BM2" s="10">
        <v>2</v>
      </c>
      <c r="BN2" s="10">
        <v>3</v>
      </c>
      <c r="BO2" s="10">
        <v>3</v>
      </c>
      <c r="BP2" s="10">
        <v>4</v>
      </c>
      <c r="BQ2" s="10">
        <v>4</v>
      </c>
      <c r="BR2" s="10">
        <v>5</v>
      </c>
      <c r="BS2" s="10">
        <v>5</v>
      </c>
      <c r="BT2" s="10">
        <v>6</v>
      </c>
      <c r="BU2" s="10">
        <v>6</v>
      </c>
    </row>
    <row r="3" spans="1:74" x14ac:dyDescent="0.25">
      <c r="A3" s="9" t="s">
        <v>19</v>
      </c>
      <c r="B3" s="9" t="s">
        <v>20</v>
      </c>
      <c r="C3" s="9" t="s">
        <v>21</v>
      </c>
      <c r="D3" s="9" t="s">
        <v>20</v>
      </c>
      <c r="E3" s="9" t="s">
        <v>21</v>
      </c>
      <c r="F3" s="9" t="s">
        <v>20</v>
      </c>
      <c r="G3" s="9" t="s">
        <v>21</v>
      </c>
      <c r="H3" s="9" t="s">
        <v>20</v>
      </c>
      <c r="I3" s="9" t="s">
        <v>21</v>
      </c>
      <c r="J3" s="9" t="s">
        <v>20</v>
      </c>
      <c r="K3" s="9" t="s">
        <v>21</v>
      </c>
      <c r="L3" s="9" t="s">
        <v>20</v>
      </c>
      <c r="M3" s="9" t="s">
        <v>21</v>
      </c>
      <c r="N3" s="9" t="s">
        <v>20</v>
      </c>
      <c r="O3" s="9" t="s">
        <v>21</v>
      </c>
      <c r="P3" s="9" t="s">
        <v>20</v>
      </c>
      <c r="Q3" s="9" t="s">
        <v>21</v>
      </c>
      <c r="R3" s="9" t="s">
        <v>20</v>
      </c>
      <c r="S3" s="9" t="s">
        <v>21</v>
      </c>
      <c r="T3" s="9" t="s">
        <v>20</v>
      </c>
      <c r="U3" s="9" t="s">
        <v>21</v>
      </c>
      <c r="V3" s="9" t="s">
        <v>20</v>
      </c>
      <c r="W3" s="9" t="s">
        <v>21</v>
      </c>
      <c r="X3" s="9" t="s">
        <v>20</v>
      </c>
      <c r="Y3" s="9" t="s">
        <v>21</v>
      </c>
      <c r="Z3" s="9" t="s">
        <v>20</v>
      </c>
      <c r="AA3" s="9" t="s">
        <v>21</v>
      </c>
      <c r="AB3" s="9" t="s">
        <v>20</v>
      </c>
      <c r="AC3" s="9" t="s">
        <v>21</v>
      </c>
      <c r="AD3" s="9" t="s">
        <v>20</v>
      </c>
      <c r="AE3" s="9" t="s">
        <v>21</v>
      </c>
      <c r="AF3" s="9" t="s">
        <v>20</v>
      </c>
      <c r="AG3" s="9" t="s">
        <v>21</v>
      </c>
      <c r="AH3" s="9" t="s">
        <v>20</v>
      </c>
      <c r="AI3" s="9" t="s">
        <v>21</v>
      </c>
      <c r="AJ3" s="9" t="s">
        <v>20</v>
      </c>
      <c r="AK3" s="9" t="s">
        <v>21</v>
      </c>
      <c r="AL3" s="9" t="s">
        <v>20</v>
      </c>
      <c r="AM3" s="9" t="s">
        <v>21</v>
      </c>
      <c r="AN3" s="9" t="s">
        <v>20</v>
      </c>
      <c r="AO3" s="9" t="s">
        <v>21</v>
      </c>
      <c r="AP3" s="9" t="s">
        <v>20</v>
      </c>
      <c r="AQ3" s="9" t="s">
        <v>21</v>
      </c>
      <c r="AR3" s="9" t="s">
        <v>20</v>
      </c>
      <c r="AS3" s="9" t="s">
        <v>21</v>
      </c>
      <c r="AT3" s="9" t="s">
        <v>20</v>
      </c>
      <c r="AU3" s="9" t="s">
        <v>21</v>
      </c>
      <c r="AV3" s="9" t="s">
        <v>20</v>
      </c>
      <c r="AW3" s="9" t="s">
        <v>21</v>
      </c>
      <c r="AX3" s="9" t="s">
        <v>20</v>
      </c>
      <c r="AY3" s="9" t="s">
        <v>21</v>
      </c>
      <c r="AZ3" s="9" t="s">
        <v>20</v>
      </c>
      <c r="BA3" s="9" t="s">
        <v>21</v>
      </c>
      <c r="BB3" s="9" t="s">
        <v>20</v>
      </c>
      <c r="BC3" s="9" t="s">
        <v>21</v>
      </c>
      <c r="BD3" s="9" t="s">
        <v>20</v>
      </c>
      <c r="BE3" s="9" t="s">
        <v>21</v>
      </c>
      <c r="BF3" s="9" t="s">
        <v>20</v>
      </c>
      <c r="BG3" s="9" t="s">
        <v>21</v>
      </c>
      <c r="BH3" s="9" t="s">
        <v>20</v>
      </c>
      <c r="BI3" s="9" t="s">
        <v>21</v>
      </c>
      <c r="BJ3" s="9" t="s">
        <v>20</v>
      </c>
      <c r="BK3" s="9" t="s">
        <v>21</v>
      </c>
      <c r="BL3" s="9" t="s">
        <v>20</v>
      </c>
      <c r="BM3" s="9" t="s">
        <v>21</v>
      </c>
      <c r="BN3" s="9" t="s">
        <v>20</v>
      </c>
      <c r="BO3" s="9" t="s">
        <v>21</v>
      </c>
      <c r="BP3" s="9" t="s">
        <v>20</v>
      </c>
      <c r="BQ3" s="9" t="s">
        <v>21</v>
      </c>
      <c r="BR3" s="9" t="s">
        <v>20</v>
      </c>
      <c r="BS3" s="9" t="s">
        <v>21</v>
      </c>
      <c r="BT3" s="9" t="s">
        <v>20</v>
      </c>
      <c r="BU3" s="9" t="s">
        <v>21</v>
      </c>
    </row>
    <row r="4" spans="1:74" x14ac:dyDescent="0.25">
      <c r="A4" s="9" t="s">
        <v>22</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row>
    <row r="5" spans="1:74" x14ac:dyDescent="0.25">
      <c r="A5" s="11">
        <v>0</v>
      </c>
      <c r="B5" s="12">
        <v>0</v>
      </c>
      <c r="C5" s="12">
        <v>0</v>
      </c>
      <c r="D5" s="12">
        <v>0</v>
      </c>
      <c r="E5" s="12">
        <v>0</v>
      </c>
      <c r="F5" s="12">
        <v>0</v>
      </c>
      <c r="G5" s="12">
        <v>0</v>
      </c>
      <c r="H5" s="12">
        <v>0</v>
      </c>
      <c r="I5" s="12">
        <v>0</v>
      </c>
      <c r="J5" s="12">
        <v>0</v>
      </c>
      <c r="K5" s="12">
        <v>0</v>
      </c>
      <c r="L5" s="12">
        <v>0</v>
      </c>
      <c r="M5" s="12">
        <v>0</v>
      </c>
      <c r="N5" s="12">
        <v>0</v>
      </c>
      <c r="O5" s="12">
        <v>0</v>
      </c>
      <c r="P5" s="12">
        <v>0</v>
      </c>
      <c r="Q5" s="12">
        <v>0</v>
      </c>
      <c r="R5" s="12">
        <v>0</v>
      </c>
      <c r="S5" s="12">
        <v>0</v>
      </c>
      <c r="T5" s="12">
        <v>0</v>
      </c>
      <c r="U5" s="12">
        <v>0</v>
      </c>
      <c r="V5" s="12">
        <v>0</v>
      </c>
      <c r="W5" s="12">
        <v>0</v>
      </c>
      <c r="X5" s="12">
        <v>0</v>
      </c>
      <c r="Y5" s="12">
        <v>0</v>
      </c>
      <c r="Z5" s="12">
        <v>0</v>
      </c>
      <c r="AA5" s="12">
        <v>0</v>
      </c>
      <c r="AB5" s="12">
        <v>0</v>
      </c>
      <c r="AC5" s="12">
        <v>0</v>
      </c>
      <c r="AD5" s="12">
        <v>0</v>
      </c>
      <c r="AE5" s="12">
        <v>0</v>
      </c>
      <c r="AF5" s="12">
        <v>0</v>
      </c>
      <c r="AG5" s="12">
        <v>0</v>
      </c>
      <c r="AH5" s="12">
        <v>0</v>
      </c>
      <c r="AI5" s="12">
        <v>0</v>
      </c>
      <c r="AJ5" s="12">
        <v>0</v>
      </c>
      <c r="AK5" s="12">
        <v>0</v>
      </c>
      <c r="AL5" s="12">
        <v>0</v>
      </c>
      <c r="AM5" s="12">
        <v>0</v>
      </c>
      <c r="AN5" s="12">
        <v>0</v>
      </c>
      <c r="AO5" s="12">
        <v>0</v>
      </c>
      <c r="AP5" s="12">
        <v>0</v>
      </c>
      <c r="AQ5" s="12">
        <v>0</v>
      </c>
      <c r="AR5" s="12">
        <v>0</v>
      </c>
      <c r="AS5" s="12">
        <v>0</v>
      </c>
      <c r="AT5" s="12">
        <v>0</v>
      </c>
      <c r="AU5" s="12">
        <v>0</v>
      </c>
      <c r="AV5" s="12">
        <v>0</v>
      </c>
      <c r="AW5" s="12">
        <v>0</v>
      </c>
      <c r="AX5" s="12">
        <v>0</v>
      </c>
      <c r="AY5" s="12">
        <v>0</v>
      </c>
      <c r="AZ5" s="12">
        <v>0</v>
      </c>
      <c r="BA5" s="12">
        <v>0</v>
      </c>
      <c r="BB5" s="12">
        <v>0</v>
      </c>
      <c r="BC5" s="12">
        <v>0</v>
      </c>
      <c r="BD5" s="12">
        <v>0</v>
      </c>
      <c r="BE5" s="12">
        <v>0</v>
      </c>
      <c r="BF5" s="12">
        <v>0</v>
      </c>
      <c r="BG5" s="12">
        <v>0</v>
      </c>
      <c r="BH5" s="12">
        <v>0</v>
      </c>
      <c r="BI5" s="12">
        <v>0</v>
      </c>
      <c r="BJ5" s="12">
        <v>0</v>
      </c>
      <c r="BK5" s="12">
        <v>0</v>
      </c>
      <c r="BL5" s="12">
        <v>0</v>
      </c>
      <c r="BM5" s="12">
        <v>0</v>
      </c>
      <c r="BN5" s="12">
        <v>0</v>
      </c>
      <c r="BO5" s="12">
        <v>0</v>
      </c>
      <c r="BP5" s="12">
        <v>0</v>
      </c>
      <c r="BQ5" s="12">
        <v>0</v>
      </c>
      <c r="BR5" s="12">
        <v>0</v>
      </c>
      <c r="BS5" s="12">
        <v>0</v>
      </c>
      <c r="BT5" s="12">
        <v>0</v>
      </c>
      <c r="BU5" s="12">
        <v>0</v>
      </c>
    </row>
    <row r="6" spans="1:74" x14ac:dyDescent="0.25">
      <c r="A6" s="11">
        <v>1</v>
      </c>
      <c r="B6" s="13">
        <v>0</v>
      </c>
      <c r="C6" s="13">
        <v>0</v>
      </c>
      <c r="D6" s="13">
        <v>0</v>
      </c>
      <c r="E6" s="13">
        <v>0</v>
      </c>
      <c r="F6" s="13">
        <v>0</v>
      </c>
      <c r="G6" s="13">
        <v>0</v>
      </c>
      <c r="H6" s="13">
        <v>0</v>
      </c>
      <c r="I6" s="13">
        <v>0</v>
      </c>
      <c r="J6" s="13">
        <v>0</v>
      </c>
      <c r="K6" s="13">
        <v>0</v>
      </c>
      <c r="L6" s="13">
        <v>0</v>
      </c>
      <c r="M6" s="13">
        <v>0</v>
      </c>
      <c r="N6" s="13">
        <v>0</v>
      </c>
      <c r="O6" s="13">
        <v>0</v>
      </c>
      <c r="P6" s="13">
        <v>0</v>
      </c>
      <c r="Q6" s="13">
        <v>0</v>
      </c>
      <c r="R6" s="13">
        <v>0</v>
      </c>
      <c r="S6" s="13">
        <v>0</v>
      </c>
      <c r="T6" s="13">
        <v>0</v>
      </c>
      <c r="U6" s="13">
        <v>83</v>
      </c>
      <c r="V6" s="13">
        <v>0</v>
      </c>
      <c r="W6" s="13">
        <v>0</v>
      </c>
      <c r="X6" s="13">
        <v>0</v>
      </c>
      <c r="Y6" s="13">
        <v>0</v>
      </c>
      <c r="Z6" s="13">
        <v>16</v>
      </c>
      <c r="AA6" s="13">
        <v>25</v>
      </c>
      <c r="AB6" s="13">
        <v>0</v>
      </c>
      <c r="AC6" s="13">
        <v>0</v>
      </c>
      <c r="AD6" s="13">
        <v>146</v>
      </c>
      <c r="AE6" s="13">
        <v>0</v>
      </c>
      <c r="AF6" s="13">
        <v>0</v>
      </c>
      <c r="AG6" s="13">
        <v>0</v>
      </c>
      <c r="AH6" s="13">
        <v>0</v>
      </c>
      <c r="AI6" s="13">
        <v>0</v>
      </c>
      <c r="AJ6" s="13">
        <v>0</v>
      </c>
      <c r="AK6" s="13">
        <v>0</v>
      </c>
      <c r="AL6" s="13">
        <v>0</v>
      </c>
      <c r="AM6" s="13">
        <v>0</v>
      </c>
      <c r="AN6" s="13">
        <v>0</v>
      </c>
      <c r="AO6" s="13">
        <v>0</v>
      </c>
      <c r="AP6" s="13">
        <v>0</v>
      </c>
      <c r="AQ6" s="13">
        <v>0</v>
      </c>
      <c r="AR6" s="13">
        <v>0</v>
      </c>
      <c r="AS6" s="13">
        <v>0</v>
      </c>
      <c r="AT6" s="13">
        <v>0</v>
      </c>
      <c r="AU6" s="13">
        <v>0</v>
      </c>
      <c r="AV6" s="13">
        <v>0</v>
      </c>
      <c r="AW6" s="13">
        <v>0</v>
      </c>
      <c r="AX6" s="13">
        <v>0</v>
      </c>
      <c r="AY6" s="13">
        <v>0</v>
      </c>
      <c r="AZ6" s="13">
        <v>0</v>
      </c>
      <c r="BA6" s="13">
        <v>0</v>
      </c>
      <c r="BB6" s="13">
        <v>0</v>
      </c>
      <c r="BC6" s="13">
        <v>0</v>
      </c>
      <c r="BD6" s="13">
        <v>193</v>
      </c>
      <c r="BE6" s="13">
        <v>0</v>
      </c>
      <c r="BF6" s="13">
        <v>0</v>
      </c>
      <c r="BG6" s="13">
        <v>118</v>
      </c>
      <c r="BH6" s="13">
        <v>0</v>
      </c>
      <c r="BI6" s="13">
        <v>0</v>
      </c>
      <c r="BJ6" s="13">
        <v>0</v>
      </c>
      <c r="BK6" s="13">
        <v>0</v>
      </c>
      <c r="BL6" s="13">
        <v>0</v>
      </c>
      <c r="BM6" s="13">
        <v>0</v>
      </c>
      <c r="BN6" s="13">
        <v>0</v>
      </c>
      <c r="BO6" s="13">
        <v>0</v>
      </c>
      <c r="BP6" s="13">
        <v>0</v>
      </c>
      <c r="BQ6" s="13">
        <v>0</v>
      </c>
      <c r="BR6" s="13">
        <v>0</v>
      </c>
      <c r="BS6" s="13">
        <v>23</v>
      </c>
      <c r="BT6" s="13">
        <v>0</v>
      </c>
      <c r="BU6" s="13">
        <v>0</v>
      </c>
      <c r="BV6" s="13"/>
    </row>
    <row r="7" spans="1:74" x14ac:dyDescent="0.25">
      <c r="A7" s="11">
        <v>2</v>
      </c>
      <c r="B7" s="13">
        <v>0</v>
      </c>
      <c r="C7" s="13">
        <v>0</v>
      </c>
      <c r="D7" s="13">
        <v>0</v>
      </c>
      <c r="E7" s="13">
        <v>123</v>
      </c>
      <c r="F7" s="13">
        <v>0</v>
      </c>
      <c r="G7" s="13">
        <v>0</v>
      </c>
      <c r="H7" s="13">
        <v>0</v>
      </c>
      <c r="I7" s="13">
        <v>0</v>
      </c>
      <c r="J7" s="13">
        <v>0</v>
      </c>
      <c r="K7" s="13">
        <v>0</v>
      </c>
      <c r="L7" s="13">
        <v>0</v>
      </c>
      <c r="M7" s="13">
        <v>96</v>
      </c>
      <c r="N7" s="13">
        <v>0</v>
      </c>
      <c r="O7" s="13">
        <v>109</v>
      </c>
      <c r="P7" s="13">
        <v>0</v>
      </c>
      <c r="Q7" s="13">
        <v>190</v>
      </c>
      <c r="R7" s="13">
        <v>0</v>
      </c>
      <c r="S7" s="13">
        <v>0</v>
      </c>
      <c r="T7" s="13">
        <v>0</v>
      </c>
      <c r="U7" s="13">
        <v>0</v>
      </c>
      <c r="V7" s="13">
        <v>55</v>
      </c>
      <c r="W7" s="13">
        <v>0</v>
      </c>
      <c r="X7" s="13">
        <v>0</v>
      </c>
      <c r="Y7" s="13">
        <v>0</v>
      </c>
      <c r="Z7" s="13">
        <v>77</v>
      </c>
      <c r="AA7" s="13">
        <v>0</v>
      </c>
      <c r="AB7" s="13">
        <v>0</v>
      </c>
      <c r="AC7" s="13">
        <v>0</v>
      </c>
      <c r="AD7" s="13">
        <v>0</v>
      </c>
      <c r="AE7" s="13">
        <v>48</v>
      </c>
      <c r="AF7" s="13">
        <v>0</v>
      </c>
      <c r="AG7" s="13">
        <v>0</v>
      </c>
      <c r="AH7" s="13">
        <v>0</v>
      </c>
      <c r="AI7" s="13">
        <v>77</v>
      </c>
      <c r="AJ7" s="13">
        <v>0</v>
      </c>
      <c r="AK7" s="13">
        <v>0</v>
      </c>
      <c r="AL7" s="13">
        <v>0</v>
      </c>
      <c r="AM7" s="13">
        <v>0</v>
      </c>
      <c r="AN7" s="13">
        <v>0</v>
      </c>
      <c r="AO7" s="13">
        <v>158</v>
      </c>
      <c r="AP7" s="13">
        <v>0</v>
      </c>
      <c r="AQ7" s="13">
        <v>0</v>
      </c>
      <c r="AR7" s="13">
        <v>0</v>
      </c>
      <c r="AS7" s="13">
        <v>0</v>
      </c>
      <c r="AT7" s="13">
        <v>0</v>
      </c>
      <c r="AU7" s="13">
        <v>0</v>
      </c>
      <c r="AV7" s="13">
        <v>134</v>
      </c>
      <c r="AW7" s="13">
        <v>114</v>
      </c>
      <c r="AX7" s="13">
        <v>0</v>
      </c>
      <c r="AY7" s="13">
        <v>0</v>
      </c>
      <c r="AZ7" s="13">
        <v>34</v>
      </c>
      <c r="BA7" s="13">
        <v>0</v>
      </c>
      <c r="BB7" s="13">
        <v>196</v>
      </c>
      <c r="BC7" s="13">
        <v>0</v>
      </c>
      <c r="BD7" s="13">
        <v>0</v>
      </c>
      <c r="BE7" s="13">
        <v>168</v>
      </c>
      <c r="BF7" s="13">
        <v>0</v>
      </c>
      <c r="BG7" s="13">
        <v>0</v>
      </c>
      <c r="BH7" s="13">
        <v>0</v>
      </c>
      <c r="BI7" s="13">
        <v>0</v>
      </c>
      <c r="BJ7" s="13">
        <v>0</v>
      </c>
      <c r="BK7" s="13">
        <v>0</v>
      </c>
      <c r="BL7" s="13">
        <v>47</v>
      </c>
      <c r="BM7" s="13">
        <v>139</v>
      </c>
      <c r="BN7" s="13">
        <v>0</v>
      </c>
      <c r="BO7" s="13">
        <v>0</v>
      </c>
      <c r="BP7" s="13">
        <v>0</v>
      </c>
      <c r="BQ7" s="13">
        <v>228</v>
      </c>
      <c r="BR7" s="13">
        <v>62</v>
      </c>
      <c r="BS7" s="13">
        <v>0</v>
      </c>
      <c r="BT7" s="13">
        <v>0</v>
      </c>
      <c r="BU7" s="13">
        <v>0</v>
      </c>
      <c r="BV7" s="13"/>
    </row>
    <row r="8" spans="1:74" x14ac:dyDescent="0.25">
      <c r="A8" s="11">
        <v>3</v>
      </c>
      <c r="B8" s="13">
        <v>58</v>
      </c>
      <c r="C8" s="13">
        <v>0</v>
      </c>
      <c r="D8" s="13">
        <v>0</v>
      </c>
      <c r="E8" s="13">
        <v>0</v>
      </c>
      <c r="F8" s="13">
        <v>111</v>
      </c>
      <c r="G8" s="13">
        <v>0</v>
      </c>
      <c r="H8" s="13">
        <v>0</v>
      </c>
      <c r="I8" s="13">
        <v>0</v>
      </c>
      <c r="J8" s="13">
        <v>0</v>
      </c>
      <c r="K8" s="13">
        <v>0</v>
      </c>
      <c r="L8" s="13">
        <v>0</v>
      </c>
      <c r="M8" s="13">
        <v>201</v>
      </c>
      <c r="N8" s="13">
        <v>0</v>
      </c>
      <c r="O8" s="13">
        <v>0</v>
      </c>
      <c r="P8" s="13">
        <v>0</v>
      </c>
      <c r="Q8" s="13">
        <v>0</v>
      </c>
      <c r="R8" s="13">
        <v>0</v>
      </c>
      <c r="S8" s="13">
        <v>0</v>
      </c>
      <c r="T8" s="13">
        <v>0</v>
      </c>
      <c r="U8" s="13">
        <v>0</v>
      </c>
      <c r="V8" s="13">
        <v>0</v>
      </c>
      <c r="W8" s="13">
        <v>0</v>
      </c>
      <c r="X8" s="13">
        <v>0</v>
      </c>
      <c r="Y8" s="13">
        <v>130</v>
      </c>
      <c r="Z8" s="13">
        <v>0</v>
      </c>
      <c r="AA8" s="13">
        <v>0</v>
      </c>
      <c r="AB8" s="13">
        <v>0</v>
      </c>
      <c r="AC8" s="13">
        <v>0</v>
      </c>
      <c r="AD8" s="13">
        <v>0</v>
      </c>
      <c r="AE8" s="13">
        <v>55</v>
      </c>
      <c r="AF8" s="13">
        <v>0</v>
      </c>
      <c r="AG8" s="13">
        <v>0</v>
      </c>
      <c r="AH8" s="13">
        <v>0</v>
      </c>
      <c r="AI8" s="13">
        <v>0</v>
      </c>
      <c r="AJ8" s="13">
        <v>0</v>
      </c>
      <c r="AK8" s="13">
        <v>0</v>
      </c>
      <c r="AL8" s="13">
        <v>0</v>
      </c>
      <c r="AM8" s="13">
        <v>0</v>
      </c>
      <c r="AN8" s="13">
        <v>0</v>
      </c>
      <c r="AO8" s="13">
        <v>0</v>
      </c>
      <c r="AP8" s="13">
        <v>0</v>
      </c>
      <c r="AQ8" s="13">
        <v>0</v>
      </c>
      <c r="AR8" s="13">
        <v>0</v>
      </c>
      <c r="AS8" s="13">
        <v>0</v>
      </c>
      <c r="AT8" s="13">
        <v>0</v>
      </c>
      <c r="AU8" s="13">
        <v>0</v>
      </c>
      <c r="AV8" s="13">
        <v>0</v>
      </c>
      <c r="AW8" s="13">
        <v>0</v>
      </c>
      <c r="AX8" s="13">
        <v>74</v>
      </c>
      <c r="AY8" s="13">
        <v>124</v>
      </c>
      <c r="AZ8" s="13">
        <v>0</v>
      </c>
      <c r="BA8" s="13">
        <v>0</v>
      </c>
      <c r="BB8" s="13">
        <v>0</v>
      </c>
      <c r="BC8" s="13">
        <v>0</v>
      </c>
      <c r="BD8" s="13">
        <v>0</v>
      </c>
      <c r="BE8" s="13">
        <v>0</v>
      </c>
      <c r="BF8" s="13">
        <v>0</v>
      </c>
      <c r="BG8" s="13">
        <v>0</v>
      </c>
      <c r="BH8" s="13">
        <v>0</v>
      </c>
      <c r="BI8" s="13">
        <v>0</v>
      </c>
      <c r="BJ8" s="13">
        <v>0</v>
      </c>
      <c r="BK8" s="13">
        <v>0</v>
      </c>
      <c r="BL8" s="13">
        <v>0</v>
      </c>
      <c r="BM8" s="13">
        <v>0</v>
      </c>
      <c r="BN8" s="13">
        <v>0</v>
      </c>
      <c r="BO8" s="13">
        <v>0</v>
      </c>
      <c r="BP8" s="13">
        <v>80</v>
      </c>
      <c r="BQ8" s="13">
        <v>0</v>
      </c>
      <c r="BR8" s="13">
        <v>0</v>
      </c>
      <c r="BS8" s="13">
        <v>0</v>
      </c>
      <c r="BT8" s="13">
        <v>87</v>
      </c>
      <c r="BU8" s="13">
        <v>105</v>
      </c>
      <c r="BV8" s="13"/>
    </row>
    <row r="9" spans="1:74" x14ac:dyDescent="0.25">
      <c r="A9" s="11">
        <v>4</v>
      </c>
      <c r="B9" s="13">
        <v>0</v>
      </c>
      <c r="C9" s="13">
        <v>0</v>
      </c>
      <c r="D9" s="13">
        <v>0</v>
      </c>
      <c r="E9" s="13">
        <v>0</v>
      </c>
      <c r="F9" s="13">
        <v>0</v>
      </c>
      <c r="G9" s="13">
        <v>82</v>
      </c>
      <c r="H9" s="13">
        <v>0</v>
      </c>
      <c r="I9" s="13">
        <v>118</v>
      </c>
      <c r="J9" s="13">
        <v>0</v>
      </c>
      <c r="K9" s="13">
        <v>125</v>
      </c>
      <c r="L9" s="13">
        <v>0</v>
      </c>
      <c r="M9" s="13">
        <v>0</v>
      </c>
      <c r="N9" s="13">
        <v>0</v>
      </c>
      <c r="O9" s="13">
        <v>0</v>
      </c>
      <c r="P9" s="13">
        <v>0</v>
      </c>
      <c r="Q9" s="13">
        <v>0</v>
      </c>
      <c r="R9" s="13">
        <v>0</v>
      </c>
      <c r="S9" s="13">
        <v>0</v>
      </c>
      <c r="T9" s="13">
        <v>0</v>
      </c>
      <c r="U9" s="13">
        <v>0</v>
      </c>
      <c r="V9" s="13">
        <v>0</v>
      </c>
      <c r="W9" s="13">
        <v>0</v>
      </c>
      <c r="X9" s="13">
        <v>0</v>
      </c>
      <c r="Y9" s="13">
        <v>11</v>
      </c>
      <c r="Z9" s="13">
        <v>0</v>
      </c>
      <c r="AA9" s="13">
        <v>0</v>
      </c>
      <c r="AB9" s="13">
        <v>0</v>
      </c>
      <c r="AC9" s="13">
        <v>0</v>
      </c>
      <c r="AD9" s="13">
        <v>0</v>
      </c>
      <c r="AE9" s="13">
        <v>0</v>
      </c>
      <c r="AF9" s="13">
        <v>0</v>
      </c>
      <c r="AG9" s="13">
        <v>66</v>
      </c>
      <c r="AH9" s="13">
        <v>15</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11</v>
      </c>
      <c r="AZ9" s="13">
        <v>0</v>
      </c>
      <c r="BA9" s="13">
        <v>0</v>
      </c>
      <c r="BB9" s="13">
        <v>0</v>
      </c>
      <c r="BC9" s="13">
        <v>0</v>
      </c>
      <c r="BD9" s="13">
        <v>0</v>
      </c>
      <c r="BE9" s="13">
        <v>0</v>
      </c>
      <c r="BF9" s="13">
        <v>0</v>
      </c>
      <c r="BG9" s="13">
        <v>0</v>
      </c>
      <c r="BH9" s="13">
        <v>0</v>
      </c>
      <c r="BI9" s="13">
        <v>0</v>
      </c>
      <c r="BJ9" s="13">
        <v>24</v>
      </c>
      <c r="BK9" s="13">
        <v>0</v>
      </c>
      <c r="BL9" s="13">
        <v>0</v>
      </c>
      <c r="BM9" s="13">
        <v>0</v>
      </c>
      <c r="BN9" s="13">
        <v>0</v>
      </c>
      <c r="BO9" s="13">
        <v>0</v>
      </c>
      <c r="BP9" s="13">
        <v>0</v>
      </c>
      <c r="BQ9" s="13">
        <v>0</v>
      </c>
      <c r="BR9" s="13">
        <v>0</v>
      </c>
      <c r="BS9" s="13">
        <v>0</v>
      </c>
      <c r="BT9" s="13">
        <v>0</v>
      </c>
      <c r="BU9" s="13">
        <v>0</v>
      </c>
      <c r="BV9" s="13"/>
    </row>
    <row r="10" spans="1:74" x14ac:dyDescent="0.25">
      <c r="A10" s="11">
        <v>5</v>
      </c>
      <c r="B10" s="13">
        <v>0</v>
      </c>
      <c r="C10" s="13">
        <v>109</v>
      </c>
      <c r="D10" s="13">
        <v>0</v>
      </c>
      <c r="E10" s="13">
        <v>0</v>
      </c>
      <c r="F10" s="13">
        <v>0</v>
      </c>
      <c r="G10" s="13">
        <v>0</v>
      </c>
      <c r="H10" s="13">
        <v>0</v>
      </c>
      <c r="I10" s="13">
        <v>0</v>
      </c>
      <c r="J10" s="13">
        <v>0</v>
      </c>
      <c r="K10" s="13">
        <v>0</v>
      </c>
      <c r="L10" s="13">
        <v>0</v>
      </c>
      <c r="M10" s="13">
        <v>124</v>
      </c>
      <c r="N10" s="13">
        <v>0</v>
      </c>
      <c r="O10" s="13">
        <v>0</v>
      </c>
      <c r="P10" s="13">
        <v>0</v>
      </c>
      <c r="Q10" s="13">
        <v>0</v>
      </c>
      <c r="R10" s="13">
        <v>67</v>
      </c>
      <c r="S10" s="13">
        <v>0</v>
      </c>
      <c r="T10" s="13">
        <v>0</v>
      </c>
      <c r="U10" s="13">
        <v>0</v>
      </c>
      <c r="V10" s="13">
        <v>0</v>
      </c>
      <c r="W10" s="13">
        <v>82</v>
      </c>
      <c r="X10" s="13">
        <v>0</v>
      </c>
      <c r="Y10" s="13">
        <v>0</v>
      </c>
      <c r="Z10" s="13">
        <v>0</v>
      </c>
      <c r="AA10" s="13">
        <v>0</v>
      </c>
      <c r="AB10" s="13">
        <v>0</v>
      </c>
      <c r="AC10" s="13">
        <v>0</v>
      </c>
      <c r="AD10" s="13">
        <v>0</v>
      </c>
      <c r="AE10" s="13">
        <v>0</v>
      </c>
      <c r="AF10" s="13">
        <v>0</v>
      </c>
      <c r="AG10" s="13">
        <v>0</v>
      </c>
      <c r="AH10" s="13">
        <v>0</v>
      </c>
      <c r="AI10" s="13">
        <v>60</v>
      </c>
      <c r="AJ10" s="13">
        <v>154</v>
      </c>
      <c r="AK10" s="13">
        <v>0</v>
      </c>
      <c r="AL10" s="13">
        <v>0</v>
      </c>
      <c r="AM10" s="13">
        <v>0</v>
      </c>
      <c r="AN10" s="13">
        <v>0</v>
      </c>
      <c r="AO10" s="13">
        <v>0</v>
      </c>
      <c r="AP10" s="13">
        <v>0</v>
      </c>
      <c r="AQ10" s="13">
        <v>0</v>
      </c>
      <c r="AR10" s="13">
        <v>0</v>
      </c>
      <c r="AS10" s="13">
        <v>0</v>
      </c>
      <c r="AT10" s="13">
        <v>0</v>
      </c>
      <c r="AU10" s="13">
        <v>0</v>
      </c>
      <c r="AV10" s="13">
        <v>0</v>
      </c>
      <c r="AW10" s="13">
        <v>0</v>
      </c>
      <c r="AX10" s="13">
        <v>0</v>
      </c>
      <c r="AY10" s="13">
        <v>0</v>
      </c>
      <c r="AZ10" s="13">
        <v>0</v>
      </c>
      <c r="BA10" s="13">
        <v>0</v>
      </c>
      <c r="BB10" s="13">
        <v>0</v>
      </c>
      <c r="BC10" s="13">
        <v>0</v>
      </c>
      <c r="BD10" s="13">
        <v>0</v>
      </c>
      <c r="BE10" s="13">
        <v>0</v>
      </c>
      <c r="BF10" s="13">
        <v>0</v>
      </c>
      <c r="BG10" s="13">
        <v>0</v>
      </c>
      <c r="BH10" s="13">
        <v>0</v>
      </c>
      <c r="BI10" s="13">
        <v>0</v>
      </c>
      <c r="BJ10" s="13">
        <v>0</v>
      </c>
      <c r="BK10" s="13">
        <v>0</v>
      </c>
      <c r="BL10" s="13">
        <v>0</v>
      </c>
      <c r="BM10" s="13">
        <v>0</v>
      </c>
      <c r="BN10" s="13">
        <v>0</v>
      </c>
      <c r="BO10" s="13">
        <v>0</v>
      </c>
      <c r="BP10" s="13">
        <v>0</v>
      </c>
      <c r="BQ10" s="13">
        <v>0</v>
      </c>
      <c r="BR10" s="13">
        <v>0</v>
      </c>
      <c r="BS10" s="13">
        <v>0</v>
      </c>
      <c r="BT10" s="13">
        <v>0</v>
      </c>
      <c r="BU10" s="13">
        <v>0</v>
      </c>
      <c r="BV10" s="13"/>
    </row>
    <row r="11" spans="1:74" x14ac:dyDescent="0.25">
      <c r="A11" s="11">
        <v>6</v>
      </c>
      <c r="B11" s="13">
        <v>0</v>
      </c>
      <c r="C11" s="13">
        <v>0</v>
      </c>
      <c r="D11" s="13">
        <v>0</v>
      </c>
      <c r="E11" s="13">
        <v>0</v>
      </c>
      <c r="F11" s="13">
        <v>0</v>
      </c>
      <c r="G11" s="13">
        <v>0</v>
      </c>
      <c r="H11" s="13">
        <v>126</v>
      </c>
      <c r="I11" s="13">
        <v>0</v>
      </c>
      <c r="J11" s="13">
        <v>0</v>
      </c>
      <c r="K11" s="13">
        <v>0</v>
      </c>
      <c r="L11" s="13">
        <v>0</v>
      </c>
      <c r="M11" s="13">
        <v>0</v>
      </c>
      <c r="N11" s="13">
        <v>0</v>
      </c>
      <c r="O11" s="13">
        <v>0</v>
      </c>
      <c r="P11" s="13">
        <v>106</v>
      </c>
      <c r="Q11" s="13">
        <v>0</v>
      </c>
      <c r="R11" s="13">
        <v>0</v>
      </c>
      <c r="S11" s="13">
        <v>24</v>
      </c>
      <c r="T11" s="13">
        <v>0</v>
      </c>
      <c r="U11" s="13">
        <v>36</v>
      </c>
      <c r="V11" s="13">
        <v>0</v>
      </c>
      <c r="W11" s="13">
        <v>0</v>
      </c>
      <c r="X11" s="13">
        <v>0</v>
      </c>
      <c r="Y11" s="13">
        <v>0</v>
      </c>
      <c r="Z11" s="13">
        <v>0</v>
      </c>
      <c r="AA11" s="13">
        <v>67</v>
      </c>
      <c r="AB11" s="13">
        <v>0</v>
      </c>
      <c r="AC11" s="13">
        <v>0</v>
      </c>
      <c r="AD11" s="13">
        <v>0</v>
      </c>
      <c r="AE11" s="13">
        <v>0</v>
      </c>
      <c r="AF11" s="13">
        <v>0</v>
      </c>
      <c r="AG11" s="13">
        <v>0</v>
      </c>
      <c r="AH11" s="13">
        <v>0</v>
      </c>
      <c r="AI11" s="13">
        <v>0</v>
      </c>
      <c r="AJ11" s="13">
        <v>0</v>
      </c>
      <c r="AK11" s="13">
        <v>40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13">
        <v>0</v>
      </c>
      <c r="BH11" s="13">
        <v>0</v>
      </c>
      <c r="BI11" s="13">
        <v>0</v>
      </c>
      <c r="BJ11" s="13">
        <v>0</v>
      </c>
      <c r="BK11" s="13">
        <v>0</v>
      </c>
      <c r="BL11" s="13">
        <v>0</v>
      </c>
      <c r="BM11" s="13">
        <v>0</v>
      </c>
      <c r="BN11" s="13">
        <v>0</v>
      </c>
      <c r="BO11" s="13">
        <v>0</v>
      </c>
      <c r="BP11" s="13">
        <v>0</v>
      </c>
      <c r="BQ11" s="13">
        <v>0</v>
      </c>
      <c r="BR11" s="13">
        <v>0</v>
      </c>
      <c r="BS11" s="13">
        <v>0</v>
      </c>
      <c r="BT11" s="13">
        <v>0</v>
      </c>
      <c r="BU11" s="13">
        <v>0</v>
      </c>
      <c r="BV11" s="13"/>
    </row>
    <row r="12" spans="1:74" x14ac:dyDescent="0.25">
      <c r="A12" s="11">
        <v>7</v>
      </c>
      <c r="B12" s="13">
        <v>63</v>
      </c>
      <c r="C12" s="13">
        <v>0</v>
      </c>
      <c r="D12" s="13">
        <v>0</v>
      </c>
      <c r="E12" s="13">
        <v>0</v>
      </c>
      <c r="F12" s="13">
        <v>45</v>
      </c>
      <c r="G12" s="13">
        <v>55</v>
      </c>
      <c r="H12" s="13">
        <v>0</v>
      </c>
      <c r="I12" s="13">
        <v>0</v>
      </c>
      <c r="J12" s="13">
        <v>0</v>
      </c>
      <c r="K12" s="13">
        <v>0</v>
      </c>
      <c r="L12" s="13">
        <v>0</v>
      </c>
      <c r="M12" s="13">
        <v>0</v>
      </c>
      <c r="N12" s="13">
        <v>0</v>
      </c>
      <c r="O12" s="13">
        <v>92</v>
      </c>
      <c r="P12" s="13">
        <v>0</v>
      </c>
      <c r="Q12" s="13">
        <v>0</v>
      </c>
      <c r="R12" s="13">
        <v>0</v>
      </c>
      <c r="S12" s="13">
        <v>0</v>
      </c>
      <c r="T12" s="13">
        <v>0</v>
      </c>
      <c r="U12" s="13">
        <v>0</v>
      </c>
      <c r="V12" s="13">
        <v>33</v>
      </c>
      <c r="W12" s="13">
        <v>0</v>
      </c>
      <c r="X12" s="13">
        <v>0</v>
      </c>
      <c r="Y12" s="13">
        <v>0</v>
      </c>
      <c r="Z12" s="13">
        <v>24</v>
      </c>
      <c r="AA12" s="13">
        <v>9</v>
      </c>
      <c r="AB12" s="13">
        <v>103</v>
      </c>
      <c r="AC12" s="13">
        <v>0</v>
      </c>
      <c r="AD12" s="13">
        <v>12</v>
      </c>
      <c r="AE12" s="13">
        <v>166</v>
      </c>
      <c r="AF12" s="13">
        <v>0</v>
      </c>
      <c r="AG12" s="13">
        <v>0</v>
      </c>
      <c r="AH12" s="13">
        <v>0</v>
      </c>
      <c r="AI12" s="13">
        <v>0</v>
      </c>
      <c r="AJ12" s="13">
        <v>0</v>
      </c>
      <c r="AK12" s="13">
        <v>15</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v>0</v>
      </c>
      <c r="BG12" s="13">
        <v>0</v>
      </c>
      <c r="BH12" s="13">
        <v>0</v>
      </c>
      <c r="BI12" s="13">
        <v>0</v>
      </c>
      <c r="BJ12" s="13">
        <v>0</v>
      </c>
      <c r="BK12" s="13">
        <v>0</v>
      </c>
      <c r="BL12" s="13">
        <v>0</v>
      </c>
      <c r="BM12" s="13">
        <v>0</v>
      </c>
      <c r="BN12" s="13">
        <v>0</v>
      </c>
      <c r="BO12" s="13">
        <v>0</v>
      </c>
      <c r="BP12" s="13">
        <v>0</v>
      </c>
      <c r="BQ12" s="13">
        <v>0</v>
      </c>
      <c r="BR12" s="13">
        <v>0</v>
      </c>
      <c r="BS12" s="13">
        <v>0</v>
      </c>
      <c r="BT12" s="13">
        <v>0</v>
      </c>
      <c r="BU12" s="13">
        <v>0</v>
      </c>
      <c r="BV12" s="13"/>
    </row>
    <row r="13" spans="1:74" x14ac:dyDescent="0.25">
      <c r="A13" s="11">
        <v>8</v>
      </c>
      <c r="B13" s="13">
        <v>0</v>
      </c>
      <c r="C13" s="13">
        <v>0</v>
      </c>
      <c r="D13" s="13">
        <v>12</v>
      </c>
      <c r="E13" s="13">
        <v>106</v>
      </c>
      <c r="F13" s="13">
        <v>0</v>
      </c>
      <c r="G13" s="13">
        <v>0</v>
      </c>
      <c r="H13" s="13">
        <v>0</v>
      </c>
      <c r="I13" s="13">
        <v>159</v>
      </c>
      <c r="J13" s="13">
        <v>0</v>
      </c>
      <c r="K13" s="13">
        <v>0</v>
      </c>
      <c r="L13" s="13">
        <v>0</v>
      </c>
      <c r="M13" s="13">
        <v>0</v>
      </c>
      <c r="N13" s="13">
        <v>126</v>
      </c>
      <c r="O13" s="13">
        <v>0</v>
      </c>
      <c r="P13" s="13">
        <v>0</v>
      </c>
      <c r="Q13" s="13">
        <v>160</v>
      </c>
      <c r="R13" s="13">
        <v>21</v>
      </c>
      <c r="S13" s="13">
        <v>0</v>
      </c>
      <c r="T13" s="13">
        <v>0</v>
      </c>
      <c r="U13" s="13">
        <v>0</v>
      </c>
      <c r="V13" s="13">
        <v>0</v>
      </c>
      <c r="W13" s="13">
        <v>0</v>
      </c>
      <c r="X13" s="13">
        <v>0</v>
      </c>
      <c r="Y13" s="13">
        <v>109</v>
      </c>
      <c r="Z13" s="13">
        <v>0</v>
      </c>
      <c r="AA13" s="13">
        <v>0</v>
      </c>
      <c r="AB13" s="13">
        <v>0</v>
      </c>
      <c r="AC13" s="13">
        <v>0</v>
      </c>
      <c r="AD13" s="13">
        <v>0</v>
      </c>
      <c r="AE13" s="13">
        <v>0</v>
      </c>
      <c r="AF13" s="13">
        <v>72</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13">
        <v>0</v>
      </c>
      <c r="BH13" s="13">
        <v>0</v>
      </c>
      <c r="BI13" s="13">
        <v>0</v>
      </c>
      <c r="BJ13" s="13">
        <v>0</v>
      </c>
      <c r="BK13" s="13">
        <v>0</v>
      </c>
      <c r="BL13" s="13">
        <v>0</v>
      </c>
      <c r="BM13" s="13">
        <v>0</v>
      </c>
      <c r="BN13" s="13">
        <v>0</v>
      </c>
      <c r="BO13" s="13">
        <v>0</v>
      </c>
      <c r="BP13" s="13">
        <v>0</v>
      </c>
      <c r="BQ13" s="13">
        <v>0</v>
      </c>
      <c r="BR13" s="13">
        <v>0</v>
      </c>
      <c r="BS13" s="13">
        <v>0</v>
      </c>
      <c r="BT13" s="13">
        <v>0</v>
      </c>
      <c r="BU13" s="13">
        <v>0</v>
      </c>
      <c r="BV13" s="13"/>
    </row>
    <row r="14" spans="1:74" x14ac:dyDescent="0.25">
      <c r="A14" s="11">
        <v>9</v>
      </c>
      <c r="B14" s="13">
        <v>0</v>
      </c>
      <c r="C14" s="13">
        <v>0</v>
      </c>
      <c r="D14" s="13">
        <v>0</v>
      </c>
      <c r="E14" s="13">
        <v>0</v>
      </c>
      <c r="F14" s="13">
        <v>0</v>
      </c>
      <c r="G14" s="13">
        <v>0</v>
      </c>
      <c r="H14" s="13">
        <v>0</v>
      </c>
      <c r="I14" s="13">
        <v>0</v>
      </c>
      <c r="J14" s="13">
        <v>0</v>
      </c>
      <c r="K14" s="13">
        <v>0</v>
      </c>
      <c r="L14" s="13">
        <v>0</v>
      </c>
      <c r="M14" s="13">
        <v>155</v>
      </c>
      <c r="N14" s="13">
        <v>0</v>
      </c>
      <c r="O14" s="13">
        <v>0</v>
      </c>
      <c r="P14" s="13">
        <v>0</v>
      </c>
      <c r="Q14" s="13">
        <v>0</v>
      </c>
      <c r="R14" s="13">
        <v>0</v>
      </c>
      <c r="S14" s="13">
        <v>0</v>
      </c>
      <c r="T14" s="13">
        <v>95</v>
      </c>
      <c r="U14" s="13">
        <v>0</v>
      </c>
      <c r="V14" s="13">
        <v>0</v>
      </c>
      <c r="W14" s="13">
        <v>0</v>
      </c>
      <c r="X14" s="13">
        <v>0</v>
      </c>
      <c r="Y14" s="13">
        <v>0</v>
      </c>
      <c r="Z14" s="13">
        <v>0</v>
      </c>
      <c r="AA14" s="13">
        <v>0</v>
      </c>
      <c r="AB14" s="13">
        <v>0</v>
      </c>
      <c r="AC14" s="13">
        <v>0</v>
      </c>
      <c r="AD14" s="13">
        <v>0</v>
      </c>
      <c r="AE14" s="13">
        <v>0</v>
      </c>
      <c r="AF14" s="13">
        <v>0</v>
      </c>
      <c r="AG14" s="13">
        <v>108</v>
      </c>
      <c r="AH14" s="13">
        <v>0</v>
      </c>
      <c r="AI14" s="13">
        <v>0</v>
      </c>
      <c r="AJ14" s="13">
        <v>0</v>
      </c>
      <c r="AK14" s="13">
        <v>0</v>
      </c>
      <c r="AL14" s="13">
        <v>0</v>
      </c>
      <c r="AM14" s="13">
        <v>0</v>
      </c>
      <c r="AN14" s="13">
        <v>0</v>
      </c>
      <c r="AO14" s="13">
        <v>0</v>
      </c>
      <c r="AP14" s="13">
        <v>0</v>
      </c>
      <c r="AQ14" s="13">
        <v>0</v>
      </c>
      <c r="AR14" s="13">
        <v>0</v>
      </c>
      <c r="AS14" s="13">
        <v>0</v>
      </c>
      <c r="AT14" s="13">
        <v>0</v>
      </c>
      <c r="AU14" s="13">
        <v>0</v>
      </c>
      <c r="AV14" s="13">
        <v>0</v>
      </c>
      <c r="AW14" s="13">
        <v>0</v>
      </c>
      <c r="AX14" s="13">
        <v>0</v>
      </c>
      <c r="AY14" s="13">
        <v>0</v>
      </c>
      <c r="AZ14" s="13">
        <v>0</v>
      </c>
      <c r="BA14" s="13">
        <v>0</v>
      </c>
      <c r="BB14" s="13">
        <v>0</v>
      </c>
      <c r="BC14" s="13">
        <v>0</v>
      </c>
      <c r="BD14" s="13">
        <v>0</v>
      </c>
      <c r="BE14" s="13">
        <v>0</v>
      </c>
      <c r="BF14" s="13">
        <v>0</v>
      </c>
      <c r="BG14" s="13">
        <v>0</v>
      </c>
      <c r="BH14" s="13">
        <v>0</v>
      </c>
      <c r="BI14" s="13">
        <v>0</v>
      </c>
      <c r="BJ14" s="13">
        <v>0</v>
      </c>
      <c r="BK14" s="13">
        <v>0</v>
      </c>
      <c r="BL14" s="13">
        <v>0</v>
      </c>
      <c r="BM14" s="13">
        <v>0</v>
      </c>
      <c r="BN14" s="13">
        <v>0</v>
      </c>
      <c r="BO14" s="13">
        <v>0</v>
      </c>
      <c r="BP14" s="13">
        <v>0</v>
      </c>
      <c r="BQ14" s="13">
        <v>0</v>
      </c>
      <c r="BR14" s="13">
        <v>0</v>
      </c>
      <c r="BS14" s="13">
        <v>0</v>
      </c>
      <c r="BT14" s="13">
        <v>0</v>
      </c>
      <c r="BU14" s="13">
        <v>0</v>
      </c>
      <c r="BV14" s="13"/>
    </row>
    <row r="15" spans="1:74" x14ac:dyDescent="0.25">
      <c r="A15" s="11">
        <v>1</v>
      </c>
      <c r="B15" s="13">
        <v>79</v>
      </c>
      <c r="C15" s="13">
        <v>0</v>
      </c>
      <c r="D15" s="13">
        <v>0</v>
      </c>
      <c r="E15" s="13">
        <v>0</v>
      </c>
      <c r="F15" s="13">
        <v>0</v>
      </c>
      <c r="G15" s="13">
        <v>0</v>
      </c>
      <c r="H15" s="13">
        <v>0</v>
      </c>
      <c r="I15" s="13">
        <v>0</v>
      </c>
      <c r="J15" s="13">
        <v>0</v>
      </c>
      <c r="K15" s="13">
        <v>0</v>
      </c>
      <c r="L15" s="13">
        <v>0</v>
      </c>
      <c r="M15" s="13">
        <v>0</v>
      </c>
      <c r="N15" s="13">
        <v>0</v>
      </c>
      <c r="O15" s="13">
        <v>0</v>
      </c>
      <c r="P15" s="13">
        <v>149</v>
      </c>
      <c r="Q15" s="13">
        <v>0</v>
      </c>
      <c r="R15" s="13">
        <v>0</v>
      </c>
      <c r="S15" s="13">
        <v>0</v>
      </c>
      <c r="T15" s="13">
        <v>0</v>
      </c>
      <c r="U15" s="13">
        <v>0</v>
      </c>
      <c r="V15" s="13">
        <v>99</v>
      </c>
      <c r="W15" s="13">
        <v>125</v>
      </c>
      <c r="X15" s="13">
        <v>0</v>
      </c>
      <c r="Y15" s="13">
        <v>0</v>
      </c>
      <c r="Z15" s="13">
        <v>0</v>
      </c>
      <c r="AA15" s="13">
        <v>77</v>
      </c>
      <c r="AB15" s="13">
        <v>0</v>
      </c>
      <c r="AC15" s="13">
        <v>0</v>
      </c>
      <c r="AD15" s="13">
        <v>0</v>
      </c>
      <c r="AE15" s="13">
        <v>0</v>
      </c>
      <c r="AF15" s="13">
        <v>0</v>
      </c>
      <c r="AG15" s="13">
        <v>0</v>
      </c>
      <c r="AH15" s="13">
        <v>0</v>
      </c>
      <c r="AI15" s="13">
        <v>176</v>
      </c>
      <c r="AJ15" s="13">
        <v>0</v>
      </c>
      <c r="AK15" s="13">
        <v>0</v>
      </c>
      <c r="AL15" s="13">
        <v>0</v>
      </c>
      <c r="AM15" s="13">
        <v>0</v>
      </c>
      <c r="AN15" s="13">
        <v>0</v>
      </c>
      <c r="AO15" s="13">
        <v>0</v>
      </c>
      <c r="AP15" s="13">
        <v>0</v>
      </c>
      <c r="AQ15" s="13">
        <v>0</v>
      </c>
      <c r="AR15" s="13">
        <v>0</v>
      </c>
      <c r="AS15" s="13">
        <v>0</v>
      </c>
      <c r="AT15" s="13">
        <v>0</v>
      </c>
      <c r="AU15" s="13">
        <v>0</v>
      </c>
      <c r="AV15" s="13">
        <v>0</v>
      </c>
      <c r="AW15" s="13">
        <v>0</v>
      </c>
      <c r="AX15" s="13">
        <v>0</v>
      </c>
      <c r="AY15" s="13">
        <v>0</v>
      </c>
      <c r="AZ15" s="13">
        <v>0</v>
      </c>
      <c r="BA15" s="13">
        <v>0</v>
      </c>
      <c r="BB15" s="13">
        <v>0</v>
      </c>
      <c r="BC15" s="13">
        <v>0</v>
      </c>
      <c r="BD15" s="13">
        <v>0</v>
      </c>
      <c r="BE15" s="13">
        <v>0</v>
      </c>
      <c r="BF15" s="13">
        <v>0</v>
      </c>
      <c r="BG15" s="13">
        <v>0</v>
      </c>
      <c r="BH15" s="13">
        <v>0</v>
      </c>
      <c r="BI15" s="13">
        <v>0</v>
      </c>
      <c r="BJ15" s="13">
        <v>0</v>
      </c>
      <c r="BK15" s="13">
        <v>0</v>
      </c>
      <c r="BL15" s="13">
        <v>0</v>
      </c>
      <c r="BM15" s="13">
        <v>0</v>
      </c>
      <c r="BN15" s="13">
        <v>0</v>
      </c>
      <c r="BO15" s="13">
        <v>0</v>
      </c>
      <c r="BP15" s="13">
        <v>0</v>
      </c>
      <c r="BQ15" s="13">
        <v>0</v>
      </c>
      <c r="BR15" s="13">
        <v>0</v>
      </c>
      <c r="BS15" s="13">
        <v>0</v>
      </c>
      <c r="BT15" s="13">
        <v>0</v>
      </c>
      <c r="BU15" s="13">
        <v>0</v>
      </c>
      <c r="BV15" s="13"/>
    </row>
    <row r="16" spans="1:74" x14ac:dyDescent="0.25">
      <c r="A16" s="11">
        <v>11</v>
      </c>
      <c r="B16" s="13">
        <v>0</v>
      </c>
      <c r="C16" s="13">
        <v>0</v>
      </c>
      <c r="D16" s="13">
        <v>93</v>
      </c>
      <c r="E16" s="13">
        <v>0</v>
      </c>
      <c r="F16" s="13">
        <v>0</v>
      </c>
      <c r="G16" s="13">
        <v>0</v>
      </c>
      <c r="H16" s="13">
        <v>0</v>
      </c>
      <c r="I16" s="13">
        <v>0</v>
      </c>
      <c r="J16" s="13">
        <v>0</v>
      </c>
      <c r="K16" s="13">
        <v>0</v>
      </c>
      <c r="L16" s="13">
        <v>0</v>
      </c>
      <c r="M16" s="13">
        <v>0</v>
      </c>
      <c r="N16" s="13">
        <v>0</v>
      </c>
      <c r="O16" s="13">
        <v>0</v>
      </c>
      <c r="P16" s="13">
        <v>0</v>
      </c>
      <c r="Q16" s="13">
        <v>0</v>
      </c>
      <c r="R16" s="13">
        <v>0</v>
      </c>
      <c r="S16" s="13">
        <v>0</v>
      </c>
      <c r="T16" s="13">
        <v>0</v>
      </c>
      <c r="U16" s="13">
        <v>0</v>
      </c>
      <c r="V16" s="13">
        <v>0</v>
      </c>
      <c r="W16" s="13">
        <v>0</v>
      </c>
      <c r="X16" s="13">
        <v>100</v>
      </c>
      <c r="Y16" s="13">
        <v>0</v>
      </c>
      <c r="Z16" s="13">
        <v>0</v>
      </c>
      <c r="AA16" s="13">
        <v>0</v>
      </c>
      <c r="AB16" s="13">
        <v>0</v>
      </c>
      <c r="AC16" s="13">
        <v>0</v>
      </c>
      <c r="AD16" s="13">
        <v>0</v>
      </c>
      <c r="AE16" s="13">
        <v>0</v>
      </c>
      <c r="AF16" s="13">
        <v>0</v>
      </c>
      <c r="AG16" s="13">
        <v>0</v>
      </c>
      <c r="AH16" s="13">
        <v>0</v>
      </c>
      <c r="AI16" s="13">
        <v>0</v>
      </c>
      <c r="AJ16" s="19">
        <v>0</v>
      </c>
      <c r="AK16" s="13">
        <v>0</v>
      </c>
      <c r="AL16" s="13">
        <v>0</v>
      </c>
      <c r="AM16" s="13">
        <v>0</v>
      </c>
      <c r="AN16" s="13">
        <v>0</v>
      </c>
      <c r="AO16" s="13">
        <v>0</v>
      </c>
      <c r="AP16" s="13">
        <v>0</v>
      </c>
      <c r="AQ16" s="13">
        <v>0</v>
      </c>
      <c r="AR16" s="13">
        <v>0</v>
      </c>
      <c r="AS16" s="13">
        <v>0</v>
      </c>
      <c r="AT16" s="13">
        <v>0</v>
      </c>
      <c r="AU16" s="13">
        <v>0</v>
      </c>
      <c r="AV16" s="13">
        <v>0</v>
      </c>
      <c r="AW16" s="13">
        <v>0</v>
      </c>
      <c r="AX16" s="13">
        <v>0</v>
      </c>
      <c r="AY16" s="13">
        <v>0</v>
      </c>
      <c r="AZ16" s="13">
        <v>0</v>
      </c>
      <c r="BA16" s="13">
        <v>0</v>
      </c>
      <c r="BB16" s="13">
        <v>0</v>
      </c>
      <c r="BC16" s="13">
        <v>0</v>
      </c>
      <c r="BD16" s="13">
        <v>0</v>
      </c>
      <c r="BE16" s="13">
        <v>0</v>
      </c>
      <c r="BF16" s="13">
        <v>0</v>
      </c>
      <c r="BG16" s="13">
        <v>0</v>
      </c>
      <c r="BH16" s="13">
        <v>0</v>
      </c>
      <c r="BI16" s="13">
        <v>0</v>
      </c>
      <c r="BJ16" s="13">
        <v>0</v>
      </c>
      <c r="BK16" s="13">
        <v>0</v>
      </c>
      <c r="BL16" s="13">
        <v>0</v>
      </c>
      <c r="BM16" s="13">
        <v>0</v>
      </c>
      <c r="BN16" s="13">
        <v>0</v>
      </c>
      <c r="BO16" s="13">
        <v>0</v>
      </c>
      <c r="BP16" s="13">
        <v>0</v>
      </c>
      <c r="BQ16" s="13">
        <v>0</v>
      </c>
      <c r="BR16" s="13">
        <v>0</v>
      </c>
      <c r="BS16" s="13">
        <v>0</v>
      </c>
      <c r="BT16" s="13">
        <v>0</v>
      </c>
      <c r="BU16" s="13">
        <v>0</v>
      </c>
      <c r="BV16" s="13"/>
    </row>
    <row r="17" spans="1:74" x14ac:dyDescent="0.25">
      <c r="A17" s="11">
        <v>12</v>
      </c>
      <c r="B17" s="13">
        <v>63</v>
      </c>
      <c r="C17" s="13">
        <v>0</v>
      </c>
      <c r="D17" s="13">
        <v>0</v>
      </c>
      <c r="E17" s="13">
        <v>79</v>
      </c>
      <c r="F17" s="13">
        <v>190</v>
      </c>
      <c r="G17" s="13">
        <v>0</v>
      </c>
      <c r="H17" s="13">
        <v>14</v>
      </c>
      <c r="I17" s="13">
        <v>120</v>
      </c>
      <c r="J17" s="13">
        <v>0</v>
      </c>
      <c r="K17" s="13">
        <v>0</v>
      </c>
      <c r="L17" s="19">
        <v>0</v>
      </c>
      <c r="M17" s="13">
        <v>0</v>
      </c>
      <c r="N17" s="13">
        <v>0</v>
      </c>
      <c r="O17" s="13">
        <v>141</v>
      </c>
      <c r="P17" s="13">
        <v>0</v>
      </c>
      <c r="Q17" s="13">
        <v>0</v>
      </c>
      <c r="R17" s="13">
        <v>0</v>
      </c>
      <c r="S17" s="13">
        <v>0</v>
      </c>
      <c r="T17" s="13">
        <v>127</v>
      </c>
      <c r="U17" s="13">
        <v>136</v>
      </c>
      <c r="V17" s="13">
        <v>0</v>
      </c>
      <c r="W17" s="13">
        <v>0</v>
      </c>
      <c r="X17" s="13">
        <v>0</v>
      </c>
      <c r="Y17" s="13">
        <v>0</v>
      </c>
      <c r="Z17" s="13">
        <v>0</v>
      </c>
      <c r="AA17" s="13">
        <v>0</v>
      </c>
      <c r="AB17" s="13">
        <v>0</v>
      </c>
      <c r="AC17" s="13">
        <v>0</v>
      </c>
      <c r="AD17" s="13">
        <v>0</v>
      </c>
      <c r="AE17" s="13">
        <v>0</v>
      </c>
      <c r="AF17" s="13">
        <v>78</v>
      </c>
      <c r="AG17" s="13">
        <v>0</v>
      </c>
      <c r="AH17" s="13">
        <v>0</v>
      </c>
      <c r="AI17" s="13">
        <v>0</v>
      </c>
      <c r="AJ17" s="13">
        <v>0</v>
      </c>
      <c r="AK17" s="13">
        <v>0</v>
      </c>
      <c r="AL17" s="13">
        <v>0</v>
      </c>
      <c r="AM17" s="13">
        <v>0</v>
      </c>
      <c r="AN17" s="13">
        <v>0</v>
      </c>
      <c r="AO17" s="13">
        <v>0</v>
      </c>
      <c r="AP17" s="13">
        <v>0</v>
      </c>
      <c r="AQ17" s="13">
        <v>0</v>
      </c>
      <c r="AR17" s="13">
        <v>0</v>
      </c>
      <c r="AS17" s="13">
        <v>0</v>
      </c>
      <c r="AT17" s="13">
        <v>0</v>
      </c>
      <c r="AU17" s="13">
        <v>0</v>
      </c>
      <c r="AV17" s="13">
        <v>0</v>
      </c>
      <c r="AW17" s="13">
        <v>0</v>
      </c>
      <c r="AX17" s="13">
        <v>0</v>
      </c>
      <c r="AY17" s="13">
        <v>0</v>
      </c>
      <c r="AZ17" s="13">
        <v>0</v>
      </c>
      <c r="BA17" s="13">
        <v>0</v>
      </c>
      <c r="BB17" s="13">
        <v>0</v>
      </c>
      <c r="BC17" s="13">
        <v>0</v>
      </c>
      <c r="BD17" s="13">
        <v>0</v>
      </c>
      <c r="BE17" s="13">
        <v>0</v>
      </c>
      <c r="BF17" s="13">
        <v>0</v>
      </c>
      <c r="BG17" s="13">
        <v>0</v>
      </c>
      <c r="BH17" s="13">
        <v>0</v>
      </c>
      <c r="BI17" s="13">
        <v>0</v>
      </c>
      <c r="BJ17" s="13">
        <v>0</v>
      </c>
      <c r="BK17" s="13">
        <v>0</v>
      </c>
      <c r="BL17" s="13">
        <v>0</v>
      </c>
      <c r="BM17" s="13">
        <v>0</v>
      </c>
      <c r="BN17" s="13">
        <v>0</v>
      </c>
      <c r="BO17" s="13">
        <v>0</v>
      </c>
      <c r="BP17" s="13">
        <v>0</v>
      </c>
      <c r="BQ17" s="13">
        <v>0</v>
      </c>
      <c r="BR17" s="13">
        <v>0</v>
      </c>
      <c r="BS17" s="13">
        <v>0</v>
      </c>
      <c r="BT17" s="13">
        <v>0</v>
      </c>
      <c r="BU17" s="13">
        <v>0</v>
      </c>
      <c r="BV17" s="13"/>
    </row>
    <row r="18" spans="1:74" x14ac:dyDescent="0.25">
      <c r="A18" s="11">
        <v>13</v>
      </c>
      <c r="B18" s="13">
        <v>0</v>
      </c>
      <c r="C18" s="13">
        <v>0</v>
      </c>
      <c r="D18" s="13">
        <v>0</v>
      </c>
      <c r="E18" s="13">
        <v>13</v>
      </c>
      <c r="F18" s="13">
        <v>0</v>
      </c>
      <c r="G18" s="13">
        <v>0</v>
      </c>
      <c r="H18" s="13">
        <v>0</v>
      </c>
      <c r="I18" s="13">
        <v>0</v>
      </c>
      <c r="J18" s="13">
        <v>0</v>
      </c>
      <c r="K18" s="13">
        <v>0</v>
      </c>
      <c r="L18" s="13">
        <v>0</v>
      </c>
      <c r="M18" s="13">
        <v>0</v>
      </c>
      <c r="N18" s="13">
        <v>0</v>
      </c>
      <c r="O18" s="13">
        <v>0</v>
      </c>
      <c r="P18" s="13">
        <v>0</v>
      </c>
      <c r="Q18" s="13">
        <v>0</v>
      </c>
      <c r="R18" s="13">
        <v>0</v>
      </c>
      <c r="S18" s="13">
        <v>0</v>
      </c>
      <c r="T18" s="13">
        <v>0</v>
      </c>
      <c r="U18" s="13">
        <v>0</v>
      </c>
      <c r="V18" s="13">
        <v>0</v>
      </c>
      <c r="W18" s="13">
        <v>0</v>
      </c>
      <c r="X18" s="13">
        <v>0</v>
      </c>
      <c r="Y18" s="13">
        <v>0</v>
      </c>
      <c r="Z18" s="13">
        <v>0</v>
      </c>
      <c r="AA18" s="13">
        <v>0</v>
      </c>
      <c r="AB18" s="13">
        <v>0</v>
      </c>
      <c r="AC18" s="13">
        <v>0</v>
      </c>
      <c r="AD18" s="13">
        <v>0</v>
      </c>
      <c r="AE18" s="13">
        <v>0</v>
      </c>
      <c r="AF18" s="13">
        <v>0</v>
      </c>
      <c r="AG18" s="13">
        <v>0</v>
      </c>
      <c r="AH18" s="13">
        <v>0</v>
      </c>
      <c r="AI18" s="13">
        <v>0</v>
      </c>
      <c r="AJ18" s="13">
        <v>0</v>
      </c>
      <c r="AK18" s="13">
        <v>0</v>
      </c>
      <c r="AL18" s="13">
        <v>0</v>
      </c>
      <c r="AM18" s="13">
        <v>0</v>
      </c>
      <c r="AN18" s="13">
        <v>0</v>
      </c>
      <c r="AO18" s="13">
        <v>0</v>
      </c>
      <c r="AP18" s="13">
        <v>0</v>
      </c>
      <c r="AQ18" s="13">
        <v>0</v>
      </c>
      <c r="AR18" s="13">
        <v>0</v>
      </c>
      <c r="AS18" s="13">
        <v>0</v>
      </c>
      <c r="AT18" s="13">
        <v>0</v>
      </c>
      <c r="AU18" s="13">
        <v>0</v>
      </c>
      <c r="AV18" s="13">
        <v>0</v>
      </c>
      <c r="AW18" s="13">
        <v>0</v>
      </c>
      <c r="AX18" s="13">
        <v>0</v>
      </c>
      <c r="AY18" s="13">
        <v>0</v>
      </c>
      <c r="AZ18" s="13">
        <v>0</v>
      </c>
      <c r="BA18" s="13">
        <v>0</v>
      </c>
      <c r="BB18" s="13">
        <v>0</v>
      </c>
      <c r="BC18" s="13">
        <v>0</v>
      </c>
      <c r="BD18" s="13">
        <v>0</v>
      </c>
      <c r="BE18" s="13">
        <v>0</v>
      </c>
      <c r="BF18" s="13">
        <v>0</v>
      </c>
      <c r="BG18" s="13">
        <v>0</v>
      </c>
      <c r="BH18" s="13">
        <v>0</v>
      </c>
      <c r="BI18" s="13">
        <v>0</v>
      </c>
      <c r="BJ18" s="13">
        <v>0</v>
      </c>
      <c r="BK18" s="13">
        <v>0</v>
      </c>
      <c r="BL18" s="13">
        <v>0</v>
      </c>
      <c r="BM18" s="13">
        <v>0</v>
      </c>
      <c r="BN18" s="13">
        <v>0</v>
      </c>
      <c r="BO18" s="13">
        <v>0</v>
      </c>
      <c r="BP18" s="13">
        <v>0</v>
      </c>
      <c r="BQ18" s="13">
        <v>0</v>
      </c>
      <c r="BR18" s="13">
        <v>0</v>
      </c>
      <c r="BS18" s="13">
        <v>0</v>
      </c>
      <c r="BT18" s="13">
        <v>0</v>
      </c>
      <c r="BU18" s="13">
        <v>0</v>
      </c>
      <c r="BV18" s="13"/>
    </row>
    <row r="19" spans="1:74" x14ac:dyDescent="0.25">
      <c r="A19" s="11">
        <v>14</v>
      </c>
      <c r="B19" s="13">
        <v>0</v>
      </c>
      <c r="C19" s="13">
        <v>0</v>
      </c>
      <c r="D19" s="13">
        <v>0</v>
      </c>
      <c r="E19" s="13">
        <v>0</v>
      </c>
      <c r="F19" s="13">
        <v>0</v>
      </c>
      <c r="G19" s="13">
        <v>0</v>
      </c>
      <c r="H19" s="13">
        <v>0</v>
      </c>
      <c r="I19" s="13">
        <v>0</v>
      </c>
      <c r="J19" s="13">
        <v>0</v>
      </c>
      <c r="K19" s="13">
        <v>0</v>
      </c>
      <c r="L19" s="13">
        <v>0</v>
      </c>
      <c r="M19" s="13">
        <v>47</v>
      </c>
      <c r="N19" s="13">
        <v>0</v>
      </c>
      <c r="O19" s="13">
        <v>0</v>
      </c>
      <c r="P19" s="13">
        <v>0</v>
      </c>
      <c r="Q19" s="13">
        <v>88</v>
      </c>
      <c r="R19" s="13">
        <v>0</v>
      </c>
      <c r="S19" s="13">
        <v>0</v>
      </c>
      <c r="T19" s="13">
        <v>0</v>
      </c>
      <c r="U19" s="13">
        <v>0</v>
      </c>
      <c r="V19" s="13">
        <v>0</v>
      </c>
      <c r="W19" s="13">
        <v>102</v>
      </c>
      <c r="X19" s="13">
        <v>124</v>
      </c>
      <c r="Y19" s="13">
        <v>134</v>
      </c>
      <c r="Z19" s="13">
        <v>0</v>
      </c>
      <c r="AA19" s="13">
        <v>10</v>
      </c>
      <c r="AB19" s="13">
        <v>0</v>
      </c>
      <c r="AC19" s="13">
        <v>0</v>
      </c>
      <c r="AD19" s="13">
        <v>0</v>
      </c>
      <c r="AE19" s="13">
        <v>112</v>
      </c>
      <c r="AF19" s="13">
        <v>0</v>
      </c>
      <c r="AG19" s="13">
        <v>0</v>
      </c>
      <c r="AH19" s="13">
        <v>0</v>
      </c>
      <c r="AI19" s="13">
        <v>0</v>
      </c>
      <c r="AJ19" s="13">
        <v>0</v>
      </c>
      <c r="AK19" s="13">
        <v>0</v>
      </c>
      <c r="AL19" s="13">
        <v>0</v>
      </c>
      <c r="AM19" s="13">
        <v>0</v>
      </c>
      <c r="AN19" s="13">
        <v>0</v>
      </c>
      <c r="AO19" s="13">
        <v>0</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0</v>
      </c>
      <c r="BF19" s="13">
        <v>0</v>
      </c>
      <c r="BG19" s="13">
        <v>0</v>
      </c>
      <c r="BH19" s="13">
        <v>0</v>
      </c>
      <c r="BI19" s="13">
        <v>0</v>
      </c>
      <c r="BJ19" s="13">
        <v>0</v>
      </c>
      <c r="BK19" s="13">
        <v>0</v>
      </c>
      <c r="BL19" s="13">
        <v>0</v>
      </c>
      <c r="BM19" s="13">
        <v>0</v>
      </c>
      <c r="BN19" s="13">
        <v>0</v>
      </c>
      <c r="BO19" s="13">
        <v>0</v>
      </c>
      <c r="BP19" s="13">
        <v>0</v>
      </c>
      <c r="BQ19" s="13">
        <v>0</v>
      </c>
      <c r="BR19" s="13">
        <v>0</v>
      </c>
      <c r="BS19" s="13">
        <v>0</v>
      </c>
      <c r="BT19" s="13">
        <v>0</v>
      </c>
      <c r="BU19" s="13">
        <v>0</v>
      </c>
      <c r="BV19" s="13"/>
    </row>
    <row r="20" spans="1:74" x14ac:dyDescent="0.25">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row>
    <row r="24" spans="1:74" x14ac:dyDescent="0.25">
      <c r="A24" s="14" t="s">
        <v>23</v>
      </c>
      <c r="B24" s="11">
        <f>COUNTIF(B5:B19,"&gt;0")</f>
        <v>4</v>
      </c>
      <c r="C24" s="11">
        <f t="shared" ref="C24:BN24" si="0">COUNTIF(C5:C19,"&gt;0")</f>
        <v>1</v>
      </c>
      <c r="D24" s="11">
        <f t="shared" si="0"/>
        <v>2</v>
      </c>
      <c r="E24" s="11">
        <f t="shared" si="0"/>
        <v>4</v>
      </c>
      <c r="F24" s="11">
        <f t="shared" si="0"/>
        <v>3</v>
      </c>
      <c r="G24" s="11">
        <f t="shared" si="0"/>
        <v>2</v>
      </c>
      <c r="H24" s="11">
        <f t="shared" si="0"/>
        <v>2</v>
      </c>
      <c r="I24" s="11">
        <f t="shared" si="0"/>
        <v>3</v>
      </c>
      <c r="J24" s="11">
        <f t="shared" si="0"/>
        <v>0</v>
      </c>
      <c r="K24" s="11">
        <f t="shared" si="0"/>
        <v>1</v>
      </c>
      <c r="L24" s="11">
        <f t="shared" si="0"/>
        <v>0</v>
      </c>
      <c r="M24" s="11">
        <f t="shared" si="0"/>
        <v>5</v>
      </c>
      <c r="N24" s="11">
        <f t="shared" si="0"/>
        <v>1</v>
      </c>
      <c r="O24" s="11">
        <f t="shared" si="0"/>
        <v>3</v>
      </c>
      <c r="P24" s="11">
        <f t="shared" si="0"/>
        <v>2</v>
      </c>
      <c r="Q24" s="11">
        <f t="shared" si="0"/>
        <v>3</v>
      </c>
      <c r="R24" s="11">
        <f t="shared" si="0"/>
        <v>2</v>
      </c>
      <c r="S24" s="11">
        <f t="shared" si="0"/>
        <v>1</v>
      </c>
      <c r="T24" s="11">
        <f t="shared" si="0"/>
        <v>2</v>
      </c>
      <c r="U24" s="11">
        <f t="shared" si="0"/>
        <v>3</v>
      </c>
      <c r="V24" s="11">
        <f t="shared" si="0"/>
        <v>3</v>
      </c>
      <c r="W24" s="11">
        <f t="shared" si="0"/>
        <v>3</v>
      </c>
      <c r="X24" s="11">
        <f t="shared" si="0"/>
        <v>2</v>
      </c>
      <c r="Y24" s="11">
        <f t="shared" si="0"/>
        <v>4</v>
      </c>
      <c r="Z24" s="11">
        <f t="shared" si="0"/>
        <v>3</v>
      </c>
      <c r="AA24" s="11">
        <f t="shared" si="0"/>
        <v>5</v>
      </c>
      <c r="AB24" s="11">
        <f t="shared" si="0"/>
        <v>1</v>
      </c>
      <c r="AC24" s="11">
        <f t="shared" si="0"/>
        <v>0</v>
      </c>
      <c r="AD24" s="11">
        <f t="shared" si="0"/>
        <v>2</v>
      </c>
      <c r="AE24" s="11">
        <f t="shared" si="0"/>
        <v>4</v>
      </c>
      <c r="AF24" s="11">
        <f t="shared" si="0"/>
        <v>2</v>
      </c>
      <c r="AG24" s="11">
        <f t="shared" si="0"/>
        <v>2</v>
      </c>
      <c r="AH24" s="11">
        <f t="shared" si="0"/>
        <v>1</v>
      </c>
      <c r="AI24" s="11">
        <f t="shared" si="0"/>
        <v>3</v>
      </c>
      <c r="AJ24" s="11">
        <f t="shared" si="0"/>
        <v>1</v>
      </c>
      <c r="AK24" s="11">
        <f t="shared" si="0"/>
        <v>2</v>
      </c>
      <c r="AL24" s="11">
        <f t="shared" si="0"/>
        <v>0</v>
      </c>
      <c r="AM24" s="11">
        <f t="shared" si="0"/>
        <v>0</v>
      </c>
      <c r="AN24" s="11">
        <f t="shared" si="0"/>
        <v>0</v>
      </c>
      <c r="AO24" s="11">
        <f t="shared" si="0"/>
        <v>1</v>
      </c>
      <c r="AP24" s="11">
        <f t="shared" si="0"/>
        <v>0</v>
      </c>
      <c r="AQ24" s="11">
        <f t="shared" si="0"/>
        <v>0</v>
      </c>
      <c r="AR24" s="11">
        <f t="shared" si="0"/>
        <v>0</v>
      </c>
      <c r="AS24" s="11">
        <f t="shared" si="0"/>
        <v>0</v>
      </c>
      <c r="AT24" s="11">
        <f t="shared" si="0"/>
        <v>0</v>
      </c>
      <c r="AU24" s="11">
        <f t="shared" si="0"/>
        <v>0</v>
      </c>
      <c r="AV24" s="11">
        <f t="shared" si="0"/>
        <v>1</v>
      </c>
      <c r="AW24" s="11">
        <f t="shared" si="0"/>
        <v>1</v>
      </c>
      <c r="AX24" s="11">
        <f t="shared" si="0"/>
        <v>1</v>
      </c>
      <c r="AY24" s="11">
        <f t="shared" si="0"/>
        <v>2</v>
      </c>
      <c r="AZ24" s="11">
        <f t="shared" si="0"/>
        <v>1</v>
      </c>
      <c r="BA24" s="11">
        <f t="shared" si="0"/>
        <v>0</v>
      </c>
      <c r="BB24" s="11">
        <f t="shared" si="0"/>
        <v>1</v>
      </c>
      <c r="BC24" s="11">
        <f t="shared" si="0"/>
        <v>0</v>
      </c>
      <c r="BD24" s="11">
        <f t="shared" si="0"/>
        <v>1</v>
      </c>
      <c r="BE24" s="11">
        <f t="shared" si="0"/>
        <v>1</v>
      </c>
      <c r="BF24" s="11">
        <f t="shared" si="0"/>
        <v>0</v>
      </c>
      <c r="BG24" s="11">
        <f t="shared" si="0"/>
        <v>1</v>
      </c>
      <c r="BH24" s="11">
        <f t="shared" si="0"/>
        <v>0</v>
      </c>
      <c r="BI24" s="11">
        <f t="shared" si="0"/>
        <v>0</v>
      </c>
      <c r="BJ24" s="11">
        <f t="shared" si="0"/>
        <v>1</v>
      </c>
      <c r="BK24" s="11">
        <f t="shared" si="0"/>
        <v>0</v>
      </c>
      <c r="BL24" s="11">
        <f t="shared" si="0"/>
        <v>1</v>
      </c>
      <c r="BM24" s="11">
        <f t="shared" si="0"/>
        <v>1</v>
      </c>
      <c r="BN24" s="11">
        <f t="shared" si="0"/>
        <v>0</v>
      </c>
      <c r="BO24" s="11">
        <f t="shared" ref="BO24:BU24" si="1">COUNTIF(BO5:BO19,"&gt;0")</f>
        <v>0</v>
      </c>
      <c r="BP24" s="11">
        <f t="shared" si="1"/>
        <v>1</v>
      </c>
      <c r="BQ24" s="11">
        <f t="shared" si="1"/>
        <v>1</v>
      </c>
      <c r="BR24" s="11">
        <f t="shared" si="1"/>
        <v>1</v>
      </c>
      <c r="BS24" s="11">
        <f t="shared" si="1"/>
        <v>1</v>
      </c>
      <c r="BT24" s="11">
        <f t="shared" si="1"/>
        <v>1</v>
      </c>
      <c r="BU24" s="11">
        <f t="shared" si="1"/>
        <v>1</v>
      </c>
    </row>
    <row r="25" spans="1:74" x14ac:dyDescent="0.25">
      <c r="A25" s="14" t="s">
        <v>24</v>
      </c>
      <c r="B25" s="11">
        <f>SUM(B5:B19)</f>
        <v>263</v>
      </c>
      <c r="C25" s="11">
        <f t="shared" ref="C25:BN25" si="2">SUM(C5:C19)</f>
        <v>109</v>
      </c>
      <c r="D25" s="11">
        <f t="shared" si="2"/>
        <v>105</v>
      </c>
      <c r="E25" s="11">
        <f t="shared" si="2"/>
        <v>321</v>
      </c>
      <c r="F25" s="11">
        <f t="shared" si="2"/>
        <v>346</v>
      </c>
      <c r="G25" s="11">
        <f t="shared" si="2"/>
        <v>137</v>
      </c>
      <c r="H25" s="11">
        <f t="shared" si="2"/>
        <v>140</v>
      </c>
      <c r="I25" s="11">
        <f t="shared" si="2"/>
        <v>397</v>
      </c>
      <c r="J25" s="11">
        <f t="shared" si="2"/>
        <v>0</v>
      </c>
      <c r="K25" s="11">
        <f t="shared" si="2"/>
        <v>125</v>
      </c>
      <c r="L25" s="11">
        <f t="shared" si="2"/>
        <v>0</v>
      </c>
      <c r="M25" s="11">
        <f t="shared" si="2"/>
        <v>623</v>
      </c>
      <c r="N25" s="11">
        <f t="shared" si="2"/>
        <v>126</v>
      </c>
      <c r="O25" s="11">
        <f t="shared" si="2"/>
        <v>342</v>
      </c>
      <c r="P25" s="11">
        <f t="shared" si="2"/>
        <v>255</v>
      </c>
      <c r="Q25" s="11">
        <f t="shared" si="2"/>
        <v>438</v>
      </c>
      <c r="R25" s="11">
        <f t="shared" si="2"/>
        <v>88</v>
      </c>
      <c r="S25" s="11">
        <f t="shared" si="2"/>
        <v>24</v>
      </c>
      <c r="T25" s="11">
        <f t="shared" si="2"/>
        <v>222</v>
      </c>
      <c r="U25" s="11">
        <f t="shared" si="2"/>
        <v>255</v>
      </c>
      <c r="V25" s="11">
        <f t="shared" si="2"/>
        <v>187</v>
      </c>
      <c r="W25" s="11">
        <f t="shared" si="2"/>
        <v>309</v>
      </c>
      <c r="X25" s="11">
        <f t="shared" si="2"/>
        <v>224</v>
      </c>
      <c r="Y25" s="11">
        <f t="shared" si="2"/>
        <v>384</v>
      </c>
      <c r="Z25" s="11">
        <f>SUM(Z5:Z19)</f>
        <v>117</v>
      </c>
      <c r="AA25" s="11">
        <f t="shared" si="2"/>
        <v>188</v>
      </c>
      <c r="AB25" s="11">
        <f t="shared" si="2"/>
        <v>103</v>
      </c>
      <c r="AC25" s="11">
        <f t="shared" si="2"/>
        <v>0</v>
      </c>
      <c r="AD25" s="11">
        <f t="shared" si="2"/>
        <v>158</v>
      </c>
      <c r="AE25" s="11">
        <f t="shared" si="2"/>
        <v>381</v>
      </c>
      <c r="AF25" s="11">
        <f t="shared" si="2"/>
        <v>150</v>
      </c>
      <c r="AG25" s="11">
        <f t="shared" si="2"/>
        <v>174</v>
      </c>
      <c r="AH25" s="11">
        <f t="shared" si="2"/>
        <v>15</v>
      </c>
      <c r="AI25" s="11">
        <f t="shared" si="2"/>
        <v>313</v>
      </c>
      <c r="AJ25" s="11">
        <f t="shared" si="2"/>
        <v>154</v>
      </c>
      <c r="AK25" s="11">
        <f t="shared" si="2"/>
        <v>55</v>
      </c>
      <c r="AL25" s="11">
        <f t="shared" si="2"/>
        <v>0</v>
      </c>
      <c r="AM25" s="11">
        <f t="shared" si="2"/>
        <v>0</v>
      </c>
      <c r="AN25" s="11">
        <f t="shared" si="2"/>
        <v>0</v>
      </c>
      <c r="AO25" s="11">
        <f t="shared" si="2"/>
        <v>158</v>
      </c>
      <c r="AP25" s="11">
        <f t="shared" si="2"/>
        <v>0</v>
      </c>
      <c r="AQ25" s="11">
        <f t="shared" si="2"/>
        <v>0</v>
      </c>
      <c r="AR25" s="11">
        <f t="shared" si="2"/>
        <v>0</v>
      </c>
      <c r="AS25" s="11">
        <f t="shared" si="2"/>
        <v>0</v>
      </c>
      <c r="AT25" s="11">
        <f t="shared" si="2"/>
        <v>0</v>
      </c>
      <c r="AU25" s="11">
        <f t="shared" si="2"/>
        <v>0</v>
      </c>
      <c r="AV25" s="11">
        <f t="shared" si="2"/>
        <v>134</v>
      </c>
      <c r="AW25" s="11">
        <f t="shared" si="2"/>
        <v>114</v>
      </c>
      <c r="AX25" s="11">
        <f t="shared" si="2"/>
        <v>74</v>
      </c>
      <c r="AY25" s="11">
        <f t="shared" si="2"/>
        <v>135</v>
      </c>
      <c r="AZ25" s="11">
        <f t="shared" si="2"/>
        <v>34</v>
      </c>
      <c r="BA25" s="11">
        <f t="shared" si="2"/>
        <v>0</v>
      </c>
      <c r="BB25" s="11">
        <f t="shared" si="2"/>
        <v>196</v>
      </c>
      <c r="BC25" s="11">
        <f t="shared" si="2"/>
        <v>0</v>
      </c>
      <c r="BD25" s="11">
        <f t="shared" si="2"/>
        <v>193</v>
      </c>
      <c r="BE25" s="11">
        <f t="shared" si="2"/>
        <v>168</v>
      </c>
      <c r="BF25" s="11">
        <f t="shared" si="2"/>
        <v>0</v>
      </c>
      <c r="BG25" s="11">
        <f t="shared" si="2"/>
        <v>118</v>
      </c>
      <c r="BH25" s="11">
        <f t="shared" si="2"/>
        <v>0</v>
      </c>
      <c r="BI25" s="11">
        <f t="shared" si="2"/>
        <v>0</v>
      </c>
      <c r="BJ25" s="11">
        <f t="shared" si="2"/>
        <v>24</v>
      </c>
      <c r="BK25" s="11">
        <f t="shared" si="2"/>
        <v>0</v>
      </c>
      <c r="BL25" s="11">
        <f t="shared" si="2"/>
        <v>47</v>
      </c>
      <c r="BM25" s="11">
        <f t="shared" si="2"/>
        <v>139</v>
      </c>
      <c r="BN25" s="11">
        <f t="shared" si="2"/>
        <v>0</v>
      </c>
      <c r="BO25" s="11">
        <f t="shared" ref="BO25:BU25" si="3">SUM(BO5:BO19)</f>
        <v>0</v>
      </c>
      <c r="BP25" s="11">
        <f t="shared" si="3"/>
        <v>80</v>
      </c>
      <c r="BQ25" s="11">
        <f t="shared" si="3"/>
        <v>228</v>
      </c>
      <c r="BR25" s="11">
        <f t="shared" si="3"/>
        <v>62</v>
      </c>
      <c r="BS25" s="11">
        <f t="shared" si="3"/>
        <v>23</v>
      </c>
      <c r="BT25" s="11">
        <f t="shared" si="3"/>
        <v>87</v>
      </c>
      <c r="BU25" s="11">
        <f t="shared" si="3"/>
        <v>105</v>
      </c>
    </row>
    <row r="26" spans="1:74" x14ac:dyDescent="0.25">
      <c r="A26" s="14" t="s">
        <v>25</v>
      </c>
      <c r="B26" s="11">
        <f>B25/B24</f>
        <v>65.75</v>
      </c>
      <c r="C26" s="11">
        <f t="shared" ref="C26:BG26" si="4">C25/C24</f>
        <v>109</v>
      </c>
      <c r="D26" s="11">
        <f t="shared" si="4"/>
        <v>52.5</v>
      </c>
      <c r="E26" s="11">
        <f t="shared" si="4"/>
        <v>80.25</v>
      </c>
      <c r="F26" s="11">
        <f t="shared" si="4"/>
        <v>115.33333333333333</v>
      </c>
      <c r="G26" s="11">
        <f t="shared" si="4"/>
        <v>68.5</v>
      </c>
      <c r="H26" s="11">
        <f t="shared" si="4"/>
        <v>70</v>
      </c>
      <c r="I26" s="11">
        <f t="shared" si="4"/>
        <v>132.33333333333334</v>
      </c>
      <c r="K26" s="11">
        <f t="shared" si="4"/>
        <v>125</v>
      </c>
      <c r="M26" s="11">
        <f t="shared" si="4"/>
        <v>124.6</v>
      </c>
      <c r="N26" s="11">
        <f t="shared" si="4"/>
        <v>126</v>
      </c>
      <c r="O26" s="11">
        <f t="shared" si="4"/>
        <v>114</v>
      </c>
      <c r="P26" s="11">
        <f t="shared" si="4"/>
        <v>127.5</v>
      </c>
      <c r="Q26" s="11">
        <f t="shared" si="4"/>
        <v>146</v>
      </c>
      <c r="R26" s="11">
        <f t="shared" si="4"/>
        <v>44</v>
      </c>
      <c r="S26" s="11">
        <f t="shared" si="4"/>
        <v>24</v>
      </c>
      <c r="T26" s="11">
        <f t="shared" si="4"/>
        <v>111</v>
      </c>
      <c r="U26" s="11">
        <f t="shared" si="4"/>
        <v>85</v>
      </c>
      <c r="V26" s="11">
        <f t="shared" si="4"/>
        <v>62.333333333333336</v>
      </c>
      <c r="W26" s="11">
        <f t="shared" si="4"/>
        <v>103</v>
      </c>
      <c r="X26" s="11">
        <f t="shared" si="4"/>
        <v>112</v>
      </c>
      <c r="Y26" s="11">
        <f t="shared" si="4"/>
        <v>96</v>
      </c>
      <c r="Z26" s="11">
        <f t="shared" si="4"/>
        <v>39</v>
      </c>
      <c r="AA26" s="11">
        <f t="shared" si="4"/>
        <v>37.6</v>
      </c>
      <c r="AB26" s="11">
        <f t="shared" si="4"/>
        <v>103</v>
      </c>
      <c r="AD26" s="11">
        <f t="shared" si="4"/>
        <v>79</v>
      </c>
      <c r="AE26" s="11">
        <f t="shared" si="4"/>
        <v>95.25</v>
      </c>
      <c r="AF26" s="11">
        <f t="shared" si="4"/>
        <v>75</v>
      </c>
      <c r="AG26" s="11">
        <f t="shared" si="4"/>
        <v>87</v>
      </c>
      <c r="AH26" s="11">
        <f t="shared" si="4"/>
        <v>15</v>
      </c>
      <c r="AI26" s="11">
        <f t="shared" si="4"/>
        <v>104.33333333333333</v>
      </c>
      <c r="AJ26" s="11">
        <f t="shared" si="4"/>
        <v>154</v>
      </c>
      <c r="AK26" s="11">
        <f t="shared" si="4"/>
        <v>27.5</v>
      </c>
      <c r="AO26" s="11">
        <f t="shared" si="4"/>
        <v>158</v>
      </c>
      <c r="AV26" s="11">
        <f t="shared" si="4"/>
        <v>134</v>
      </c>
      <c r="AW26" s="11">
        <f t="shared" si="4"/>
        <v>114</v>
      </c>
      <c r="AX26" s="11">
        <f t="shared" si="4"/>
        <v>74</v>
      </c>
      <c r="AY26" s="11">
        <f t="shared" si="4"/>
        <v>67.5</v>
      </c>
      <c r="AZ26" s="11">
        <f t="shared" si="4"/>
        <v>34</v>
      </c>
      <c r="BB26" s="11">
        <f t="shared" si="4"/>
        <v>196</v>
      </c>
      <c r="BD26" s="11">
        <f t="shared" si="4"/>
        <v>193</v>
      </c>
      <c r="BE26" s="11">
        <f t="shared" si="4"/>
        <v>168</v>
      </c>
      <c r="BG26" s="11">
        <f t="shared" si="4"/>
        <v>118</v>
      </c>
      <c r="BJ26" s="11">
        <f t="shared" ref="BJ26" si="5">BJ25/BJ24</f>
        <v>24</v>
      </c>
      <c r="BL26" s="11">
        <f t="shared" ref="BL26:BM26" si="6">BL25/BL24</f>
        <v>47</v>
      </c>
      <c r="BM26" s="11">
        <f t="shared" si="6"/>
        <v>139</v>
      </c>
      <c r="BP26" s="11">
        <f t="shared" ref="BP26:BU26" si="7">BP25/BP24</f>
        <v>80</v>
      </c>
      <c r="BQ26" s="11">
        <f t="shared" si="7"/>
        <v>228</v>
      </c>
      <c r="BR26" s="11">
        <f t="shared" si="7"/>
        <v>62</v>
      </c>
      <c r="BS26" s="11">
        <f t="shared" si="7"/>
        <v>23</v>
      </c>
      <c r="BT26" s="11">
        <f t="shared" si="7"/>
        <v>87</v>
      </c>
      <c r="BU26" s="11">
        <f t="shared" si="7"/>
        <v>105</v>
      </c>
    </row>
    <row r="27" spans="1:74" x14ac:dyDescent="0.25">
      <c r="A27" s="14" t="s">
        <v>26</v>
      </c>
      <c r="B27" s="11">
        <f>B25/14</f>
        <v>18.785714285714285</v>
      </c>
      <c r="C27" s="11">
        <f t="shared" ref="C27:BN27" si="8">C25/14</f>
        <v>7.7857142857142856</v>
      </c>
      <c r="D27" s="11">
        <f t="shared" si="8"/>
        <v>7.5</v>
      </c>
      <c r="E27" s="11">
        <f t="shared" si="8"/>
        <v>22.928571428571427</v>
      </c>
      <c r="F27" s="11">
        <f t="shared" si="8"/>
        <v>24.714285714285715</v>
      </c>
      <c r="G27" s="11">
        <f t="shared" si="8"/>
        <v>9.7857142857142865</v>
      </c>
      <c r="H27" s="11">
        <f t="shared" si="8"/>
        <v>10</v>
      </c>
      <c r="I27" s="11">
        <f t="shared" si="8"/>
        <v>28.357142857142858</v>
      </c>
      <c r="J27" s="11">
        <f t="shared" si="8"/>
        <v>0</v>
      </c>
      <c r="K27" s="11">
        <f t="shared" si="8"/>
        <v>8.9285714285714288</v>
      </c>
      <c r="L27" s="11">
        <v>0</v>
      </c>
      <c r="M27" s="11">
        <f t="shared" si="8"/>
        <v>44.5</v>
      </c>
      <c r="N27" s="11">
        <f t="shared" si="8"/>
        <v>9</v>
      </c>
      <c r="O27" s="11">
        <f t="shared" si="8"/>
        <v>24.428571428571427</v>
      </c>
      <c r="P27" s="11">
        <f t="shared" si="8"/>
        <v>18.214285714285715</v>
      </c>
      <c r="Q27" s="11">
        <f t="shared" si="8"/>
        <v>31.285714285714285</v>
      </c>
      <c r="R27" s="11">
        <f t="shared" si="8"/>
        <v>6.2857142857142856</v>
      </c>
      <c r="S27" s="11">
        <f t="shared" si="8"/>
        <v>1.7142857142857142</v>
      </c>
      <c r="T27" s="11">
        <f t="shared" si="8"/>
        <v>15.857142857142858</v>
      </c>
      <c r="U27" s="11">
        <f t="shared" si="8"/>
        <v>18.214285714285715</v>
      </c>
      <c r="V27" s="11">
        <f t="shared" si="8"/>
        <v>13.357142857142858</v>
      </c>
      <c r="W27" s="11">
        <f t="shared" si="8"/>
        <v>22.071428571428573</v>
      </c>
      <c r="X27" s="11">
        <f t="shared" si="8"/>
        <v>16</v>
      </c>
      <c r="Y27" s="11">
        <f t="shared" si="8"/>
        <v>27.428571428571427</v>
      </c>
      <c r="Z27" s="11">
        <f t="shared" si="8"/>
        <v>8.3571428571428577</v>
      </c>
      <c r="AA27" s="11">
        <f t="shared" si="8"/>
        <v>13.428571428571429</v>
      </c>
      <c r="AB27" s="11">
        <f t="shared" si="8"/>
        <v>7.3571428571428568</v>
      </c>
      <c r="AC27" s="11">
        <f t="shared" si="8"/>
        <v>0</v>
      </c>
      <c r="AD27" s="11">
        <f t="shared" si="8"/>
        <v>11.285714285714286</v>
      </c>
      <c r="AE27" s="11">
        <f t="shared" si="8"/>
        <v>27.214285714285715</v>
      </c>
      <c r="AF27" s="11">
        <f t="shared" si="8"/>
        <v>10.714285714285714</v>
      </c>
      <c r="AG27" s="11">
        <f t="shared" si="8"/>
        <v>12.428571428571429</v>
      </c>
      <c r="AH27" s="11">
        <f t="shared" si="8"/>
        <v>1.0714285714285714</v>
      </c>
      <c r="AI27" s="11">
        <f t="shared" si="8"/>
        <v>22.357142857142858</v>
      </c>
      <c r="AK27" s="11">
        <f t="shared" si="8"/>
        <v>3.9285714285714284</v>
      </c>
      <c r="AL27" s="11">
        <f t="shared" si="8"/>
        <v>0</v>
      </c>
      <c r="AM27" s="11">
        <f t="shared" si="8"/>
        <v>0</v>
      </c>
      <c r="AN27" s="11">
        <f t="shared" si="8"/>
        <v>0</v>
      </c>
      <c r="AO27" s="11">
        <f t="shared" si="8"/>
        <v>11.285714285714286</v>
      </c>
      <c r="AP27" s="11">
        <f t="shared" si="8"/>
        <v>0</v>
      </c>
      <c r="AQ27" s="11">
        <f t="shared" si="8"/>
        <v>0</v>
      </c>
      <c r="AR27" s="11">
        <f t="shared" si="8"/>
        <v>0</v>
      </c>
      <c r="AS27" s="11">
        <f t="shared" si="8"/>
        <v>0</v>
      </c>
      <c r="AT27" s="11">
        <f t="shared" si="8"/>
        <v>0</v>
      </c>
      <c r="AU27" s="11">
        <f t="shared" si="8"/>
        <v>0</v>
      </c>
      <c r="AV27" s="11">
        <f t="shared" si="8"/>
        <v>9.5714285714285712</v>
      </c>
      <c r="AW27" s="11">
        <f t="shared" si="8"/>
        <v>8.1428571428571423</v>
      </c>
      <c r="AX27" s="11">
        <f t="shared" si="8"/>
        <v>5.2857142857142856</v>
      </c>
      <c r="AY27" s="11">
        <f t="shared" si="8"/>
        <v>9.6428571428571423</v>
      </c>
      <c r="AZ27" s="11">
        <f t="shared" si="8"/>
        <v>2.4285714285714284</v>
      </c>
      <c r="BA27" s="11">
        <f t="shared" si="8"/>
        <v>0</v>
      </c>
      <c r="BB27" s="11">
        <f t="shared" si="8"/>
        <v>14</v>
      </c>
      <c r="BC27" s="11">
        <f t="shared" si="8"/>
        <v>0</v>
      </c>
      <c r="BD27" s="11">
        <f t="shared" si="8"/>
        <v>13.785714285714286</v>
      </c>
      <c r="BE27" s="11">
        <f t="shared" si="8"/>
        <v>12</v>
      </c>
      <c r="BF27" s="11">
        <f t="shared" si="8"/>
        <v>0</v>
      </c>
      <c r="BG27" s="11">
        <f t="shared" si="8"/>
        <v>8.4285714285714288</v>
      </c>
      <c r="BH27" s="11">
        <f t="shared" si="8"/>
        <v>0</v>
      </c>
      <c r="BI27" s="11">
        <f t="shared" si="8"/>
        <v>0</v>
      </c>
      <c r="BJ27" s="11">
        <f t="shared" si="8"/>
        <v>1.7142857142857142</v>
      </c>
      <c r="BK27" s="11">
        <f t="shared" si="8"/>
        <v>0</v>
      </c>
      <c r="BL27" s="11">
        <f t="shared" si="8"/>
        <v>3.3571428571428572</v>
      </c>
      <c r="BM27" s="11">
        <f t="shared" si="8"/>
        <v>9.9285714285714288</v>
      </c>
      <c r="BN27" s="11">
        <f t="shared" si="8"/>
        <v>0</v>
      </c>
      <c r="BO27" s="11">
        <f t="shared" ref="BO27:BU27" si="9">BO25/14</f>
        <v>0</v>
      </c>
      <c r="BP27" s="11">
        <f t="shared" si="9"/>
        <v>5.7142857142857144</v>
      </c>
      <c r="BQ27" s="11">
        <f t="shared" si="9"/>
        <v>16.285714285714285</v>
      </c>
      <c r="BR27" s="11">
        <f t="shared" si="9"/>
        <v>4.4285714285714288</v>
      </c>
      <c r="BS27" s="11">
        <f t="shared" si="9"/>
        <v>1.6428571428571428</v>
      </c>
      <c r="BT27" s="11">
        <f t="shared" si="9"/>
        <v>6.2142857142857144</v>
      </c>
      <c r="BU27" s="11">
        <f t="shared" si="9"/>
        <v>7.5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EE5A8-0A10-4A34-B5E3-470F8F1E1D68}">
  <dimension ref="A1:Z26"/>
  <sheetViews>
    <sheetView workbookViewId="0"/>
  </sheetViews>
  <sheetFormatPr defaultRowHeight="15" x14ac:dyDescent="0.25"/>
  <cols>
    <col min="1" max="1" width="10.85546875" customWidth="1"/>
  </cols>
  <sheetData>
    <row r="1" spans="1:25" x14ac:dyDescent="0.25">
      <c r="A1" t="s">
        <v>10</v>
      </c>
      <c r="B1" s="2" t="s">
        <v>0</v>
      </c>
      <c r="C1" s="2" t="s">
        <v>0</v>
      </c>
      <c r="D1" s="2" t="s">
        <v>0</v>
      </c>
      <c r="E1" s="2" t="s">
        <v>0</v>
      </c>
      <c r="F1" s="2" t="s">
        <v>6</v>
      </c>
      <c r="G1" s="2" t="s">
        <v>6</v>
      </c>
      <c r="H1" s="2" t="s">
        <v>6</v>
      </c>
      <c r="I1" s="2" t="s">
        <v>6</v>
      </c>
      <c r="J1" s="2" t="s">
        <v>7</v>
      </c>
      <c r="K1" s="2" t="s">
        <v>7</v>
      </c>
      <c r="L1" s="2" t="s">
        <v>7</v>
      </c>
      <c r="M1" s="2" t="s">
        <v>7</v>
      </c>
      <c r="N1" s="2" t="s">
        <v>1</v>
      </c>
      <c r="O1" s="2" t="s">
        <v>1</v>
      </c>
      <c r="P1" s="2" t="s">
        <v>1</v>
      </c>
      <c r="Q1" s="2" t="s">
        <v>1</v>
      </c>
      <c r="R1" s="2" t="s">
        <v>8</v>
      </c>
      <c r="S1" s="2" t="s">
        <v>8</v>
      </c>
      <c r="T1" s="2" t="s">
        <v>8</v>
      </c>
      <c r="U1" s="2" t="s">
        <v>8</v>
      </c>
      <c r="V1" s="2" t="s">
        <v>9</v>
      </c>
      <c r="W1" s="2" t="s">
        <v>9</v>
      </c>
      <c r="X1" s="2" t="s">
        <v>9</v>
      </c>
      <c r="Y1" s="2" t="s">
        <v>9</v>
      </c>
    </row>
    <row r="2" spans="1:25" x14ac:dyDescent="0.25">
      <c r="A2" s="4" t="s">
        <v>11</v>
      </c>
      <c r="B2" s="2">
        <v>1</v>
      </c>
      <c r="C2" s="2">
        <v>2</v>
      </c>
      <c r="D2" s="2">
        <v>3</v>
      </c>
      <c r="E2" s="2">
        <v>4</v>
      </c>
      <c r="F2" s="2">
        <v>1</v>
      </c>
      <c r="G2" s="2">
        <v>2</v>
      </c>
      <c r="H2" s="2">
        <v>3</v>
      </c>
      <c r="I2" s="2">
        <v>4</v>
      </c>
      <c r="J2" s="2">
        <v>1</v>
      </c>
      <c r="K2" s="2">
        <v>2</v>
      </c>
      <c r="L2" s="2">
        <v>3</v>
      </c>
      <c r="M2" s="2">
        <v>4</v>
      </c>
      <c r="N2" s="2">
        <v>1</v>
      </c>
      <c r="O2" s="2">
        <v>2</v>
      </c>
      <c r="P2" s="2">
        <v>3</v>
      </c>
      <c r="Q2" s="2">
        <v>4</v>
      </c>
      <c r="R2" s="2">
        <v>1</v>
      </c>
      <c r="S2" s="2">
        <v>2</v>
      </c>
      <c r="T2" s="2">
        <v>3</v>
      </c>
      <c r="U2" s="2">
        <v>4</v>
      </c>
      <c r="V2" s="2">
        <v>1</v>
      </c>
      <c r="W2" s="2">
        <v>2</v>
      </c>
      <c r="X2" s="2">
        <v>3</v>
      </c>
      <c r="Y2" s="2">
        <v>4</v>
      </c>
    </row>
    <row r="3" spans="1:25" x14ac:dyDescent="0.25">
      <c r="A3" s="6">
        <v>0</v>
      </c>
    </row>
    <row r="4" spans="1:25" x14ac:dyDescent="0.25">
      <c r="A4" s="6">
        <v>1</v>
      </c>
      <c r="B4">
        <v>106</v>
      </c>
      <c r="C4">
        <v>123</v>
      </c>
      <c r="F4">
        <v>8</v>
      </c>
      <c r="G4">
        <v>162</v>
      </c>
      <c r="H4">
        <v>212</v>
      </c>
      <c r="J4">
        <v>77</v>
      </c>
      <c r="O4">
        <v>31</v>
      </c>
      <c r="P4">
        <v>193</v>
      </c>
      <c r="Q4">
        <v>7</v>
      </c>
    </row>
    <row r="5" spans="1:25" x14ac:dyDescent="0.25">
      <c r="A5" s="6">
        <v>1</v>
      </c>
      <c r="F5">
        <v>10</v>
      </c>
      <c r="H5">
        <v>53</v>
      </c>
      <c r="O5">
        <v>3</v>
      </c>
      <c r="P5">
        <v>92</v>
      </c>
    </row>
    <row r="6" spans="1:25" x14ac:dyDescent="0.25">
      <c r="A6" s="6">
        <v>2</v>
      </c>
      <c r="D6">
        <v>222</v>
      </c>
      <c r="E6">
        <v>65</v>
      </c>
      <c r="H6">
        <v>296</v>
      </c>
      <c r="S6">
        <v>67</v>
      </c>
      <c r="Y6">
        <v>52</v>
      </c>
    </row>
    <row r="7" spans="1:25" x14ac:dyDescent="0.25">
      <c r="A7" s="6">
        <v>3</v>
      </c>
      <c r="B7">
        <v>188</v>
      </c>
      <c r="C7">
        <v>123</v>
      </c>
      <c r="J7">
        <v>62</v>
      </c>
      <c r="V7">
        <v>67</v>
      </c>
    </row>
    <row r="8" spans="1:25" x14ac:dyDescent="0.25">
      <c r="A8" s="6">
        <v>4</v>
      </c>
      <c r="I8">
        <v>68</v>
      </c>
      <c r="V8">
        <v>2</v>
      </c>
    </row>
    <row r="9" spans="1:25" x14ac:dyDescent="0.25">
      <c r="A9" s="6">
        <v>5</v>
      </c>
      <c r="B9">
        <v>60</v>
      </c>
      <c r="K9">
        <v>60</v>
      </c>
      <c r="T9">
        <v>24</v>
      </c>
    </row>
    <row r="10" spans="1:25" x14ac:dyDescent="0.25">
      <c r="A10" s="6">
        <v>6</v>
      </c>
      <c r="C10">
        <v>20</v>
      </c>
      <c r="G10">
        <v>1</v>
      </c>
      <c r="J10">
        <v>10</v>
      </c>
      <c r="L10">
        <v>60</v>
      </c>
    </row>
    <row r="11" spans="1:25" x14ac:dyDescent="0.25">
      <c r="A11" s="6">
        <v>7</v>
      </c>
      <c r="B11">
        <v>134</v>
      </c>
      <c r="E11">
        <v>93</v>
      </c>
    </row>
    <row r="12" spans="1:25" x14ac:dyDescent="0.25">
      <c r="A12" s="6">
        <v>8</v>
      </c>
      <c r="F12">
        <v>8</v>
      </c>
    </row>
    <row r="13" spans="1:25" x14ac:dyDescent="0.25">
      <c r="A13" s="6">
        <v>9</v>
      </c>
      <c r="I13">
        <v>158</v>
      </c>
      <c r="L13">
        <v>14</v>
      </c>
    </row>
    <row r="14" spans="1:25" x14ac:dyDescent="0.25">
      <c r="A14" s="6">
        <v>9</v>
      </c>
      <c r="L14">
        <v>10</v>
      </c>
    </row>
    <row r="15" spans="1:25" x14ac:dyDescent="0.25">
      <c r="A15" s="6">
        <v>10</v>
      </c>
    </row>
    <row r="16" spans="1:25" x14ac:dyDescent="0.25">
      <c r="A16" s="6">
        <v>11</v>
      </c>
    </row>
    <row r="17" spans="1:26" x14ac:dyDescent="0.25">
      <c r="A17" s="6">
        <v>12</v>
      </c>
    </row>
    <row r="18" spans="1:26" x14ac:dyDescent="0.25">
      <c r="A18" s="6">
        <v>13</v>
      </c>
      <c r="B18">
        <v>1</v>
      </c>
      <c r="G18">
        <v>22</v>
      </c>
    </row>
    <row r="19" spans="1:26" x14ac:dyDescent="0.25">
      <c r="A19" s="6">
        <v>14</v>
      </c>
      <c r="C19">
        <v>3</v>
      </c>
    </row>
    <row r="21" spans="1:26" x14ac:dyDescent="0.25">
      <c r="A21" s="5" t="s">
        <v>24</v>
      </c>
      <c r="B21" s="3"/>
      <c r="C21" s="7">
        <f>SUM(C2:C18)</f>
        <v>268</v>
      </c>
      <c r="D21" s="7">
        <f t="shared" ref="D21:Z21" si="0">SUM(D2:D18)</f>
        <v>225</v>
      </c>
      <c r="E21" s="7">
        <f t="shared" si="0"/>
        <v>162</v>
      </c>
      <c r="F21" s="8">
        <f t="shared" si="0"/>
        <v>27</v>
      </c>
      <c r="G21" s="7">
        <f t="shared" si="0"/>
        <v>187</v>
      </c>
      <c r="H21" s="7">
        <f t="shared" si="0"/>
        <v>564</v>
      </c>
      <c r="I21" s="7">
        <f t="shared" si="0"/>
        <v>230</v>
      </c>
      <c r="J21" s="8">
        <f t="shared" si="0"/>
        <v>150</v>
      </c>
      <c r="K21" s="7">
        <f t="shared" si="0"/>
        <v>62</v>
      </c>
      <c r="L21" s="7">
        <f t="shared" si="0"/>
        <v>87</v>
      </c>
      <c r="M21" s="7">
        <f t="shared" si="0"/>
        <v>4</v>
      </c>
      <c r="N21" s="8">
        <f t="shared" si="0"/>
        <v>1</v>
      </c>
      <c r="O21" s="7">
        <f t="shared" si="0"/>
        <v>36</v>
      </c>
      <c r="P21" s="7">
        <f t="shared" si="0"/>
        <v>288</v>
      </c>
      <c r="Q21" s="7">
        <f t="shared" si="0"/>
        <v>11</v>
      </c>
      <c r="R21" s="8">
        <f t="shared" si="0"/>
        <v>1</v>
      </c>
      <c r="S21" s="7">
        <f t="shared" si="0"/>
        <v>69</v>
      </c>
      <c r="T21" s="7">
        <f t="shared" si="0"/>
        <v>27</v>
      </c>
      <c r="U21" s="7">
        <f t="shared" si="0"/>
        <v>4</v>
      </c>
      <c r="V21" s="8">
        <f t="shared" si="0"/>
        <v>70</v>
      </c>
      <c r="W21" s="7">
        <f t="shared" si="0"/>
        <v>2</v>
      </c>
      <c r="X21" s="7">
        <f t="shared" si="0"/>
        <v>3</v>
      </c>
      <c r="Y21" s="7">
        <f t="shared" si="0"/>
        <v>56</v>
      </c>
      <c r="Z21" s="7">
        <f t="shared" si="0"/>
        <v>0</v>
      </c>
    </row>
    <row r="22" spans="1:26" x14ac:dyDescent="0.25">
      <c r="A22" s="5" t="s">
        <v>27</v>
      </c>
      <c r="B22" s="3"/>
      <c r="C22" s="7">
        <f>COUNT(C2:C18)</f>
        <v>4</v>
      </c>
      <c r="D22" s="7">
        <f t="shared" ref="D22:Z22" si="1">COUNT(D2:D18)</f>
        <v>2</v>
      </c>
      <c r="E22" s="7">
        <f t="shared" si="1"/>
        <v>3</v>
      </c>
      <c r="F22" s="8">
        <f t="shared" si="1"/>
        <v>4</v>
      </c>
      <c r="G22" s="7">
        <f t="shared" si="1"/>
        <v>4</v>
      </c>
      <c r="H22" s="7">
        <f t="shared" si="1"/>
        <v>4</v>
      </c>
      <c r="I22" s="7">
        <f t="shared" si="1"/>
        <v>3</v>
      </c>
      <c r="J22" s="8">
        <f t="shared" si="1"/>
        <v>4</v>
      </c>
      <c r="K22" s="7">
        <f t="shared" si="1"/>
        <v>2</v>
      </c>
      <c r="L22" s="7">
        <f t="shared" si="1"/>
        <v>4</v>
      </c>
      <c r="M22" s="7">
        <f t="shared" si="1"/>
        <v>1</v>
      </c>
      <c r="N22" s="8">
        <f t="shared" si="1"/>
        <v>1</v>
      </c>
      <c r="O22" s="7">
        <f t="shared" si="1"/>
        <v>3</v>
      </c>
      <c r="P22" s="7">
        <f t="shared" si="1"/>
        <v>3</v>
      </c>
      <c r="Q22" s="7">
        <f t="shared" si="1"/>
        <v>2</v>
      </c>
      <c r="R22" s="8">
        <f t="shared" si="1"/>
        <v>1</v>
      </c>
      <c r="S22" s="7">
        <f t="shared" si="1"/>
        <v>2</v>
      </c>
      <c r="T22" s="7">
        <f t="shared" si="1"/>
        <v>2</v>
      </c>
      <c r="U22" s="7">
        <f t="shared" si="1"/>
        <v>1</v>
      </c>
      <c r="V22" s="8">
        <f t="shared" si="1"/>
        <v>3</v>
      </c>
      <c r="W22" s="7">
        <f t="shared" si="1"/>
        <v>1</v>
      </c>
      <c r="X22" s="7">
        <f t="shared" si="1"/>
        <v>1</v>
      </c>
      <c r="Y22" s="7">
        <f t="shared" si="1"/>
        <v>2</v>
      </c>
      <c r="Z22" s="7">
        <f t="shared" si="1"/>
        <v>0</v>
      </c>
    </row>
    <row r="23" spans="1:26" x14ac:dyDescent="0.25">
      <c r="A23" s="5" t="s">
        <v>25</v>
      </c>
      <c r="B23" s="3"/>
      <c r="C23" s="7">
        <f>(C21/C22)</f>
        <v>67</v>
      </c>
      <c r="D23" s="7">
        <f t="shared" ref="D23:Z23" si="2">(D21/D22)</f>
        <v>112.5</v>
      </c>
      <c r="E23" s="7">
        <f t="shared" si="2"/>
        <v>54</v>
      </c>
      <c r="F23" s="8">
        <f t="shared" si="2"/>
        <v>6.75</v>
      </c>
      <c r="G23" s="7">
        <f t="shared" si="2"/>
        <v>46.75</v>
      </c>
      <c r="H23" s="7">
        <f t="shared" si="2"/>
        <v>141</v>
      </c>
      <c r="I23" s="7">
        <f t="shared" si="2"/>
        <v>76.666666666666671</v>
      </c>
      <c r="J23" s="8">
        <f t="shared" si="2"/>
        <v>37.5</v>
      </c>
      <c r="K23" s="7">
        <f t="shared" si="2"/>
        <v>31</v>
      </c>
      <c r="L23" s="7">
        <f t="shared" si="2"/>
        <v>21.75</v>
      </c>
      <c r="M23" s="7">
        <f t="shared" si="2"/>
        <v>4</v>
      </c>
      <c r="N23" s="8"/>
      <c r="O23" s="7"/>
      <c r="P23" s="7">
        <f t="shared" si="2"/>
        <v>96</v>
      </c>
      <c r="Q23" s="7">
        <f t="shared" si="2"/>
        <v>5.5</v>
      </c>
      <c r="R23" s="8">
        <f t="shared" si="2"/>
        <v>1</v>
      </c>
      <c r="S23" s="7"/>
      <c r="T23" s="7">
        <f t="shared" si="2"/>
        <v>13.5</v>
      </c>
      <c r="U23" s="7">
        <f t="shared" si="2"/>
        <v>4</v>
      </c>
      <c r="V23" s="8"/>
      <c r="W23" s="7">
        <f t="shared" si="2"/>
        <v>2</v>
      </c>
      <c r="X23" s="7"/>
      <c r="Y23" s="7"/>
      <c r="Z23" s="7" t="e">
        <f t="shared" si="2"/>
        <v>#DIV/0!</v>
      </c>
    </row>
    <row r="24" spans="1:26" x14ac:dyDescent="0.25">
      <c r="A24" s="5" t="s">
        <v>28</v>
      </c>
      <c r="B24" s="3"/>
      <c r="C24" s="7">
        <f>(C21/4)</f>
        <v>67</v>
      </c>
      <c r="D24" s="7">
        <f t="shared" ref="D24:Z25" si="3">(D21/4)</f>
        <v>56.25</v>
      </c>
      <c r="E24" s="7">
        <f>(E21/3)</f>
        <v>54</v>
      </c>
      <c r="F24" s="8">
        <f t="shared" si="3"/>
        <v>6.75</v>
      </c>
      <c r="G24" s="7">
        <f t="shared" si="3"/>
        <v>46.75</v>
      </c>
      <c r="H24" s="7">
        <f>(H21/3)</f>
        <v>188</v>
      </c>
      <c r="I24" s="7">
        <f t="shared" si="3"/>
        <v>57.5</v>
      </c>
      <c r="J24" s="8">
        <f t="shared" si="3"/>
        <v>37.5</v>
      </c>
      <c r="K24" s="7">
        <f t="shared" si="3"/>
        <v>15.5</v>
      </c>
      <c r="L24" s="7">
        <f t="shared" si="3"/>
        <v>21.75</v>
      </c>
      <c r="M24" s="7">
        <f t="shared" si="3"/>
        <v>1</v>
      </c>
      <c r="N24" s="8">
        <f t="shared" si="3"/>
        <v>0.25</v>
      </c>
      <c r="O24" s="7">
        <f t="shared" si="3"/>
        <v>9</v>
      </c>
      <c r="P24" s="7">
        <f t="shared" si="3"/>
        <v>72</v>
      </c>
      <c r="Q24" s="7">
        <f t="shared" si="3"/>
        <v>2.75</v>
      </c>
      <c r="R24" s="8">
        <f>(R21/3)</f>
        <v>0.33333333333333331</v>
      </c>
      <c r="S24" s="7">
        <f t="shared" si="3"/>
        <v>17.25</v>
      </c>
      <c r="T24" s="7">
        <f t="shared" si="3"/>
        <v>6.75</v>
      </c>
      <c r="U24" s="7">
        <f t="shared" si="3"/>
        <v>1</v>
      </c>
      <c r="V24" s="8">
        <f t="shared" si="3"/>
        <v>17.5</v>
      </c>
      <c r="W24" s="7">
        <f t="shared" si="3"/>
        <v>0.5</v>
      </c>
      <c r="X24" s="7">
        <f t="shared" si="3"/>
        <v>0.75</v>
      </c>
      <c r="Y24" s="7">
        <f t="shared" si="3"/>
        <v>14</v>
      </c>
      <c r="Z24" s="7">
        <f t="shared" si="3"/>
        <v>0</v>
      </c>
    </row>
    <row r="25" spans="1:26" x14ac:dyDescent="0.25">
      <c r="A25" s="5" t="s">
        <v>29</v>
      </c>
      <c r="B25" s="3"/>
      <c r="C25" s="7">
        <f>(C22/4)</f>
        <v>1</v>
      </c>
      <c r="D25" s="7">
        <f t="shared" si="3"/>
        <v>0.5</v>
      </c>
      <c r="E25" s="7">
        <f>(E22/3)</f>
        <v>1</v>
      </c>
      <c r="F25" s="8">
        <f t="shared" si="3"/>
        <v>1</v>
      </c>
      <c r="G25" s="7">
        <f t="shared" si="3"/>
        <v>1</v>
      </c>
      <c r="H25" s="7">
        <f>(H22/3)</f>
        <v>1.3333333333333333</v>
      </c>
      <c r="I25" s="7">
        <f t="shared" si="3"/>
        <v>0.75</v>
      </c>
      <c r="J25" s="8">
        <f t="shared" si="3"/>
        <v>1</v>
      </c>
      <c r="K25" s="7">
        <f t="shared" si="3"/>
        <v>0.5</v>
      </c>
      <c r="L25" s="7">
        <f t="shared" si="3"/>
        <v>1</v>
      </c>
      <c r="M25" s="7">
        <f t="shared" si="3"/>
        <v>0.25</v>
      </c>
      <c r="N25" s="8">
        <f t="shared" si="3"/>
        <v>0.25</v>
      </c>
      <c r="O25" s="7">
        <f t="shared" si="3"/>
        <v>0.75</v>
      </c>
      <c r="P25" s="7">
        <f t="shared" si="3"/>
        <v>0.75</v>
      </c>
      <c r="Q25" s="7">
        <f t="shared" si="3"/>
        <v>0.5</v>
      </c>
      <c r="R25" s="8">
        <f t="shared" si="3"/>
        <v>0.25</v>
      </c>
      <c r="S25" s="7">
        <f t="shared" si="3"/>
        <v>0.5</v>
      </c>
      <c r="T25" s="7">
        <f t="shared" si="3"/>
        <v>0.5</v>
      </c>
      <c r="U25" s="7">
        <f t="shared" si="3"/>
        <v>0.25</v>
      </c>
      <c r="V25" s="8">
        <f t="shared" si="3"/>
        <v>0.75</v>
      </c>
      <c r="W25" s="7">
        <f t="shared" si="3"/>
        <v>0.25</v>
      </c>
      <c r="X25" s="7">
        <f t="shared" si="3"/>
        <v>0.25</v>
      </c>
      <c r="Y25" s="7">
        <f t="shared" si="3"/>
        <v>0.5</v>
      </c>
      <c r="Z25" s="7">
        <f t="shared" si="3"/>
        <v>0</v>
      </c>
    </row>
    <row r="26" spans="1:26" x14ac:dyDescent="0.25">
      <c r="A26" s="5"/>
      <c r="B26" s="3"/>
      <c r="E26" t="s">
        <v>12</v>
      </c>
      <c r="H26" t="s">
        <v>12</v>
      </c>
      <c r="R26" t="s">
        <v>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2D1A2-7303-4CE4-B20D-36EF0C9C4829}">
  <dimension ref="A1:H73"/>
  <sheetViews>
    <sheetView workbookViewId="0"/>
  </sheetViews>
  <sheetFormatPr defaultRowHeight="15" x14ac:dyDescent="0.25"/>
  <cols>
    <col min="1" max="1" width="8.85546875" customWidth="1"/>
    <col min="2" max="2" width="12.85546875" customWidth="1"/>
    <col min="3" max="3" width="5.85546875" customWidth="1"/>
    <col min="4" max="4" width="15.5703125" style="16" bestFit="1" customWidth="1"/>
    <col min="5" max="5" width="15.5703125" style="16" customWidth="1"/>
    <col min="6" max="6" width="17.5703125" customWidth="1"/>
    <col min="7" max="7" width="12.5703125" customWidth="1"/>
    <col min="8" max="8" width="33.85546875" customWidth="1"/>
  </cols>
  <sheetData>
    <row r="1" spans="1:8" ht="15.75" x14ac:dyDescent="0.25">
      <c r="A1" s="15" t="s">
        <v>33</v>
      </c>
      <c r="B1" s="15" t="s">
        <v>10</v>
      </c>
      <c r="C1" s="15" t="s">
        <v>19</v>
      </c>
      <c r="D1" s="17" t="s">
        <v>34</v>
      </c>
      <c r="E1" s="17" t="s">
        <v>35</v>
      </c>
      <c r="F1" s="15" t="s">
        <v>30</v>
      </c>
      <c r="G1" s="15" t="s">
        <v>36</v>
      </c>
      <c r="H1" s="15" t="s">
        <v>37</v>
      </c>
    </row>
    <row r="2" spans="1:8" x14ac:dyDescent="0.25">
      <c r="A2">
        <v>100002</v>
      </c>
      <c r="B2" t="s">
        <v>0</v>
      </c>
      <c r="C2">
        <v>1</v>
      </c>
      <c r="D2" s="16">
        <v>0.69568606510330977</v>
      </c>
      <c r="E2" s="16">
        <v>0.54929692059428714</v>
      </c>
      <c r="F2" s="7">
        <v>5.5207374728581478</v>
      </c>
      <c r="G2">
        <v>16.7</v>
      </c>
    </row>
    <row r="3" spans="1:8" x14ac:dyDescent="0.25">
      <c r="A3">
        <v>100004</v>
      </c>
      <c r="B3" t="s">
        <v>0</v>
      </c>
      <c r="C3">
        <v>1</v>
      </c>
      <c r="D3" s="16">
        <v>0.89032445870239585</v>
      </c>
      <c r="E3" s="16">
        <v>0.34851157306045888</v>
      </c>
      <c r="F3" s="7">
        <v>1.5965774670747317</v>
      </c>
      <c r="G3">
        <v>12.2</v>
      </c>
    </row>
    <row r="4" spans="1:8" x14ac:dyDescent="0.25">
      <c r="A4">
        <v>100026</v>
      </c>
      <c r="B4" t="s">
        <v>0</v>
      </c>
      <c r="C4">
        <v>2</v>
      </c>
      <c r="D4" s="16">
        <v>0.66440884337141271</v>
      </c>
      <c r="E4" s="16">
        <v>0.14904424257163262</v>
      </c>
      <c r="F4" s="7">
        <v>1.7881543176062669</v>
      </c>
      <c r="G4">
        <v>16.8</v>
      </c>
    </row>
    <row r="5" spans="1:8" x14ac:dyDescent="0.25">
      <c r="A5">
        <v>100028</v>
      </c>
      <c r="B5" t="s">
        <v>0</v>
      </c>
      <c r="C5">
        <v>2</v>
      </c>
      <c r="D5" s="16">
        <v>1.5293803444035403</v>
      </c>
      <c r="E5" s="16">
        <v>0.30463247878545324</v>
      </c>
      <c r="F5" s="7">
        <v>9.0817301984506429</v>
      </c>
      <c r="G5">
        <v>6.55</v>
      </c>
    </row>
    <row r="6" spans="1:8" x14ac:dyDescent="0.25">
      <c r="A6">
        <v>100050</v>
      </c>
      <c r="B6" t="s">
        <v>0</v>
      </c>
      <c r="C6">
        <v>3</v>
      </c>
      <c r="D6" s="16">
        <v>1.6572350287107684</v>
      </c>
      <c r="E6" s="16">
        <v>1.1058547923259496</v>
      </c>
      <c r="F6" s="7">
        <v>9.0377951966987027</v>
      </c>
      <c r="G6">
        <v>8.6</v>
      </c>
    </row>
    <row r="7" spans="1:8" x14ac:dyDescent="0.25">
      <c r="A7">
        <v>100052</v>
      </c>
      <c r="B7" t="s">
        <v>0</v>
      </c>
      <c r="C7">
        <v>3</v>
      </c>
      <c r="D7" s="16">
        <v>0.89354062862434558</v>
      </c>
      <c r="E7" s="16">
        <v>0.41249225094866793</v>
      </c>
      <c r="F7" s="7"/>
      <c r="H7" t="s">
        <v>38</v>
      </c>
    </row>
    <row r="8" spans="1:8" x14ac:dyDescent="0.25">
      <c r="A8">
        <v>100074</v>
      </c>
      <c r="B8" t="s">
        <v>0</v>
      </c>
      <c r="C8">
        <v>4</v>
      </c>
      <c r="D8" s="16">
        <v>0.89160173380451901</v>
      </c>
      <c r="E8" s="16">
        <v>0.24838765326381498</v>
      </c>
      <c r="F8" s="7">
        <v>3.5018939961492124</v>
      </c>
      <c r="G8">
        <v>2.84</v>
      </c>
    </row>
    <row r="9" spans="1:8" x14ac:dyDescent="0.25">
      <c r="A9">
        <v>100076</v>
      </c>
      <c r="B9" t="s">
        <v>0</v>
      </c>
      <c r="C9">
        <v>4</v>
      </c>
      <c r="D9" s="16">
        <v>0.86496294827027054</v>
      </c>
      <c r="E9" s="16">
        <v>0.13462964615241127</v>
      </c>
      <c r="F9" s="7">
        <v>4.8329744106056367</v>
      </c>
      <c r="G9">
        <v>15.2</v>
      </c>
    </row>
    <row r="10" spans="1:8" x14ac:dyDescent="0.25">
      <c r="A10">
        <v>100098</v>
      </c>
      <c r="B10" t="s">
        <v>0</v>
      </c>
      <c r="C10">
        <v>5</v>
      </c>
      <c r="D10" s="16">
        <v>0.80521119500187854</v>
      </c>
      <c r="E10" s="16">
        <v>0.15727022363164508</v>
      </c>
      <c r="F10" s="7">
        <v>4.1598837638009973</v>
      </c>
      <c r="G10">
        <v>9.33</v>
      </c>
    </row>
    <row r="11" spans="1:8" x14ac:dyDescent="0.25">
      <c r="A11">
        <v>100100</v>
      </c>
      <c r="B11" t="s">
        <v>0</v>
      </c>
      <c r="C11">
        <v>5</v>
      </c>
      <c r="D11" s="16">
        <v>0.38122309626213241</v>
      </c>
      <c r="E11" s="16">
        <v>0.69431828772365467</v>
      </c>
      <c r="F11" s="7">
        <v>4.3335707939259045</v>
      </c>
      <c r="G11">
        <v>10.3</v>
      </c>
    </row>
    <row r="12" spans="1:8" x14ac:dyDescent="0.25">
      <c r="B12" t="s">
        <v>0</v>
      </c>
      <c r="C12">
        <v>6</v>
      </c>
      <c r="F12" s="7"/>
      <c r="H12" t="s">
        <v>39</v>
      </c>
    </row>
    <row r="13" spans="1:8" x14ac:dyDescent="0.25">
      <c r="A13">
        <v>100124</v>
      </c>
      <c r="B13" t="s">
        <v>0</v>
      </c>
      <c r="C13">
        <v>6</v>
      </c>
      <c r="D13" s="16">
        <v>0.37736073083403715</v>
      </c>
      <c r="E13" s="16">
        <v>0.37690127303119453</v>
      </c>
      <c r="F13" s="7">
        <v>5.6488220749607194</v>
      </c>
      <c r="G13">
        <v>12.5</v>
      </c>
    </row>
    <row r="14" spans="1:8" x14ac:dyDescent="0.25">
      <c r="A14">
        <v>100006</v>
      </c>
      <c r="B14" t="s">
        <v>14</v>
      </c>
      <c r="C14">
        <v>1</v>
      </c>
      <c r="D14" s="16">
        <v>0.2479809383646617</v>
      </c>
      <c r="E14" s="16">
        <v>0.29791769492115677</v>
      </c>
      <c r="F14" s="7">
        <v>0.39</v>
      </c>
      <c r="G14">
        <v>24.9</v>
      </c>
    </row>
    <row r="15" spans="1:8" x14ac:dyDescent="0.25">
      <c r="A15">
        <v>100008</v>
      </c>
      <c r="B15" t="s">
        <v>14</v>
      </c>
      <c r="C15">
        <v>1</v>
      </c>
      <c r="D15" s="16">
        <v>0.49288104132764438</v>
      </c>
      <c r="E15" s="16">
        <v>0.13754284534476829</v>
      </c>
      <c r="F15" s="7">
        <v>8.4312214357054049</v>
      </c>
      <c r="G15">
        <v>10</v>
      </c>
    </row>
    <row r="16" spans="1:8" x14ac:dyDescent="0.25">
      <c r="A16">
        <v>100030</v>
      </c>
      <c r="B16" t="s">
        <v>14</v>
      </c>
      <c r="C16">
        <v>2</v>
      </c>
      <c r="D16" s="16">
        <v>0.35215155004069848</v>
      </c>
      <c r="E16" s="16">
        <v>0.1974054344401304</v>
      </c>
      <c r="F16" s="7">
        <v>3.1605393050521835</v>
      </c>
      <c r="G16">
        <v>16.7</v>
      </c>
    </row>
    <row r="17" spans="1:7" x14ac:dyDescent="0.25">
      <c r="A17">
        <v>100032</v>
      </c>
      <c r="B17" t="s">
        <v>14</v>
      </c>
      <c r="C17">
        <v>2</v>
      </c>
      <c r="D17" s="16">
        <v>0.80775397584622943</v>
      </c>
      <c r="E17" s="16">
        <v>0.1500786810616106</v>
      </c>
      <c r="F17" s="7">
        <v>1.3957013103200322</v>
      </c>
      <c r="G17">
        <v>9.57</v>
      </c>
    </row>
    <row r="18" spans="1:7" x14ac:dyDescent="0.25">
      <c r="A18">
        <v>100054</v>
      </c>
      <c r="B18" t="s">
        <v>14</v>
      </c>
      <c r="C18">
        <v>3</v>
      </c>
      <c r="D18" s="16">
        <v>0.38877166480837549</v>
      </c>
      <c r="E18" s="16">
        <v>0.60019321884913224</v>
      </c>
      <c r="F18" s="7">
        <v>5.5207374728581478</v>
      </c>
      <c r="G18">
        <v>34.1</v>
      </c>
    </row>
    <row r="19" spans="1:7" x14ac:dyDescent="0.25">
      <c r="A19">
        <v>100056</v>
      </c>
      <c r="B19" t="s">
        <v>14</v>
      </c>
      <c r="C19">
        <v>3</v>
      </c>
      <c r="D19" s="16">
        <v>0.32917102842319101</v>
      </c>
      <c r="E19" s="16">
        <v>0.19864923839093618</v>
      </c>
      <c r="F19" s="7">
        <v>6.1774593414808603</v>
      </c>
      <c r="G19">
        <v>26.5</v>
      </c>
    </row>
    <row r="20" spans="1:7" x14ac:dyDescent="0.25">
      <c r="A20">
        <v>100078</v>
      </c>
      <c r="B20" t="s">
        <v>14</v>
      </c>
      <c r="C20">
        <v>4</v>
      </c>
      <c r="D20" s="16">
        <v>1.7888194334410987</v>
      </c>
      <c r="E20" s="16">
        <v>0.20321310154930866</v>
      </c>
      <c r="F20" s="7">
        <v>4.3120917772028848</v>
      </c>
      <c r="G20">
        <v>16</v>
      </c>
    </row>
    <row r="21" spans="1:7" x14ac:dyDescent="0.25">
      <c r="A21">
        <v>100080</v>
      </c>
      <c r="B21" t="s">
        <v>14</v>
      </c>
      <c r="C21">
        <v>4</v>
      </c>
      <c r="D21" s="16">
        <v>0.32225792348977889</v>
      </c>
      <c r="E21" s="16">
        <v>6.4156225372043019E-2</v>
      </c>
      <c r="F21" s="7">
        <v>8.9419965024661678</v>
      </c>
      <c r="G21">
        <v>9.2899999999999991</v>
      </c>
    </row>
    <row r="22" spans="1:7" x14ac:dyDescent="0.25">
      <c r="A22">
        <v>100102</v>
      </c>
      <c r="B22" t="s">
        <v>14</v>
      </c>
      <c r="C22">
        <v>5</v>
      </c>
      <c r="D22" s="16">
        <v>0.76575899038128181</v>
      </c>
      <c r="E22" s="16">
        <v>0.23558183720169965</v>
      </c>
      <c r="F22" s="7">
        <v>8.9246993682750588</v>
      </c>
      <c r="G22">
        <v>9.3800000000000008</v>
      </c>
    </row>
    <row r="23" spans="1:7" x14ac:dyDescent="0.25">
      <c r="A23">
        <v>100104</v>
      </c>
      <c r="B23" t="s">
        <v>14</v>
      </c>
      <c r="C23">
        <v>5</v>
      </c>
      <c r="D23" s="16">
        <v>0.79581698563427172</v>
      </c>
      <c r="E23" s="16">
        <v>0.59144647034122699</v>
      </c>
      <c r="F23" s="7">
        <v>5.0193605809900781</v>
      </c>
      <c r="G23">
        <v>12.5</v>
      </c>
    </row>
    <row r="24" spans="1:7" x14ac:dyDescent="0.25">
      <c r="A24">
        <v>100126</v>
      </c>
      <c r="B24" t="s">
        <v>14</v>
      </c>
      <c r="C24">
        <v>6</v>
      </c>
      <c r="D24" s="16">
        <v>0.84976982292381142</v>
      </c>
      <c r="E24" s="16">
        <v>0.34758290158032523</v>
      </c>
      <c r="F24" s="7">
        <v>8.5372558269927463</v>
      </c>
      <c r="G24">
        <v>10.7</v>
      </c>
    </row>
    <row r="25" spans="1:7" x14ac:dyDescent="0.25">
      <c r="A25">
        <v>100128</v>
      </c>
      <c r="B25" t="s">
        <v>14</v>
      </c>
      <c r="C25">
        <v>6</v>
      </c>
      <c r="D25" s="16">
        <v>0.62415396583331872</v>
      </c>
      <c r="E25" s="16">
        <v>0.56463805412248202</v>
      </c>
      <c r="F25" s="7">
        <v>4.6844196672140832</v>
      </c>
      <c r="G25">
        <v>11.1</v>
      </c>
    </row>
    <row r="26" spans="1:7" x14ac:dyDescent="0.25">
      <c r="A26">
        <v>100010</v>
      </c>
      <c r="B26" t="s">
        <v>15</v>
      </c>
      <c r="C26">
        <v>1</v>
      </c>
      <c r="D26" s="16">
        <v>8.0221098440779376E-2</v>
      </c>
      <c r="E26" s="16">
        <v>0.14965013202997746</v>
      </c>
      <c r="F26" s="7">
        <v>0.78</v>
      </c>
      <c r="G26">
        <v>19.600000000000001</v>
      </c>
    </row>
    <row r="27" spans="1:7" x14ac:dyDescent="0.25">
      <c r="A27">
        <v>100012</v>
      </c>
      <c r="B27" t="s">
        <v>15</v>
      </c>
      <c r="C27">
        <v>1</v>
      </c>
      <c r="D27" s="16">
        <v>0.44810266245835173</v>
      </c>
      <c r="E27" s="16">
        <v>8.6731269711428E-2</v>
      </c>
      <c r="F27" s="7">
        <v>0.78</v>
      </c>
      <c r="G27">
        <v>18.5</v>
      </c>
    </row>
    <row r="28" spans="1:7" x14ac:dyDescent="0.25">
      <c r="A28">
        <v>100034</v>
      </c>
      <c r="B28" t="s">
        <v>15</v>
      </c>
      <c r="C28">
        <v>2</v>
      </c>
      <c r="D28" s="16">
        <v>0.11962749379715039</v>
      </c>
      <c r="E28" s="16">
        <v>0.10892934804484937</v>
      </c>
      <c r="F28" s="7">
        <v>0.78</v>
      </c>
      <c r="G28">
        <v>90.9</v>
      </c>
    </row>
    <row r="29" spans="1:7" x14ac:dyDescent="0.25">
      <c r="A29">
        <v>100036</v>
      </c>
      <c r="B29" t="s">
        <v>15</v>
      </c>
      <c r="C29">
        <v>2</v>
      </c>
      <c r="D29" s="16">
        <v>0.20293843380030901</v>
      </c>
      <c r="E29" s="16">
        <v>0.13556597576318685</v>
      </c>
      <c r="F29" s="7">
        <v>2.1010130274430341</v>
      </c>
      <c r="G29">
        <v>39.9</v>
      </c>
    </row>
    <row r="30" spans="1:7" x14ac:dyDescent="0.25">
      <c r="A30">
        <v>100058</v>
      </c>
      <c r="B30" t="s">
        <v>15</v>
      </c>
      <c r="C30">
        <v>3</v>
      </c>
      <c r="D30" s="16">
        <v>0.50647365913111042</v>
      </c>
      <c r="E30" s="16">
        <v>0.76992390552399936</v>
      </c>
      <c r="F30" s="7">
        <v>4.5665087659497798</v>
      </c>
      <c r="G30">
        <v>22.8</v>
      </c>
    </row>
    <row r="31" spans="1:7" x14ac:dyDescent="0.25">
      <c r="A31">
        <v>100060</v>
      </c>
      <c r="B31" t="s">
        <v>15</v>
      </c>
      <c r="C31">
        <v>3</v>
      </c>
      <c r="D31" s="16">
        <v>1.3135375859692451</v>
      </c>
      <c r="E31" s="16">
        <v>0.33648964529285103</v>
      </c>
      <c r="F31" s="7">
        <v>11.178195365261118</v>
      </c>
      <c r="G31">
        <v>8.57</v>
      </c>
    </row>
    <row r="32" spans="1:7" x14ac:dyDescent="0.25">
      <c r="A32">
        <v>100082</v>
      </c>
      <c r="B32" t="s">
        <v>15</v>
      </c>
      <c r="C32">
        <v>4</v>
      </c>
      <c r="D32" s="16">
        <v>0.56400754571141865</v>
      </c>
      <c r="E32" s="16">
        <v>8.72925548234844E-2</v>
      </c>
      <c r="F32" s="7">
        <v>1.1545905421982836</v>
      </c>
      <c r="G32">
        <v>17.7</v>
      </c>
    </row>
    <row r="33" spans="1:8" x14ac:dyDescent="0.25">
      <c r="A33">
        <v>100084</v>
      </c>
      <c r="B33" t="s">
        <v>15</v>
      </c>
      <c r="C33">
        <v>4</v>
      </c>
      <c r="D33" s="16">
        <v>0.54477949696842454</v>
      </c>
      <c r="E33" s="16">
        <v>0.13559141855430315</v>
      </c>
      <c r="F33" s="7">
        <v>1.1918126634810859</v>
      </c>
      <c r="G33">
        <v>18</v>
      </c>
    </row>
    <row r="34" spans="1:8" x14ac:dyDescent="0.25">
      <c r="A34">
        <v>100106</v>
      </c>
      <c r="B34" t="s">
        <v>15</v>
      </c>
      <c r="C34">
        <v>5</v>
      </c>
      <c r="D34" s="16">
        <v>0.21146393250496182</v>
      </c>
      <c r="E34" s="16">
        <v>0.24997547617566113</v>
      </c>
      <c r="F34" s="7">
        <v>0</v>
      </c>
      <c r="G34">
        <v>40.6</v>
      </c>
    </row>
    <row r="35" spans="1:8" x14ac:dyDescent="0.25">
      <c r="A35">
        <v>100108</v>
      </c>
      <c r="B35" t="s">
        <v>15</v>
      </c>
      <c r="C35">
        <v>5</v>
      </c>
      <c r="D35" s="16">
        <v>0.52497742015788973</v>
      </c>
      <c r="E35" s="16">
        <v>0.12982469301666322</v>
      </c>
      <c r="F35" s="7">
        <v>0.78</v>
      </c>
      <c r="G35">
        <v>19.5</v>
      </c>
    </row>
    <row r="36" spans="1:8" x14ac:dyDescent="0.25">
      <c r="B36" t="s">
        <v>15</v>
      </c>
      <c r="C36">
        <v>6</v>
      </c>
      <c r="F36" s="7"/>
      <c r="H36" t="s">
        <v>39</v>
      </c>
    </row>
    <row r="37" spans="1:8" x14ac:dyDescent="0.25">
      <c r="A37">
        <v>100132</v>
      </c>
      <c r="B37" t="s">
        <v>15</v>
      </c>
      <c r="C37">
        <v>6</v>
      </c>
      <c r="D37" s="16">
        <v>0.1340983099167857</v>
      </c>
      <c r="E37" s="16">
        <v>6.7686756627012692E-2</v>
      </c>
      <c r="F37" s="7">
        <v>0</v>
      </c>
      <c r="G37">
        <v>25.1</v>
      </c>
    </row>
    <row r="38" spans="1:8" x14ac:dyDescent="0.25">
      <c r="A38">
        <v>100014</v>
      </c>
      <c r="B38" t="s">
        <v>1</v>
      </c>
      <c r="C38">
        <v>1</v>
      </c>
      <c r="D38" s="16">
        <v>0.10156879476197832</v>
      </c>
      <c r="E38" s="16">
        <v>0</v>
      </c>
      <c r="F38" s="7">
        <v>4.4028693215549941</v>
      </c>
      <c r="G38">
        <v>4.7600000000000003E-2</v>
      </c>
    </row>
    <row r="39" spans="1:8" x14ac:dyDescent="0.25">
      <c r="A39">
        <v>100016</v>
      </c>
      <c r="B39" t="s">
        <v>1</v>
      </c>
      <c r="C39">
        <v>1</v>
      </c>
      <c r="D39" s="16">
        <v>0.36796897610079504</v>
      </c>
      <c r="E39" s="16">
        <v>0</v>
      </c>
      <c r="F39" s="7">
        <v>2.9817058381338128</v>
      </c>
      <c r="G39">
        <v>3.5000000000000001E-3</v>
      </c>
    </row>
    <row r="40" spans="1:8" x14ac:dyDescent="0.25">
      <c r="A40">
        <v>100038</v>
      </c>
      <c r="B40" t="s">
        <v>1</v>
      </c>
      <c r="C40">
        <v>2</v>
      </c>
      <c r="D40" s="16">
        <v>0.19915213729076339</v>
      </c>
      <c r="E40" s="16">
        <v>0</v>
      </c>
      <c r="F40" s="7">
        <v>1.5028131813786698</v>
      </c>
      <c r="G40">
        <v>7.4000000000000003E-3</v>
      </c>
    </row>
    <row r="41" spans="1:8" x14ac:dyDescent="0.25">
      <c r="A41">
        <v>100040</v>
      </c>
      <c r="B41" t="s">
        <v>1</v>
      </c>
      <c r="C41">
        <v>2</v>
      </c>
      <c r="D41" s="16">
        <v>1.0704266285942434</v>
      </c>
      <c r="E41" s="16">
        <v>9.8650344075594226E-2</v>
      </c>
      <c r="F41" s="7">
        <v>1.6615564642019036</v>
      </c>
      <c r="G41">
        <v>8.6E-3</v>
      </c>
    </row>
    <row r="42" spans="1:8" x14ac:dyDescent="0.25">
      <c r="A42">
        <v>100062</v>
      </c>
      <c r="B42" t="s">
        <v>1</v>
      </c>
      <c r="C42">
        <v>3</v>
      </c>
      <c r="D42" s="16">
        <v>0.76403157038539038</v>
      </c>
      <c r="E42" s="16">
        <v>0.15153027253580581</v>
      </c>
      <c r="F42" s="7">
        <v>0.78</v>
      </c>
      <c r="G42">
        <v>7.9899999999999999E-2</v>
      </c>
    </row>
    <row r="43" spans="1:8" x14ac:dyDescent="0.25">
      <c r="A43">
        <v>100064</v>
      </c>
      <c r="B43" t="s">
        <v>1</v>
      </c>
      <c r="C43">
        <v>3</v>
      </c>
      <c r="D43" s="16">
        <v>1.7695677674229826</v>
      </c>
      <c r="E43" s="16">
        <v>0.13480251629559664</v>
      </c>
      <c r="F43" s="7">
        <v>3.018286044260694</v>
      </c>
      <c r="G43">
        <v>0.34200000000000003</v>
      </c>
    </row>
    <row r="44" spans="1:8" x14ac:dyDescent="0.25">
      <c r="A44">
        <v>100086</v>
      </c>
      <c r="B44" t="s">
        <v>1</v>
      </c>
      <c r="C44">
        <v>4</v>
      </c>
      <c r="D44" s="16">
        <v>0.21324497415808827</v>
      </c>
      <c r="E44" s="16">
        <v>5.983770169041313E-2</v>
      </c>
      <c r="F44" s="7">
        <v>1.145882259273826</v>
      </c>
      <c r="G44">
        <v>0.16200000000000001</v>
      </c>
    </row>
    <row r="45" spans="1:8" x14ac:dyDescent="0.25">
      <c r="A45">
        <v>100088</v>
      </c>
      <c r="B45" t="s">
        <v>1</v>
      </c>
      <c r="C45">
        <v>4</v>
      </c>
      <c r="D45" s="16">
        <v>0.11968309302482205</v>
      </c>
      <c r="E45" s="16">
        <v>0</v>
      </c>
      <c r="F45" s="7">
        <v>1.2740603365373984</v>
      </c>
      <c r="G45">
        <v>7.0000000000000001E-3</v>
      </c>
    </row>
    <row r="46" spans="1:8" x14ac:dyDescent="0.25">
      <c r="A46">
        <v>100110</v>
      </c>
      <c r="B46" t="s">
        <v>1</v>
      </c>
      <c r="C46">
        <v>5</v>
      </c>
      <c r="D46" s="16">
        <v>0.34637584983547021</v>
      </c>
      <c r="E46" s="16">
        <v>0.10141114923013164</v>
      </c>
      <c r="F46" s="7">
        <v>0.78</v>
      </c>
      <c r="G46">
        <v>5.0999999999999997E-2</v>
      </c>
    </row>
    <row r="47" spans="1:8" x14ac:dyDescent="0.25">
      <c r="A47">
        <v>100112</v>
      </c>
      <c r="B47" t="s">
        <v>1</v>
      </c>
      <c r="C47">
        <v>5</v>
      </c>
      <c r="D47" s="16">
        <v>0.26315359315089665</v>
      </c>
      <c r="E47" s="16">
        <v>6.234033106812175E-2</v>
      </c>
      <c r="F47" s="7">
        <v>1.2338319033574874</v>
      </c>
      <c r="G47">
        <v>5.1999999999999998E-3</v>
      </c>
    </row>
    <row r="48" spans="1:8" x14ac:dyDescent="0.25">
      <c r="A48">
        <v>100134</v>
      </c>
      <c r="B48" t="s">
        <v>1</v>
      </c>
      <c r="C48">
        <v>6</v>
      </c>
      <c r="D48" s="16">
        <v>0.38059309465263402</v>
      </c>
      <c r="E48" s="16">
        <v>6.2477091605697317E-2</v>
      </c>
      <c r="F48" s="7">
        <v>0.78</v>
      </c>
      <c r="G48">
        <v>4.2000000000000003E-2</v>
      </c>
    </row>
    <row r="49" spans="1:7" x14ac:dyDescent="0.25">
      <c r="A49">
        <v>100136</v>
      </c>
      <c r="B49" t="s">
        <v>1</v>
      </c>
      <c r="C49">
        <v>6</v>
      </c>
      <c r="D49" s="16">
        <v>0.21466913401754495</v>
      </c>
      <c r="E49" s="16">
        <v>5.2515596686244496E-2</v>
      </c>
      <c r="F49" s="7">
        <v>0.78</v>
      </c>
      <c r="G49">
        <v>4.2999999999999997E-2</v>
      </c>
    </row>
    <row r="50" spans="1:7" x14ac:dyDescent="0.25">
      <c r="A50">
        <v>100018</v>
      </c>
      <c r="B50" t="s">
        <v>31</v>
      </c>
      <c r="C50">
        <v>1</v>
      </c>
      <c r="D50" s="16">
        <v>0.52817251093725448</v>
      </c>
      <c r="E50" s="16">
        <v>0</v>
      </c>
      <c r="F50" s="7">
        <v>2.7932975192259355</v>
      </c>
      <c r="G50">
        <v>3.07</v>
      </c>
    </row>
    <row r="51" spans="1:7" x14ac:dyDescent="0.25">
      <c r="A51">
        <v>100020</v>
      </c>
      <c r="B51" t="s">
        <v>31</v>
      </c>
      <c r="C51">
        <v>1</v>
      </c>
      <c r="D51" s="16">
        <v>0.42012136158688967</v>
      </c>
      <c r="E51" s="16">
        <v>8.2404419501043741E-2</v>
      </c>
      <c r="F51" s="7">
        <v>2.1518599155059914</v>
      </c>
      <c r="G51">
        <v>9.56</v>
      </c>
    </row>
    <row r="52" spans="1:7" x14ac:dyDescent="0.25">
      <c r="A52">
        <v>100042</v>
      </c>
      <c r="B52" t="s">
        <v>31</v>
      </c>
      <c r="C52">
        <v>2</v>
      </c>
      <c r="D52" s="16">
        <v>0.6719483693257351</v>
      </c>
      <c r="E52" s="16">
        <v>4.5072329477696293E-2</v>
      </c>
      <c r="F52" s="7">
        <v>1.951614318066069</v>
      </c>
      <c r="G52">
        <v>9.61</v>
      </c>
    </row>
    <row r="53" spans="1:7" x14ac:dyDescent="0.25">
      <c r="A53">
        <v>100044</v>
      </c>
      <c r="B53" t="s">
        <v>31</v>
      </c>
      <c r="C53">
        <v>2</v>
      </c>
      <c r="D53" s="16">
        <v>9.7006292010385034E-2</v>
      </c>
      <c r="E53" s="16">
        <v>0</v>
      </c>
      <c r="F53" s="7">
        <v>1.1830224756905239</v>
      </c>
      <c r="G53">
        <v>6.22</v>
      </c>
    </row>
    <row r="54" spans="1:7" x14ac:dyDescent="0.25">
      <c r="A54">
        <v>100066</v>
      </c>
      <c r="B54" t="s">
        <v>31</v>
      </c>
      <c r="C54">
        <v>3</v>
      </c>
      <c r="D54" s="16">
        <v>0.41974628815946458</v>
      </c>
      <c r="E54" s="16">
        <v>0</v>
      </c>
      <c r="F54" s="7">
        <v>0.78</v>
      </c>
      <c r="G54">
        <v>3.19</v>
      </c>
    </row>
    <row r="55" spans="1:7" x14ac:dyDescent="0.25">
      <c r="A55">
        <v>100068</v>
      </c>
      <c r="B55" t="s">
        <v>31</v>
      </c>
      <c r="C55">
        <v>3</v>
      </c>
      <c r="D55" s="16">
        <v>0.13765795040819631</v>
      </c>
      <c r="E55" s="16">
        <v>0</v>
      </c>
      <c r="F55" s="7">
        <v>1.0683806056642815</v>
      </c>
      <c r="G55">
        <v>28</v>
      </c>
    </row>
    <row r="56" spans="1:7" x14ac:dyDescent="0.25">
      <c r="A56">
        <v>100090</v>
      </c>
      <c r="B56" t="s">
        <v>31</v>
      </c>
      <c r="C56">
        <v>4</v>
      </c>
      <c r="D56" s="16">
        <v>0.30835720772301767</v>
      </c>
      <c r="E56" s="16">
        <v>8.7591104827485528E-2</v>
      </c>
      <c r="F56" s="7">
        <v>1.5554426234723244</v>
      </c>
      <c r="G56">
        <v>2.08</v>
      </c>
    </row>
    <row r="57" spans="1:7" x14ac:dyDescent="0.25">
      <c r="A57">
        <v>100092</v>
      </c>
      <c r="B57" t="s">
        <v>31</v>
      </c>
      <c r="C57">
        <v>4</v>
      </c>
      <c r="D57" s="16">
        <v>0.21368916612855951</v>
      </c>
      <c r="E57" s="16">
        <v>0</v>
      </c>
      <c r="F57" s="7">
        <v>1.1047855764413879</v>
      </c>
      <c r="G57">
        <v>15.3</v>
      </c>
    </row>
    <row r="58" spans="1:7" x14ac:dyDescent="0.25">
      <c r="A58">
        <v>100114</v>
      </c>
      <c r="B58" t="s">
        <v>31</v>
      </c>
      <c r="C58">
        <v>5</v>
      </c>
      <c r="D58" s="16">
        <v>0.19986185057148412</v>
      </c>
      <c r="E58" s="16">
        <v>5.5428127122662416E-2</v>
      </c>
      <c r="F58" s="7">
        <v>0.78</v>
      </c>
      <c r="G58">
        <v>13</v>
      </c>
    </row>
    <row r="59" spans="1:7" x14ac:dyDescent="0.25">
      <c r="A59">
        <v>100116</v>
      </c>
      <c r="B59" t="s">
        <v>31</v>
      </c>
      <c r="C59">
        <v>5</v>
      </c>
      <c r="D59" s="16">
        <v>0.50535961036980692</v>
      </c>
      <c r="E59" s="16">
        <v>8.3333226857030415E-2</v>
      </c>
      <c r="F59" s="7">
        <v>1.2551124653682939</v>
      </c>
      <c r="G59">
        <v>8.08</v>
      </c>
    </row>
    <row r="60" spans="1:7" x14ac:dyDescent="0.25">
      <c r="A60">
        <v>100138</v>
      </c>
      <c r="B60" t="s">
        <v>31</v>
      </c>
      <c r="C60">
        <v>6</v>
      </c>
      <c r="D60" s="16">
        <v>0.49458139630989689</v>
      </c>
      <c r="E60" s="16">
        <v>5.2023085214474657E-2</v>
      </c>
      <c r="F60" s="7">
        <v>1.0028615846555944</v>
      </c>
      <c r="G60">
        <v>5.32</v>
      </c>
    </row>
    <row r="61" spans="1:7" x14ac:dyDescent="0.25">
      <c r="A61">
        <v>100140</v>
      </c>
      <c r="B61" t="s">
        <v>31</v>
      </c>
      <c r="C61">
        <v>6</v>
      </c>
      <c r="D61" s="16">
        <v>9.5688005940535253E-2</v>
      </c>
      <c r="E61" s="16">
        <v>4.5279018513328696E-2</v>
      </c>
      <c r="F61" s="7">
        <v>0.78</v>
      </c>
      <c r="G61">
        <v>18.5</v>
      </c>
    </row>
    <row r="62" spans="1:7" x14ac:dyDescent="0.25">
      <c r="A62">
        <v>100022</v>
      </c>
      <c r="B62" t="s">
        <v>32</v>
      </c>
      <c r="C62">
        <v>1</v>
      </c>
      <c r="D62" s="16">
        <v>8.9138865902506983E-2</v>
      </c>
      <c r="E62" s="16">
        <v>0</v>
      </c>
      <c r="F62" s="7">
        <v>0.78</v>
      </c>
      <c r="G62">
        <v>37.5</v>
      </c>
    </row>
    <row r="63" spans="1:7" x14ac:dyDescent="0.25">
      <c r="A63">
        <v>100024</v>
      </c>
      <c r="B63" t="s">
        <v>32</v>
      </c>
      <c r="C63">
        <v>1</v>
      </c>
      <c r="D63" s="16">
        <v>0.10105550381409664</v>
      </c>
      <c r="E63" s="16">
        <v>0</v>
      </c>
      <c r="F63" s="7">
        <v>1.2227312044409351</v>
      </c>
      <c r="G63">
        <v>56.1</v>
      </c>
    </row>
    <row r="64" spans="1:7" x14ac:dyDescent="0.25">
      <c r="A64">
        <v>100046</v>
      </c>
      <c r="B64" t="s">
        <v>32</v>
      </c>
      <c r="C64">
        <v>2</v>
      </c>
      <c r="D64" s="16">
        <v>0.12119561430430179</v>
      </c>
      <c r="E64" s="16">
        <v>4.6090243688723102E-2</v>
      </c>
      <c r="F64" s="7">
        <v>1.0619913897746402</v>
      </c>
      <c r="G64">
        <v>55.6</v>
      </c>
    </row>
    <row r="65" spans="1:8" x14ac:dyDescent="0.25">
      <c r="A65">
        <v>100048</v>
      </c>
      <c r="B65" t="s">
        <v>32</v>
      </c>
      <c r="C65">
        <v>2</v>
      </c>
      <c r="D65" s="16">
        <v>0.10208773577072387</v>
      </c>
      <c r="E65" s="16">
        <v>0</v>
      </c>
      <c r="F65" s="7">
        <v>0.78</v>
      </c>
      <c r="G65">
        <v>73.3</v>
      </c>
    </row>
    <row r="66" spans="1:8" x14ac:dyDescent="0.25">
      <c r="A66">
        <v>100070</v>
      </c>
      <c r="B66" t="s">
        <v>32</v>
      </c>
      <c r="C66">
        <v>3</v>
      </c>
      <c r="D66" s="16">
        <v>8.0043948585790434E-2</v>
      </c>
      <c r="E66" s="16">
        <v>0</v>
      </c>
      <c r="F66" s="7">
        <v>0.39</v>
      </c>
      <c r="G66">
        <v>156.19999999999999</v>
      </c>
    </row>
    <row r="67" spans="1:8" x14ac:dyDescent="0.25">
      <c r="A67">
        <v>100072</v>
      </c>
      <c r="B67" t="s">
        <v>32</v>
      </c>
      <c r="C67">
        <v>3</v>
      </c>
      <c r="D67" s="16">
        <v>9.9741639888909314E-2</v>
      </c>
      <c r="E67" s="16">
        <v>0</v>
      </c>
      <c r="F67" s="7">
        <v>0.78</v>
      </c>
      <c r="G67">
        <v>110.2</v>
      </c>
    </row>
    <row r="68" spans="1:8" x14ac:dyDescent="0.25">
      <c r="A68">
        <v>100094</v>
      </c>
      <c r="B68" t="s">
        <v>32</v>
      </c>
      <c r="C68">
        <v>4</v>
      </c>
      <c r="D68" s="16">
        <v>0.11194898790028759</v>
      </c>
      <c r="E68" s="16">
        <v>0</v>
      </c>
      <c r="F68" s="7">
        <v>1.0217672905506443</v>
      </c>
      <c r="G68">
        <v>43.4</v>
      </c>
    </row>
    <row r="69" spans="1:8" x14ac:dyDescent="0.25">
      <c r="A69">
        <v>100096</v>
      </c>
      <c r="B69" t="s">
        <v>32</v>
      </c>
      <c r="C69">
        <v>4</v>
      </c>
      <c r="D69" s="16">
        <v>7.5286274064515032E-2</v>
      </c>
      <c r="E69" s="16">
        <v>0</v>
      </c>
      <c r="F69" s="7">
        <v>0.78</v>
      </c>
      <c r="G69">
        <v>115.3</v>
      </c>
    </row>
    <row r="70" spans="1:8" x14ac:dyDescent="0.25">
      <c r="A70">
        <v>100118</v>
      </c>
      <c r="B70" t="s">
        <v>32</v>
      </c>
      <c r="C70">
        <v>5</v>
      </c>
      <c r="D70" s="16">
        <v>9.1265381091510334E-2</v>
      </c>
      <c r="E70" s="16">
        <v>0.20050761519756707</v>
      </c>
      <c r="F70" s="7">
        <v>1.0028615846555944</v>
      </c>
      <c r="G70">
        <v>98.7</v>
      </c>
    </row>
    <row r="71" spans="1:8" x14ac:dyDescent="0.25">
      <c r="A71">
        <v>100120</v>
      </c>
      <c r="B71" t="s">
        <v>32</v>
      </c>
      <c r="C71">
        <v>5</v>
      </c>
      <c r="D71" s="16">
        <v>7.2705891554127128E-2</v>
      </c>
      <c r="E71" s="16">
        <v>5.7169185440998416E-2</v>
      </c>
      <c r="F71" s="7">
        <v>0.78</v>
      </c>
      <c r="G71">
        <v>60.3</v>
      </c>
    </row>
    <row r="72" spans="1:8" x14ac:dyDescent="0.25">
      <c r="A72">
        <v>100142</v>
      </c>
      <c r="B72" t="s">
        <v>32</v>
      </c>
      <c r="C72">
        <v>6</v>
      </c>
      <c r="D72" s="16">
        <v>4.0374950634328576E-2</v>
      </c>
      <c r="E72" s="16">
        <v>0</v>
      </c>
      <c r="F72" s="7"/>
      <c r="H72" t="s">
        <v>40</v>
      </c>
    </row>
    <row r="73" spans="1:8" x14ac:dyDescent="0.25">
      <c r="A73">
        <v>100144</v>
      </c>
      <c r="B73" t="s">
        <v>32</v>
      </c>
      <c r="C73">
        <v>6</v>
      </c>
      <c r="D73" s="16">
        <v>2.7642607317318966E-2</v>
      </c>
      <c r="E73" s="16">
        <v>0</v>
      </c>
      <c r="F73" s="7">
        <v>0.78</v>
      </c>
      <c r="G73">
        <v>81.3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FFF5-4E96-4E68-95F8-573A664EB005}">
  <dimension ref="A1:H94"/>
  <sheetViews>
    <sheetView workbookViewId="0"/>
  </sheetViews>
  <sheetFormatPr defaultRowHeight="15" x14ac:dyDescent="0.25"/>
  <cols>
    <col min="1" max="1" width="8.85546875" customWidth="1"/>
    <col min="2" max="2" width="12.85546875" customWidth="1"/>
    <col min="3" max="3" width="5.85546875" customWidth="1"/>
    <col min="4" max="5" width="15.5703125" style="16" customWidth="1"/>
    <col min="6" max="6" width="17.5703125" customWidth="1"/>
    <col min="7" max="7" width="12.5703125" customWidth="1"/>
    <col min="8" max="8" width="33.85546875" customWidth="1"/>
  </cols>
  <sheetData>
    <row r="1" spans="1:8" ht="15.75" x14ac:dyDescent="0.25">
      <c r="A1" s="15" t="s">
        <v>33</v>
      </c>
      <c r="B1" s="15" t="s">
        <v>10</v>
      </c>
      <c r="C1" s="15" t="s">
        <v>19</v>
      </c>
      <c r="D1" s="17" t="s">
        <v>34</v>
      </c>
      <c r="E1" s="17" t="s">
        <v>35</v>
      </c>
      <c r="F1" s="15" t="s">
        <v>30</v>
      </c>
      <c r="G1" s="15" t="s">
        <v>36</v>
      </c>
      <c r="H1" s="15" t="s">
        <v>37</v>
      </c>
    </row>
    <row r="2" spans="1:8" x14ac:dyDescent="0.25">
      <c r="A2">
        <v>100202</v>
      </c>
      <c r="B2" t="s">
        <v>0</v>
      </c>
      <c r="C2">
        <v>1</v>
      </c>
      <c r="D2" s="16">
        <v>0.28930159999999999</v>
      </c>
      <c r="E2" s="16">
        <v>0.2147463</v>
      </c>
      <c r="F2" s="7"/>
      <c r="H2" t="s">
        <v>40</v>
      </c>
    </row>
    <row r="3" spans="1:8" x14ac:dyDescent="0.25">
      <c r="A3">
        <v>100204</v>
      </c>
      <c r="B3" t="s">
        <v>0</v>
      </c>
      <c r="C3">
        <v>1</v>
      </c>
      <c r="D3" s="16">
        <v>0.27569959999999999</v>
      </c>
      <c r="E3" s="16">
        <v>0.36579109999999998</v>
      </c>
      <c r="F3" s="18">
        <v>4.476254</v>
      </c>
      <c r="G3">
        <v>11.4</v>
      </c>
    </row>
    <row r="4" spans="1:8" x14ac:dyDescent="0.25">
      <c r="A4">
        <v>100206</v>
      </c>
      <c r="B4" t="s">
        <v>0</v>
      </c>
      <c r="C4">
        <v>1</v>
      </c>
      <c r="D4" s="16">
        <v>0.65659730000000005</v>
      </c>
      <c r="E4" s="16">
        <v>0.19166620000000001</v>
      </c>
      <c r="F4" s="18">
        <v>4.3474430000000002</v>
      </c>
      <c r="G4">
        <v>5.67</v>
      </c>
    </row>
    <row r="5" spans="1:8" x14ac:dyDescent="0.25">
      <c r="A5">
        <v>100208</v>
      </c>
      <c r="B5" t="s">
        <v>0</v>
      </c>
      <c r="C5">
        <v>1</v>
      </c>
      <c r="D5" s="16">
        <v>0.99076759999999997</v>
      </c>
      <c r="E5" s="16">
        <v>0.45732840000000002</v>
      </c>
      <c r="F5" s="18">
        <v>1.55297</v>
      </c>
      <c r="G5">
        <v>5.01</v>
      </c>
    </row>
    <row r="6" spans="1:8" x14ac:dyDescent="0.25">
      <c r="A6">
        <v>100250</v>
      </c>
      <c r="B6" t="s">
        <v>0</v>
      </c>
      <c r="C6">
        <v>2</v>
      </c>
      <c r="D6" s="16">
        <v>0.30549969999999999</v>
      </c>
      <c r="E6" s="16">
        <v>0.30323430000000001</v>
      </c>
      <c r="F6" s="18">
        <v>5.0705150000000003</v>
      </c>
      <c r="G6">
        <v>12.6</v>
      </c>
    </row>
    <row r="7" spans="1:8" x14ac:dyDescent="0.25">
      <c r="A7">
        <v>100252</v>
      </c>
      <c r="B7" t="s">
        <v>0</v>
      </c>
      <c r="C7">
        <v>2</v>
      </c>
      <c r="D7" s="16">
        <v>0.1176251</v>
      </c>
      <c r="E7" s="16">
        <v>0.44557530000000001</v>
      </c>
      <c r="F7" s="18">
        <v>5.1075379999999999</v>
      </c>
      <c r="G7">
        <v>24.3</v>
      </c>
    </row>
    <row r="8" spans="1:8" x14ac:dyDescent="0.25">
      <c r="A8">
        <v>100254</v>
      </c>
      <c r="B8" t="s">
        <v>0</v>
      </c>
      <c r="C8">
        <v>2</v>
      </c>
      <c r="D8" s="16">
        <v>0.69170450000000006</v>
      </c>
      <c r="E8" s="16">
        <v>0.33933920000000001</v>
      </c>
      <c r="F8" s="18">
        <v>12.758660000000001</v>
      </c>
      <c r="G8">
        <v>10.8</v>
      </c>
    </row>
    <row r="9" spans="1:8" x14ac:dyDescent="0.25">
      <c r="A9">
        <v>100256</v>
      </c>
      <c r="B9" t="s">
        <v>0</v>
      </c>
      <c r="C9">
        <v>2</v>
      </c>
      <c r="D9" s="16">
        <v>0.57891780000000004</v>
      </c>
      <c r="E9" s="16">
        <v>0.21143870000000001</v>
      </c>
      <c r="F9" s="18">
        <v>3.6606969999999999</v>
      </c>
      <c r="G9">
        <v>18.100000000000001</v>
      </c>
    </row>
    <row r="10" spans="1:8" x14ac:dyDescent="0.25">
      <c r="A10">
        <v>100298</v>
      </c>
      <c r="B10" t="s">
        <v>0</v>
      </c>
      <c r="C10">
        <v>3</v>
      </c>
      <c r="D10" s="16">
        <v>0.36942150000000001</v>
      </c>
      <c r="E10" s="16">
        <v>0.2214652</v>
      </c>
      <c r="F10" s="18">
        <v>3.3785669999999999</v>
      </c>
      <c r="G10">
        <v>26</v>
      </c>
    </row>
    <row r="11" spans="1:8" x14ac:dyDescent="0.25">
      <c r="A11">
        <v>100300</v>
      </c>
      <c r="B11" t="s">
        <v>0</v>
      </c>
      <c r="C11">
        <v>3</v>
      </c>
      <c r="D11" s="16">
        <v>0.17424190000000001</v>
      </c>
      <c r="E11" s="16">
        <v>5.6313149999999999E-2</v>
      </c>
      <c r="F11" s="18">
        <v>3.9651040000000002</v>
      </c>
      <c r="G11">
        <v>17.899999999999999</v>
      </c>
    </row>
    <row r="12" spans="1:8" x14ac:dyDescent="0.25">
      <c r="A12">
        <v>100302</v>
      </c>
      <c r="B12" t="s">
        <v>0</v>
      </c>
      <c r="C12">
        <v>3</v>
      </c>
      <c r="D12" s="16">
        <v>0.36668790000000001</v>
      </c>
      <c r="E12" s="16">
        <v>0.40402870000000002</v>
      </c>
      <c r="F12" s="18">
        <v>4.4720579999999996</v>
      </c>
      <c r="G12">
        <v>24.7</v>
      </c>
    </row>
    <row r="13" spans="1:8" x14ac:dyDescent="0.25">
      <c r="A13">
        <v>100346</v>
      </c>
      <c r="B13" t="s">
        <v>0</v>
      </c>
      <c r="C13">
        <v>4</v>
      </c>
      <c r="D13" s="16">
        <v>0.1725796</v>
      </c>
      <c r="E13" s="16">
        <v>0.19477230000000001</v>
      </c>
      <c r="F13" s="18">
        <v>3.0994160000000002</v>
      </c>
      <c r="G13">
        <v>36.4</v>
      </c>
    </row>
    <row r="14" spans="1:8" x14ac:dyDescent="0.25">
      <c r="A14">
        <v>100348</v>
      </c>
      <c r="B14" t="s">
        <v>0</v>
      </c>
      <c r="C14">
        <v>4</v>
      </c>
      <c r="D14" s="16">
        <v>0.36723230000000001</v>
      </c>
      <c r="E14" s="16">
        <v>0.64148380000000005</v>
      </c>
      <c r="F14" s="18">
        <v>2.3502540000000001</v>
      </c>
      <c r="G14">
        <v>36.9</v>
      </c>
    </row>
    <row r="15" spans="1:8" x14ac:dyDescent="0.25">
      <c r="A15">
        <v>100350</v>
      </c>
      <c r="B15" t="s">
        <v>0</v>
      </c>
      <c r="C15">
        <v>4</v>
      </c>
      <c r="D15" s="16">
        <v>0.37723469999999998</v>
      </c>
      <c r="E15" s="16">
        <v>9.509455E-2</v>
      </c>
      <c r="F15" s="18">
        <v>7.5715940000000002</v>
      </c>
      <c r="G15">
        <v>14.5</v>
      </c>
    </row>
    <row r="16" spans="1:8" x14ac:dyDescent="0.25">
      <c r="A16">
        <v>100352</v>
      </c>
      <c r="B16" t="s">
        <v>0</v>
      </c>
      <c r="C16">
        <v>4</v>
      </c>
      <c r="D16" s="16">
        <v>0.1923609</v>
      </c>
      <c r="E16" s="16">
        <v>0.22350829999999999</v>
      </c>
      <c r="F16" s="18">
        <v>2.413872</v>
      </c>
      <c r="G16">
        <v>26.7</v>
      </c>
    </row>
    <row r="17" spans="1:8" x14ac:dyDescent="0.25">
      <c r="A17">
        <v>100210</v>
      </c>
      <c r="B17" t="s">
        <v>43</v>
      </c>
      <c r="C17">
        <v>1</v>
      </c>
      <c r="D17" s="16">
        <v>0.29887580000000002</v>
      </c>
      <c r="E17" s="16">
        <v>0.28889690000000001</v>
      </c>
      <c r="F17" s="18">
        <v>4.929036</v>
      </c>
      <c r="G17">
        <v>21.3</v>
      </c>
    </row>
    <row r="18" spans="1:8" x14ac:dyDescent="0.25">
      <c r="A18">
        <v>100212</v>
      </c>
      <c r="B18" t="s">
        <v>43</v>
      </c>
      <c r="C18">
        <v>1</v>
      </c>
      <c r="D18" s="16">
        <v>0.5150498</v>
      </c>
      <c r="E18" s="16">
        <v>0.2088169</v>
      </c>
      <c r="F18" s="18">
        <v>4.9652500000000002</v>
      </c>
      <c r="G18">
        <v>8.51</v>
      </c>
    </row>
    <row r="19" spans="1:8" x14ac:dyDescent="0.25">
      <c r="A19">
        <v>100214</v>
      </c>
      <c r="B19" t="s">
        <v>43</v>
      </c>
      <c r="C19">
        <v>1</v>
      </c>
      <c r="D19" s="16">
        <v>0.31232690000000002</v>
      </c>
      <c r="E19" s="16">
        <v>0.37918750000000001</v>
      </c>
      <c r="F19" s="18">
        <v>5.6844429999999999</v>
      </c>
      <c r="G19">
        <v>12.8</v>
      </c>
    </row>
    <row r="20" spans="1:8" x14ac:dyDescent="0.25">
      <c r="A20">
        <v>100216</v>
      </c>
      <c r="B20" t="s">
        <v>43</v>
      </c>
      <c r="C20">
        <v>1</v>
      </c>
      <c r="D20" s="16">
        <v>0.27460499999999999</v>
      </c>
      <c r="E20" s="16">
        <v>7.1116360000000003E-2</v>
      </c>
      <c r="F20" s="18">
        <v>3.4982739999999999</v>
      </c>
      <c r="G20">
        <v>11.3</v>
      </c>
    </row>
    <row r="21" spans="1:8" x14ac:dyDescent="0.25">
      <c r="A21">
        <v>100260</v>
      </c>
      <c r="B21" t="s">
        <v>43</v>
      </c>
      <c r="C21">
        <v>2</v>
      </c>
      <c r="D21" s="16">
        <v>0.21588850000000001</v>
      </c>
      <c r="E21" s="16">
        <v>0.1138135</v>
      </c>
      <c r="F21" s="18">
        <v>1.8919299999999999</v>
      </c>
      <c r="G21">
        <v>22.8</v>
      </c>
    </row>
    <row r="22" spans="1:8" x14ac:dyDescent="0.25">
      <c r="A22">
        <v>100262</v>
      </c>
      <c r="B22" t="s">
        <v>43</v>
      </c>
      <c r="C22">
        <v>2</v>
      </c>
      <c r="D22" s="16">
        <v>0.28735949999999999</v>
      </c>
      <c r="E22" s="16">
        <v>0.55840650000000003</v>
      </c>
      <c r="F22" s="18">
        <v>7.9765810000000004</v>
      </c>
      <c r="G22">
        <v>12.5</v>
      </c>
    </row>
    <row r="23" spans="1:8" x14ac:dyDescent="0.25">
      <c r="A23">
        <v>100264</v>
      </c>
      <c r="B23" t="s">
        <v>43</v>
      </c>
      <c r="C23">
        <v>2</v>
      </c>
      <c r="F23" s="18">
        <v>6.4779210000000003</v>
      </c>
      <c r="G23">
        <v>8.93</v>
      </c>
      <c r="H23" t="s">
        <v>44</v>
      </c>
    </row>
    <row r="24" spans="1:8" x14ac:dyDescent="0.25">
      <c r="A24">
        <v>100306</v>
      </c>
      <c r="B24" t="s">
        <v>43</v>
      </c>
      <c r="C24">
        <v>3</v>
      </c>
      <c r="D24" s="16">
        <v>0.29725049999999997</v>
      </c>
      <c r="E24" s="16">
        <v>0.1644766</v>
      </c>
      <c r="F24" s="18">
        <v>4.1731660000000002</v>
      </c>
      <c r="G24">
        <v>48.6</v>
      </c>
    </row>
    <row r="25" spans="1:8" x14ac:dyDescent="0.25">
      <c r="A25">
        <v>100308</v>
      </c>
      <c r="B25" t="s">
        <v>43</v>
      </c>
      <c r="C25">
        <v>3</v>
      </c>
      <c r="D25" s="16">
        <v>0.29846840000000002</v>
      </c>
      <c r="E25" s="16">
        <v>0.1254043</v>
      </c>
      <c r="F25" s="18">
        <v>3.4734210000000001</v>
      </c>
      <c r="G25">
        <v>15.8</v>
      </c>
    </row>
    <row r="26" spans="1:8" x14ac:dyDescent="0.25">
      <c r="A26">
        <v>100310</v>
      </c>
      <c r="B26" t="s">
        <v>43</v>
      </c>
      <c r="C26">
        <v>3</v>
      </c>
      <c r="D26" s="16">
        <v>0.27864719999999998</v>
      </c>
      <c r="E26" s="16">
        <v>0.15832389999999999</v>
      </c>
      <c r="F26" s="18">
        <v>2.7287949999999999</v>
      </c>
      <c r="G26">
        <v>19.2</v>
      </c>
    </row>
    <row r="27" spans="1:8" x14ac:dyDescent="0.25">
      <c r="A27">
        <v>100312</v>
      </c>
      <c r="B27" t="s">
        <v>43</v>
      </c>
      <c r="C27">
        <v>3</v>
      </c>
      <c r="D27" s="16">
        <v>0.46780820000000001</v>
      </c>
      <c r="E27" s="16">
        <v>0.20816490000000001</v>
      </c>
      <c r="F27" s="18">
        <v>6.0771090000000001</v>
      </c>
      <c r="G27">
        <v>5.07</v>
      </c>
    </row>
    <row r="28" spans="1:8" x14ac:dyDescent="0.25">
      <c r="A28">
        <v>100354</v>
      </c>
      <c r="B28" t="s">
        <v>43</v>
      </c>
      <c r="C28">
        <v>4</v>
      </c>
      <c r="D28" s="16">
        <v>0.15931970000000001</v>
      </c>
      <c r="E28" s="16">
        <v>0.26491870000000001</v>
      </c>
      <c r="F28" s="18">
        <v>3.6113680000000001</v>
      </c>
      <c r="G28">
        <v>22.2</v>
      </c>
    </row>
    <row r="29" spans="1:8" x14ac:dyDescent="0.25">
      <c r="A29">
        <v>100356</v>
      </c>
      <c r="B29" t="s">
        <v>43</v>
      </c>
      <c r="C29">
        <v>4</v>
      </c>
      <c r="D29" s="16">
        <v>0.10018589999999999</v>
      </c>
      <c r="E29" s="16">
        <v>0.4335735</v>
      </c>
      <c r="F29" s="7"/>
      <c r="H29" t="s">
        <v>40</v>
      </c>
    </row>
    <row r="30" spans="1:8" x14ac:dyDescent="0.25">
      <c r="A30">
        <v>100358</v>
      </c>
      <c r="B30" t="s">
        <v>43</v>
      </c>
      <c r="C30">
        <v>4</v>
      </c>
      <c r="D30" s="16">
        <v>4.5438609999999997E-2</v>
      </c>
      <c r="E30" s="16">
        <v>2.7508700000000001E-2</v>
      </c>
      <c r="F30" s="18">
        <v>2.5494949999999998</v>
      </c>
      <c r="G30">
        <v>51.6</v>
      </c>
    </row>
    <row r="31" spans="1:8" x14ac:dyDescent="0.25">
      <c r="A31">
        <v>100360</v>
      </c>
      <c r="B31" t="s">
        <v>43</v>
      </c>
      <c r="C31">
        <v>4</v>
      </c>
      <c r="D31" s="16">
        <v>0.2106074</v>
      </c>
      <c r="E31" s="16">
        <v>0.16054650000000001</v>
      </c>
      <c r="F31" s="18">
        <v>4.5353260000000004</v>
      </c>
      <c r="G31">
        <v>45.8</v>
      </c>
    </row>
    <row r="32" spans="1:8" x14ac:dyDescent="0.25">
      <c r="A32">
        <v>100218</v>
      </c>
      <c r="B32" t="s">
        <v>45</v>
      </c>
      <c r="C32">
        <v>1</v>
      </c>
      <c r="D32" s="16">
        <v>0.143016</v>
      </c>
      <c r="E32" s="16">
        <v>0.16166410000000001</v>
      </c>
      <c r="F32" s="18">
        <v>1.699257</v>
      </c>
      <c r="G32">
        <v>46.7</v>
      </c>
    </row>
    <row r="33" spans="1:7" x14ac:dyDescent="0.25">
      <c r="A33">
        <v>100220</v>
      </c>
      <c r="B33" t="s">
        <v>45</v>
      </c>
      <c r="C33">
        <v>1</v>
      </c>
      <c r="D33" s="16">
        <v>7.0027430000000002E-2</v>
      </c>
      <c r="E33" s="16">
        <v>0.27590619999999999</v>
      </c>
      <c r="F33" s="18">
        <v>2.3617599999999999</v>
      </c>
      <c r="G33">
        <v>59.6</v>
      </c>
    </row>
    <row r="34" spans="1:7" x14ac:dyDescent="0.25">
      <c r="A34">
        <v>100222</v>
      </c>
      <c r="B34" t="s">
        <v>45</v>
      </c>
      <c r="C34">
        <v>1</v>
      </c>
      <c r="D34" s="16">
        <v>0.14335519999999999</v>
      </c>
      <c r="E34" s="16">
        <v>0.4096321</v>
      </c>
      <c r="F34" s="18">
        <v>1.4515400000000001</v>
      </c>
      <c r="G34">
        <v>63.1</v>
      </c>
    </row>
    <row r="35" spans="1:7" x14ac:dyDescent="0.25">
      <c r="A35">
        <v>100224</v>
      </c>
      <c r="B35" t="s">
        <v>45</v>
      </c>
      <c r="C35">
        <v>1</v>
      </c>
      <c r="D35" s="16">
        <v>7.4986999999999998E-2</v>
      </c>
      <c r="E35" s="16">
        <v>0.26802280000000001</v>
      </c>
      <c r="F35" s="18">
        <v>1.053685</v>
      </c>
      <c r="G35">
        <v>48.2</v>
      </c>
    </row>
    <row r="36" spans="1:7" x14ac:dyDescent="0.25">
      <c r="A36">
        <v>100266</v>
      </c>
      <c r="B36" t="s">
        <v>45</v>
      </c>
      <c r="C36">
        <v>2</v>
      </c>
      <c r="D36" s="16">
        <v>0.1118242</v>
      </c>
      <c r="E36" s="16">
        <v>0.1479915</v>
      </c>
      <c r="F36" s="18">
        <v>3.2887209999999998</v>
      </c>
      <c r="G36">
        <v>83.1</v>
      </c>
    </row>
    <row r="37" spans="1:7" x14ac:dyDescent="0.25">
      <c r="A37">
        <v>100268</v>
      </c>
      <c r="B37" t="s">
        <v>45</v>
      </c>
      <c r="C37">
        <v>2</v>
      </c>
      <c r="D37" s="16">
        <v>0.19096450000000001</v>
      </c>
      <c r="E37" s="16">
        <v>0.15067510000000001</v>
      </c>
      <c r="F37" s="18">
        <v>3.4628009999999998</v>
      </c>
      <c r="G37">
        <v>75.7</v>
      </c>
    </row>
    <row r="38" spans="1:7" x14ac:dyDescent="0.25">
      <c r="A38">
        <v>100270</v>
      </c>
      <c r="B38" t="s">
        <v>45</v>
      </c>
      <c r="C38">
        <v>2</v>
      </c>
      <c r="D38" s="16">
        <v>8.1734200000000007E-2</v>
      </c>
      <c r="E38" s="16">
        <v>8.7706080000000006E-2</v>
      </c>
      <c r="F38" s="18">
        <v>2.3906450000000001</v>
      </c>
      <c r="G38">
        <v>68.900000000000006</v>
      </c>
    </row>
    <row r="39" spans="1:7" x14ac:dyDescent="0.25">
      <c r="A39">
        <v>100272</v>
      </c>
      <c r="B39" t="s">
        <v>45</v>
      </c>
      <c r="C39">
        <v>2</v>
      </c>
      <c r="D39" s="16">
        <v>0.19424130000000001</v>
      </c>
      <c r="E39" s="16">
        <v>0.1254043</v>
      </c>
      <c r="F39" s="18">
        <v>4.3269159999999998</v>
      </c>
      <c r="G39">
        <v>54</v>
      </c>
    </row>
    <row r="40" spans="1:7" x14ac:dyDescent="0.25">
      <c r="A40">
        <v>100314</v>
      </c>
      <c r="B40" t="s">
        <v>45</v>
      </c>
      <c r="C40">
        <v>3</v>
      </c>
      <c r="D40" s="16">
        <v>0.1866189</v>
      </c>
      <c r="E40" s="16">
        <v>5.6691480000000002E-2</v>
      </c>
      <c r="F40" s="18">
        <v>0.88198860000000001</v>
      </c>
      <c r="G40">
        <v>44.7</v>
      </c>
    </row>
    <row r="41" spans="1:7" x14ac:dyDescent="0.25">
      <c r="A41">
        <v>100316</v>
      </c>
      <c r="B41" t="s">
        <v>45</v>
      </c>
      <c r="C41">
        <v>3</v>
      </c>
      <c r="D41" s="16">
        <v>0.13983390000000001</v>
      </c>
      <c r="E41" s="16">
        <v>0.1329033</v>
      </c>
      <c r="F41" s="18">
        <v>3.047266</v>
      </c>
      <c r="G41">
        <v>87.8</v>
      </c>
    </row>
    <row r="42" spans="1:7" x14ac:dyDescent="0.25">
      <c r="A42">
        <v>100318</v>
      </c>
      <c r="B42" t="s">
        <v>45</v>
      </c>
      <c r="C42">
        <v>3</v>
      </c>
      <c r="D42" s="16">
        <v>0.1005567</v>
      </c>
      <c r="E42" s="16">
        <v>6.1277860000000003E-2</v>
      </c>
      <c r="F42" s="18">
        <v>2.1946089999999998</v>
      </c>
      <c r="G42">
        <v>49.5</v>
      </c>
    </row>
    <row r="43" spans="1:7" x14ac:dyDescent="0.25">
      <c r="A43">
        <v>100320</v>
      </c>
      <c r="B43" t="s">
        <v>45</v>
      </c>
      <c r="C43">
        <v>3</v>
      </c>
      <c r="D43" s="16">
        <v>6.1534970000000001E-2</v>
      </c>
      <c r="E43" s="16">
        <v>5.0708070000000001E-2</v>
      </c>
      <c r="F43" s="18">
        <v>1.4384760000000001</v>
      </c>
      <c r="G43">
        <v>62</v>
      </c>
    </row>
    <row r="44" spans="1:7" x14ac:dyDescent="0.25">
      <c r="A44">
        <v>100362</v>
      </c>
      <c r="B44" t="s">
        <v>45</v>
      </c>
      <c r="C44">
        <v>4</v>
      </c>
      <c r="D44" s="16">
        <v>0.14854239999999999</v>
      </c>
      <c r="E44" s="16">
        <v>0.1081978</v>
      </c>
      <c r="F44" s="18">
        <v>6.5750679999999999</v>
      </c>
      <c r="G44">
        <v>13.1</v>
      </c>
    </row>
    <row r="45" spans="1:7" x14ac:dyDescent="0.25">
      <c r="A45">
        <v>100364</v>
      </c>
      <c r="B45" t="s">
        <v>45</v>
      </c>
      <c r="C45">
        <v>4</v>
      </c>
      <c r="D45" s="16">
        <v>3.1728680000000002E-2</v>
      </c>
      <c r="E45" s="16">
        <v>5.293453E-2</v>
      </c>
      <c r="F45" s="18">
        <v>2.0571869999999999</v>
      </c>
      <c r="G45">
        <v>53.4</v>
      </c>
    </row>
    <row r="46" spans="1:7" x14ac:dyDescent="0.25">
      <c r="A46">
        <v>100366</v>
      </c>
      <c r="B46" t="s">
        <v>45</v>
      </c>
      <c r="C46">
        <v>4</v>
      </c>
      <c r="D46" s="16">
        <v>0.14557980000000001</v>
      </c>
      <c r="E46" s="16">
        <v>0.1254043</v>
      </c>
      <c r="F46" s="18">
        <v>1.671637</v>
      </c>
      <c r="G46">
        <v>67.8</v>
      </c>
    </row>
    <row r="47" spans="1:7" x14ac:dyDescent="0.25">
      <c r="A47">
        <v>100368</v>
      </c>
      <c r="B47" t="s">
        <v>45</v>
      </c>
      <c r="C47">
        <v>4</v>
      </c>
      <c r="D47" s="16">
        <v>7.3051909999999998E-2</v>
      </c>
      <c r="E47" s="16">
        <v>2.5842230000000001E-2</v>
      </c>
      <c r="F47" s="18">
        <v>0.726939</v>
      </c>
      <c r="G47">
        <v>95.9</v>
      </c>
    </row>
    <row r="48" spans="1:7" x14ac:dyDescent="0.25">
      <c r="A48">
        <v>100226</v>
      </c>
      <c r="B48" t="s">
        <v>1</v>
      </c>
      <c r="C48">
        <v>1</v>
      </c>
      <c r="D48" s="16">
        <v>0.73005120000000001</v>
      </c>
      <c r="E48" s="16">
        <v>0.16054650000000001</v>
      </c>
      <c r="F48" s="18">
        <v>1.4087369999999999</v>
      </c>
      <c r="G48">
        <v>3.5000000000000003E-2</v>
      </c>
    </row>
    <row r="49" spans="1:7" x14ac:dyDescent="0.25">
      <c r="A49">
        <v>100228</v>
      </c>
      <c r="B49" t="s">
        <v>1</v>
      </c>
      <c r="C49">
        <v>1</v>
      </c>
      <c r="D49" s="16">
        <v>0.37497799999999998</v>
      </c>
      <c r="E49" s="16">
        <v>0.12987950000000001</v>
      </c>
      <c r="F49" s="18">
        <v>1.614403</v>
      </c>
      <c r="G49">
        <v>3.7000000000000002E-3</v>
      </c>
    </row>
    <row r="50" spans="1:7" x14ac:dyDescent="0.25">
      <c r="A50">
        <v>100230</v>
      </c>
      <c r="B50" t="s">
        <v>1</v>
      </c>
      <c r="C50">
        <v>1</v>
      </c>
      <c r="D50" s="16">
        <v>0.41168769999999999</v>
      </c>
      <c r="E50" s="16">
        <v>7.1518150000000003E-2</v>
      </c>
      <c r="F50" s="18">
        <v>1.8762300000000001</v>
      </c>
      <c r="G50">
        <v>0.66</v>
      </c>
    </row>
    <row r="51" spans="1:7" x14ac:dyDescent="0.25">
      <c r="A51">
        <v>100232</v>
      </c>
      <c r="B51" t="s">
        <v>1</v>
      </c>
      <c r="C51">
        <v>1</v>
      </c>
      <c r="D51" s="16">
        <v>0.19424130000000001</v>
      </c>
      <c r="E51" s="16">
        <v>4.3074870000000001E-2</v>
      </c>
      <c r="F51" s="18">
        <v>1.920844</v>
      </c>
      <c r="G51">
        <v>0</v>
      </c>
    </row>
    <row r="52" spans="1:7" x14ac:dyDescent="0.25">
      <c r="A52">
        <v>100274</v>
      </c>
      <c r="B52" t="s">
        <v>1</v>
      </c>
      <c r="C52">
        <v>2</v>
      </c>
      <c r="D52" s="16">
        <v>0.23901220000000001</v>
      </c>
      <c r="E52" s="16">
        <v>5.5181670000000002E-2</v>
      </c>
      <c r="F52" s="18">
        <v>1.548089</v>
      </c>
      <c r="G52">
        <v>4.4000000000000003E-3</v>
      </c>
    </row>
    <row r="53" spans="1:7" x14ac:dyDescent="0.25">
      <c r="A53">
        <v>100276</v>
      </c>
      <c r="B53" t="s">
        <v>1</v>
      </c>
      <c r="C53">
        <v>2</v>
      </c>
      <c r="D53" s="16">
        <v>0.26780399999999999</v>
      </c>
      <c r="E53" s="16">
        <v>3.1899219999999999E-2</v>
      </c>
      <c r="F53" s="18">
        <v>1.6020529999999999</v>
      </c>
      <c r="G53">
        <v>0.78</v>
      </c>
    </row>
    <row r="54" spans="1:7" x14ac:dyDescent="0.25">
      <c r="A54">
        <v>100278</v>
      </c>
      <c r="B54" t="s">
        <v>1</v>
      </c>
      <c r="C54">
        <v>2</v>
      </c>
      <c r="D54" s="16">
        <v>0.15210750000000001</v>
      </c>
      <c r="E54" s="16">
        <v>2.6840650000000001E-2</v>
      </c>
      <c r="F54" s="18">
        <v>1.4635009999999999</v>
      </c>
      <c r="G54">
        <v>4.8999999999999998E-3</v>
      </c>
    </row>
    <row r="55" spans="1:7" x14ac:dyDescent="0.25">
      <c r="A55">
        <v>100280</v>
      </c>
      <c r="B55" t="s">
        <v>1</v>
      </c>
      <c r="C55">
        <v>2</v>
      </c>
      <c r="D55" s="16">
        <v>0.1166051</v>
      </c>
      <c r="E55" s="16">
        <v>4.9602550000000002E-2</v>
      </c>
      <c r="F55" s="18">
        <v>1.754975</v>
      </c>
      <c r="G55">
        <v>2.35</v>
      </c>
    </row>
    <row r="56" spans="1:7" x14ac:dyDescent="0.25">
      <c r="A56">
        <v>100322</v>
      </c>
      <c r="B56" t="s">
        <v>1</v>
      </c>
      <c r="C56">
        <v>3</v>
      </c>
      <c r="D56" s="16">
        <v>0.45403870000000002</v>
      </c>
      <c r="E56" s="16">
        <v>3.9172749999999999E-2</v>
      </c>
      <c r="F56" s="18">
        <v>2.1199319999999999</v>
      </c>
      <c r="G56">
        <v>0.66600000000000004</v>
      </c>
    </row>
    <row r="57" spans="1:7" x14ac:dyDescent="0.25">
      <c r="A57">
        <v>100324</v>
      </c>
      <c r="B57" t="s">
        <v>1</v>
      </c>
      <c r="C57">
        <v>3</v>
      </c>
      <c r="D57" s="16">
        <v>0.34334690000000001</v>
      </c>
      <c r="E57" s="16">
        <v>2.851445E-2</v>
      </c>
      <c r="F57" s="18">
        <v>1.2141040000000001</v>
      </c>
      <c r="G57">
        <v>4.5999999999999999E-3</v>
      </c>
    </row>
    <row r="58" spans="1:7" x14ac:dyDescent="0.25">
      <c r="A58">
        <v>100326</v>
      </c>
      <c r="B58" t="s">
        <v>1</v>
      </c>
      <c r="C58">
        <v>3</v>
      </c>
      <c r="D58" s="16">
        <v>0.49138809999999999</v>
      </c>
      <c r="E58" s="16">
        <v>4.8868389999999998E-2</v>
      </c>
      <c r="F58" s="18">
        <v>1.5946560000000001</v>
      </c>
      <c r="G58">
        <v>0.35</v>
      </c>
    </row>
    <row r="59" spans="1:7" x14ac:dyDescent="0.25">
      <c r="A59">
        <v>100328</v>
      </c>
      <c r="B59" t="s">
        <v>1</v>
      </c>
      <c r="C59">
        <v>3</v>
      </c>
      <c r="D59" s="16">
        <v>8.1112710000000005E-2</v>
      </c>
      <c r="E59" s="16">
        <v>1.066571E-2</v>
      </c>
      <c r="F59" s="18">
        <v>1.4348479999999999</v>
      </c>
      <c r="G59">
        <v>4.8999999999999998E-3</v>
      </c>
    </row>
    <row r="60" spans="1:7" x14ac:dyDescent="0.25">
      <c r="A60">
        <v>100370</v>
      </c>
      <c r="B60" t="s">
        <v>1</v>
      </c>
      <c r="C60">
        <v>4</v>
      </c>
      <c r="D60" s="16">
        <v>0.43857279999999998</v>
      </c>
      <c r="E60" s="16">
        <v>4.3812839999999999E-2</v>
      </c>
      <c r="F60" s="18">
        <v>1.76518</v>
      </c>
      <c r="G60">
        <v>0.17299999999999999</v>
      </c>
    </row>
    <row r="61" spans="1:7" x14ac:dyDescent="0.25">
      <c r="A61">
        <v>100372</v>
      </c>
      <c r="B61" t="s">
        <v>1</v>
      </c>
      <c r="C61">
        <v>4</v>
      </c>
      <c r="D61" s="16">
        <v>0.2805108</v>
      </c>
      <c r="E61" s="16">
        <v>6.0892349999999998E-2</v>
      </c>
      <c r="F61" s="18">
        <v>0.6048462</v>
      </c>
      <c r="G61">
        <v>4.4999999999999998E-2</v>
      </c>
    </row>
    <row r="62" spans="1:7" x14ac:dyDescent="0.25">
      <c r="A62">
        <v>100376</v>
      </c>
      <c r="B62" t="s">
        <v>1</v>
      </c>
      <c r="C62">
        <v>4</v>
      </c>
      <c r="D62" s="16">
        <v>0.24425259999999999</v>
      </c>
      <c r="E62" s="16">
        <v>5.293453E-2</v>
      </c>
      <c r="F62" s="18">
        <v>0.76774500000000001</v>
      </c>
      <c r="G62">
        <v>0.04</v>
      </c>
    </row>
    <row r="63" spans="1:7" x14ac:dyDescent="0.25">
      <c r="A63">
        <v>100234</v>
      </c>
      <c r="B63" t="s">
        <v>46</v>
      </c>
      <c r="C63">
        <v>1</v>
      </c>
      <c r="D63" s="16">
        <v>4.5366049999999998E-2</v>
      </c>
      <c r="E63" s="16">
        <v>3.9172749999999999E-2</v>
      </c>
      <c r="F63" s="18">
        <v>2.021096</v>
      </c>
      <c r="G63">
        <v>1.1999999999999999E-3</v>
      </c>
    </row>
    <row r="64" spans="1:7" x14ac:dyDescent="0.25">
      <c r="A64">
        <v>100236</v>
      </c>
      <c r="B64" t="s">
        <v>46</v>
      </c>
      <c r="C64">
        <v>1</v>
      </c>
      <c r="D64" s="16">
        <v>0.1299312</v>
      </c>
      <c r="E64" s="16">
        <v>4.5230979999999997E-2</v>
      </c>
      <c r="F64" s="18">
        <v>1.468291</v>
      </c>
      <c r="G64">
        <v>7.4999999999999997E-2</v>
      </c>
    </row>
    <row r="65" spans="1:8" x14ac:dyDescent="0.25">
      <c r="A65">
        <v>100238</v>
      </c>
      <c r="B65" t="s">
        <v>46</v>
      </c>
      <c r="C65">
        <v>1</v>
      </c>
      <c r="D65" s="16">
        <v>0.50256339999999999</v>
      </c>
      <c r="E65" s="16">
        <v>6.3603679999999996E-2</v>
      </c>
      <c r="F65" s="18">
        <v>2.522678</v>
      </c>
      <c r="G65">
        <v>0.76800000000000002</v>
      </c>
    </row>
    <row r="66" spans="1:8" x14ac:dyDescent="0.25">
      <c r="A66">
        <v>100240</v>
      </c>
      <c r="B66" t="s">
        <v>46</v>
      </c>
      <c r="C66">
        <v>1</v>
      </c>
      <c r="D66" s="16">
        <v>0.21968099999999999</v>
      </c>
      <c r="E66" s="16">
        <v>6.6345070000000006E-2</v>
      </c>
      <c r="F66" s="18">
        <v>1.8371980000000001</v>
      </c>
      <c r="G66">
        <v>0.60499999999999998</v>
      </c>
    </row>
    <row r="67" spans="1:8" x14ac:dyDescent="0.25">
      <c r="A67">
        <v>100282</v>
      </c>
      <c r="B67" t="s">
        <v>46</v>
      </c>
      <c r="C67">
        <v>2</v>
      </c>
      <c r="D67" s="16">
        <v>0.80310740000000003</v>
      </c>
      <c r="E67" s="16">
        <v>0.28807090000000002</v>
      </c>
      <c r="F67" s="18">
        <v>1.574994</v>
      </c>
      <c r="G67">
        <v>0.47199999999999998</v>
      </c>
    </row>
    <row r="68" spans="1:8" x14ac:dyDescent="0.25">
      <c r="A68">
        <v>100284</v>
      </c>
      <c r="B68" t="s">
        <v>46</v>
      </c>
      <c r="C68">
        <v>2</v>
      </c>
      <c r="D68" s="16">
        <v>0.59573200000000004</v>
      </c>
      <c r="E68" s="16">
        <v>7.6800259999999995E-2</v>
      </c>
      <c r="F68" s="18">
        <v>3.3150879999999998</v>
      </c>
      <c r="G68">
        <v>0.16400000000000001</v>
      </c>
    </row>
    <row r="69" spans="1:8" x14ac:dyDescent="0.25">
      <c r="A69">
        <v>100286</v>
      </c>
      <c r="B69" t="s">
        <v>46</v>
      </c>
      <c r="C69">
        <v>2</v>
      </c>
      <c r="D69" s="16">
        <v>0.37274089999999999</v>
      </c>
      <c r="E69" s="16">
        <v>8.1357499999999999E-2</v>
      </c>
      <c r="F69" s="18">
        <v>3.8391609999999998</v>
      </c>
      <c r="G69">
        <v>3.38</v>
      </c>
    </row>
    <row r="70" spans="1:8" x14ac:dyDescent="0.25">
      <c r="A70">
        <v>100288</v>
      </c>
      <c r="B70" t="s">
        <v>46</v>
      </c>
      <c r="C70">
        <v>2</v>
      </c>
      <c r="D70" s="16">
        <v>0.1823861</v>
      </c>
      <c r="E70" s="16">
        <v>1.6411450000000001E-2</v>
      </c>
      <c r="F70" s="18">
        <v>1.4563170000000001</v>
      </c>
      <c r="G70">
        <v>4.3E-3</v>
      </c>
    </row>
    <row r="71" spans="1:8" x14ac:dyDescent="0.25">
      <c r="A71">
        <v>100330</v>
      </c>
      <c r="B71" t="s">
        <v>46</v>
      </c>
      <c r="C71">
        <v>3</v>
      </c>
      <c r="D71" s="16">
        <v>9.1043109999999997E-2</v>
      </c>
      <c r="E71" s="16">
        <v>1.392964E-2</v>
      </c>
      <c r="F71" s="18">
        <v>1.324308</v>
      </c>
      <c r="G71">
        <v>0.26500000000000001</v>
      </c>
    </row>
    <row r="72" spans="1:8" x14ac:dyDescent="0.25">
      <c r="A72">
        <v>100332</v>
      </c>
      <c r="B72" t="s">
        <v>46</v>
      </c>
      <c r="C72">
        <v>3</v>
      </c>
      <c r="D72" s="16">
        <v>0.12903999999999999</v>
      </c>
      <c r="E72" s="16">
        <v>1.7470630000000001E-2</v>
      </c>
      <c r="F72" s="18">
        <v>1.110954</v>
      </c>
      <c r="G72">
        <v>2.9000000000000001E-2</v>
      </c>
    </row>
    <row r="73" spans="1:8" x14ac:dyDescent="0.25">
      <c r="A73">
        <v>100334</v>
      </c>
      <c r="B73" t="s">
        <v>46</v>
      </c>
      <c r="C73">
        <v>3</v>
      </c>
      <c r="D73" s="16">
        <v>0.27351599999999998</v>
      </c>
      <c r="E73" s="16">
        <v>0.16278580000000001</v>
      </c>
      <c r="F73" s="18">
        <v>1.9595480000000001</v>
      </c>
      <c r="G73">
        <v>2.93</v>
      </c>
    </row>
    <row r="74" spans="1:8" x14ac:dyDescent="0.25">
      <c r="A74">
        <v>100336</v>
      </c>
      <c r="B74" t="s">
        <v>46</v>
      </c>
      <c r="C74">
        <v>3</v>
      </c>
      <c r="D74" s="16">
        <v>0.34483580000000003</v>
      </c>
      <c r="E74" s="16">
        <v>1.4046339999999999E-2</v>
      </c>
      <c r="F74" s="18">
        <v>1.0712280000000001</v>
      </c>
      <c r="G74">
        <v>4.4999999999999997E-3</v>
      </c>
    </row>
    <row r="75" spans="1:8" x14ac:dyDescent="0.25">
      <c r="A75">
        <v>100378</v>
      </c>
      <c r="B75" t="s">
        <v>46</v>
      </c>
      <c r="C75">
        <v>4</v>
      </c>
      <c r="D75" s="16">
        <v>0.1469356</v>
      </c>
      <c r="E75" s="16">
        <v>2.5082119999999999E-2</v>
      </c>
      <c r="F75" s="18">
        <v>1.0101290000000001</v>
      </c>
      <c r="G75">
        <v>0.26</v>
      </c>
    </row>
    <row r="76" spans="1:8" x14ac:dyDescent="0.25">
      <c r="A76">
        <v>100380</v>
      </c>
      <c r="B76" t="s">
        <v>46</v>
      </c>
      <c r="C76">
        <v>4</v>
      </c>
      <c r="D76" s="16">
        <v>0.1099614</v>
      </c>
      <c r="E76" s="16">
        <v>1.135444E-2</v>
      </c>
      <c r="F76" s="18">
        <v>1.135408</v>
      </c>
      <c r="G76">
        <v>2.3999999999999998E-3</v>
      </c>
    </row>
    <row r="77" spans="1:8" x14ac:dyDescent="0.25">
      <c r="A77">
        <v>100382</v>
      </c>
      <c r="B77" t="s">
        <v>46</v>
      </c>
      <c r="C77">
        <v>4</v>
      </c>
      <c r="D77" s="16">
        <v>0.15138750000000001</v>
      </c>
      <c r="E77" s="16">
        <v>4.9318180000000001E-3</v>
      </c>
      <c r="F77" s="7"/>
      <c r="G77">
        <v>4.8000000000000001E-2</v>
      </c>
      <c r="H77" t="s">
        <v>47</v>
      </c>
    </row>
    <row r="78" spans="1:8" x14ac:dyDescent="0.25">
      <c r="A78">
        <v>100384</v>
      </c>
      <c r="B78" t="s">
        <v>46</v>
      </c>
      <c r="C78">
        <v>4</v>
      </c>
      <c r="D78" s="16">
        <v>8.3092819999999998E-2</v>
      </c>
      <c r="E78" s="16">
        <v>1.5141689999999999E-2</v>
      </c>
      <c r="F78" s="18">
        <v>1.719444</v>
      </c>
      <c r="G78">
        <v>0.183</v>
      </c>
    </row>
    <row r="79" spans="1:8" x14ac:dyDescent="0.25">
      <c r="A79">
        <v>100242</v>
      </c>
      <c r="B79" t="s">
        <v>48</v>
      </c>
      <c r="C79">
        <v>1</v>
      </c>
      <c r="D79" s="16">
        <v>0.2059868</v>
      </c>
      <c r="E79" s="16">
        <v>0.1224605</v>
      </c>
      <c r="F79" s="18">
        <v>3.3238219999999998</v>
      </c>
      <c r="G79">
        <v>29.9</v>
      </c>
    </row>
    <row r="80" spans="1:8" x14ac:dyDescent="0.25">
      <c r="A80">
        <v>100244</v>
      </c>
      <c r="B80" t="s">
        <v>48</v>
      </c>
      <c r="C80">
        <v>1</v>
      </c>
      <c r="D80" s="16">
        <v>0.31450349999999999</v>
      </c>
      <c r="E80" s="16">
        <v>7.8861600000000004E-2</v>
      </c>
      <c r="F80" s="18">
        <v>2.1419410000000001</v>
      </c>
      <c r="G80">
        <v>5.62</v>
      </c>
    </row>
    <row r="81" spans="1:7" x14ac:dyDescent="0.25">
      <c r="A81">
        <v>100246</v>
      </c>
      <c r="B81" t="s">
        <v>48</v>
      </c>
      <c r="C81">
        <v>1</v>
      </c>
      <c r="D81" s="16">
        <v>5.5786009999999997E-2</v>
      </c>
      <c r="E81" s="16">
        <v>2.7174340000000002E-2</v>
      </c>
      <c r="F81" s="18">
        <v>1.6816629999999999</v>
      </c>
      <c r="G81">
        <v>2.2200000000000002</v>
      </c>
    </row>
    <row r="82" spans="1:7" x14ac:dyDescent="0.25">
      <c r="A82">
        <v>100248</v>
      </c>
      <c r="B82" t="s">
        <v>48</v>
      </c>
      <c r="C82">
        <v>1</v>
      </c>
      <c r="D82" s="16">
        <v>0.3744169</v>
      </c>
      <c r="E82" s="16">
        <v>0.1713373</v>
      </c>
      <c r="F82" s="18">
        <v>1.6816629999999999</v>
      </c>
      <c r="G82">
        <v>14</v>
      </c>
    </row>
    <row r="83" spans="1:7" x14ac:dyDescent="0.25">
      <c r="A83">
        <v>100290</v>
      </c>
      <c r="B83" t="s">
        <v>48</v>
      </c>
      <c r="C83">
        <v>2</v>
      </c>
      <c r="D83" s="16">
        <v>6.1964749999999999E-2</v>
      </c>
      <c r="E83" s="16">
        <v>2.5178969999999998E-2</v>
      </c>
      <c r="F83" s="18">
        <v>1.4280079999999999</v>
      </c>
      <c r="G83">
        <v>38</v>
      </c>
    </row>
    <row r="84" spans="1:7" x14ac:dyDescent="0.25">
      <c r="A84">
        <v>100292</v>
      </c>
      <c r="B84" t="s">
        <v>48</v>
      </c>
      <c r="C84">
        <v>2</v>
      </c>
      <c r="D84" s="16">
        <v>0.22894919999999999</v>
      </c>
      <c r="E84" s="16">
        <v>7.8861600000000004E-2</v>
      </c>
      <c r="F84" s="18">
        <v>2.0571869999999999</v>
      </c>
      <c r="G84">
        <v>5.45</v>
      </c>
    </row>
    <row r="85" spans="1:7" x14ac:dyDescent="0.25">
      <c r="A85">
        <v>100294</v>
      </c>
      <c r="B85" t="s">
        <v>48</v>
      </c>
      <c r="C85">
        <v>2</v>
      </c>
      <c r="D85" s="16">
        <v>0.11344310000000001</v>
      </c>
      <c r="E85" s="16">
        <v>0.19228490000000001</v>
      </c>
      <c r="F85" s="18">
        <v>1.413475</v>
      </c>
      <c r="G85">
        <v>36.4</v>
      </c>
    </row>
    <row r="86" spans="1:7" x14ac:dyDescent="0.25">
      <c r="A86">
        <v>100296</v>
      </c>
      <c r="B86" t="s">
        <v>48</v>
      </c>
      <c r="C86">
        <v>2</v>
      </c>
      <c r="D86" s="16">
        <v>0.21615670000000001</v>
      </c>
      <c r="E86" s="16">
        <v>0.10360610000000001</v>
      </c>
      <c r="F86" s="18">
        <v>1.382773</v>
      </c>
      <c r="G86">
        <v>42</v>
      </c>
    </row>
    <row r="87" spans="1:7" x14ac:dyDescent="0.25">
      <c r="A87">
        <v>100338</v>
      </c>
      <c r="B87" t="s">
        <v>48</v>
      </c>
      <c r="C87">
        <v>3</v>
      </c>
      <c r="D87" s="16">
        <v>0.1916612</v>
      </c>
      <c r="E87" s="16">
        <v>0.1190654</v>
      </c>
      <c r="F87" s="18">
        <v>0.50348320000000002</v>
      </c>
      <c r="G87">
        <v>41.9</v>
      </c>
    </row>
    <row r="88" spans="1:7" x14ac:dyDescent="0.25">
      <c r="A88">
        <v>100340</v>
      </c>
      <c r="B88" t="s">
        <v>48</v>
      </c>
      <c r="C88">
        <v>3</v>
      </c>
      <c r="D88" s="16">
        <v>7.3147859999999995E-2</v>
      </c>
      <c r="E88" s="16">
        <v>1.3360500000000001E-2</v>
      </c>
      <c r="F88" s="18">
        <v>0.62660380000000004</v>
      </c>
      <c r="G88">
        <v>0.66500000000000004</v>
      </c>
    </row>
    <row r="89" spans="1:7" x14ac:dyDescent="0.25">
      <c r="A89">
        <v>100342</v>
      </c>
      <c r="B89" t="s">
        <v>48</v>
      </c>
      <c r="C89">
        <v>3</v>
      </c>
      <c r="D89" s="16">
        <v>7.4597179999999999E-2</v>
      </c>
      <c r="E89" s="16">
        <v>1.19373E-2</v>
      </c>
      <c r="F89" s="18">
        <v>0.26768619999999999</v>
      </c>
      <c r="G89">
        <v>1.66</v>
      </c>
    </row>
    <row r="90" spans="1:7" x14ac:dyDescent="0.25">
      <c r="A90">
        <v>100344</v>
      </c>
      <c r="B90" t="s">
        <v>48</v>
      </c>
      <c r="C90">
        <v>3</v>
      </c>
      <c r="D90" s="16">
        <v>0.16849980000000001</v>
      </c>
      <c r="E90" s="16">
        <v>1.0375689999999999E-3</v>
      </c>
      <c r="F90" s="18">
        <v>2.2450220000000001</v>
      </c>
      <c r="G90">
        <v>6.5</v>
      </c>
    </row>
    <row r="91" spans="1:7" x14ac:dyDescent="0.25">
      <c r="A91">
        <v>100386</v>
      </c>
      <c r="B91" t="s">
        <v>48</v>
      </c>
      <c r="C91">
        <v>4</v>
      </c>
      <c r="D91" s="16">
        <v>4.5511169999999997E-2</v>
      </c>
      <c r="E91" s="16">
        <v>2.0914909999999998E-2</v>
      </c>
      <c r="F91" s="18">
        <v>0.49770959999999997</v>
      </c>
      <c r="G91">
        <v>25.5</v>
      </c>
    </row>
    <row r="92" spans="1:7" x14ac:dyDescent="0.25">
      <c r="A92">
        <v>100388</v>
      </c>
      <c r="B92" t="s">
        <v>48</v>
      </c>
      <c r="C92">
        <v>4</v>
      </c>
      <c r="D92" s="16">
        <v>0.1168839</v>
      </c>
      <c r="E92" s="16">
        <v>0.1329033</v>
      </c>
      <c r="F92" s="18">
        <v>0.45180599999999999</v>
      </c>
      <c r="G92">
        <v>25.9</v>
      </c>
    </row>
    <row r="93" spans="1:7" x14ac:dyDescent="0.25">
      <c r="A93">
        <v>100390</v>
      </c>
      <c r="B93" t="s">
        <v>48</v>
      </c>
      <c r="C93">
        <v>4</v>
      </c>
      <c r="D93" s="16">
        <v>8.5367310000000002E-2</v>
      </c>
      <c r="E93" s="16">
        <v>1.9181299999999998E-2</v>
      </c>
      <c r="F93" s="18">
        <v>0.71275129999999998</v>
      </c>
      <c r="G93">
        <v>2.42</v>
      </c>
    </row>
    <row r="94" spans="1:7" x14ac:dyDescent="0.25">
      <c r="A94">
        <v>100392</v>
      </c>
      <c r="B94" t="s">
        <v>48</v>
      </c>
      <c r="C94">
        <v>4</v>
      </c>
      <c r="D94" s="16">
        <v>3.3998439999999998E-2</v>
      </c>
      <c r="E94" s="16">
        <v>1.796615E-2</v>
      </c>
      <c r="F94" s="18">
        <v>0.45370860000000002</v>
      </c>
      <c r="G94">
        <v>27.7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89B8A-4144-4803-8EC6-5123780FC12A}">
  <dimension ref="A1"/>
  <sheetViews>
    <sheetView workbookViewId="0">
      <selection activeCell="E13" sqref="E13"/>
    </sheetView>
  </sheetViews>
  <sheetFormatPr defaultRowHeight="15" x14ac:dyDescent="0.2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EE2 Number of Eggs Spawned</vt:lpstr>
      <vt:lpstr>BPA Number of Eggs Spawned</vt:lpstr>
      <vt:lpstr>EE2 Steroids and Vitellogenin</vt:lpstr>
      <vt:lpstr>BPA Steroids and Vitellogenin</vt:lpstr>
      <vt:lpstr>Simulations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Jensen, Kathleen (she/her/hers)</dc:creator>
  <cp:lastModifiedBy>Villeneuve, Dan (he/him/his)</cp:lastModifiedBy>
  <dcterms:created xsi:type="dcterms:W3CDTF">2024-02-07T19:38:47Z</dcterms:created>
  <dcterms:modified xsi:type="dcterms:W3CDTF">2024-02-12T13:38:25Z</dcterms:modified>
</cp:coreProperties>
</file>