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hornung\AppData\Local\Microsoft\Windows\INetCache\Content.Outlook\67K19G5V\"/>
    </mc:Choice>
  </mc:AlternateContent>
  <xr:revisionPtr revIDLastSave="0" documentId="13_ncr:1_{E4CE3A53-C3F4-4F4F-B6E7-A956A664446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tadata" sheetId="19" r:id="rId1"/>
    <sheet name="ERES Class" sheetId="20" r:id="rId2"/>
    <sheet name="FISH" sheetId="22" r:id="rId3"/>
    <sheet name="figure 1" sheetId="23" r:id="rId4"/>
    <sheet name="figure 2" sheetId="24" r:id="rId5"/>
    <sheet name="figure 3" sheetId="25" r:id="rId6"/>
    <sheet name="table 3" sheetId="26" r:id="rId7"/>
  </sheets>
  <definedNames>
    <definedName name="OLE_LINK1" localSheetId="4">'figure 2'!$B$1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2" l="1"/>
  <c r="F20" i="22"/>
  <c r="M159" i="26" l="1"/>
  <c r="L159" i="26"/>
  <c r="M158" i="26"/>
  <c r="L158" i="26"/>
  <c r="K157" i="26"/>
  <c r="K156" i="26"/>
  <c r="K155" i="26"/>
  <c r="M141" i="26"/>
  <c r="L141" i="26"/>
  <c r="M140" i="26"/>
  <c r="L140" i="26"/>
  <c r="K139" i="26"/>
  <c r="K138" i="26"/>
  <c r="M124" i="26"/>
  <c r="L124" i="26"/>
  <c r="M123" i="26"/>
  <c r="L123" i="26"/>
  <c r="K122" i="26"/>
  <c r="K121" i="26"/>
  <c r="M107" i="26"/>
  <c r="L107" i="26"/>
  <c r="M106" i="26"/>
  <c r="L106" i="26"/>
  <c r="K105" i="26"/>
  <c r="K107" i="26" s="1"/>
  <c r="K104" i="26"/>
  <c r="M89" i="26"/>
  <c r="L89" i="26"/>
  <c r="M88" i="26"/>
  <c r="L88" i="26"/>
  <c r="K87" i="26"/>
  <c r="K86" i="26"/>
  <c r="K85" i="26"/>
  <c r="M70" i="26"/>
  <c r="L70" i="26"/>
  <c r="M69" i="26"/>
  <c r="L69" i="26"/>
  <c r="K68" i="26"/>
  <c r="K67" i="26"/>
  <c r="K89" i="26" l="1"/>
  <c r="K70" i="26"/>
  <c r="K88" i="26"/>
  <c r="K140" i="26"/>
  <c r="K124" i="26"/>
  <c r="K159" i="26"/>
  <c r="K69" i="26"/>
  <c r="K141" i="26"/>
  <c r="K158" i="26"/>
  <c r="K123" i="26"/>
  <c r="K106" i="26"/>
  <c r="D36" i="22" l="1"/>
  <c r="D35" i="22"/>
  <c r="C36" i="22"/>
  <c r="C35" i="22"/>
</calcChain>
</file>

<file path=xl/sharedStrings.xml><?xml version="1.0" encoding="utf-8"?>
<sst xmlns="http://schemas.openxmlformats.org/spreadsheetml/2006/main" count="519" uniqueCount="195">
  <si>
    <t>PFBA</t>
  </si>
  <si>
    <t>PFOA</t>
  </si>
  <si>
    <t>PFNA</t>
  </si>
  <si>
    <t>PFDA</t>
  </si>
  <si>
    <t>Tridecafluorohexane-1-sulfonic acid, potassium salt</t>
  </si>
  <si>
    <t>PFOS</t>
  </si>
  <si>
    <t>PFBA binding</t>
  </si>
  <si>
    <t>E2 Binding</t>
  </si>
  <si>
    <t>RBA Calculation</t>
  </si>
  <si>
    <t>Nominal</t>
  </si>
  <si>
    <t>Conc log M</t>
  </si>
  <si>
    <t xml:space="preserve">Mean </t>
  </si>
  <si>
    <t>SEM</t>
  </si>
  <si>
    <t>N</t>
  </si>
  <si>
    <t>control</t>
  </si>
  <si>
    <t>RBA (%)</t>
  </si>
  <si>
    <t>IC50 (M)</t>
  </si>
  <si>
    <t>Exp</t>
  </si>
  <si>
    <t xml:space="preserve">PFBA </t>
  </si>
  <si>
    <t>E2</t>
  </si>
  <si>
    <t>mean</t>
  </si>
  <si>
    <t xml:space="preserve">Used One site competition equation as found in GraphPad Prism 5 for Windows </t>
  </si>
  <si>
    <t>to generate IC50 values. The bottom of the curve was constrained to zero</t>
  </si>
  <si>
    <t>Y=Bottom + (Top-Bottom)/(1+10^(X-LogEC50))</t>
  </si>
  <si>
    <t>Concentration log M</t>
  </si>
  <si>
    <t>Mean</t>
  </si>
  <si>
    <t>PFOA binding</t>
  </si>
  <si>
    <t xml:space="preserve">PFOA </t>
  </si>
  <si>
    <t>PFNA binding</t>
  </si>
  <si>
    <t xml:space="preserve">PFNA </t>
  </si>
  <si>
    <t>PFDA binding</t>
  </si>
  <si>
    <t xml:space="preserve">PFDA </t>
  </si>
  <si>
    <t>PFOS binding</t>
  </si>
  <si>
    <t xml:space="preserve">PFOS </t>
  </si>
  <si>
    <t>Excel File Sheet Key</t>
  </si>
  <si>
    <t>Content</t>
  </si>
  <si>
    <t>Fish</t>
  </si>
  <si>
    <t>ERES</t>
  </si>
  <si>
    <t>primary node:</t>
  </si>
  <si>
    <t>Acyclic</t>
  </si>
  <si>
    <t>ERES Chemical Group</t>
  </si>
  <si>
    <t>Sub-group</t>
  </si>
  <si>
    <t>log Kow</t>
  </si>
  <si>
    <t>CASRN</t>
  </si>
  <si>
    <t>Chemical Name</t>
  </si>
  <si>
    <t>sub node:</t>
  </si>
  <si>
    <t>Ionic Acyclic</t>
  </si>
  <si>
    <t>Ioinic Perfluoro Acyclics</t>
  </si>
  <si>
    <t>PerfluoroCarboxylic Acid [LogKow&lt;3.5]</t>
  </si>
  <si>
    <t xml:space="preserve">ERES chemical group: </t>
  </si>
  <si>
    <t>Ionic perfluoro acyclic</t>
  </si>
  <si>
    <t>ERES chemical subgroups:</t>
  </si>
  <si>
    <t>Ionic perfluoroCarboxycylic acid</t>
  </si>
  <si>
    <t>Ionic perfluoroSulfonic acid</t>
  </si>
  <si>
    <t>PerfluoroCarboxylic Acid [LogKow&gt;3.5]</t>
  </si>
  <si>
    <t>PerfluoroSulfonic Acids [LogKow&gt;3.1]</t>
  </si>
  <si>
    <t>PerfluoroSulfonic Acids [LogKow&gt;3.10]</t>
  </si>
  <si>
    <t>Heptadecafluorooctanesulfonic acid,tetraethyl ammonium salt</t>
  </si>
  <si>
    <t>ERES class</t>
  </si>
  <si>
    <t>Exp #</t>
  </si>
  <si>
    <t>Fish Sex</t>
  </si>
  <si>
    <t>Maturity</t>
  </si>
  <si>
    <t>HSI %</t>
  </si>
  <si>
    <t>male</t>
  </si>
  <si>
    <t>immature</t>
  </si>
  <si>
    <t xml:space="preserve">male </t>
  </si>
  <si>
    <t>slice tests</t>
  </si>
  <si>
    <t>binding tests</t>
  </si>
  <si>
    <t>Protein</t>
  </si>
  <si>
    <t>Cytosol</t>
  </si>
  <si>
    <t>mg/ml</t>
  </si>
  <si>
    <t>Kd</t>
  </si>
  <si>
    <t>Bmax</t>
  </si>
  <si>
    <t>stds</t>
  </si>
  <si>
    <t>Cytosols used for PFAS binding tests</t>
  </si>
  <si>
    <t>female</t>
  </si>
  <si>
    <t>ERES Class</t>
  </si>
  <si>
    <t>list of fish and their characteristics used in binding and gene assays</t>
  </si>
  <si>
    <t>PFPA</t>
  </si>
  <si>
    <t>PFHxA</t>
  </si>
  <si>
    <t>PFHpA</t>
  </si>
  <si>
    <t>PFHxS</t>
  </si>
  <si>
    <t>Methods</t>
  </si>
  <si>
    <t>Summary of binding and slice experimental methods</t>
  </si>
  <si>
    <t>logKow</t>
  </si>
  <si>
    <t>Acronyms:</t>
  </si>
  <si>
    <t xml:space="preserve">Definition: </t>
  </si>
  <si>
    <t xml:space="preserve">CASRN: </t>
  </si>
  <si>
    <t>LDH:</t>
  </si>
  <si>
    <t>Rainbow Trout used for liver slices</t>
  </si>
  <si>
    <t>Conc (log M)</t>
  </si>
  <si>
    <t>Estrogen Receptor Expert System</t>
  </si>
  <si>
    <t>Chemical Abstract Services Registration Number</t>
  </si>
  <si>
    <t>log10 Octanol:Water Partition Coefficient</t>
  </si>
  <si>
    <t>Lactate DeHydrogenase</t>
  </si>
  <si>
    <t>Sheet Name</t>
  </si>
  <si>
    <t>Figure 1</t>
  </si>
  <si>
    <t>Log M chemical concentration vs percentage viability</t>
  </si>
  <si>
    <t>Figure 2</t>
  </si>
  <si>
    <t>Log M chemical concentration vs Vtg mRNA copy number/400 ng total RNA</t>
  </si>
  <si>
    <t>Figure 3</t>
  </si>
  <si>
    <t>PFPA binding</t>
  </si>
  <si>
    <t>PFHxA binding</t>
  </si>
  <si>
    <t xml:space="preserve">Table 3 </t>
  </si>
  <si>
    <t>rainbow trout estrogen receptor binding data</t>
  </si>
  <si>
    <t>PFHpA binding</t>
  </si>
  <si>
    <t>PFHxS binding</t>
  </si>
  <si>
    <t>figure 1</t>
  </si>
  <si>
    <t xml:space="preserve">figure 2 </t>
  </si>
  <si>
    <t>figure3</t>
  </si>
  <si>
    <t>table 3</t>
  </si>
  <si>
    <t xml:space="preserve">PFHpA </t>
  </si>
  <si>
    <t xml:space="preserve">PFHxS </t>
  </si>
  <si>
    <t>Data and summary information for manuscript: Tapper et al.  Estrogenic Activity of Perfluoro Carboxylic and Sulfonic Acids in Rainbow Trout Estrogen Receptor Binding and Liver Slice Vtg mRNA Expression Assays</t>
  </si>
  <si>
    <t>PFBA rep2</t>
  </si>
  <si>
    <t>Acronym</t>
  </si>
  <si>
    <t>RBA = (IC50 Estradiol / IC50 test chemical) x 100</t>
  </si>
  <si>
    <t>PFOA rep 1</t>
  </si>
  <si>
    <t>PFOA rep 2</t>
  </si>
  <si>
    <r>
      <t>E</t>
    </r>
    <r>
      <rPr>
        <vertAlign val="subscript"/>
        <sz val="10"/>
        <rFont val="Arial"/>
      </rPr>
      <t>2</t>
    </r>
    <r>
      <rPr>
        <sz val="10"/>
        <rFont val="Arial"/>
      </rPr>
      <t xml:space="preserve"> rep 1</t>
    </r>
  </si>
  <si>
    <r>
      <t>E</t>
    </r>
    <r>
      <rPr>
        <vertAlign val="subscript"/>
        <sz val="10"/>
        <rFont val="Arial"/>
      </rPr>
      <t>2</t>
    </r>
    <r>
      <rPr>
        <sz val="10"/>
        <rFont val="Arial"/>
      </rPr>
      <t xml:space="preserve"> rep 2</t>
    </r>
  </si>
  <si>
    <t>control rep 1</t>
  </si>
  <si>
    <t>control rep 2</t>
  </si>
  <si>
    <t>control rep 3</t>
  </si>
  <si>
    <t>PFOS rep 1</t>
  </si>
  <si>
    <t>PFOS rep 2</t>
  </si>
  <si>
    <t>PFOS rep 3</t>
  </si>
  <si>
    <t>control rep 4</t>
  </si>
  <si>
    <t>control rep 5</t>
  </si>
  <si>
    <t>control rep 6</t>
  </si>
  <si>
    <t>PFHxA rep 1</t>
  </si>
  <si>
    <t>PFHxA rep 2</t>
  </si>
  <si>
    <t>PFHxA rep 3</t>
  </si>
  <si>
    <t>PFHxA rep 4</t>
  </si>
  <si>
    <t>PFHxA rep 5</t>
  </si>
  <si>
    <t>PFPA rep 1</t>
  </si>
  <si>
    <t>PFPA rep 2</t>
  </si>
  <si>
    <t>PFPA rep 3</t>
  </si>
  <si>
    <t>PFPA rep 4</t>
  </si>
  <si>
    <t>PFPA rep 5</t>
  </si>
  <si>
    <t>PFBA rep 1</t>
  </si>
  <si>
    <t>perfluorobutyric acid</t>
  </si>
  <si>
    <t>perfluoropentanoic acid</t>
  </si>
  <si>
    <t>perfluorohexanoic acid</t>
  </si>
  <si>
    <t>perfluoroheptanoic acid</t>
  </si>
  <si>
    <t>perfluorooctanoic acid</t>
  </si>
  <si>
    <t>perfluorononanoic acid</t>
  </si>
  <si>
    <t>perfluorodecanoic acid</t>
  </si>
  <si>
    <t>PFPA rep1</t>
  </si>
  <si>
    <t>PFPA rep2</t>
  </si>
  <si>
    <t>PFHpA rep 1</t>
  </si>
  <si>
    <t>PFHpA rep 2</t>
  </si>
  <si>
    <t>PFOA rep 3</t>
  </si>
  <si>
    <t>E2 rep 1</t>
  </si>
  <si>
    <t>E2 rep 2</t>
  </si>
  <si>
    <t>E2 rep 3</t>
  </si>
  <si>
    <t>E2 rep  3</t>
  </si>
  <si>
    <t>E2 rep 4</t>
  </si>
  <si>
    <t>PFNA rep 1</t>
  </si>
  <si>
    <t>PFNA rep 2</t>
  </si>
  <si>
    <t>PFDA rep 1</t>
  </si>
  <si>
    <t>PFDA rep 2</t>
  </si>
  <si>
    <t>PFHxS rep 1</t>
  </si>
  <si>
    <t>PFHxS rep 2</t>
  </si>
  <si>
    <t>HSI</t>
  </si>
  <si>
    <t>dissociation constant</t>
  </si>
  <si>
    <t>maximum specific binding</t>
  </si>
  <si>
    <t>hepatosomatic index</t>
  </si>
  <si>
    <t>Cyto rtERαβ competitive binding assay data</t>
  </si>
  <si>
    <t>[3H]-E2 Binding (%)</t>
  </si>
  <si>
    <t>PFBA rep 2</t>
  </si>
  <si>
    <t>PFBA rep 3</t>
  </si>
  <si>
    <t>PFBA rep 4</t>
  </si>
  <si>
    <t>Activity of PFBA, PFPA and PFHxA in liver slice Vtg mRNA expression assay</t>
  </si>
  <si>
    <t>Activity of PFOA and PFOS in liver slice Vtg mRNA expression assay</t>
  </si>
  <si>
    <t>17ß-estradiol</t>
  </si>
  <si>
    <t>Binding Experiment</t>
  </si>
  <si>
    <t>basic chemicals informatin and chmical catgory from Estrogen Receptor Expert System (ERES) classification</t>
  </si>
  <si>
    <t>Hepatic Cytosol rtERαβ competitive binding assay data used to create figure 1</t>
  </si>
  <si>
    <t xml:space="preserve">Log molar (Log M) chemical concentration vs Vtg mRNA copy number/400 ng total RNA data used to create figure 2 </t>
  </si>
  <si>
    <t>Log molar (Log M) chemical concentration vs percentage viability and log M chemical concentration vs Vtg mRNA copy number/400 ng total RNA data used to create figure 3</t>
  </si>
  <si>
    <t>competitive ER binding data used to create table 3</t>
  </si>
  <si>
    <t>Test Chemical</t>
  </si>
  <si>
    <t>rep</t>
  </si>
  <si>
    <t>replicate</t>
  </si>
  <si>
    <r>
      <t>E2</t>
    </r>
    <r>
      <rPr>
        <sz val="10"/>
        <rFont val="Arial"/>
      </rPr>
      <t xml:space="preserve"> rep 1</t>
    </r>
  </si>
  <si>
    <r>
      <t>E2</t>
    </r>
    <r>
      <rPr>
        <sz val="10"/>
        <rFont val="Arial"/>
      </rPr>
      <t xml:space="preserve"> rep 2</t>
    </r>
  </si>
  <si>
    <r>
      <t>E2</t>
    </r>
    <r>
      <rPr>
        <sz val="10"/>
        <rFont val="Arial"/>
      </rPr>
      <t xml:space="preserve"> rep 3</t>
    </r>
  </si>
  <si>
    <r>
      <t xml:space="preserve">E2 </t>
    </r>
    <r>
      <rPr>
        <sz val="10"/>
        <rFont val="Arial"/>
      </rPr>
      <t>rep 1</t>
    </r>
  </si>
  <si>
    <t>n/a</t>
  </si>
  <si>
    <t>Non-binder. Did not displace E2</t>
  </si>
  <si>
    <t>RBA</t>
  </si>
  <si>
    <t>Relative Binding Affinity</t>
  </si>
  <si>
    <t>IC50</t>
  </si>
  <si>
    <t xml:space="preserve">Inhibition Concentraiton, 50%.  Concentraiton of chemical that inhibits activity or binding by 50 % of the control values.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</si>
</sst>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00"/>
    <numFmt numFmtId="167" formatCode="mm/dd/yyyy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b/>
      <u/>
      <sz val="8"/>
      <color theme="1"/>
      <name val="Verdana"/>
      <family val="2"/>
    </font>
    <font>
      <sz val="8"/>
      <color theme="1"/>
      <name val="Verdana"/>
      <family val="2"/>
    </font>
    <font>
      <b/>
      <u/>
      <sz val="12"/>
      <name val="Calibri"/>
      <family val="2"/>
      <scheme val="minor"/>
    </font>
    <font>
      <sz val="10"/>
      <name val="Arial"/>
    </font>
    <font>
      <vertAlign val="subscript"/>
      <sz val="10"/>
      <name val="Arial"/>
    </font>
    <font>
      <i/>
      <sz val="10"/>
      <color rgb="FF0000FF"/>
      <name val="Arial"/>
    </font>
    <font>
      <sz val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Verdana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rgb="FF333333"/>
      <name val="Arial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3" fillId="0" borderId="0"/>
  </cellStyleXfs>
  <cellXfs count="245">
    <xf numFmtId="0" fontId="0" fillId="0" borderId="0" xfId="0"/>
    <xf numFmtId="0" fontId="3" fillId="0" borderId="0" xfId="0" applyFont="1"/>
    <xf numFmtId="0" fontId="7" fillId="0" borderId="0" xfId="0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6" fontId="3" fillId="0" borderId="0" xfId="0" applyNumberFormat="1" applyFont="1"/>
    <xf numFmtId="165" fontId="3" fillId="0" borderId="0" xfId="0" applyNumberFormat="1" applyFont="1"/>
    <xf numFmtId="11" fontId="3" fillId="0" borderId="0" xfId="0" applyNumberFormat="1" applyFont="1"/>
    <xf numFmtId="164" fontId="7" fillId="0" borderId="0" xfId="0" applyNumberFormat="1" applyFont="1" applyFill="1" applyBorder="1"/>
    <xf numFmtId="164" fontId="0" fillId="0" borderId="0" xfId="0" applyNumberFormat="1"/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5" xfId="0" applyFont="1" applyBorder="1"/>
    <xf numFmtId="0" fontId="7" fillId="0" borderId="5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0" xfId="0" applyFont="1"/>
    <xf numFmtId="0" fontId="10" fillId="0" borderId="0" xfId="0" applyFont="1" applyAlignment="1">
      <alignment horizontal="left" vertical="center"/>
    </xf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horizontal="center"/>
    </xf>
    <xf numFmtId="164" fontId="13" fillId="0" borderId="0" xfId="0" applyNumberFormat="1" applyFont="1"/>
    <xf numFmtId="1" fontId="13" fillId="0" borderId="0" xfId="0" applyNumberFormat="1" applyFont="1"/>
    <xf numFmtId="1" fontId="15" fillId="0" borderId="0" xfId="0" applyNumberFormat="1" applyFont="1"/>
    <xf numFmtId="0" fontId="3" fillId="0" borderId="5" xfId="0" applyFont="1" applyFill="1" applyBorder="1" applyAlignment="1">
      <alignment horizontal="center"/>
    </xf>
    <xf numFmtId="164" fontId="3" fillId="0" borderId="5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17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5" fillId="0" borderId="0" xfId="6" applyFont="1" applyProtection="1">
      <protection locked="0"/>
    </xf>
    <xf numFmtId="0" fontId="5" fillId="0" borderId="0" xfId="3" applyFont="1"/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2" fontId="20" fillId="0" borderId="0" xfId="0" applyNumberFormat="1" applyFont="1" applyFill="1" applyAlignment="1">
      <alignment horizontal="right"/>
    </xf>
    <xf numFmtId="0" fontId="5" fillId="0" borderId="0" xfId="0" applyNumberFormat="1" applyFont="1" applyAlignment="1">
      <alignment horizontal="right"/>
    </xf>
    <xf numFmtId="0" fontId="20" fillId="0" borderId="0" xfId="0" applyNumberFormat="1" applyFont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left"/>
    </xf>
    <xf numFmtId="0" fontId="20" fillId="0" borderId="0" xfId="0" applyNumberFormat="1" applyFont="1" applyFill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7" xfId="0" applyNumberFormat="1" applyFont="1" applyFill="1" applyBorder="1" applyAlignment="1">
      <alignment horizontal="center"/>
    </xf>
    <xf numFmtId="167" fontId="5" fillId="0" borderId="0" xfId="0" applyNumberFormat="1" applyFont="1" applyFill="1" applyAlignment="1">
      <alignment horizontal="center"/>
    </xf>
    <xf numFmtId="167" fontId="5" fillId="0" borderId="0" xfId="0" applyNumberFormat="1" applyFont="1" applyFill="1" applyAlignment="1">
      <alignment horizontal="right"/>
    </xf>
    <xf numFmtId="167" fontId="20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7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167" fontId="20" fillId="0" borderId="0" xfId="0" applyNumberFormat="1" applyFont="1" applyAlignment="1">
      <alignment horizontal="center"/>
    </xf>
    <xf numFmtId="167" fontId="5" fillId="0" borderId="0" xfId="0" applyNumberFormat="1" applyFont="1" applyAlignment="1"/>
    <xf numFmtId="0" fontId="20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Continuous"/>
    </xf>
    <xf numFmtId="165" fontId="22" fillId="0" borderId="0" xfId="0" applyNumberFormat="1" applyFont="1" applyAlignment="1">
      <alignment vertical="top"/>
    </xf>
    <xf numFmtId="166" fontId="22" fillId="0" borderId="0" xfId="0" applyNumberFormat="1" applyFont="1" applyAlignment="1">
      <alignment vertical="top"/>
    </xf>
    <xf numFmtId="11" fontId="22" fillId="0" borderId="0" xfId="0" applyNumberFormat="1" applyFont="1" applyAlignment="1">
      <alignment vertical="top"/>
    </xf>
    <xf numFmtId="0" fontId="23" fillId="0" borderId="0" xfId="0" applyFont="1"/>
    <xf numFmtId="0" fontId="24" fillId="0" borderId="0" xfId="0" applyFont="1" applyAlignment="1">
      <alignment horizontal="left" vertical="top" indent="4"/>
    </xf>
    <xf numFmtId="0" fontId="23" fillId="0" borderId="0" xfId="0" applyFont="1" applyFill="1"/>
    <xf numFmtId="0" fontId="23" fillId="0" borderId="5" xfId="0" applyFont="1" applyBorder="1" applyAlignment="1">
      <alignment horizontal="center"/>
    </xf>
    <xf numFmtId="0" fontId="23" fillId="0" borderId="5" xfId="0" applyFont="1" applyBorder="1"/>
    <xf numFmtId="0" fontId="25" fillId="0" borderId="5" xfId="0" applyFont="1" applyBorder="1" applyAlignment="1">
      <alignment horizontal="center"/>
    </xf>
    <xf numFmtId="0" fontId="25" fillId="0" borderId="5" xfId="0" applyFont="1" applyBorder="1" applyAlignment="1">
      <alignment horizontal="right"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165" fontId="27" fillId="6" borderId="2" xfId="0" applyNumberFormat="1" applyFont="1" applyFill="1" applyBorder="1"/>
    <xf numFmtId="166" fontId="23" fillId="0" borderId="3" xfId="0" applyNumberFormat="1" applyFont="1" applyFill="1" applyBorder="1"/>
    <xf numFmtId="11" fontId="23" fillId="0" borderId="4" xfId="0" applyNumberFormat="1" applyFont="1" applyFill="1" applyBorder="1"/>
    <xf numFmtId="0" fontId="26" fillId="0" borderId="0" xfId="0" applyFont="1" applyAlignment="1">
      <alignment horizontal="left"/>
    </xf>
    <xf numFmtId="0" fontId="23" fillId="0" borderId="0" xfId="0" applyFont="1" applyBorder="1"/>
    <xf numFmtId="0" fontId="23" fillId="0" borderId="6" xfId="0" applyFont="1" applyBorder="1"/>
    <xf numFmtId="0" fontId="25" fillId="0" borderId="0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166" fontId="27" fillId="6" borderId="2" xfId="0" applyNumberFormat="1" applyFont="1" applyFill="1" applyBorder="1"/>
    <xf numFmtId="165" fontId="23" fillId="0" borderId="3" xfId="0" applyNumberFormat="1" applyFont="1" applyFill="1" applyBorder="1"/>
    <xf numFmtId="0" fontId="18" fillId="0" borderId="3" xfId="0" applyFont="1" applyBorder="1" applyAlignment="1">
      <alignment horizontal="center"/>
    </xf>
    <xf numFmtId="0" fontId="12" fillId="0" borderId="4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2" fontId="18" fillId="0" borderId="12" xfId="0" applyNumberFormat="1" applyFont="1" applyBorder="1" applyAlignment="1">
      <alignment horizontal="center"/>
    </xf>
    <xf numFmtId="2" fontId="20" fillId="0" borderId="9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right"/>
    </xf>
    <xf numFmtId="164" fontId="20" fillId="0" borderId="0" xfId="0" applyNumberFormat="1" applyFont="1" applyFill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right"/>
    </xf>
    <xf numFmtId="0" fontId="18" fillId="0" borderId="14" xfId="0" applyFont="1" applyBorder="1" applyAlignment="1">
      <alignment horizontal="center"/>
    </xf>
    <xf numFmtId="164" fontId="20" fillId="0" borderId="14" xfId="0" applyNumberFormat="1" applyFont="1" applyFill="1" applyBorder="1" applyAlignment="1">
      <alignment horizontal="right"/>
    </xf>
    <xf numFmtId="164" fontId="20" fillId="0" borderId="14" xfId="0" applyNumberFormat="1" applyFont="1" applyFill="1" applyBorder="1" applyAlignment="1">
      <alignment horizontal="center"/>
    </xf>
    <xf numFmtId="164" fontId="20" fillId="0" borderId="15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left"/>
    </xf>
    <xf numFmtId="167" fontId="20" fillId="0" borderId="4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20" fillId="0" borderId="9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Continuous"/>
    </xf>
    <xf numFmtId="164" fontId="20" fillId="0" borderId="10" xfId="0" applyNumberFormat="1" applyFont="1" applyBorder="1" applyAlignment="1">
      <alignment horizontal="centerContinuous"/>
    </xf>
    <xf numFmtId="164" fontId="20" fillId="0" borderId="0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left"/>
    </xf>
    <xf numFmtId="2" fontId="20" fillId="0" borderId="0" xfId="0" applyNumberFormat="1" applyFont="1" applyFill="1" applyBorder="1" applyAlignment="1">
      <alignment horizontal="right"/>
    </xf>
    <xf numFmtId="0" fontId="5" fillId="0" borderId="13" xfId="0" applyNumberFormat="1" applyFont="1" applyFill="1" applyBorder="1" applyAlignment="1">
      <alignment horizontal="left"/>
    </xf>
    <xf numFmtId="2" fontId="20" fillId="0" borderId="14" xfId="0" applyNumberFormat="1" applyFont="1" applyFill="1" applyBorder="1" applyAlignment="1">
      <alignment horizontal="right"/>
    </xf>
    <xf numFmtId="164" fontId="13" fillId="0" borderId="5" xfId="0" applyNumberFormat="1" applyFont="1" applyBorder="1"/>
    <xf numFmtId="0" fontId="13" fillId="0" borderId="5" xfId="0" applyFont="1" applyBorder="1"/>
    <xf numFmtId="0" fontId="13" fillId="0" borderId="14" xfId="0" applyFont="1" applyBorder="1" applyAlignment="1">
      <alignment horizontal="center"/>
    </xf>
    <xf numFmtId="0" fontId="0" fillId="0" borderId="14" xfId="0" applyBorder="1"/>
    <xf numFmtId="0" fontId="0" fillId="0" borderId="17" xfId="0" applyBorder="1"/>
    <xf numFmtId="164" fontId="13" fillId="0" borderId="0" xfId="0" applyNumberFormat="1" applyFont="1" applyBorder="1"/>
    <xf numFmtId="0" fontId="13" fillId="0" borderId="17" xfId="0" applyFont="1" applyBorder="1" applyAlignment="1">
      <alignment horizontal="center"/>
    </xf>
    <xf numFmtId="0" fontId="0" fillId="0" borderId="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3" fillId="0" borderId="9" xfId="0" applyFont="1" applyBorder="1"/>
    <xf numFmtId="164" fontId="13" fillId="0" borderId="10" xfId="0" applyNumberFormat="1" applyFont="1" applyBorder="1"/>
    <xf numFmtId="0" fontId="13" fillId="0" borderId="13" xfId="0" applyFont="1" applyBorder="1"/>
    <xf numFmtId="164" fontId="13" fillId="0" borderId="14" xfId="0" applyNumberFormat="1" applyFont="1" applyBorder="1"/>
    <xf numFmtId="164" fontId="13" fillId="0" borderId="17" xfId="0" applyNumberFormat="1" applyFont="1" applyBorder="1"/>
    <xf numFmtId="164" fontId="13" fillId="0" borderId="15" xfId="0" applyNumberFormat="1" applyFont="1" applyBorder="1"/>
    <xf numFmtId="0" fontId="0" fillId="0" borderId="4" xfId="0" applyBorder="1"/>
    <xf numFmtId="0" fontId="0" fillId="0" borderId="8" xfId="0" applyBorder="1"/>
    <xf numFmtId="0" fontId="13" fillId="0" borderId="13" xfId="0" applyFont="1" applyBorder="1" applyAlignment="1">
      <alignment horizontal="center"/>
    </xf>
    <xf numFmtId="0" fontId="0" fillId="0" borderId="15" xfId="0" applyBorder="1"/>
    <xf numFmtId="0" fontId="13" fillId="0" borderId="0" xfId="0" applyFont="1" applyBorder="1"/>
    <xf numFmtId="0" fontId="13" fillId="0" borderId="10" xfId="0" applyFont="1" applyBorder="1"/>
    <xf numFmtId="0" fontId="13" fillId="0" borderId="15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6" fillId="0" borderId="14" xfId="0" applyFont="1" applyBorder="1"/>
    <xf numFmtId="0" fontId="28" fillId="0" borderId="17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1" fillId="0" borderId="19" xfId="0" applyFont="1" applyBorder="1"/>
    <xf numFmtId="0" fontId="6" fillId="0" borderId="17" xfId="0" applyFont="1" applyBorder="1"/>
    <xf numFmtId="164" fontId="0" fillId="0" borderId="4" xfId="0" applyNumberFormat="1" applyBorder="1"/>
    <xf numFmtId="164" fontId="0" fillId="0" borderId="8" xfId="0" applyNumberFormat="1" applyBorder="1"/>
    <xf numFmtId="164" fontId="13" fillId="0" borderId="17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0" fontId="13" fillId="0" borderId="14" xfId="0" applyFont="1" applyBorder="1"/>
    <xf numFmtId="0" fontId="13" fillId="0" borderId="17" xfId="0" applyFont="1" applyBorder="1"/>
    <xf numFmtId="0" fontId="13" fillId="0" borderId="15" xfId="0" applyFont="1" applyBorder="1"/>
    <xf numFmtId="0" fontId="13" fillId="0" borderId="1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4" fontId="15" fillId="0" borderId="0" xfId="0" applyNumberFormat="1" applyFont="1" applyBorder="1"/>
    <xf numFmtId="0" fontId="13" fillId="0" borderId="23" xfId="0" applyFont="1" applyBorder="1" applyAlignment="1"/>
    <xf numFmtId="0" fontId="2" fillId="0" borderId="0" xfId="0" applyFont="1" applyBorder="1"/>
    <xf numFmtId="1" fontId="13" fillId="0" borderId="0" xfId="0" applyNumberFormat="1" applyFont="1" applyBorder="1"/>
    <xf numFmtId="1" fontId="13" fillId="0" borderId="10" xfId="0" applyNumberFormat="1" applyFont="1" applyBorder="1"/>
    <xf numFmtId="1" fontId="15" fillId="0" borderId="0" xfId="0" applyNumberFormat="1" applyFont="1" applyBorder="1"/>
    <xf numFmtId="1" fontId="13" fillId="0" borderId="14" xfId="0" applyNumberFormat="1" applyFont="1" applyBorder="1"/>
    <xf numFmtId="1" fontId="13" fillId="0" borderId="15" xfId="0" applyNumberFormat="1" applyFont="1" applyBorder="1"/>
    <xf numFmtId="1" fontId="13" fillId="0" borderId="5" xfId="0" applyNumberFormat="1" applyFont="1" applyBorder="1"/>
    <xf numFmtId="1" fontId="13" fillId="0" borderId="17" xfId="0" applyNumberFormat="1" applyFont="1" applyBorder="1"/>
    <xf numFmtId="0" fontId="13" fillId="0" borderId="21" xfId="0" applyFont="1" applyBorder="1" applyAlignment="1"/>
    <xf numFmtId="0" fontId="2" fillId="0" borderId="0" xfId="0" applyFont="1"/>
    <xf numFmtId="0" fontId="29" fillId="0" borderId="0" xfId="0" applyFont="1" applyAlignment="1">
      <alignment horizontal="left"/>
    </xf>
    <xf numFmtId="0" fontId="30" fillId="0" borderId="0" xfId="0" applyFont="1"/>
    <xf numFmtId="0" fontId="23" fillId="2" borderId="24" xfId="0" applyFont="1" applyFill="1" applyBorder="1"/>
    <xf numFmtId="0" fontId="23" fillId="3" borderId="24" xfId="0" applyFont="1" applyFill="1" applyBorder="1"/>
    <xf numFmtId="0" fontId="23" fillId="3" borderId="25" xfId="0" applyFont="1" applyFill="1" applyBorder="1"/>
    <xf numFmtId="0" fontId="23" fillId="4" borderId="25" xfId="0" applyFont="1" applyFill="1" applyBorder="1"/>
    <xf numFmtId="0" fontId="23" fillId="4" borderId="26" xfId="0" applyFont="1" applyFill="1" applyBorder="1"/>
    <xf numFmtId="0" fontId="23" fillId="3" borderId="26" xfId="0" applyFont="1" applyFill="1" applyBorder="1"/>
    <xf numFmtId="0" fontId="23" fillId="2" borderId="22" xfId="0" applyFont="1" applyFill="1" applyBorder="1"/>
    <xf numFmtId="0" fontId="30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3" fillId="0" borderId="0" xfId="0" applyNumberFormat="1" applyFont="1" applyBorder="1"/>
    <xf numFmtId="166" fontId="3" fillId="0" borderId="0" xfId="0" applyNumberFormat="1" applyFont="1" applyBorder="1"/>
    <xf numFmtId="11" fontId="3" fillId="0" borderId="6" xfId="0" applyNumberFormat="1" applyFont="1" applyBorder="1"/>
    <xf numFmtId="11" fontId="23" fillId="0" borderId="29" xfId="0" applyNumberFormat="1" applyFont="1" applyFill="1" applyBorder="1"/>
    <xf numFmtId="0" fontId="23" fillId="0" borderId="0" xfId="0" applyFont="1" applyFill="1" applyBorder="1"/>
    <xf numFmtId="165" fontId="22" fillId="0" borderId="0" xfId="0" applyNumberFormat="1" applyFont="1" applyBorder="1" applyAlignment="1">
      <alignment vertical="top"/>
    </xf>
    <xf numFmtId="166" fontId="22" fillId="0" borderId="0" xfId="0" applyNumberFormat="1" applyFont="1" applyBorder="1" applyAlignment="1">
      <alignment vertical="top"/>
    </xf>
    <xf numFmtId="11" fontId="22" fillId="0" borderId="6" xfId="0" applyNumberFormat="1" applyFont="1" applyBorder="1" applyAlignment="1">
      <alignment vertical="top"/>
    </xf>
    <xf numFmtId="0" fontId="3" fillId="0" borderId="16" xfId="0" applyFont="1" applyFill="1" applyBorder="1" applyAlignment="1">
      <alignment horizontal="center"/>
    </xf>
    <xf numFmtId="164" fontId="3" fillId="0" borderId="16" xfId="0" applyNumberFormat="1" applyFont="1" applyFill="1" applyBorder="1" applyAlignment="1">
      <alignment horizontal="right"/>
    </xf>
    <xf numFmtId="164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16" xfId="0" applyFont="1" applyBorder="1"/>
    <xf numFmtId="0" fontId="3" fillId="0" borderId="7" xfId="0" applyFont="1" applyBorder="1"/>
    <xf numFmtId="0" fontId="23" fillId="0" borderId="7" xfId="0" applyFont="1" applyBorder="1"/>
    <xf numFmtId="0" fontId="23" fillId="0" borderId="30" xfId="0" applyFont="1" applyBorder="1"/>
    <xf numFmtId="0" fontId="3" fillId="0" borderId="0" xfId="0" applyFont="1" applyFill="1" applyBorder="1" applyAlignment="1">
      <alignment horizontal="right"/>
    </xf>
    <xf numFmtId="0" fontId="30" fillId="3" borderId="22" xfId="0" applyFont="1" applyFill="1" applyBorder="1"/>
    <xf numFmtId="0" fontId="30" fillId="3" borderId="27" xfId="0" applyFont="1" applyFill="1" applyBorder="1"/>
    <xf numFmtId="0" fontId="30" fillId="4" borderId="27" xfId="0" applyFont="1" applyFill="1" applyBorder="1"/>
    <xf numFmtId="0" fontId="30" fillId="4" borderId="28" xfId="0" applyFont="1" applyFill="1" applyBorder="1"/>
    <xf numFmtId="0" fontId="7" fillId="0" borderId="16" xfId="0" applyFont="1" applyFill="1" applyBorder="1" applyAlignment="1">
      <alignment horizontal="center"/>
    </xf>
    <xf numFmtId="0" fontId="27" fillId="6" borderId="23" xfId="0" applyFont="1" applyFill="1" applyBorder="1"/>
    <xf numFmtId="0" fontId="23" fillId="0" borderId="6" xfId="0" applyFont="1" applyBorder="1" applyAlignment="1">
      <alignment horizontal="center"/>
    </xf>
    <xf numFmtId="0" fontId="3" fillId="0" borderId="6" xfId="0" applyFont="1" applyBorder="1"/>
    <xf numFmtId="0" fontId="30" fillId="3" borderId="28" xfId="0" applyFont="1" applyFill="1" applyBorder="1"/>
    <xf numFmtId="0" fontId="3" fillId="0" borderId="30" xfId="0" applyFont="1" applyFill="1" applyBorder="1" applyAlignment="1">
      <alignment horizontal="right"/>
    </xf>
    <xf numFmtId="0" fontId="7" fillId="0" borderId="7" xfId="0" applyFont="1" applyFill="1" applyBorder="1" applyAlignment="1">
      <alignment horizontal="center"/>
    </xf>
    <xf numFmtId="0" fontId="30" fillId="2" borderId="22" xfId="0" applyFont="1" applyFill="1" applyBorder="1"/>
    <xf numFmtId="0" fontId="30" fillId="4" borderId="0" xfId="0" applyFont="1" applyFill="1"/>
    <xf numFmtId="0" fontId="30" fillId="2" borderId="24" xfId="0" applyFont="1" applyFill="1" applyBorder="1"/>
    <xf numFmtId="0" fontId="30" fillId="3" borderId="24" xfId="0" applyFont="1" applyFill="1" applyBorder="1"/>
    <xf numFmtId="0" fontId="30" fillId="3" borderId="25" xfId="0" applyFont="1" applyFill="1" applyBorder="1"/>
    <xf numFmtId="0" fontId="30" fillId="3" borderId="26" xfId="0" applyFont="1" applyFill="1" applyBorder="1"/>
    <xf numFmtId="0" fontId="30" fillId="4" borderId="25" xfId="0" applyFont="1" applyFill="1" applyBorder="1"/>
    <xf numFmtId="0" fontId="30" fillId="4" borderId="26" xfId="0" applyFont="1" applyFill="1" applyBorder="1"/>
    <xf numFmtId="164" fontId="7" fillId="0" borderId="7" xfId="0" applyNumberFormat="1" applyFont="1" applyFill="1" applyBorder="1"/>
    <xf numFmtId="164" fontId="7" fillId="0" borderId="16" xfId="0" applyNumberFormat="1" applyFont="1" applyFill="1" applyBorder="1"/>
    <xf numFmtId="0" fontId="3" fillId="0" borderId="16" xfId="0" applyFont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64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3" fillId="0" borderId="0" xfId="0" applyFont="1" applyAlignment="1">
      <alignment horizontal="center"/>
    </xf>
  </cellXfs>
  <cellStyles count="7">
    <cellStyle name="Normal" xfId="0" builtinId="0"/>
    <cellStyle name="Normal 15" xfId="2" xr:uid="{00000000-0005-0000-0000-000002000000}"/>
    <cellStyle name="Normal 22" xfId="3" xr:uid="{00000000-0005-0000-0000-000003000000}"/>
    <cellStyle name="Normal 5" xfId="5" xr:uid="{00000000-0005-0000-0000-000004000000}"/>
    <cellStyle name="Normal 6" xfId="4" xr:uid="{00000000-0005-0000-0000-000005000000}"/>
    <cellStyle name="Normal 8" xfId="1" xr:uid="{00000000-0005-0000-0000-000006000000}"/>
    <cellStyle name="Normal_RbT Training Set" xfId="6" xr:uid="{5C619130-6287-4156-B6EF-BD88356B5C0E}"/>
  </cellStyles>
  <dxfs count="0"/>
  <tableStyles count="0" defaultTableStyle="TableStyleMedium2" defaultPivotStyle="PivotStyleLight16"/>
  <colors>
    <mruColors>
      <color rgb="FF0000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B56E0-3E4C-4262-B5EF-C941E1CF9BB4}">
  <dimension ref="B1:J24"/>
  <sheetViews>
    <sheetView tabSelected="1" workbookViewId="0">
      <selection activeCell="G19" sqref="G19"/>
    </sheetView>
  </sheetViews>
  <sheetFormatPr defaultRowHeight="15" x14ac:dyDescent="0.25"/>
  <cols>
    <col min="1" max="1" width="2" customWidth="1"/>
    <col min="2" max="2" width="13.85546875" customWidth="1"/>
    <col min="3" max="3" width="17.28515625" customWidth="1"/>
    <col min="4" max="4" width="69.5703125" customWidth="1"/>
    <col min="6" max="6" width="21" bestFit="1" customWidth="1"/>
    <col min="7" max="7" width="34.140625" bestFit="1" customWidth="1"/>
  </cols>
  <sheetData>
    <row r="1" spans="2:10" x14ac:dyDescent="0.25">
      <c r="B1" t="s">
        <v>34</v>
      </c>
    </row>
    <row r="2" spans="2:10" x14ac:dyDescent="0.25">
      <c r="B2" t="s">
        <v>113</v>
      </c>
    </row>
    <row r="4" spans="2:10" x14ac:dyDescent="0.25">
      <c r="B4" s="24" t="s">
        <v>95</v>
      </c>
      <c r="C4" s="24" t="s">
        <v>35</v>
      </c>
    </row>
    <row r="5" spans="2:10" x14ac:dyDescent="0.25">
      <c r="B5" t="s">
        <v>76</v>
      </c>
      <c r="C5" t="s">
        <v>177</v>
      </c>
    </row>
    <row r="6" spans="2:10" x14ac:dyDescent="0.25">
      <c r="B6" t="s">
        <v>36</v>
      </c>
      <c r="C6" t="s">
        <v>77</v>
      </c>
    </row>
    <row r="7" spans="2:10" x14ac:dyDescent="0.25">
      <c r="B7" t="s">
        <v>107</v>
      </c>
      <c r="C7" t="s">
        <v>178</v>
      </c>
    </row>
    <row r="8" spans="2:10" x14ac:dyDescent="0.25">
      <c r="B8" t="s">
        <v>108</v>
      </c>
      <c r="C8" t="s">
        <v>179</v>
      </c>
    </row>
    <row r="9" spans="2:10" x14ac:dyDescent="0.25">
      <c r="B9" t="s">
        <v>109</v>
      </c>
      <c r="C9" t="s">
        <v>180</v>
      </c>
    </row>
    <row r="10" spans="2:10" x14ac:dyDescent="0.25">
      <c r="B10" t="s">
        <v>110</v>
      </c>
      <c r="C10" t="s">
        <v>181</v>
      </c>
    </row>
    <row r="11" spans="2:10" x14ac:dyDescent="0.25">
      <c r="B11" s="6" t="s">
        <v>82</v>
      </c>
      <c r="C11" s="6" t="s">
        <v>83</v>
      </c>
    </row>
    <row r="12" spans="2:10" x14ac:dyDescent="0.25">
      <c r="D12" s="6"/>
    </row>
    <row r="13" spans="2:10" x14ac:dyDescent="0.25">
      <c r="B13" s="24"/>
      <c r="C13" s="24" t="s">
        <v>85</v>
      </c>
      <c r="D13" s="24" t="s">
        <v>86</v>
      </c>
    </row>
    <row r="14" spans="2:10" x14ac:dyDescent="0.25">
      <c r="C14" t="s">
        <v>37</v>
      </c>
      <c r="D14" s="6" t="s">
        <v>91</v>
      </c>
    </row>
    <row r="15" spans="2:10" x14ac:dyDescent="0.25">
      <c r="C15" t="s">
        <v>84</v>
      </c>
      <c r="D15" s="6" t="s">
        <v>93</v>
      </c>
    </row>
    <row r="16" spans="2:10" x14ac:dyDescent="0.25">
      <c r="C16" t="s">
        <v>87</v>
      </c>
      <c r="D16" t="s">
        <v>92</v>
      </c>
      <c r="F16" s="26"/>
      <c r="G16" s="26"/>
      <c r="H16" s="26"/>
      <c r="I16" s="26"/>
      <c r="J16" s="26"/>
    </row>
    <row r="17" spans="3:4" x14ac:dyDescent="0.25">
      <c r="C17" t="s">
        <v>88</v>
      </c>
      <c r="D17" t="s">
        <v>94</v>
      </c>
    </row>
    <row r="18" spans="3:4" x14ac:dyDescent="0.25">
      <c r="C18" t="s">
        <v>71</v>
      </c>
      <c r="D18" t="s">
        <v>165</v>
      </c>
    </row>
    <row r="19" spans="3:4" x14ac:dyDescent="0.25">
      <c r="C19" t="s">
        <v>72</v>
      </c>
      <c r="D19" t="s">
        <v>166</v>
      </c>
    </row>
    <row r="20" spans="3:4" x14ac:dyDescent="0.25">
      <c r="C20" t="s">
        <v>164</v>
      </c>
      <c r="D20" t="s">
        <v>167</v>
      </c>
    </row>
    <row r="21" spans="3:4" x14ac:dyDescent="0.25">
      <c r="C21" t="s">
        <v>19</v>
      </c>
      <c r="D21" t="s">
        <v>175</v>
      </c>
    </row>
    <row r="22" spans="3:4" x14ac:dyDescent="0.25">
      <c r="C22" t="s">
        <v>183</v>
      </c>
      <c r="D22" t="s">
        <v>184</v>
      </c>
    </row>
    <row r="23" spans="3:4" x14ac:dyDescent="0.25">
      <c r="C23" t="s">
        <v>191</v>
      </c>
      <c r="D23" t="s">
        <v>192</v>
      </c>
    </row>
    <row r="24" spans="3:4" x14ac:dyDescent="0.25">
      <c r="C24" t="s">
        <v>193</v>
      </c>
      <c r="D24" t="s">
        <v>194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8AE0C-48CF-460C-AF3F-2F2B602A41CF}">
  <dimension ref="A1:J25"/>
  <sheetViews>
    <sheetView topLeftCell="D1" workbookViewId="0">
      <selection activeCell="D1" sqref="D1"/>
    </sheetView>
  </sheetViews>
  <sheetFormatPr defaultRowHeight="15" x14ac:dyDescent="0.25"/>
  <cols>
    <col min="2" max="2" width="24" bestFit="1" customWidth="1"/>
    <col min="3" max="3" width="29.85546875" bestFit="1" customWidth="1"/>
    <col min="5" max="5" width="21" bestFit="1" customWidth="1"/>
    <col min="6" max="6" width="34.140625" bestFit="1" customWidth="1"/>
    <col min="8" max="8" width="11.140625" customWidth="1"/>
    <col min="9" max="9" width="58" bestFit="1" customWidth="1"/>
  </cols>
  <sheetData>
    <row r="1" spans="1:10" x14ac:dyDescent="0.25">
      <c r="A1" t="s">
        <v>58</v>
      </c>
    </row>
    <row r="2" spans="1:10" x14ac:dyDescent="0.25">
      <c r="A2" t="s">
        <v>37</v>
      </c>
      <c r="B2" t="s">
        <v>38</v>
      </c>
      <c r="C2" t="s">
        <v>39</v>
      </c>
      <c r="E2" s="25" t="s">
        <v>40</v>
      </c>
      <c r="F2" s="25" t="s">
        <v>41</v>
      </c>
      <c r="G2" s="41" t="s">
        <v>42</v>
      </c>
      <c r="H2" s="41" t="s">
        <v>43</v>
      </c>
      <c r="I2" s="42" t="s">
        <v>44</v>
      </c>
      <c r="J2" s="42" t="s">
        <v>115</v>
      </c>
    </row>
    <row r="3" spans="1:10" x14ac:dyDescent="0.25">
      <c r="B3" t="s">
        <v>45</v>
      </c>
      <c r="C3" t="s">
        <v>46</v>
      </c>
      <c r="E3" s="26" t="s">
        <v>47</v>
      </c>
      <c r="F3" s="26" t="s">
        <v>48</v>
      </c>
      <c r="G3" s="6">
        <v>2.4300000000000002</v>
      </c>
      <c r="H3" s="6">
        <v>375224</v>
      </c>
      <c r="I3" s="6" t="s">
        <v>141</v>
      </c>
      <c r="J3" s="43" t="s">
        <v>0</v>
      </c>
    </row>
    <row r="4" spans="1:10" x14ac:dyDescent="0.25">
      <c r="B4" t="s">
        <v>49</v>
      </c>
      <c r="C4" t="s">
        <v>50</v>
      </c>
      <c r="E4" s="26" t="s">
        <v>47</v>
      </c>
      <c r="F4" s="26" t="s">
        <v>48</v>
      </c>
      <c r="G4" s="6">
        <v>2.81</v>
      </c>
      <c r="H4" s="6">
        <v>2706903</v>
      </c>
      <c r="I4" s="6" t="s">
        <v>142</v>
      </c>
      <c r="J4" s="43" t="s">
        <v>78</v>
      </c>
    </row>
    <row r="5" spans="1:10" x14ac:dyDescent="0.25">
      <c r="B5" t="s">
        <v>51</v>
      </c>
      <c r="C5" t="s">
        <v>52</v>
      </c>
      <c r="E5" s="26" t="s">
        <v>47</v>
      </c>
      <c r="F5" s="26" t="s">
        <v>48</v>
      </c>
      <c r="G5" s="6">
        <v>3.48</v>
      </c>
      <c r="H5" s="6">
        <v>307244</v>
      </c>
      <c r="I5" s="6" t="s">
        <v>143</v>
      </c>
      <c r="J5" s="43" t="s">
        <v>79</v>
      </c>
    </row>
    <row r="6" spans="1:10" ht="15.75" x14ac:dyDescent="0.25">
      <c r="C6" t="s">
        <v>53</v>
      </c>
      <c r="E6" s="26" t="s">
        <v>47</v>
      </c>
      <c r="F6" s="26" t="s">
        <v>54</v>
      </c>
      <c r="G6" s="6">
        <v>4.1500000000000004</v>
      </c>
      <c r="H6" s="6">
        <v>375859</v>
      </c>
      <c r="I6" s="37" t="s">
        <v>144</v>
      </c>
      <c r="J6" s="38" t="s">
        <v>80</v>
      </c>
    </row>
    <row r="7" spans="1:10" ht="15.75" x14ac:dyDescent="0.25">
      <c r="E7" s="26" t="s">
        <v>47</v>
      </c>
      <c r="F7" s="26" t="s">
        <v>54</v>
      </c>
      <c r="G7" s="6">
        <v>4.8099999999999996</v>
      </c>
      <c r="H7" s="6">
        <v>335671</v>
      </c>
      <c r="I7" s="37" t="s">
        <v>145</v>
      </c>
      <c r="J7" s="38" t="s">
        <v>1</v>
      </c>
    </row>
    <row r="8" spans="1:10" ht="15.75" x14ac:dyDescent="0.25">
      <c r="E8" s="26" t="s">
        <v>47</v>
      </c>
      <c r="F8" s="26" t="s">
        <v>54</v>
      </c>
      <c r="G8" s="6">
        <v>5.48</v>
      </c>
      <c r="H8" s="6">
        <v>375951</v>
      </c>
      <c r="I8" s="37" t="s">
        <v>146</v>
      </c>
      <c r="J8" s="38" t="s">
        <v>2</v>
      </c>
    </row>
    <row r="9" spans="1:10" ht="15.75" x14ac:dyDescent="0.25">
      <c r="E9" s="26" t="s">
        <v>47</v>
      </c>
      <c r="F9" s="26" t="s">
        <v>54</v>
      </c>
      <c r="G9" s="6">
        <v>6.15</v>
      </c>
      <c r="H9" s="6">
        <v>335762</v>
      </c>
      <c r="I9" s="39" t="s">
        <v>147</v>
      </c>
      <c r="J9" s="38" t="s">
        <v>3</v>
      </c>
    </row>
    <row r="10" spans="1:10" x14ac:dyDescent="0.25">
      <c r="E10" s="26" t="s">
        <v>47</v>
      </c>
      <c r="F10" s="26" t="s">
        <v>55</v>
      </c>
      <c r="G10" s="6">
        <v>3.16</v>
      </c>
      <c r="H10" s="6">
        <v>3871996</v>
      </c>
      <c r="I10" s="6" t="s">
        <v>4</v>
      </c>
      <c r="J10" s="43" t="s">
        <v>81</v>
      </c>
    </row>
    <row r="11" spans="1:10" x14ac:dyDescent="0.25">
      <c r="E11" s="26" t="s">
        <v>47</v>
      </c>
      <c r="F11" s="26" t="s">
        <v>56</v>
      </c>
      <c r="G11" s="6">
        <v>7.36</v>
      </c>
      <c r="H11" s="6">
        <v>56773423</v>
      </c>
      <c r="I11" s="6" t="s">
        <v>57</v>
      </c>
      <c r="J11" s="43" t="s">
        <v>5</v>
      </c>
    </row>
    <row r="12" spans="1:10" x14ac:dyDescent="0.25">
      <c r="E12" s="26"/>
      <c r="F12" s="26"/>
      <c r="G12" s="26"/>
      <c r="H12" s="26"/>
      <c r="I12" s="26"/>
    </row>
    <row r="16" spans="1:10" ht="15.75" x14ac:dyDescent="0.25">
      <c r="F16" s="36"/>
      <c r="G16" s="36"/>
      <c r="H16" s="36"/>
    </row>
    <row r="17" spans="6:8" ht="15.75" x14ac:dyDescent="0.25">
      <c r="F17" s="37"/>
      <c r="G17" s="38"/>
      <c r="H17" s="38"/>
    </row>
    <row r="18" spans="6:8" ht="15.75" x14ac:dyDescent="0.25">
      <c r="F18" s="37"/>
      <c r="G18" s="38"/>
      <c r="H18" s="38"/>
    </row>
    <row r="19" spans="6:8" ht="15.75" x14ac:dyDescent="0.25">
      <c r="F19" s="37"/>
      <c r="G19" s="38"/>
      <c r="H19" s="38"/>
    </row>
    <row r="20" spans="6:8" ht="15.75" x14ac:dyDescent="0.25">
      <c r="F20" s="37"/>
      <c r="G20" s="38"/>
      <c r="H20" s="38"/>
    </row>
    <row r="21" spans="6:8" ht="15.75" x14ac:dyDescent="0.25">
      <c r="F21" s="37"/>
      <c r="G21" s="38"/>
      <c r="H21" s="38"/>
    </row>
    <row r="22" spans="6:8" ht="15.75" x14ac:dyDescent="0.25">
      <c r="F22" s="37"/>
      <c r="G22" s="38"/>
      <c r="H22" s="38"/>
    </row>
    <row r="23" spans="6:8" ht="15.75" x14ac:dyDescent="0.25">
      <c r="F23" s="39"/>
      <c r="G23" s="38"/>
      <c r="H23" s="38"/>
    </row>
    <row r="24" spans="6:8" ht="15.75" x14ac:dyDescent="0.25">
      <c r="F24" s="40"/>
      <c r="G24" s="38"/>
      <c r="H24" s="38"/>
    </row>
    <row r="25" spans="6:8" ht="15.75" x14ac:dyDescent="0.25">
      <c r="F25" s="37"/>
      <c r="G25" s="38"/>
      <c r="H25" s="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7347B-BB72-4E52-A74D-740824226E68}">
  <dimension ref="A1:J36"/>
  <sheetViews>
    <sheetView workbookViewId="0">
      <selection activeCell="J8" sqref="J8"/>
    </sheetView>
  </sheetViews>
  <sheetFormatPr defaultColWidth="9.140625" defaultRowHeight="15.75" x14ac:dyDescent="0.25"/>
  <cols>
    <col min="1" max="1" width="20.28515625" style="38" customWidth="1"/>
    <col min="2" max="2" width="12.7109375" style="38" bestFit="1" customWidth="1"/>
    <col min="3" max="3" width="13.85546875" style="38" bestFit="1" customWidth="1"/>
    <col min="4" max="4" width="12.7109375" style="38" bestFit="1" customWidth="1"/>
    <col min="5" max="5" width="13.85546875" style="38" bestFit="1" customWidth="1"/>
    <col min="6" max="6" width="16.28515625" style="38" bestFit="1" customWidth="1"/>
    <col min="7" max="8" width="14.85546875" style="38" bestFit="1" customWidth="1"/>
    <col min="9" max="9" width="9.140625" style="38"/>
    <col min="10" max="10" width="10.28515625" style="38" bestFit="1" customWidth="1"/>
    <col min="11" max="16384" width="9.140625" style="38"/>
  </cols>
  <sheetData>
    <row r="1" spans="1:10" x14ac:dyDescent="0.25">
      <c r="A1" s="185" t="s">
        <v>89</v>
      </c>
    </row>
    <row r="2" spans="1:10" ht="16.5" thickBot="1" x14ac:dyDescent="0.3"/>
    <row r="3" spans="1:10" x14ac:dyDescent="0.25">
      <c r="A3" s="85"/>
      <c r="B3" s="86" t="s">
        <v>59</v>
      </c>
      <c r="C3" s="86" t="s">
        <v>60</v>
      </c>
      <c r="D3" s="86" t="s">
        <v>61</v>
      </c>
      <c r="E3" s="86" t="s">
        <v>61</v>
      </c>
      <c r="F3" s="86" t="s">
        <v>62</v>
      </c>
      <c r="G3" s="87"/>
    </row>
    <row r="4" spans="1:10" x14ac:dyDescent="0.25">
      <c r="A4" s="88" t="s">
        <v>66</v>
      </c>
      <c r="B4" s="89">
        <v>1</v>
      </c>
      <c r="C4" s="90" t="s">
        <v>63</v>
      </c>
      <c r="D4" s="89" t="s">
        <v>64</v>
      </c>
      <c r="E4" s="89" t="s">
        <v>64</v>
      </c>
      <c r="F4" s="91">
        <v>1.0648535564853556</v>
      </c>
      <c r="G4" s="92"/>
      <c r="H4" s="55"/>
      <c r="I4" s="55"/>
      <c r="J4" s="55"/>
    </row>
    <row r="5" spans="1:10" x14ac:dyDescent="0.25">
      <c r="A5" s="88"/>
      <c r="B5" s="89">
        <v>2</v>
      </c>
      <c r="C5" s="90" t="s">
        <v>65</v>
      </c>
      <c r="D5" s="90" t="s">
        <v>64</v>
      </c>
      <c r="E5" s="90" t="s">
        <v>64</v>
      </c>
      <c r="F5" s="91">
        <v>1.168141592920354</v>
      </c>
      <c r="G5" s="92"/>
      <c r="H5" s="55"/>
      <c r="I5" s="55"/>
      <c r="J5" s="55"/>
    </row>
    <row r="6" spans="1:10" x14ac:dyDescent="0.25">
      <c r="A6" s="88"/>
      <c r="B6" s="89">
        <v>3</v>
      </c>
      <c r="C6" s="90" t="s">
        <v>63</v>
      </c>
      <c r="D6" s="90" t="s">
        <v>64</v>
      </c>
      <c r="E6" s="90" t="s">
        <v>64</v>
      </c>
      <c r="F6" s="91">
        <v>1.1107828655834564</v>
      </c>
      <c r="G6" s="92"/>
      <c r="H6" s="55"/>
      <c r="I6" s="55"/>
      <c r="J6" s="55"/>
    </row>
    <row r="7" spans="1:10" x14ac:dyDescent="0.25">
      <c r="A7" s="88"/>
      <c r="B7" s="89">
        <v>4</v>
      </c>
      <c r="C7" s="90" t="s">
        <v>63</v>
      </c>
      <c r="D7" s="90" t="s">
        <v>64</v>
      </c>
      <c r="E7" s="90" t="s">
        <v>64</v>
      </c>
      <c r="F7" s="91">
        <v>1.1577181208053691</v>
      </c>
      <c r="G7" s="92"/>
      <c r="H7" s="55"/>
      <c r="I7" s="55"/>
      <c r="J7" s="55"/>
    </row>
    <row r="8" spans="1:10" x14ac:dyDescent="0.25">
      <c r="A8" s="88"/>
      <c r="B8" s="89">
        <v>5</v>
      </c>
      <c r="C8" s="90" t="s">
        <v>63</v>
      </c>
      <c r="D8" s="90" t="s">
        <v>64</v>
      </c>
      <c r="E8" s="90" t="s">
        <v>64</v>
      </c>
      <c r="F8" s="91">
        <v>0.90573012939001862</v>
      </c>
      <c r="G8" s="92"/>
      <c r="H8" s="55"/>
      <c r="I8" s="55"/>
      <c r="J8" s="55"/>
    </row>
    <row r="9" spans="1:10" x14ac:dyDescent="0.25">
      <c r="A9" s="88"/>
      <c r="B9" s="89">
        <v>6</v>
      </c>
      <c r="C9" s="90" t="s">
        <v>63</v>
      </c>
      <c r="D9" s="90" t="s">
        <v>64</v>
      </c>
      <c r="E9" s="90" t="s">
        <v>64</v>
      </c>
      <c r="F9" s="91">
        <v>1.1594202898550725</v>
      </c>
      <c r="G9" s="92"/>
      <c r="H9" s="55"/>
      <c r="I9" s="55"/>
      <c r="J9" s="55"/>
    </row>
    <row r="10" spans="1:10" x14ac:dyDescent="0.25">
      <c r="A10" s="88"/>
      <c r="B10" s="89">
        <v>7</v>
      </c>
      <c r="C10" s="90" t="s">
        <v>63</v>
      </c>
      <c r="D10" s="90" t="s">
        <v>64</v>
      </c>
      <c r="E10" s="90" t="s">
        <v>64</v>
      </c>
      <c r="F10" s="91">
        <v>0.96969696969696972</v>
      </c>
      <c r="G10" s="92"/>
      <c r="H10" s="55"/>
      <c r="I10" s="55"/>
      <c r="J10" s="55"/>
    </row>
    <row r="11" spans="1:10" x14ac:dyDescent="0.25">
      <c r="A11" s="88"/>
      <c r="B11" s="89">
        <v>8</v>
      </c>
      <c r="C11" s="90" t="s">
        <v>63</v>
      </c>
      <c r="D11" s="90" t="s">
        <v>64</v>
      </c>
      <c r="E11" s="90" t="s">
        <v>64</v>
      </c>
      <c r="F11" s="91">
        <v>0.95238095238095244</v>
      </c>
      <c r="G11" s="92"/>
      <c r="H11" s="55"/>
      <c r="I11" s="55"/>
      <c r="J11" s="55"/>
    </row>
    <row r="12" spans="1:10" x14ac:dyDescent="0.25">
      <c r="A12" s="93" t="s">
        <v>67</v>
      </c>
      <c r="B12" s="94">
        <v>1</v>
      </c>
      <c r="C12" s="94" t="s">
        <v>75</v>
      </c>
      <c r="D12" s="94" t="s">
        <v>64</v>
      </c>
      <c r="E12" s="94" t="s">
        <v>64</v>
      </c>
      <c r="F12" s="95">
        <v>0.68</v>
      </c>
      <c r="G12" s="96"/>
    </row>
    <row r="13" spans="1:10" x14ac:dyDescent="0.25">
      <c r="A13" s="93"/>
      <c r="B13" s="94">
        <v>2</v>
      </c>
      <c r="C13" s="94" t="s">
        <v>63</v>
      </c>
      <c r="D13" s="94" t="s">
        <v>64</v>
      </c>
      <c r="E13" s="94" t="s">
        <v>64</v>
      </c>
      <c r="F13" s="95">
        <v>0.77</v>
      </c>
      <c r="G13" s="96"/>
    </row>
    <row r="14" spans="1:10" x14ac:dyDescent="0.25">
      <c r="A14" s="93"/>
      <c r="B14" s="94">
        <v>3</v>
      </c>
      <c r="C14" s="94" t="s">
        <v>75</v>
      </c>
      <c r="D14" s="94" t="s">
        <v>64</v>
      </c>
      <c r="E14" s="94" t="s">
        <v>64</v>
      </c>
      <c r="F14" s="95">
        <v>1.2</v>
      </c>
      <c r="G14" s="96"/>
    </row>
    <row r="15" spans="1:10" x14ac:dyDescent="0.25">
      <c r="A15" s="93"/>
      <c r="B15" s="94">
        <v>4</v>
      </c>
      <c r="C15" s="94" t="s">
        <v>63</v>
      </c>
      <c r="D15" s="94" t="s">
        <v>64</v>
      </c>
      <c r="E15" s="94" t="s">
        <v>64</v>
      </c>
      <c r="F15" s="95">
        <v>0.84</v>
      </c>
      <c r="G15" s="96"/>
    </row>
    <row r="16" spans="1:10" x14ac:dyDescent="0.25">
      <c r="A16" s="93"/>
      <c r="B16" s="97">
        <v>5</v>
      </c>
      <c r="C16" s="94" t="s">
        <v>75</v>
      </c>
      <c r="D16" s="94" t="s">
        <v>64</v>
      </c>
      <c r="E16" s="94" t="s">
        <v>64</v>
      </c>
      <c r="F16" s="95">
        <v>0.93</v>
      </c>
      <c r="G16" s="96"/>
    </row>
    <row r="17" spans="1:9" x14ac:dyDescent="0.25">
      <c r="A17" s="93"/>
      <c r="B17" s="97">
        <v>6</v>
      </c>
      <c r="C17" s="94" t="s">
        <v>63</v>
      </c>
      <c r="D17" s="94" t="s">
        <v>64</v>
      </c>
      <c r="E17" s="94" t="s">
        <v>64</v>
      </c>
      <c r="F17" s="95">
        <v>0.76</v>
      </c>
      <c r="G17" s="96"/>
    </row>
    <row r="18" spans="1:9" x14ac:dyDescent="0.25">
      <c r="A18" s="93"/>
      <c r="B18" s="94">
        <v>7</v>
      </c>
      <c r="C18" s="94" t="s">
        <v>75</v>
      </c>
      <c r="D18" s="94" t="s">
        <v>64</v>
      </c>
      <c r="E18" s="94" t="s">
        <v>64</v>
      </c>
      <c r="F18" s="95">
        <v>0.88</v>
      </c>
      <c r="G18" s="96"/>
    </row>
    <row r="19" spans="1:9" x14ac:dyDescent="0.25">
      <c r="A19" s="98"/>
      <c r="B19" s="57">
        <v>8</v>
      </c>
      <c r="C19" s="57" t="s">
        <v>75</v>
      </c>
      <c r="D19" s="57" t="s">
        <v>64</v>
      </c>
      <c r="E19" s="57" t="s">
        <v>64</v>
      </c>
      <c r="F19" s="58">
        <v>1.18</v>
      </c>
      <c r="G19" s="99"/>
    </row>
    <row r="20" spans="1:9" x14ac:dyDescent="0.25">
      <c r="A20" s="100" t="s">
        <v>25</v>
      </c>
      <c r="B20" s="94"/>
      <c r="C20" s="101"/>
      <c r="D20" s="101"/>
      <c r="E20" s="94"/>
      <c r="F20" s="102">
        <f>AVERAGE(F4:F19)</f>
        <v>0.98304527981984668</v>
      </c>
      <c r="G20" s="103"/>
      <c r="H20" s="44"/>
      <c r="I20" s="44"/>
    </row>
    <row r="21" spans="1:9" ht="16.5" thickBot="1" x14ac:dyDescent="0.3">
      <c r="A21" s="104" t="s">
        <v>73</v>
      </c>
      <c r="B21" s="105"/>
      <c r="C21" s="106"/>
      <c r="D21" s="106"/>
      <c r="E21" s="105"/>
      <c r="F21" s="107">
        <f>STDEV(F4:F19)</f>
        <v>0.16984571667205295</v>
      </c>
      <c r="G21" s="108"/>
      <c r="H21" s="44"/>
      <c r="I21" s="44"/>
    </row>
    <row r="22" spans="1:9" x14ac:dyDescent="0.25">
      <c r="B22" s="59"/>
      <c r="I22" s="56"/>
    </row>
    <row r="23" spans="1:9" ht="16.5" thickBot="1" x14ac:dyDescent="0.3">
      <c r="B23" s="60"/>
      <c r="I23" s="56"/>
    </row>
    <row r="24" spans="1:9" x14ac:dyDescent="0.25">
      <c r="A24" s="109" t="s">
        <v>74</v>
      </c>
      <c r="B24" s="110"/>
      <c r="C24" s="111"/>
      <c r="D24" s="112"/>
    </row>
    <row r="25" spans="1:9" x14ac:dyDescent="0.25">
      <c r="A25" s="113" t="s">
        <v>176</v>
      </c>
      <c r="B25" s="114" t="s">
        <v>68</v>
      </c>
      <c r="C25" s="115"/>
      <c r="D25" s="116"/>
      <c r="E25" s="61"/>
      <c r="F25" s="45"/>
      <c r="G25" s="46"/>
      <c r="H25" s="46"/>
    </row>
    <row r="26" spans="1:9" x14ac:dyDescent="0.25">
      <c r="A26" s="113" t="s">
        <v>69</v>
      </c>
      <c r="B26" s="114" t="s">
        <v>70</v>
      </c>
      <c r="C26" s="117" t="s">
        <v>71</v>
      </c>
      <c r="D26" s="118" t="s">
        <v>72</v>
      </c>
      <c r="E26" s="61"/>
      <c r="G26" s="62"/>
      <c r="H26" s="61"/>
    </row>
    <row r="27" spans="1:9" x14ac:dyDescent="0.25">
      <c r="A27" s="119">
        <v>1</v>
      </c>
      <c r="B27" s="120">
        <v>5.35</v>
      </c>
      <c r="C27" s="120">
        <v>1.7170000000000001</v>
      </c>
      <c r="D27" s="121">
        <v>11.02</v>
      </c>
      <c r="E27" s="47"/>
      <c r="G27" s="48"/>
      <c r="H27" s="49"/>
    </row>
    <row r="28" spans="1:9" x14ac:dyDescent="0.25">
      <c r="A28" s="119">
        <v>2</v>
      </c>
      <c r="B28" s="120">
        <v>2.69</v>
      </c>
      <c r="C28" s="120">
        <v>1.4</v>
      </c>
      <c r="D28" s="121">
        <v>30.89</v>
      </c>
      <c r="E28" s="47"/>
      <c r="G28" s="48"/>
      <c r="H28" s="49"/>
    </row>
    <row r="29" spans="1:9" x14ac:dyDescent="0.25">
      <c r="A29" s="119">
        <v>3</v>
      </c>
      <c r="B29" s="120">
        <v>4.34</v>
      </c>
      <c r="C29" s="120">
        <v>1.554</v>
      </c>
      <c r="D29" s="121">
        <v>13.81</v>
      </c>
      <c r="E29" s="47"/>
      <c r="G29" s="48"/>
      <c r="H29" s="49"/>
    </row>
    <row r="30" spans="1:9" x14ac:dyDescent="0.25">
      <c r="A30" s="119">
        <v>4</v>
      </c>
      <c r="B30" s="122">
        <v>4</v>
      </c>
      <c r="C30" s="120">
        <v>1.4359999999999999</v>
      </c>
      <c r="D30" s="121">
        <v>19.21</v>
      </c>
      <c r="E30" s="47"/>
      <c r="G30" s="48"/>
      <c r="H30" s="49"/>
    </row>
    <row r="31" spans="1:9" x14ac:dyDescent="0.25">
      <c r="A31" s="119">
        <v>5</v>
      </c>
      <c r="B31" s="122">
        <v>4.4000000000000004</v>
      </c>
      <c r="C31" s="120">
        <v>2.9609999999999999</v>
      </c>
      <c r="D31" s="121">
        <v>24.24</v>
      </c>
      <c r="E31" s="47"/>
      <c r="G31" s="48"/>
      <c r="H31" s="49"/>
    </row>
    <row r="32" spans="1:9" x14ac:dyDescent="0.25">
      <c r="A32" s="119">
        <v>6</v>
      </c>
      <c r="B32" s="122">
        <v>4</v>
      </c>
      <c r="C32" s="120">
        <v>2.6890000000000001</v>
      </c>
      <c r="D32" s="121">
        <v>19.04</v>
      </c>
      <c r="E32" s="47"/>
      <c r="G32" s="48"/>
      <c r="H32" s="49"/>
    </row>
    <row r="33" spans="1:8" x14ac:dyDescent="0.25">
      <c r="A33" s="119">
        <v>7</v>
      </c>
      <c r="B33" s="122">
        <v>3.8</v>
      </c>
      <c r="C33" s="120">
        <v>2.145</v>
      </c>
      <c r="D33" s="121">
        <v>27.47</v>
      </c>
      <c r="E33" s="47"/>
      <c r="G33" s="48"/>
      <c r="H33" s="49"/>
    </row>
    <row r="34" spans="1:8" x14ac:dyDescent="0.25">
      <c r="A34" s="123">
        <v>8</v>
      </c>
      <c r="B34" s="50">
        <v>3.5</v>
      </c>
      <c r="C34" s="51">
        <v>1.236</v>
      </c>
      <c r="D34" s="124">
        <v>22.22</v>
      </c>
      <c r="E34" s="47"/>
      <c r="G34" s="48"/>
      <c r="H34" s="49"/>
    </row>
    <row r="35" spans="1:8" x14ac:dyDescent="0.25">
      <c r="A35" s="125"/>
      <c r="B35" s="126" t="s">
        <v>25</v>
      </c>
      <c r="C35" s="102">
        <f>AVERAGE(C27:C34)</f>
        <v>1.89225</v>
      </c>
      <c r="D35" s="103">
        <f>AVERAGE(D27:D34)</f>
        <v>20.987500000000001</v>
      </c>
      <c r="E35" s="52"/>
      <c r="F35" s="53"/>
      <c r="G35" s="48"/>
      <c r="H35" s="54"/>
    </row>
    <row r="36" spans="1:8" ht="16.5" thickBot="1" x14ac:dyDescent="0.3">
      <c r="A36" s="127"/>
      <c r="B36" s="128" t="s">
        <v>73</v>
      </c>
      <c r="C36" s="107">
        <f>STDEV(C27:C34)</f>
        <v>0.63999815847949337</v>
      </c>
      <c r="D36" s="108">
        <f>STDEV(D27:D34)</f>
        <v>6.654750719813407</v>
      </c>
      <c r="E36" s="52"/>
      <c r="F36" s="53"/>
      <c r="G36" s="48"/>
      <c r="H36" s="54"/>
    </row>
  </sheetData>
  <sortState xmlns:xlrd2="http://schemas.microsoft.com/office/spreadsheetml/2017/richdata2" ref="B12:I19">
    <sortCondition ref="C12:C19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CB17B-0C1D-4863-8242-46B1A176FBC8}">
  <dimension ref="A1:J111"/>
  <sheetViews>
    <sheetView workbookViewId="0"/>
  </sheetViews>
  <sheetFormatPr defaultRowHeight="15" x14ac:dyDescent="0.25"/>
  <cols>
    <col min="2" max="2" width="17.85546875" bestFit="1" customWidth="1"/>
    <col min="5" max="5" width="11.7109375" customWidth="1"/>
    <col min="6" max="6" width="11.28515625" customWidth="1"/>
    <col min="7" max="7" width="12.28515625" customWidth="1"/>
    <col min="8" max="8" width="11.7109375" bestFit="1" customWidth="1"/>
    <col min="9" max="9" width="9.7109375" bestFit="1" customWidth="1"/>
    <col min="10" max="10" width="10.42578125" bestFit="1" customWidth="1"/>
  </cols>
  <sheetData>
    <row r="1" spans="1:10" x14ac:dyDescent="0.25">
      <c r="A1" s="184" t="s">
        <v>96</v>
      </c>
      <c r="B1" t="s">
        <v>168</v>
      </c>
    </row>
    <row r="2" spans="1:10" ht="15.75" thickBot="1" x14ac:dyDescent="0.3"/>
    <row r="3" spans="1:10" x14ac:dyDescent="0.25">
      <c r="B3" s="136"/>
      <c r="C3" s="158" t="s">
        <v>169</v>
      </c>
      <c r="D3" s="137"/>
      <c r="E3" s="137"/>
      <c r="F3" s="137"/>
      <c r="G3" s="138" t="s">
        <v>182</v>
      </c>
      <c r="H3" s="137"/>
      <c r="I3" s="137"/>
      <c r="J3" s="139"/>
    </row>
    <row r="4" spans="1:10" ht="15.75" thickBot="1" x14ac:dyDescent="0.3">
      <c r="B4" s="148" t="s">
        <v>24</v>
      </c>
      <c r="C4" s="133" t="s">
        <v>153</v>
      </c>
      <c r="D4" s="132" t="s">
        <v>154</v>
      </c>
      <c r="E4" s="132" t="s">
        <v>156</v>
      </c>
      <c r="F4" s="132" t="s">
        <v>157</v>
      </c>
      <c r="G4" s="133" t="s">
        <v>140</v>
      </c>
      <c r="H4" s="132" t="s">
        <v>170</v>
      </c>
      <c r="I4" s="132" t="s">
        <v>171</v>
      </c>
      <c r="J4" s="149" t="s">
        <v>172</v>
      </c>
    </row>
    <row r="5" spans="1:10" x14ac:dyDescent="0.25">
      <c r="B5" s="140">
        <v>0</v>
      </c>
      <c r="C5" s="129">
        <v>99.989840000000001</v>
      </c>
      <c r="D5" s="134">
        <v>100</v>
      </c>
      <c r="E5" s="134">
        <v>100</v>
      </c>
      <c r="F5" s="134">
        <v>100</v>
      </c>
      <c r="G5" s="129">
        <v>99.989840000000001</v>
      </c>
      <c r="H5" s="134">
        <v>100</v>
      </c>
      <c r="I5" s="134">
        <v>100</v>
      </c>
      <c r="J5" s="141">
        <v>100</v>
      </c>
    </row>
    <row r="6" spans="1:10" x14ac:dyDescent="0.25">
      <c r="B6" s="140">
        <v>-10</v>
      </c>
      <c r="C6" s="129">
        <v>93.993899999999996</v>
      </c>
      <c r="D6" s="134">
        <v>99.276949999999999</v>
      </c>
      <c r="E6" s="134">
        <v>99.084350000000001</v>
      </c>
      <c r="F6" s="134">
        <v>96.976619999999997</v>
      </c>
      <c r="G6" s="129"/>
      <c r="H6" s="134"/>
      <c r="I6" s="134"/>
      <c r="J6" s="141"/>
    </row>
    <row r="7" spans="1:10" x14ac:dyDescent="0.25">
      <c r="B7" s="140">
        <v>-9</v>
      </c>
      <c r="C7" s="129">
        <v>84.857730000000004</v>
      </c>
      <c r="D7" s="134">
        <v>86.167879999999997</v>
      </c>
      <c r="E7" s="134">
        <v>87.402889999999999</v>
      </c>
      <c r="F7" s="134">
        <v>89.684970000000007</v>
      </c>
      <c r="G7" s="129"/>
      <c r="H7" s="134"/>
      <c r="I7" s="134"/>
      <c r="J7" s="141"/>
    </row>
    <row r="8" spans="1:10" x14ac:dyDescent="0.25">
      <c r="B8" s="140">
        <v>-8</v>
      </c>
      <c r="C8" s="129">
        <v>40.477640000000001</v>
      </c>
      <c r="D8" s="134">
        <v>39.70449</v>
      </c>
      <c r="E8" s="134">
        <v>35.997039999999998</v>
      </c>
      <c r="F8" s="134">
        <v>42.365349999999999</v>
      </c>
      <c r="G8" s="129"/>
      <c r="H8" s="134"/>
      <c r="I8" s="134"/>
      <c r="J8" s="141"/>
    </row>
    <row r="9" spans="1:10" x14ac:dyDescent="0.25">
      <c r="B9" s="140">
        <v>-7</v>
      </c>
      <c r="C9" s="129">
        <v>9.7052840000000007</v>
      </c>
      <c r="D9" s="134">
        <v>9.3524049999999992</v>
      </c>
      <c r="E9" s="134">
        <v>6.4280429999999997</v>
      </c>
      <c r="F9" s="134">
        <v>12.042680000000001</v>
      </c>
      <c r="G9" s="129"/>
      <c r="H9" s="134"/>
      <c r="I9" s="134"/>
      <c r="J9" s="141"/>
    </row>
    <row r="10" spans="1:10" x14ac:dyDescent="0.25">
      <c r="B10" s="140">
        <v>-6</v>
      </c>
      <c r="C10" s="129">
        <v>0</v>
      </c>
      <c r="D10" s="134">
        <v>0</v>
      </c>
      <c r="E10" s="134">
        <v>0</v>
      </c>
      <c r="F10" s="134">
        <v>0</v>
      </c>
      <c r="G10" s="129"/>
      <c r="H10" s="134"/>
      <c r="I10" s="134"/>
      <c r="J10" s="141"/>
    </row>
    <row r="11" spans="1:10" x14ac:dyDescent="0.25">
      <c r="B11" s="140">
        <v>-5</v>
      </c>
      <c r="C11" s="129"/>
      <c r="D11" s="134"/>
      <c r="E11" s="134"/>
      <c r="F11" s="134"/>
      <c r="G11" s="129">
        <v>102.3374</v>
      </c>
      <c r="H11" s="134"/>
      <c r="I11" s="134">
        <v>99.213840000000005</v>
      </c>
      <c r="J11" s="141">
        <v>96.913120000000006</v>
      </c>
    </row>
    <row r="12" spans="1:10" x14ac:dyDescent="0.25">
      <c r="B12" s="140">
        <v>-4</v>
      </c>
      <c r="C12" s="129"/>
      <c r="D12" s="134"/>
      <c r="E12" s="134"/>
      <c r="F12" s="134"/>
      <c r="G12" s="129">
        <v>103.8008</v>
      </c>
      <c r="H12" s="134">
        <v>99.638480000000001</v>
      </c>
      <c r="I12" s="134">
        <v>105.1979</v>
      </c>
      <c r="J12" s="141">
        <v>103.0107</v>
      </c>
    </row>
    <row r="13" spans="1:10" x14ac:dyDescent="0.25">
      <c r="B13" s="140">
        <v>-3</v>
      </c>
      <c r="C13" s="129"/>
      <c r="D13" s="134"/>
      <c r="E13" s="134"/>
      <c r="F13" s="134"/>
      <c r="G13" s="129">
        <v>95.040649999999999</v>
      </c>
      <c r="H13" s="134">
        <v>100.47150000000001</v>
      </c>
      <c r="I13" s="134">
        <v>99.519059999999996</v>
      </c>
      <c r="J13" s="141">
        <v>104.2683</v>
      </c>
    </row>
    <row r="14" spans="1:10" ht="15.75" thickBot="1" x14ac:dyDescent="0.3">
      <c r="B14" s="142">
        <v>-2.7</v>
      </c>
      <c r="C14" s="144"/>
      <c r="D14" s="143"/>
      <c r="E14" s="143"/>
      <c r="F14" s="143"/>
      <c r="G14" s="144">
        <v>92.317070000000001</v>
      </c>
      <c r="H14" s="143">
        <v>94.467150000000004</v>
      </c>
      <c r="I14" s="143">
        <v>94.820570000000004</v>
      </c>
      <c r="J14" s="145">
        <v>89.0625</v>
      </c>
    </row>
    <row r="15" spans="1:10" ht="15.75" thickBot="1" x14ac:dyDescent="0.3">
      <c r="C15" s="16"/>
      <c r="D15" s="16"/>
      <c r="E15" s="16"/>
      <c r="F15" s="16"/>
      <c r="G15" s="16"/>
      <c r="H15" s="16"/>
      <c r="I15" s="16"/>
      <c r="J15" s="16"/>
    </row>
    <row r="16" spans="1:10" x14ac:dyDescent="0.25">
      <c r="B16" s="136"/>
      <c r="C16" s="158" t="s">
        <v>169</v>
      </c>
      <c r="D16" s="146"/>
      <c r="E16" s="138" t="s">
        <v>182</v>
      </c>
      <c r="F16" s="147"/>
    </row>
    <row r="17" spans="2:8" ht="15.75" thickBot="1" x14ac:dyDescent="0.3">
      <c r="B17" s="148" t="s">
        <v>24</v>
      </c>
      <c r="C17" s="133" t="s">
        <v>153</v>
      </c>
      <c r="D17" s="132" t="s">
        <v>154</v>
      </c>
      <c r="E17" s="133" t="s">
        <v>148</v>
      </c>
      <c r="F17" s="149" t="s">
        <v>149</v>
      </c>
    </row>
    <row r="18" spans="2:8" x14ac:dyDescent="0.25">
      <c r="B18" s="140">
        <v>0</v>
      </c>
      <c r="C18" s="130">
        <v>100</v>
      </c>
      <c r="D18" s="150">
        <v>100</v>
      </c>
      <c r="E18" s="130">
        <v>100</v>
      </c>
      <c r="F18" s="151">
        <v>100</v>
      </c>
    </row>
    <row r="19" spans="2:8" x14ac:dyDescent="0.25">
      <c r="B19" s="140">
        <v>-10</v>
      </c>
      <c r="C19" s="129">
        <v>99.084350000000001</v>
      </c>
      <c r="D19" s="134">
        <v>96.976619999999997</v>
      </c>
      <c r="E19" s="129"/>
      <c r="F19" s="141"/>
      <c r="G19" s="16"/>
    </row>
    <row r="20" spans="2:8" x14ac:dyDescent="0.25">
      <c r="B20" s="140">
        <v>-9</v>
      </c>
      <c r="C20" s="129">
        <v>87.402889999999999</v>
      </c>
      <c r="D20" s="134">
        <v>89.684970000000007</v>
      </c>
      <c r="E20" s="129"/>
      <c r="F20" s="141"/>
      <c r="G20" s="16"/>
    </row>
    <row r="21" spans="2:8" x14ac:dyDescent="0.25">
      <c r="B21" s="140">
        <v>-8</v>
      </c>
      <c r="C21" s="129">
        <v>35.997039999999998</v>
      </c>
      <c r="D21" s="134">
        <v>42.365349999999999</v>
      </c>
      <c r="E21" s="129"/>
      <c r="F21" s="141"/>
      <c r="G21" s="16"/>
    </row>
    <row r="22" spans="2:8" x14ac:dyDescent="0.25">
      <c r="B22" s="140">
        <v>-7</v>
      </c>
      <c r="C22" s="129">
        <v>6.4280429999999997</v>
      </c>
      <c r="D22" s="134">
        <v>12.042680000000001</v>
      </c>
      <c r="E22" s="129"/>
      <c r="F22" s="141"/>
      <c r="G22" s="16"/>
    </row>
    <row r="23" spans="2:8" x14ac:dyDescent="0.25">
      <c r="B23" s="140">
        <v>-6</v>
      </c>
      <c r="C23" s="129">
        <v>0</v>
      </c>
      <c r="D23" s="134">
        <v>0</v>
      </c>
      <c r="E23" s="129"/>
      <c r="F23" s="141"/>
      <c r="G23" s="16"/>
    </row>
    <row r="24" spans="2:8" x14ac:dyDescent="0.25">
      <c r="B24" s="140">
        <v>-5</v>
      </c>
      <c r="C24" s="129"/>
      <c r="D24" s="134"/>
      <c r="E24" s="129">
        <v>104.976</v>
      </c>
      <c r="F24" s="141">
        <v>102.0706</v>
      </c>
      <c r="G24" s="16"/>
    </row>
    <row r="25" spans="2:8" x14ac:dyDescent="0.25">
      <c r="B25" s="140">
        <v>-4</v>
      </c>
      <c r="C25" s="129"/>
      <c r="D25" s="134"/>
      <c r="E25" s="129">
        <v>107.9726</v>
      </c>
      <c r="F25" s="141">
        <v>101.3338</v>
      </c>
      <c r="G25" s="16"/>
    </row>
    <row r="26" spans="2:8" x14ac:dyDescent="0.25">
      <c r="B26" s="140">
        <v>-3</v>
      </c>
      <c r="C26" s="129"/>
      <c r="D26" s="134"/>
      <c r="E26" s="129">
        <v>94.284130000000005</v>
      </c>
      <c r="F26" s="141">
        <v>99.682419999999993</v>
      </c>
      <c r="G26" s="16"/>
    </row>
    <row r="27" spans="2:8" ht="15.75" thickBot="1" x14ac:dyDescent="0.3">
      <c r="B27" s="142">
        <v>-2.7</v>
      </c>
      <c r="C27" s="144"/>
      <c r="D27" s="143"/>
      <c r="E27" s="144">
        <v>94.080650000000006</v>
      </c>
      <c r="F27" s="145">
        <v>95.185469999999995</v>
      </c>
      <c r="G27" s="16"/>
    </row>
    <row r="28" spans="2:8" ht="15.75" thickBot="1" x14ac:dyDescent="0.3">
      <c r="B28" s="27"/>
      <c r="C28" s="29"/>
      <c r="D28" s="29"/>
      <c r="E28" s="134"/>
      <c r="F28" s="29"/>
      <c r="G28" s="16"/>
    </row>
    <row r="29" spans="2:8" x14ac:dyDescent="0.25">
      <c r="B29" s="136"/>
      <c r="C29" s="158" t="s">
        <v>169</v>
      </c>
      <c r="D29" s="146"/>
      <c r="E29" s="138" t="s">
        <v>182</v>
      </c>
      <c r="F29" s="146"/>
      <c r="G29" s="146"/>
      <c r="H29" s="147"/>
    </row>
    <row r="30" spans="2:8" ht="15.75" thickBot="1" x14ac:dyDescent="0.3">
      <c r="B30" s="148" t="s">
        <v>24</v>
      </c>
      <c r="C30" s="133" t="s">
        <v>153</v>
      </c>
      <c r="D30" s="132" t="s">
        <v>154</v>
      </c>
      <c r="E30" s="135" t="s">
        <v>130</v>
      </c>
      <c r="F30" s="131" t="s">
        <v>131</v>
      </c>
      <c r="G30" s="131" t="s">
        <v>150</v>
      </c>
      <c r="H30" s="152" t="s">
        <v>151</v>
      </c>
    </row>
    <row r="31" spans="2:8" x14ac:dyDescent="0.25">
      <c r="B31" s="140">
        <v>0</v>
      </c>
      <c r="C31" s="130">
        <v>100</v>
      </c>
      <c r="D31" s="150">
        <v>100</v>
      </c>
      <c r="E31" s="130">
        <v>100</v>
      </c>
      <c r="F31" s="150">
        <v>100</v>
      </c>
      <c r="G31" s="150">
        <v>100</v>
      </c>
      <c r="H31" s="151">
        <v>100</v>
      </c>
    </row>
    <row r="32" spans="2:8" x14ac:dyDescent="0.25">
      <c r="B32" s="140">
        <v>-10</v>
      </c>
      <c r="C32" s="129">
        <v>99.084350000000001</v>
      </c>
      <c r="D32" s="134">
        <v>96.976619999999997</v>
      </c>
      <c r="E32" s="129"/>
      <c r="F32" s="134"/>
      <c r="G32" s="134"/>
      <c r="H32" s="141"/>
    </row>
    <row r="33" spans="2:8" x14ac:dyDescent="0.25">
      <c r="B33" s="140">
        <v>-9</v>
      </c>
      <c r="C33" s="129">
        <v>87.402889999999999</v>
      </c>
      <c r="D33" s="134">
        <v>89.684970000000007</v>
      </c>
      <c r="E33" s="129"/>
      <c r="F33" s="134"/>
      <c r="G33" s="134"/>
      <c r="H33" s="141"/>
    </row>
    <row r="34" spans="2:8" x14ac:dyDescent="0.25">
      <c r="B34" s="140">
        <v>-8</v>
      </c>
      <c r="C34" s="129">
        <v>35.997039999999998</v>
      </c>
      <c r="D34" s="134">
        <v>42.365349999999999</v>
      </c>
      <c r="E34" s="129"/>
      <c r="F34" s="134"/>
      <c r="G34" s="134"/>
      <c r="H34" s="141"/>
    </row>
    <row r="35" spans="2:8" x14ac:dyDescent="0.25">
      <c r="B35" s="140">
        <v>-7</v>
      </c>
      <c r="C35" s="129">
        <v>6.4280429999999997</v>
      </c>
      <c r="D35" s="134">
        <v>12.042680000000001</v>
      </c>
      <c r="E35" s="129"/>
      <c r="F35" s="134"/>
      <c r="G35" s="134"/>
      <c r="H35" s="141"/>
    </row>
    <row r="36" spans="2:8" x14ac:dyDescent="0.25">
      <c r="B36" s="140">
        <v>-6</v>
      </c>
      <c r="C36" s="129">
        <v>0</v>
      </c>
      <c r="D36" s="134">
        <v>0</v>
      </c>
      <c r="E36" s="129"/>
      <c r="F36" s="134"/>
      <c r="G36" s="134"/>
      <c r="H36" s="141"/>
    </row>
    <row r="37" spans="2:8" x14ac:dyDescent="0.25">
      <c r="B37" s="140">
        <v>-5</v>
      </c>
      <c r="C37" s="129"/>
      <c r="D37" s="134"/>
      <c r="E37" s="129">
        <v>101.44280000000001</v>
      </c>
      <c r="F37" s="134">
        <v>101.3211</v>
      </c>
      <c r="G37" s="134">
        <v>96.493740000000003</v>
      </c>
      <c r="H37" s="141">
        <v>102.43989999999999</v>
      </c>
    </row>
    <row r="38" spans="2:8" x14ac:dyDescent="0.25">
      <c r="B38" s="140">
        <v>-4</v>
      </c>
      <c r="C38" s="129"/>
      <c r="D38" s="134"/>
      <c r="E38" s="129">
        <v>107.1865</v>
      </c>
      <c r="F38" s="134">
        <v>102.2231</v>
      </c>
      <c r="G38" s="134">
        <v>101.37390000000001</v>
      </c>
      <c r="H38" s="141">
        <v>103.4205</v>
      </c>
    </row>
    <row r="39" spans="2:8" x14ac:dyDescent="0.25">
      <c r="B39" s="140">
        <v>-3</v>
      </c>
      <c r="C39" s="129"/>
      <c r="D39" s="134"/>
      <c r="E39" s="129">
        <v>97.974469999999997</v>
      </c>
      <c r="F39" s="134">
        <v>98.793189999999996</v>
      </c>
      <c r="G39" s="134">
        <v>93.756870000000006</v>
      </c>
      <c r="H39" s="141">
        <v>90.438950000000006</v>
      </c>
    </row>
    <row r="40" spans="2:8" ht="15.75" thickBot="1" x14ac:dyDescent="0.3">
      <c r="B40" s="142">
        <v>-2.7</v>
      </c>
      <c r="C40" s="144"/>
      <c r="D40" s="143"/>
      <c r="E40" s="144">
        <v>90.954499999999996</v>
      </c>
      <c r="F40" s="143">
        <v>94.270830000000004</v>
      </c>
      <c r="G40" s="143">
        <v>82.930310000000006</v>
      </c>
      <c r="H40" s="145">
        <v>70.686430000000001</v>
      </c>
    </row>
    <row r="41" spans="2:8" ht="15.75" thickBot="1" x14ac:dyDescent="0.3">
      <c r="B41" s="27"/>
      <c r="C41" s="29"/>
      <c r="D41" s="29"/>
      <c r="E41" s="134"/>
      <c r="F41" s="29"/>
      <c r="G41" s="29"/>
      <c r="H41" s="29"/>
    </row>
    <row r="42" spans="2:8" x14ac:dyDescent="0.25">
      <c r="B42" s="136"/>
      <c r="C42" s="158" t="s">
        <v>169</v>
      </c>
      <c r="D42" s="146"/>
      <c r="E42" s="146"/>
      <c r="F42" s="138" t="s">
        <v>182</v>
      </c>
      <c r="G42" s="146"/>
      <c r="H42" s="147"/>
    </row>
    <row r="43" spans="2:8" ht="15.75" thickBot="1" x14ac:dyDescent="0.3">
      <c r="B43" s="153" t="s">
        <v>24</v>
      </c>
      <c r="C43" s="159" t="s">
        <v>153</v>
      </c>
      <c r="D43" s="154" t="s">
        <v>154</v>
      </c>
      <c r="E43" s="154" t="s">
        <v>155</v>
      </c>
      <c r="F43" s="155" t="s">
        <v>117</v>
      </c>
      <c r="G43" s="156" t="s">
        <v>118</v>
      </c>
      <c r="H43" s="157" t="s">
        <v>152</v>
      </c>
    </row>
    <row r="44" spans="2:8" x14ac:dyDescent="0.25">
      <c r="B44" s="140">
        <v>0</v>
      </c>
      <c r="C44" s="129">
        <v>100</v>
      </c>
      <c r="D44" s="134">
        <v>100</v>
      </c>
      <c r="E44" s="134">
        <v>100</v>
      </c>
      <c r="F44" s="129">
        <v>100</v>
      </c>
      <c r="G44" s="134">
        <v>100</v>
      </c>
      <c r="H44" s="141">
        <v>100</v>
      </c>
    </row>
    <row r="45" spans="2:8" x14ac:dyDescent="0.25">
      <c r="B45" s="140">
        <v>-10</v>
      </c>
      <c r="C45" s="129">
        <v>99.660610000000005</v>
      </c>
      <c r="D45" s="134">
        <v>99.037840000000003</v>
      </c>
      <c r="E45" s="134">
        <v>95.955420000000004</v>
      </c>
      <c r="F45" s="129"/>
      <c r="G45" s="134"/>
      <c r="H45" s="141"/>
    </row>
    <row r="46" spans="2:8" x14ac:dyDescent="0.25">
      <c r="B46" s="140">
        <v>-9</v>
      </c>
      <c r="C46" s="129">
        <v>78.467190000000002</v>
      </c>
      <c r="D46" s="134">
        <v>82.252300000000005</v>
      </c>
      <c r="E46" s="134">
        <v>84.747479999999996</v>
      </c>
      <c r="F46" s="129"/>
      <c r="G46" s="134"/>
      <c r="H46" s="141"/>
    </row>
    <row r="47" spans="2:8" x14ac:dyDescent="0.25">
      <c r="B47" s="140">
        <v>-8</v>
      </c>
      <c r="C47" s="129">
        <v>28.665369999999999</v>
      </c>
      <c r="D47" s="134">
        <v>32.837719999999997</v>
      </c>
      <c r="E47" s="134">
        <v>34.007770000000001</v>
      </c>
      <c r="F47" s="129"/>
      <c r="G47" s="134"/>
      <c r="H47" s="141"/>
    </row>
    <row r="48" spans="2:8" x14ac:dyDescent="0.25">
      <c r="B48" s="140">
        <v>-7</v>
      </c>
      <c r="C48" s="129">
        <v>5.6513169999999997</v>
      </c>
      <c r="D48" s="134">
        <v>5.9138970000000004</v>
      </c>
      <c r="E48" s="134">
        <v>3.5602529999999999</v>
      </c>
      <c r="F48" s="129"/>
      <c r="G48" s="134"/>
      <c r="H48" s="141"/>
    </row>
    <row r="49" spans="2:8" x14ac:dyDescent="0.25">
      <c r="B49" s="140">
        <v>-6</v>
      </c>
      <c r="C49" s="129">
        <v>0</v>
      </c>
      <c r="D49" s="134">
        <v>0</v>
      </c>
      <c r="E49" s="134">
        <v>0</v>
      </c>
      <c r="F49" s="129"/>
      <c r="G49" s="134">
        <v>103.6116</v>
      </c>
      <c r="H49" s="141">
        <v>95.934719999999999</v>
      </c>
    </row>
    <row r="50" spans="2:8" x14ac:dyDescent="0.25">
      <c r="B50" s="140">
        <v>-5</v>
      </c>
      <c r="C50" s="129"/>
      <c r="D50" s="134"/>
      <c r="E50" s="134"/>
      <c r="F50" s="129">
        <v>98.916240000000002</v>
      </c>
      <c r="G50" s="134">
        <v>104.0154</v>
      </c>
      <c r="H50" s="141">
        <v>101.83620000000001</v>
      </c>
    </row>
    <row r="51" spans="2:8" x14ac:dyDescent="0.25">
      <c r="B51" s="140">
        <v>-4</v>
      </c>
      <c r="C51" s="129"/>
      <c r="D51" s="134"/>
      <c r="E51" s="134"/>
      <c r="F51" s="129">
        <v>90.19359</v>
      </c>
      <c r="G51" s="134">
        <v>96.141900000000007</v>
      </c>
      <c r="H51" s="141">
        <v>90.133300000000006</v>
      </c>
    </row>
    <row r="52" spans="2:8" x14ac:dyDescent="0.25">
      <c r="B52" s="140">
        <v>-3.3</v>
      </c>
      <c r="C52" s="129"/>
      <c r="D52" s="134"/>
      <c r="E52" s="134"/>
      <c r="F52" s="129"/>
      <c r="G52" s="134"/>
      <c r="H52" s="141">
        <v>63.72663</v>
      </c>
    </row>
    <row r="53" spans="2:8" x14ac:dyDescent="0.25">
      <c r="B53" s="140">
        <v>-3</v>
      </c>
      <c r="C53" s="129"/>
      <c r="D53" s="134"/>
      <c r="E53" s="134"/>
      <c r="F53" s="129">
        <v>25.59516</v>
      </c>
      <c r="G53" s="134">
        <v>25.4953</v>
      </c>
      <c r="H53" s="141">
        <v>39.228070000000002</v>
      </c>
    </row>
    <row r="54" spans="2:8" x14ac:dyDescent="0.25">
      <c r="B54" s="140">
        <v>-2.7</v>
      </c>
      <c r="C54" s="129"/>
      <c r="D54" s="134"/>
      <c r="E54" s="134"/>
      <c r="F54" s="129">
        <v>6.1687060000000002</v>
      </c>
      <c r="G54" s="134">
        <v>3.4265370000000002</v>
      </c>
      <c r="H54" s="141">
        <v>7.7246180000000004</v>
      </c>
    </row>
    <row r="55" spans="2:8" ht="15.75" thickBot="1" x14ac:dyDescent="0.3">
      <c r="B55" s="142">
        <v>-2.2999999999999998</v>
      </c>
      <c r="C55" s="144"/>
      <c r="D55" s="143"/>
      <c r="E55" s="143"/>
      <c r="F55" s="144">
        <v>-3.6011709999999999</v>
      </c>
      <c r="G55" s="143">
        <v>-4.6038170000000003</v>
      </c>
      <c r="H55" s="145"/>
    </row>
    <row r="56" spans="2:8" ht="15.75" thickBot="1" x14ac:dyDescent="0.3">
      <c r="B56" s="150"/>
      <c r="C56" s="134"/>
      <c r="D56" s="134"/>
      <c r="E56" s="134"/>
      <c r="F56" s="134"/>
      <c r="G56" s="134"/>
      <c r="H56" s="134"/>
    </row>
    <row r="57" spans="2:8" x14ac:dyDescent="0.25">
      <c r="B57" s="136"/>
      <c r="C57" s="158" t="s">
        <v>169</v>
      </c>
      <c r="D57" s="146"/>
      <c r="E57" s="138" t="s">
        <v>182</v>
      </c>
      <c r="F57" s="147"/>
    </row>
    <row r="58" spans="2:8" ht="15.75" thickBot="1" x14ac:dyDescent="0.3">
      <c r="B58" s="148" t="s">
        <v>24</v>
      </c>
      <c r="C58" s="133" t="s">
        <v>153</v>
      </c>
      <c r="D58" s="132" t="s">
        <v>154</v>
      </c>
      <c r="E58" s="135" t="s">
        <v>158</v>
      </c>
      <c r="F58" s="152" t="s">
        <v>159</v>
      </c>
    </row>
    <row r="59" spans="2:8" x14ac:dyDescent="0.25">
      <c r="B59" s="140">
        <v>0</v>
      </c>
      <c r="C59" s="129">
        <v>100</v>
      </c>
      <c r="D59" s="134">
        <v>100</v>
      </c>
      <c r="E59" s="129">
        <v>100</v>
      </c>
      <c r="F59" s="141">
        <v>100</v>
      </c>
      <c r="G59" s="16"/>
    </row>
    <row r="60" spans="2:8" x14ac:dyDescent="0.25">
      <c r="B60" s="140">
        <v>-10</v>
      </c>
      <c r="C60" s="129">
        <v>99.703230000000005</v>
      </c>
      <c r="D60" s="134">
        <v>99.089420000000004</v>
      </c>
      <c r="E60" s="129"/>
      <c r="F60" s="141"/>
      <c r="G60" s="16"/>
    </row>
    <row r="61" spans="2:8" x14ac:dyDescent="0.25">
      <c r="B61" s="140">
        <v>-9</v>
      </c>
      <c r="C61" s="129">
        <v>86.986149999999995</v>
      </c>
      <c r="D61" s="134">
        <v>90.579030000000003</v>
      </c>
      <c r="E61" s="129"/>
      <c r="F61" s="141"/>
      <c r="G61" s="16"/>
    </row>
    <row r="62" spans="2:8" x14ac:dyDescent="0.25">
      <c r="B62" s="140">
        <v>-8</v>
      </c>
      <c r="C62" s="129">
        <v>37.524729999999998</v>
      </c>
      <c r="D62" s="134">
        <v>43.135649999999998</v>
      </c>
      <c r="E62" s="129"/>
      <c r="F62" s="141"/>
      <c r="G62" s="16"/>
    </row>
    <row r="63" spans="2:8" x14ac:dyDescent="0.25">
      <c r="B63" s="140">
        <v>-7</v>
      </c>
      <c r="C63" s="129">
        <v>8.8371069999999996</v>
      </c>
      <c r="D63" s="134">
        <v>9.794537</v>
      </c>
      <c r="E63" s="129"/>
      <c r="F63" s="141"/>
      <c r="G63" s="16"/>
    </row>
    <row r="64" spans="2:8" x14ac:dyDescent="0.25">
      <c r="B64" s="140">
        <v>-6</v>
      </c>
      <c r="C64" s="129">
        <v>0</v>
      </c>
      <c r="D64" s="134">
        <v>0</v>
      </c>
      <c r="E64" s="129"/>
      <c r="F64" s="141">
        <v>96.287639999999996</v>
      </c>
      <c r="G64" s="16"/>
    </row>
    <row r="65" spans="2:7" x14ac:dyDescent="0.25">
      <c r="B65" s="140">
        <v>-5</v>
      </c>
      <c r="C65" s="129"/>
      <c r="D65" s="134"/>
      <c r="E65" s="129">
        <v>100.9892</v>
      </c>
      <c r="F65" s="141">
        <v>97.151529999999994</v>
      </c>
      <c r="G65" s="16"/>
    </row>
    <row r="66" spans="2:7" x14ac:dyDescent="0.25">
      <c r="B66" s="140">
        <v>-4</v>
      </c>
      <c r="C66" s="129"/>
      <c r="D66" s="134"/>
      <c r="E66" s="129">
        <v>90.9101</v>
      </c>
      <c r="F66" s="141">
        <v>76.34836</v>
      </c>
      <c r="G66" s="16"/>
    </row>
    <row r="67" spans="2:7" x14ac:dyDescent="0.25">
      <c r="B67" s="140">
        <v>-3.3</v>
      </c>
      <c r="C67" s="129"/>
      <c r="D67" s="134"/>
      <c r="E67" s="129"/>
      <c r="F67" s="141">
        <v>31.169740000000001</v>
      </c>
      <c r="G67" s="16"/>
    </row>
    <row r="68" spans="2:7" x14ac:dyDescent="0.25">
      <c r="B68" s="140">
        <v>-3</v>
      </c>
      <c r="C68" s="129"/>
      <c r="D68" s="134"/>
      <c r="E68" s="129">
        <v>7.0894700000000004</v>
      </c>
      <c r="F68" s="141">
        <v>3.7473730000000001</v>
      </c>
      <c r="G68" s="16"/>
    </row>
    <row r="69" spans="2:7" ht="15.75" thickBot="1" x14ac:dyDescent="0.3">
      <c r="B69" s="142">
        <v>-2.7</v>
      </c>
      <c r="C69" s="144"/>
      <c r="D69" s="143"/>
      <c r="E69" s="144">
        <v>3.4952740000000002</v>
      </c>
      <c r="F69" s="145">
        <v>1.3658650000000001</v>
      </c>
      <c r="G69" s="16"/>
    </row>
    <row r="70" spans="2:7" ht="15.75" thickBot="1" x14ac:dyDescent="0.3">
      <c r="C70" s="16"/>
      <c r="D70" s="16"/>
      <c r="E70" s="16"/>
      <c r="F70" s="16"/>
      <c r="G70" s="16"/>
    </row>
    <row r="71" spans="2:7" x14ac:dyDescent="0.25">
      <c r="B71" s="136"/>
      <c r="C71" s="158" t="s">
        <v>169</v>
      </c>
      <c r="D71" s="160"/>
      <c r="E71" s="138" t="s">
        <v>182</v>
      </c>
      <c r="F71" s="161"/>
      <c r="G71" s="16"/>
    </row>
    <row r="72" spans="2:7" ht="15.75" thickBot="1" x14ac:dyDescent="0.3">
      <c r="B72" s="148" t="s">
        <v>24</v>
      </c>
      <c r="C72" s="133" t="s">
        <v>153</v>
      </c>
      <c r="D72" s="132" t="s">
        <v>154</v>
      </c>
      <c r="E72" s="162" t="s">
        <v>160</v>
      </c>
      <c r="F72" s="163" t="s">
        <v>161</v>
      </c>
      <c r="G72" s="16"/>
    </row>
    <row r="73" spans="2:7" x14ac:dyDescent="0.25">
      <c r="B73" s="140">
        <v>0</v>
      </c>
      <c r="C73" s="129">
        <v>100</v>
      </c>
      <c r="D73" s="134">
        <v>100</v>
      </c>
      <c r="E73" s="129">
        <v>100</v>
      </c>
      <c r="F73" s="141">
        <v>100</v>
      </c>
      <c r="G73" s="16"/>
    </row>
    <row r="74" spans="2:7" x14ac:dyDescent="0.25">
      <c r="B74" s="140">
        <v>-10</v>
      </c>
      <c r="C74" s="129">
        <v>99.084350000000001</v>
      </c>
      <c r="D74" s="134">
        <v>96.976619999999997</v>
      </c>
      <c r="E74" s="129"/>
      <c r="F74" s="141"/>
      <c r="G74" s="16"/>
    </row>
    <row r="75" spans="2:7" x14ac:dyDescent="0.25">
      <c r="B75" s="140">
        <v>-9</v>
      </c>
      <c r="C75" s="129">
        <v>87.402889999999999</v>
      </c>
      <c r="D75" s="134">
        <v>89.684970000000007</v>
      </c>
      <c r="E75" s="129"/>
      <c r="F75" s="141"/>
      <c r="G75" s="16"/>
    </row>
    <row r="76" spans="2:7" x14ac:dyDescent="0.25">
      <c r="B76" s="140">
        <v>-8</v>
      </c>
      <c r="C76" s="129">
        <v>35.997039999999998</v>
      </c>
      <c r="D76" s="134">
        <v>42.365349999999999</v>
      </c>
      <c r="E76" s="129"/>
      <c r="F76" s="141"/>
      <c r="G76" s="16"/>
    </row>
    <row r="77" spans="2:7" x14ac:dyDescent="0.25">
      <c r="B77" s="140">
        <v>-7</v>
      </c>
      <c r="C77" s="129">
        <v>6.4280429999999997</v>
      </c>
      <c r="D77" s="134">
        <v>12.042680000000001</v>
      </c>
      <c r="E77" s="129"/>
      <c r="F77" s="141"/>
      <c r="G77" s="16"/>
    </row>
    <row r="78" spans="2:7" x14ac:dyDescent="0.25">
      <c r="B78" s="140">
        <v>-6</v>
      </c>
      <c r="C78" s="129">
        <v>0</v>
      </c>
      <c r="D78" s="134">
        <v>0</v>
      </c>
      <c r="E78" s="129"/>
      <c r="F78" s="141">
        <v>99.872960000000006</v>
      </c>
      <c r="G78" s="16"/>
    </row>
    <row r="79" spans="2:7" x14ac:dyDescent="0.25">
      <c r="B79" s="140">
        <v>-5</v>
      </c>
      <c r="C79" s="129"/>
      <c r="D79" s="134"/>
      <c r="E79" s="129">
        <v>96.365139999999997</v>
      </c>
      <c r="F79" s="141">
        <v>98.958330000000004</v>
      </c>
      <c r="G79" s="16"/>
    </row>
    <row r="80" spans="2:7" x14ac:dyDescent="0.25">
      <c r="B80" s="140">
        <v>-4</v>
      </c>
      <c r="C80" s="129"/>
      <c r="D80" s="134"/>
      <c r="E80" s="129">
        <v>71.494640000000004</v>
      </c>
      <c r="F80" s="141">
        <v>77.540649999999999</v>
      </c>
      <c r="G80" s="16"/>
    </row>
    <row r="81" spans="2:9" x14ac:dyDescent="0.25">
      <c r="B81" s="140">
        <v>-3</v>
      </c>
      <c r="C81" s="129"/>
      <c r="D81" s="134"/>
      <c r="E81" s="129">
        <v>4.5967450000000003</v>
      </c>
      <c r="F81" s="141">
        <v>7.0503049999999998</v>
      </c>
      <c r="G81" s="16"/>
    </row>
    <row r="82" spans="2:9" ht="15.75" thickBot="1" x14ac:dyDescent="0.3">
      <c r="B82" s="142">
        <v>-2.7</v>
      </c>
      <c r="C82" s="144"/>
      <c r="D82" s="143"/>
      <c r="E82" s="144">
        <v>-1.6093230000000001</v>
      </c>
      <c r="F82" s="145">
        <v>6.6438009999999998</v>
      </c>
      <c r="G82" s="16"/>
    </row>
    <row r="83" spans="2:9" ht="15.75" thickBot="1" x14ac:dyDescent="0.3"/>
    <row r="84" spans="2:9" x14ac:dyDescent="0.25">
      <c r="B84" s="136"/>
      <c r="C84" s="158" t="s">
        <v>169</v>
      </c>
      <c r="D84" s="146"/>
      <c r="E84" s="146"/>
      <c r="F84" s="138" t="s">
        <v>182</v>
      </c>
      <c r="G84" s="146"/>
      <c r="H84" s="147"/>
    </row>
    <row r="85" spans="2:9" ht="15.75" thickBot="1" x14ac:dyDescent="0.3">
      <c r="B85" s="148" t="s">
        <v>24</v>
      </c>
      <c r="C85" s="133" t="s">
        <v>153</v>
      </c>
      <c r="D85" s="132" t="s">
        <v>154</v>
      </c>
      <c r="E85" s="132" t="s">
        <v>155</v>
      </c>
      <c r="F85" s="135" t="s">
        <v>124</v>
      </c>
      <c r="G85" s="131" t="s">
        <v>125</v>
      </c>
      <c r="H85" s="152" t="s">
        <v>126</v>
      </c>
    </row>
    <row r="86" spans="2:9" x14ac:dyDescent="0.25">
      <c r="B86" s="140">
        <v>0</v>
      </c>
      <c r="C86" s="129">
        <v>100</v>
      </c>
      <c r="D86" s="134">
        <v>100</v>
      </c>
      <c r="E86" s="134">
        <v>100</v>
      </c>
      <c r="F86" s="129">
        <v>100</v>
      </c>
      <c r="G86" s="134">
        <v>100</v>
      </c>
      <c r="H86" s="141">
        <v>100</v>
      </c>
      <c r="I86" s="16"/>
    </row>
    <row r="87" spans="2:9" x14ac:dyDescent="0.25">
      <c r="B87" s="140">
        <v>-10</v>
      </c>
      <c r="C87" s="129">
        <v>99.660610000000005</v>
      </c>
      <c r="D87" s="134">
        <v>99.037840000000003</v>
      </c>
      <c r="E87" s="134">
        <v>95.955420000000004</v>
      </c>
      <c r="F87" s="129"/>
      <c r="G87" s="134"/>
      <c r="H87" s="141"/>
      <c r="I87" s="16"/>
    </row>
    <row r="88" spans="2:9" x14ac:dyDescent="0.25">
      <c r="B88" s="140">
        <v>-9</v>
      </c>
      <c r="C88" s="129">
        <v>78.467190000000002</v>
      </c>
      <c r="D88" s="134">
        <v>82.252300000000005</v>
      </c>
      <c r="E88" s="134">
        <v>84.747479999999996</v>
      </c>
      <c r="F88" s="129"/>
      <c r="G88" s="134"/>
      <c r="H88" s="141"/>
      <c r="I88" s="16"/>
    </row>
    <row r="89" spans="2:9" x14ac:dyDescent="0.25">
      <c r="B89" s="140">
        <v>-8</v>
      </c>
      <c r="C89" s="129">
        <v>28.665369999999999</v>
      </c>
      <c r="D89" s="134">
        <v>32.837719999999997</v>
      </c>
      <c r="E89" s="134">
        <v>34.007770000000001</v>
      </c>
      <c r="F89" s="129"/>
      <c r="G89" s="134"/>
      <c r="H89" s="141"/>
      <c r="I89" s="16"/>
    </row>
    <row r="90" spans="2:9" x14ac:dyDescent="0.25">
      <c r="B90" s="140">
        <v>-7</v>
      </c>
      <c r="C90" s="129">
        <v>5.6513169999999997</v>
      </c>
      <c r="D90" s="134">
        <v>5.9138970000000004</v>
      </c>
      <c r="E90" s="134">
        <v>3.5602529999999999</v>
      </c>
      <c r="F90" s="129"/>
      <c r="G90" s="134"/>
      <c r="H90" s="141"/>
      <c r="I90" s="16"/>
    </row>
    <row r="91" spans="2:9" x14ac:dyDescent="0.25">
      <c r="B91" s="140">
        <v>-6</v>
      </c>
      <c r="C91" s="129">
        <v>0</v>
      </c>
      <c r="D91" s="134">
        <v>0</v>
      </c>
      <c r="E91" s="134">
        <v>0</v>
      </c>
      <c r="F91" s="129"/>
      <c r="G91" s="134">
        <v>103.6391</v>
      </c>
      <c r="H91" s="141">
        <v>99.355329999999995</v>
      </c>
      <c r="I91" s="16"/>
    </row>
    <row r="92" spans="2:9" x14ac:dyDescent="0.25">
      <c r="B92" s="140">
        <v>-5</v>
      </c>
      <c r="C92" s="129"/>
      <c r="D92" s="134"/>
      <c r="E92" s="134"/>
      <c r="F92" s="129">
        <v>96.17313</v>
      </c>
      <c r="G92" s="134">
        <v>102.75360000000001</v>
      </c>
      <c r="H92" s="141">
        <v>97.557239999999993</v>
      </c>
      <c r="I92" s="16"/>
    </row>
    <row r="93" spans="2:9" x14ac:dyDescent="0.25">
      <c r="B93" s="140">
        <v>-4</v>
      </c>
      <c r="C93" s="129"/>
      <c r="D93" s="134"/>
      <c r="E93" s="134"/>
      <c r="F93" s="129">
        <v>65.178989999999999</v>
      </c>
      <c r="G93" s="134">
        <v>73.188429999999997</v>
      </c>
      <c r="H93" s="141">
        <v>65.671840000000003</v>
      </c>
      <c r="I93" s="16"/>
    </row>
    <row r="94" spans="2:9" x14ac:dyDescent="0.25">
      <c r="B94" s="140">
        <v>-3</v>
      </c>
      <c r="C94" s="129"/>
      <c r="D94" s="134"/>
      <c r="E94" s="134"/>
      <c r="F94" s="129">
        <v>10.91694</v>
      </c>
      <c r="G94" s="134">
        <v>5.5329870000000003</v>
      </c>
      <c r="H94" s="141">
        <v>12.11619</v>
      </c>
      <c r="I94" s="16"/>
    </row>
    <row r="95" spans="2:9" ht="15.75" thickBot="1" x14ac:dyDescent="0.3">
      <c r="B95" s="142">
        <v>-2.7</v>
      </c>
      <c r="C95" s="144"/>
      <c r="D95" s="143"/>
      <c r="E95" s="143"/>
      <c r="F95" s="144">
        <v>8.1617580000000007</v>
      </c>
      <c r="G95" s="143">
        <v>6.8834470000000003</v>
      </c>
      <c r="H95" s="145">
        <v>20.070889999999999</v>
      </c>
      <c r="I95" s="16"/>
    </row>
    <row r="96" spans="2:9" ht="15.75" thickBot="1" x14ac:dyDescent="0.3">
      <c r="C96" s="16"/>
      <c r="D96" s="16"/>
      <c r="E96" s="16"/>
      <c r="F96" s="16"/>
      <c r="G96" s="16"/>
      <c r="H96" s="16"/>
      <c r="I96" s="16"/>
    </row>
    <row r="97" spans="2:9" x14ac:dyDescent="0.25">
      <c r="B97" s="136"/>
      <c r="C97" s="158" t="s">
        <v>169</v>
      </c>
      <c r="D97" s="160"/>
      <c r="E97" s="138" t="s">
        <v>182</v>
      </c>
      <c r="F97" s="161"/>
      <c r="G97" s="16"/>
      <c r="H97" s="16"/>
      <c r="I97" s="16"/>
    </row>
    <row r="98" spans="2:9" ht="15.75" thickBot="1" x14ac:dyDescent="0.3">
      <c r="B98" s="148" t="s">
        <v>24</v>
      </c>
      <c r="C98" s="133" t="s">
        <v>153</v>
      </c>
      <c r="D98" s="132" t="s">
        <v>154</v>
      </c>
      <c r="E98" s="162" t="s">
        <v>162</v>
      </c>
      <c r="F98" s="163" t="s">
        <v>163</v>
      </c>
      <c r="G98" s="16"/>
      <c r="H98" s="16"/>
      <c r="I98" s="16"/>
    </row>
    <row r="99" spans="2:9" x14ac:dyDescent="0.25">
      <c r="B99" s="140">
        <v>0</v>
      </c>
      <c r="C99" s="129">
        <v>100</v>
      </c>
      <c r="D99" s="134">
        <v>100</v>
      </c>
      <c r="E99" s="129">
        <v>100</v>
      </c>
      <c r="F99" s="141">
        <v>100</v>
      </c>
      <c r="G99" s="16"/>
      <c r="H99" s="16"/>
      <c r="I99" s="16"/>
    </row>
    <row r="100" spans="2:9" x14ac:dyDescent="0.25">
      <c r="B100" s="140">
        <v>-10</v>
      </c>
      <c r="C100" s="129">
        <v>99.084350000000001</v>
      </c>
      <c r="D100" s="134">
        <v>96.976619999999997</v>
      </c>
      <c r="E100" s="129"/>
      <c r="F100" s="141"/>
      <c r="G100" s="16"/>
      <c r="H100" s="16"/>
      <c r="I100" s="16"/>
    </row>
    <row r="101" spans="2:9" x14ac:dyDescent="0.25">
      <c r="B101" s="140">
        <v>-9</v>
      </c>
      <c r="C101" s="129">
        <v>87.402889999999999</v>
      </c>
      <c r="D101" s="134">
        <v>89.684970000000007</v>
      </c>
      <c r="E101" s="129"/>
      <c r="F101" s="141"/>
      <c r="G101" s="16"/>
      <c r="H101" s="16"/>
      <c r="I101" s="16"/>
    </row>
    <row r="102" spans="2:9" x14ac:dyDescent="0.25">
      <c r="B102" s="140">
        <v>-8</v>
      </c>
      <c r="C102" s="129">
        <v>35.997039999999998</v>
      </c>
      <c r="D102" s="134">
        <v>42.365349999999999</v>
      </c>
      <c r="E102" s="129"/>
      <c r="F102" s="141"/>
      <c r="G102" s="16"/>
      <c r="H102" s="16"/>
      <c r="I102" s="16"/>
    </row>
    <row r="103" spans="2:9" x14ac:dyDescent="0.25">
      <c r="B103" s="140">
        <v>-7</v>
      </c>
      <c r="C103" s="129">
        <v>6.4280429999999997</v>
      </c>
      <c r="D103" s="134">
        <v>12.042680000000001</v>
      </c>
      <c r="E103" s="129"/>
      <c r="F103" s="141"/>
      <c r="G103" s="16"/>
      <c r="H103" s="16"/>
      <c r="I103" s="16"/>
    </row>
    <row r="104" spans="2:9" x14ac:dyDescent="0.25">
      <c r="B104" s="140">
        <v>-6</v>
      </c>
      <c r="C104" s="129">
        <v>0</v>
      </c>
      <c r="D104" s="134">
        <v>0</v>
      </c>
      <c r="E104" s="129"/>
      <c r="F104" s="141"/>
      <c r="G104" s="16"/>
      <c r="H104" s="16"/>
      <c r="I104" s="16"/>
    </row>
    <row r="105" spans="2:9" x14ac:dyDescent="0.25">
      <c r="B105" s="140">
        <v>-5</v>
      </c>
      <c r="C105" s="129"/>
      <c r="D105" s="134"/>
      <c r="E105" s="129">
        <v>104.77249999999999</v>
      </c>
      <c r="F105" s="141">
        <v>104.4207</v>
      </c>
      <c r="G105" s="16"/>
      <c r="H105" s="16"/>
      <c r="I105" s="16"/>
    </row>
    <row r="106" spans="2:9" x14ac:dyDescent="0.25">
      <c r="B106" s="140">
        <v>-4</v>
      </c>
      <c r="C106" s="129"/>
      <c r="D106" s="134"/>
      <c r="E106" s="129">
        <v>99.657790000000006</v>
      </c>
      <c r="F106" s="141">
        <v>104.8781</v>
      </c>
      <c r="G106" s="16"/>
      <c r="H106" s="16"/>
      <c r="I106" s="16"/>
    </row>
    <row r="107" spans="2:9" x14ac:dyDescent="0.25">
      <c r="B107" s="140">
        <v>-3</v>
      </c>
      <c r="C107" s="129"/>
      <c r="D107" s="134"/>
      <c r="E107" s="129">
        <v>56.067329999999998</v>
      </c>
      <c r="F107" s="141">
        <v>67.987809999999996</v>
      </c>
      <c r="G107" s="16"/>
      <c r="H107" s="16"/>
      <c r="I107" s="16"/>
    </row>
    <row r="108" spans="2:9" x14ac:dyDescent="0.25">
      <c r="B108" s="140">
        <v>-2.7</v>
      </c>
      <c r="C108" s="129"/>
      <c r="D108" s="134"/>
      <c r="E108" s="129">
        <v>32.861629999999998</v>
      </c>
      <c r="F108" s="141">
        <v>44.359760000000001</v>
      </c>
      <c r="G108" s="16"/>
      <c r="H108" s="16"/>
      <c r="I108" s="16"/>
    </row>
    <row r="109" spans="2:9" x14ac:dyDescent="0.25">
      <c r="B109" s="140">
        <v>-2.2999999999999998</v>
      </c>
      <c r="C109" s="129"/>
      <c r="D109" s="134"/>
      <c r="E109" s="129">
        <v>-2.7746960000000001E-2</v>
      </c>
      <c r="F109" s="141">
        <v>15.01524</v>
      </c>
      <c r="G109" s="16"/>
      <c r="H109" s="16"/>
      <c r="I109" s="16"/>
    </row>
    <row r="110" spans="2:9" ht="15.75" thickBot="1" x14ac:dyDescent="0.3">
      <c r="B110" s="142">
        <v>-2</v>
      </c>
      <c r="C110" s="144"/>
      <c r="D110" s="143"/>
      <c r="E110" s="144">
        <v>-8.3240869999999995E-2</v>
      </c>
      <c r="F110" s="145">
        <v>16.56504</v>
      </c>
      <c r="G110" s="16"/>
      <c r="H110" s="16"/>
      <c r="I110" s="16"/>
    </row>
    <row r="111" spans="2:9" x14ac:dyDescent="0.25">
      <c r="C111" s="16"/>
      <c r="D111" s="16"/>
      <c r="E111" s="16"/>
      <c r="F111" s="16"/>
      <c r="G111" s="16"/>
      <c r="H111" s="16"/>
      <c r="I111" s="16"/>
    </row>
  </sheetData>
  <phoneticPr fontId="1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7DDD4-92D3-451C-993F-0F85A2C6BFA4}">
  <dimension ref="A1:P46"/>
  <sheetViews>
    <sheetView workbookViewId="0"/>
  </sheetViews>
  <sheetFormatPr defaultRowHeight="15" x14ac:dyDescent="0.25"/>
  <cols>
    <col min="2" max="2" width="17.85546875" bestFit="1" customWidth="1"/>
    <col min="3" max="7" width="11.7109375" bestFit="1" customWidth="1"/>
    <col min="8" max="8" width="11.28515625" bestFit="1" customWidth="1"/>
    <col min="10" max="16" width="11.28515625" bestFit="1" customWidth="1"/>
  </cols>
  <sheetData>
    <row r="1" spans="1:16" x14ac:dyDescent="0.25">
      <c r="A1" s="184" t="s">
        <v>98</v>
      </c>
      <c r="B1" t="s">
        <v>173</v>
      </c>
    </row>
    <row r="3" spans="1:16" ht="16.5" customHeight="1" thickBot="1" x14ac:dyDescent="0.3">
      <c r="B3" s="3" t="s">
        <v>99</v>
      </c>
      <c r="D3" s="3"/>
      <c r="E3" s="3"/>
      <c r="F3" s="3"/>
      <c r="G3" s="3"/>
      <c r="H3" s="3"/>
    </row>
    <row r="4" spans="1:16" ht="15.75" thickBot="1" x14ac:dyDescent="0.3">
      <c r="B4" s="167" t="s">
        <v>24</v>
      </c>
      <c r="C4" s="172" t="s">
        <v>130</v>
      </c>
      <c r="D4" s="168" t="s">
        <v>131</v>
      </c>
      <c r="E4" s="168" t="s">
        <v>132</v>
      </c>
      <c r="F4" s="168" t="s">
        <v>133</v>
      </c>
      <c r="G4" s="168" t="s">
        <v>134</v>
      </c>
      <c r="H4" s="169" t="s">
        <v>185</v>
      </c>
      <c r="I4" s="170" t="s">
        <v>186</v>
      </c>
      <c r="J4" s="169" t="s">
        <v>121</v>
      </c>
      <c r="K4" s="170" t="s">
        <v>122</v>
      </c>
      <c r="L4" s="170" t="s">
        <v>123</v>
      </c>
      <c r="M4" s="170" t="s">
        <v>127</v>
      </c>
      <c r="N4" s="170" t="s">
        <v>128</v>
      </c>
      <c r="O4" s="171" t="s">
        <v>129</v>
      </c>
      <c r="P4" s="7"/>
    </row>
    <row r="5" spans="1:16" x14ac:dyDescent="0.25">
      <c r="B5" s="140">
        <v>0</v>
      </c>
      <c r="C5" s="130"/>
      <c r="D5" s="150"/>
      <c r="E5" s="150"/>
      <c r="F5" s="150"/>
      <c r="G5" s="150"/>
      <c r="H5" s="130"/>
      <c r="I5" s="150"/>
      <c r="J5" s="130">
        <v>2072</v>
      </c>
      <c r="K5" s="150">
        <v>2000</v>
      </c>
      <c r="L5" s="150">
        <v>2000</v>
      </c>
      <c r="M5" s="150">
        <v>2000</v>
      </c>
      <c r="N5" s="150">
        <v>3</v>
      </c>
      <c r="O5" s="151">
        <v>62</v>
      </c>
      <c r="P5" s="27"/>
    </row>
    <row r="6" spans="1:16" x14ac:dyDescent="0.25">
      <c r="B6" s="140">
        <v>-10</v>
      </c>
      <c r="C6" s="130"/>
      <c r="D6" s="150"/>
      <c r="E6" s="150"/>
      <c r="F6" s="150"/>
      <c r="G6" s="150"/>
      <c r="H6" s="130">
        <v>14291</v>
      </c>
      <c r="I6" s="150">
        <v>9893</v>
      </c>
      <c r="J6" s="130"/>
      <c r="K6" s="150"/>
      <c r="L6" s="150"/>
      <c r="M6" s="150"/>
      <c r="N6" s="150"/>
      <c r="O6" s="151"/>
      <c r="P6" s="27"/>
    </row>
    <row r="7" spans="1:16" x14ac:dyDescent="0.25">
      <c r="B7" s="140">
        <v>-9</v>
      </c>
      <c r="C7" s="130"/>
      <c r="D7" s="150"/>
      <c r="E7" s="150"/>
      <c r="F7" s="150"/>
      <c r="G7" s="150"/>
      <c r="H7" s="130">
        <v>1300000</v>
      </c>
      <c r="I7" s="150">
        <v>451311</v>
      </c>
      <c r="J7" s="130"/>
      <c r="K7" s="150"/>
      <c r="L7" s="150"/>
      <c r="M7" s="150"/>
      <c r="N7" s="150"/>
      <c r="O7" s="151"/>
      <c r="P7" s="27"/>
    </row>
    <row r="8" spans="1:16" x14ac:dyDescent="0.25">
      <c r="B8" s="140">
        <v>-8</v>
      </c>
      <c r="C8" s="130"/>
      <c r="D8" s="150"/>
      <c r="E8" s="150"/>
      <c r="F8" s="150"/>
      <c r="G8" s="150"/>
      <c r="H8" s="130">
        <v>11100000</v>
      </c>
      <c r="I8" s="150">
        <v>16600000</v>
      </c>
      <c r="J8" s="130"/>
      <c r="K8" s="150"/>
      <c r="L8" s="150"/>
      <c r="M8" s="150"/>
      <c r="N8" s="150"/>
      <c r="O8" s="151"/>
      <c r="P8" s="27"/>
    </row>
    <row r="9" spans="1:16" x14ac:dyDescent="0.25">
      <c r="B9" s="140">
        <v>-7</v>
      </c>
      <c r="C9" s="130"/>
      <c r="D9" s="150"/>
      <c r="E9" s="150"/>
      <c r="F9" s="150"/>
      <c r="G9" s="150"/>
      <c r="H9" s="130">
        <v>24100000</v>
      </c>
      <c r="I9" s="150">
        <v>28400000</v>
      </c>
      <c r="J9" s="130"/>
      <c r="K9" s="150"/>
      <c r="L9" s="150"/>
      <c r="M9" s="150"/>
      <c r="N9" s="150"/>
      <c r="O9" s="151"/>
      <c r="P9" s="27"/>
    </row>
    <row r="10" spans="1:16" x14ac:dyDescent="0.25">
      <c r="B10" s="140">
        <v>-6</v>
      </c>
      <c r="C10" s="130"/>
      <c r="D10" s="150"/>
      <c r="E10" s="150"/>
      <c r="F10" s="150"/>
      <c r="G10" s="150"/>
      <c r="H10" s="130">
        <v>25400000</v>
      </c>
      <c r="I10" s="150">
        <v>18600000</v>
      </c>
      <c r="J10" s="130"/>
      <c r="K10" s="150"/>
      <c r="L10" s="150"/>
      <c r="M10" s="150"/>
      <c r="N10" s="150"/>
      <c r="O10" s="151"/>
      <c r="P10" s="27"/>
    </row>
    <row r="11" spans="1:16" x14ac:dyDescent="0.25">
      <c r="B11" s="140">
        <v>-5</v>
      </c>
      <c r="C11" s="130">
        <v>2000</v>
      </c>
      <c r="D11" s="150">
        <v>2000</v>
      </c>
      <c r="E11" s="150">
        <v>2000</v>
      </c>
      <c r="F11" s="150">
        <v>25549</v>
      </c>
      <c r="G11" s="150">
        <v>458</v>
      </c>
      <c r="H11" s="130">
        <v>21900000</v>
      </c>
      <c r="I11" s="150">
        <v>21800000</v>
      </c>
      <c r="J11" s="130"/>
      <c r="K11" s="150"/>
      <c r="L11" s="150"/>
      <c r="M11" s="150"/>
      <c r="N11" s="150"/>
      <c r="O11" s="151"/>
      <c r="P11" s="27"/>
    </row>
    <row r="12" spans="1:16" x14ac:dyDescent="0.25">
      <c r="B12" s="140">
        <v>-4.7</v>
      </c>
      <c r="C12" s="130">
        <v>1</v>
      </c>
      <c r="D12" s="150">
        <v>2000</v>
      </c>
      <c r="E12" s="150">
        <v>2000</v>
      </c>
      <c r="F12" s="150">
        <v>53</v>
      </c>
      <c r="G12" s="150">
        <v>2000</v>
      </c>
      <c r="H12" s="130"/>
      <c r="I12" s="150"/>
      <c r="J12" s="130"/>
      <c r="K12" s="150"/>
      <c r="L12" s="150"/>
      <c r="M12" s="150"/>
      <c r="N12" s="150"/>
      <c r="O12" s="151"/>
      <c r="P12" s="27"/>
    </row>
    <row r="13" spans="1:16" x14ac:dyDescent="0.25">
      <c r="B13" s="140">
        <v>-4.3</v>
      </c>
      <c r="C13" s="130">
        <v>2000</v>
      </c>
      <c r="D13" s="150">
        <v>2000</v>
      </c>
      <c r="E13" s="150">
        <v>2000</v>
      </c>
      <c r="F13" s="150">
        <v>25</v>
      </c>
      <c r="G13" s="150">
        <v>2000</v>
      </c>
      <c r="H13" s="130"/>
      <c r="I13" s="150"/>
      <c r="J13" s="130"/>
      <c r="K13" s="150"/>
      <c r="L13" s="150"/>
      <c r="M13" s="150"/>
      <c r="N13" s="150"/>
      <c r="O13" s="151"/>
      <c r="P13" s="27"/>
    </row>
    <row r="14" spans="1:16" x14ac:dyDescent="0.25">
      <c r="B14" s="140">
        <v>-4</v>
      </c>
      <c r="C14" s="130">
        <v>2000</v>
      </c>
      <c r="D14" s="150">
        <v>3</v>
      </c>
      <c r="E14" s="150">
        <v>2000</v>
      </c>
      <c r="F14" s="150">
        <v>2000</v>
      </c>
      <c r="G14" s="150">
        <v>4</v>
      </c>
      <c r="H14" s="130"/>
      <c r="I14" s="150"/>
      <c r="J14" s="130"/>
      <c r="K14" s="150"/>
      <c r="L14" s="150"/>
      <c r="M14" s="150"/>
      <c r="N14" s="150"/>
      <c r="O14" s="151"/>
      <c r="P14" s="27"/>
    </row>
    <row r="15" spans="1:16" x14ac:dyDescent="0.25">
      <c r="B15" s="140">
        <v>-3.7</v>
      </c>
      <c r="C15" s="130">
        <v>2000</v>
      </c>
      <c r="D15" s="150">
        <v>2000</v>
      </c>
      <c r="E15" s="150">
        <v>2000</v>
      </c>
      <c r="F15" s="150">
        <v>2</v>
      </c>
      <c r="G15" s="150">
        <v>97</v>
      </c>
      <c r="H15" s="130"/>
      <c r="I15" s="150"/>
      <c r="J15" s="130"/>
      <c r="K15" s="150"/>
      <c r="L15" s="150"/>
      <c r="M15" s="150"/>
      <c r="N15" s="150"/>
      <c r="O15" s="151"/>
      <c r="P15" s="27"/>
    </row>
    <row r="16" spans="1:16" ht="15.75" thickBot="1" x14ac:dyDescent="0.3">
      <c r="B16" s="142">
        <v>-3.3</v>
      </c>
      <c r="C16" s="165">
        <v>2000</v>
      </c>
      <c r="D16" s="164">
        <v>2000</v>
      </c>
      <c r="E16" s="164">
        <v>2000</v>
      </c>
      <c r="F16" s="164">
        <v>1006</v>
      </c>
      <c r="G16" s="164">
        <v>72</v>
      </c>
      <c r="H16" s="165"/>
      <c r="I16" s="164"/>
      <c r="J16" s="165"/>
      <c r="K16" s="164"/>
      <c r="L16" s="164"/>
      <c r="M16" s="164"/>
      <c r="N16" s="164"/>
      <c r="O16" s="166"/>
      <c r="P16" s="27"/>
    </row>
    <row r="17" spans="2:16" ht="15.75" thickBot="1" x14ac:dyDescent="0.3"/>
    <row r="18" spans="2:16" ht="15.75" thickBot="1" x14ac:dyDescent="0.3">
      <c r="B18" s="167" t="s">
        <v>24</v>
      </c>
      <c r="C18" s="172" t="s">
        <v>135</v>
      </c>
      <c r="D18" s="168" t="s">
        <v>136</v>
      </c>
      <c r="E18" s="168" t="s">
        <v>137</v>
      </c>
      <c r="F18" s="168" t="s">
        <v>138</v>
      </c>
      <c r="G18" s="168" t="s">
        <v>139</v>
      </c>
      <c r="H18" s="169" t="s">
        <v>185</v>
      </c>
      <c r="I18" s="170" t="s">
        <v>186</v>
      </c>
      <c r="J18" s="169" t="s">
        <v>121</v>
      </c>
      <c r="K18" s="170" t="s">
        <v>122</v>
      </c>
      <c r="L18" s="170" t="s">
        <v>123</v>
      </c>
      <c r="M18" s="170" t="s">
        <v>127</v>
      </c>
      <c r="N18" s="170" t="s">
        <v>128</v>
      </c>
      <c r="O18" s="171" t="s">
        <v>129</v>
      </c>
      <c r="P18" s="7"/>
    </row>
    <row r="19" spans="2:16" x14ac:dyDescent="0.25">
      <c r="B19" s="140">
        <v>0</v>
      </c>
      <c r="C19" s="130"/>
      <c r="D19" s="150"/>
      <c r="E19" s="150"/>
      <c r="F19" s="150"/>
      <c r="G19" s="150"/>
      <c r="H19" s="130"/>
      <c r="I19" s="150"/>
      <c r="J19" s="130">
        <v>11521</v>
      </c>
      <c r="K19" s="150">
        <v>510</v>
      </c>
      <c r="L19" s="150">
        <v>4971</v>
      </c>
      <c r="M19" s="150">
        <v>9659</v>
      </c>
      <c r="N19" s="150">
        <v>15316</v>
      </c>
      <c r="O19" s="151">
        <v>13246</v>
      </c>
      <c r="P19" s="27"/>
    </row>
    <row r="20" spans="2:16" x14ac:dyDescent="0.25">
      <c r="B20" s="140">
        <v>-10</v>
      </c>
      <c r="C20" s="130"/>
      <c r="D20" s="150"/>
      <c r="E20" s="150"/>
      <c r="F20" s="150"/>
      <c r="G20" s="150"/>
      <c r="H20" s="130">
        <v>33307</v>
      </c>
      <c r="I20" s="150">
        <v>33326</v>
      </c>
      <c r="J20" s="130"/>
      <c r="K20" s="150"/>
      <c r="L20" s="150"/>
      <c r="M20" s="150"/>
      <c r="N20" s="150"/>
      <c r="O20" s="151"/>
      <c r="P20" s="27"/>
    </row>
    <row r="21" spans="2:16" x14ac:dyDescent="0.25">
      <c r="B21" s="140">
        <v>-9</v>
      </c>
      <c r="C21" s="130"/>
      <c r="D21" s="150"/>
      <c r="E21" s="150"/>
      <c r="F21" s="150"/>
      <c r="G21" s="150"/>
      <c r="H21" s="130">
        <v>1370000</v>
      </c>
      <c r="I21" s="150">
        <v>388168</v>
      </c>
      <c r="J21" s="130"/>
      <c r="K21" s="150"/>
      <c r="L21" s="150"/>
      <c r="M21" s="150"/>
      <c r="N21" s="150"/>
      <c r="O21" s="151"/>
      <c r="P21" s="27"/>
    </row>
    <row r="22" spans="2:16" x14ac:dyDescent="0.25">
      <c r="B22" s="140">
        <v>-8</v>
      </c>
      <c r="C22" s="130"/>
      <c r="D22" s="150"/>
      <c r="E22" s="150"/>
      <c r="F22" s="150"/>
      <c r="G22" s="150"/>
      <c r="H22" s="130">
        <v>11300000</v>
      </c>
      <c r="I22" s="150">
        <v>18600000</v>
      </c>
      <c r="J22" s="130"/>
      <c r="K22" s="150"/>
      <c r="L22" s="150"/>
      <c r="M22" s="150"/>
      <c r="N22" s="150"/>
      <c r="O22" s="151"/>
      <c r="P22" s="27"/>
    </row>
    <row r="23" spans="2:16" x14ac:dyDescent="0.25">
      <c r="B23" s="140">
        <v>-7</v>
      </c>
      <c r="C23" s="130"/>
      <c r="D23" s="150"/>
      <c r="E23" s="150"/>
      <c r="F23" s="150"/>
      <c r="G23" s="150"/>
      <c r="H23" s="130">
        <v>28400000</v>
      </c>
      <c r="I23" s="150">
        <v>25700000</v>
      </c>
      <c r="J23" s="130"/>
      <c r="K23" s="150"/>
      <c r="L23" s="150"/>
      <c r="M23" s="150"/>
      <c r="N23" s="150"/>
      <c r="O23" s="151"/>
      <c r="P23" s="27"/>
    </row>
    <row r="24" spans="2:16" x14ac:dyDescent="0.25">
      <c r="B24" s="140">
        <v>-6</v>
      </c>
      <c r="C24" s="130"/>
      <c r="D24" s="150"/>
      <c r="E24" s="150"/>
      <c r="F24" s="150"/>
      <c r="G24" s="150"/>
      <c r="H24" s="130">
        <v>28600000</v>
      </c>
      <c r="I24" s="150">
        <v>22800000</v>
      </c>
      <c r="J24" s="130"/>
      <c r="K24" s="150"/>
      <c r="L24" s="150"/>
      <c r="M24" s="150"/>
      <c r="N24" s="150"/>
      <c r="O24" s="151"/>
      <c r="P24" s="27"/>
    </row>
    <row r="25" spans="2:16" x14ac:dyDescent="0.25">
      <c r="B25" s="140">
        <v>-5</v>
      </c>
      <c r="C25" s="130">
        <v>6531</v>
      </c>
      <c r="D25" s="150">
        <v>4645</v>
      </c>
      <c r="E25" s="150">
        <v>6705</v>
      </c>
      <c r="F25" s="150">
        <v>6679</v>
      </c>
      <c r="G25" s="150">
        <v>7193</v>
      </c>
      <c r="H25" s="130">
        <v>23800000</v>
      </c>
      <c r="I25" s="150">
        <v>25500000</v>
      </c>
      <c r="J25" s="130"/>
      <c r="K25" s="150"/>
      <c r="L25" s="150"/>
      <c r="M25" s="150"/>
      <c r="N25" s="150"/>
      <c r="O25" s="151"/>
      <c r="P25" s="27"/>
    </row>
    <row r="26" spans="2:16" x14ac:dyDescent="0.25">
      <c r="B26" s="140">
        <v>-4.7</v>
      </c>
      <c r="C26" s="130">
        <v>23371</v>
      </c>
      <c r="D26" s="150">
        <v>10747</v>
      </c>
      <c r="E26" s="150">
        <v>15309</v>
      </c>
      <c r="F26" s="150">
        <v>3111</v>
      </c>
      <c r="G26" s="150">
        <v>17796</v>
      </c>
      <c r="H26" s="130"/>
      <c r="I26" s="150"/>
      <c r="J26" s="130"/>
      <c r="K26" s="150"/>
      <c r="L26" s="150"/>
      <c r="M26" s="150"/>
      <c r="N26" s="150"/>
      <c r="O26" s="151"/>
      <c r="P26" s="27"/>
    </row>
    <row r="27" spans="2:16" x14ac:dyDescent="0.25">
      <c r="B27" s="140">
        <v>-4.3</v>
      </c>
      <c r="C27" s="130">
        <v>9815</v>
      </c>
      <c r="D27" s="150">
        <v>5893</v>
      </c>
      <c r="E27" s="150">
        <v>4927</v>
      </c>
      <c r="F27" s="150">
        <v>6360</v>
      </c>
      <c r="G27" s="150">
        <v>7607</v>
      </c>
      <c r="H27" s="130"/>
      <c r="I27" s="150"/>
      <c r="J27" s="130"/>
      <c r="K27" s="150"/>
      <c r="L27" s="150"/>
      <c r="M27" s="150"/>
      <c r="N27" s="150"/>
      <c r="O27" s="151"/>
      <c r="P27" s="27"/>
    </row>
    <row r="28" spans="2:16" x14ac:dyDescent="0.25">
      <c r="B28" s="140">
        <v>-4</v>
      </c>
      <c r="C28" s="130">
        <v>10171</v>
      </c>
      <c r="D28" s="150">
        <v>4870</v>
      </c>
      <c r="E28" s="150">
        <v>8936</v>
      </c>
      <c r="F28" s="150">
        <v>3223</v>
      </c>
      <c r="G28" s="150">
        <v>4303</v>
      </c>
      <c r="H28" s="130"/>
      <c r="I28" s="150"/>
      <c r="J28" s="130"/>
      <c r="K28" s="150"/>
      <c r="L28" s="150"/>
      <c r="M28" s="150"/>
      <c r="N28" s="150"/>
      <c r="O28" s="151"/>
      <c r="P28" s="27"/>
    </row>
    <row r="29" spans="2:16" x14ac:dyDescent="0.25">
      <c r="B29" s="140">
        <v>-3.7</v>
      </c>
      <c r="C29" s="130">
        <v>1678</v>
      </c>
      <c r="D29" s="150">
        <v>12082</v>
      </c>
      <c r="E29" s="150">
        <v>20232</v>
      </c>
      <c r="F29" s="150">
        <v>3381</v>
      </c>
      <c r="G29" s="150">
        <v>15409</v>
      </c>
      <c r="H29" s="130"/>
      <c r="I29" s="150"/>
      <c r="J29" s="130"/>
      <c r="K29" s="150"/>
      <c r="L29" s="150"/>
      <c r="M29" s="150"/>
      <c r="N29" s="150"/>
      <c r="O29" s="151"/>
      <c r="P29" s="27"/>
    </row>
    <row r="30" spans="2:16" ht="15.75" thickBot="1" x14ac:dyDescent="0.3">
      <c r="B30" s="142">
        <v>-3.3</v>
      </c>
      <c r="C30" s="165">
        <v>21448</v>
      </c>
      <c r="D30" s="164">
        <v>8921</v>
      </c>
      <c r="E30" s="164">
        <v>3958</v>
      </c>
      <c r="F30" s="164">
        <v>5305</v>
      </c>
      <c r="G30" s="164">
        <v>34228</v>
      </c>
      <c r="H30" s="165"/>
      <c r="I30" s="164"/>
      <c r="J30" s="165"/>
      <c r="K30" s="164"/>
      <c r="L30" s="164"/>
      <c r="M30" s="164"/>
      <c r="N30" s="164"/>
      <c r="O30" s="166"/>
      <c r="P30" s="27"/>
    </row>
    <row r="31" spans="2:16" ht="15.75" thickBot="1" x14ac:dyDescent="0.3"/>
    <row r="32" spans="2:16" ht="15.75" thickBot="1" x14ac:dyDescent="0.3">
      <c r="B32" s="167" t="s">
        <v>24</v>
      </c>
      <c r="C32" s="172" t="s">
        <v>140</v>
      </c>
      <c r="D32" s="168" t="s">
        <v>114</v>
      </c>
      <c r="E32" s="169" t="s">
        <v>185</v>
      </c>
      <c r="F32" s="170" t="s">
        <v>186</v>
      </c>
      <c r="G32" s="169" t="s">
        <v>121</v>
      </c>
      <c r="H32" s="171" t="s">
        <v>122</v>
      </c>
    </row>
    <row r="33" spans="2:8" x14ac:dyDescent="0.25">
      <c r="B33" s="140">
        <v>0</v>
      </c>
      <c r="C33" s="130"/>
      <c r="D33" s="150"/>
      <c r="E33" s="130"/>
      <c r="F33" s="150"/>
      <c r="G33" s="130">
        <v>2000</v>
      </c>
      <c r="H33" s="151">
        <v>22033.5</v>
      </c>
    </row>
    <row r="34" spans="2:8" x14ac:dyDescent="0.25">
      <c r="B34" s="140">
        <v>-10</v>
      </c>
      <c r="C34" s="130"/>
      <c r="D34" s="150"/>
      <c r="E34" s="130">
        <v>2000</v>
      </c>
      <c r="F34" s="150">
        <v>91786</v>
      </c>
      <c r="G34" s="130"/>
      <c r="H34" s="151"/>
    </row>
    <row r="35" spans="2:8" x14ac:dyDescent="0.25">
      <c r="B35" s="140">
        <v>-9</v>
      </c>
      <c r="C35" s="130"/>
      <c r="D35" s="150"/>
      <c r="E35" s="130">
        <v>955106</v>
      </c>
      <c r="F35" s="150">
        <v>1395000</v>
      </c>
      <c r="G35" s="130"/>
      <c r="H35" s="151"/>
    </row>
    <row r="36" spans="2:8" x14ac:dyDescent="0.25">
      <c r="B36" s="140">
        <v>-8</v>
      </c>
      <c r="C36" s="130"/>
      <c r="D36" s="150"/>
      <c r="E36" s="130">
        <v>964381</v>
      </c>
      <c r="F36" s="150">
        <v>24550000</v>
      </c>
      <c r="G36" s="130"/>
      <c r="H36" s="151"/>
    </row>
    <row r="37" spans="2:8" x14ac:dyDescent="0.25">
      <c r="B37" s="140">
        <v>-7</v>
      </c>
      <c r="C37" s="130"/>
      <c r="D37" s="150"/>
      <c r="E37" s="130">
        <v>938655</v>
      </c>
      <c r="F37" s="150">
        <v>26900000</v>
      </c>
      <c r="G37" s="130"/>
      <c r="H37" s="151"/>
    </row>
    <row r="38" spans="2:8" x14ac:dyDescent="0.25">
      <c r="B38" s="140">
        <v>-6</v>
      </c>
      <c r="C38" s="130"/>
      <c r="D38" s="150"/>
      <c r="E38" s="130">
        <v>2390000</v>
      </c>
      <c r="F38" s="150">
        <v>55000000</v>
      </c>
      <c r="G38" s="130"/>
      <c r="H38" s="151"/>
    </row>
    <row r="39" spans="2:8" x14ac:dyDescent="0.25">
      <c r="B39" s="140">
        <v>-5</v>
      </c>
      <c r="C39" s="130">
        <v>2000</v>
      </c>
      <c r="D39" s="150">
        <v>24126.6</v>
      </c>
      <c r="E39" s="130">
        <v>669726</v>
      </c>
      <c r="F39" s="150">
        <v>54400000</v>
      </c>
      <c r="G39" s="130"/>
      <c r="H39" s="151"/>
    </row>
    <row r="40" spans="2:8" x14ac:dyDescent="0.25">
      <c r="B40" s="140">
        <v>-4.7</v>
      </c>
      <c r="C40" s="130"/>
      <c r="D40" s="150">
        <v>29523</v>
      </c>
      <c r="E40" s="130"/>
      <c r="F40" s="150"/>
      <c r="G40" s="130"/>
      <c r="H40" s="151"/>
    </row>
    <row r="41" spans="2:8" x14ac:dyDescent="0.25">
      <c r="B41" s="140">
        <v>-4.3</v>
      </c>
      <c r="C41" s="130"/>
      <c r="D41" s="150">
        <v>27305.4</v>
      </c>
      <c r="E41" s="130"/>
      <c r="F41" s="150"/>
      <c r="G41" s="130"/>
      <c r="H41" s="151"/>
    </row>
    <row r="42" spans="2:8" x14ac:dyDescent="0.25">
      <c r="B42" s="140">
        <v>-4</v>
      </c>
      <c r="C42" s="130">
        <v>2000</v>
      </c>
      <c r="D42" s="150">
        <v>64171.8</v>
      </c>
      <c r="E42" s="130"/>
      <c r="F42" s="150"/>
      <c r="G42" s="130"/>
      <c r="H42" s="151"/>
    </row>
    <row r="43" spans="2:8" x14ac:dyDescent="0.25">
      <c r="B43" s="140">
        <v>-3.7</v>
      </c>
      <c r="C43" s="130">
        <v>2000</v>
      </c>
      <c r="D43" s="150">
        <v>29252.6</v>
      </c>
      <c r="E43" s="130"/>
      <c r="F43" s="150"/>
      <c r="G43" s="130"/>
      <c r="H43" s="151"/>
    </row>
    <row r="44" spans="2:8" x14ac:dyDescent="0.25">
      <c r="B44" s="140">
        <v>-3.3</v>
      </c>
      <c r="C44" s="130">
        <v>2000</v>
      </c>
      <c r="D44" s="150">
        <v>38253</v>
      </c>
      <c r="E44" s="130"/>
      <c r="F44" s="150"/>
      <c r="G44" s="130"/>
      <c r="H44" s="151"/>
    </row>
    <row r="45" spans="2:8" x14ac:dyDescent="0.25">
      <c r="B45" s="140">
        <v>-3</v>
      </c>
      <c r="C45" s="130">
        <v>2000</v>
      </c>
      <c r="D45" s="150"/>
      <c r="E45" s="130"/>
      <c r="F45" s="150"/>
      <c r="G45" s="130"/>
      <c r="H45" s="151"/>
    </row>
    <row r="46" spans="2:8" ht="15.75" thickBot="1" x14ac:dyDescent="0.3">
      <c r="B46" s="142">
        <v>-2.7</v>
      </c>
      <c r="C46" s="165">
        <v>2000</v>
      </c>
      <c r="D46" s="164"/>
      <c r="E46" s="165"/>
      <c r="F46" s="164"/>
      <c r="G46" s="165"/>
      <c r="H46" s="16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E516-CF55-4380-BBFB-F6D461F9F8E5}">
  <dimension ref="A1:V47"/>
  <sheetViews>
    <sheetView workbookViewId="0">
      <selection activeCell="I4" sqref="I4"/>
    </sheetView>
  </sheetViews>
  <sheetFormatPr defaultRowHeight="15" x14ac:dyDescent="0.25"/>
  <cols>
    <col min="2" max="2" width="21.85546875" customWidth="1"/>
    <col min="3" max="5" width="10.85546875" bestFit="1" customWidth="1"/>
    <col min="7" max="11" width="11.28515625" bestFit="1" customWidth="1"/>
    <col min="13" max="13" width="17.85546875" bestFit="1" customWidth="1"/>
    <col min="14" max="14" width="10.5703125" bestFit="1" customWidth="1"/>
    <col min="15" max="15" width="10.85546875" bestFit="1" customWidth="1"/>
    <col min="16" max="16" width="12.5703125" bestFit="1" customWidth="1"/>
    <col min="17" max="17" width="12.7109375" bestFit="1" customWidth="1"/>
    <col min="18" max="19" width="11.7109375" bestFit="1" customWidth="1"/>
    <col min="20" max="22" width="11.28515625" bestFit="1" customWidth="1"/>
  </cols>
  <sheetData>
    <row r="1" spans="1:19" x14ac:dyDescent="0.25">
      <c r="A1" s="184" t="s">
        <v>100</v>
      </c>
      <c r="B1" t="s">
        <v>174</v>
      </c>
    </row>
    <row r="3" spans="1:19" ht="15.75" thickBot="1" x14ac:dyDescent="0.3">
      <c r="B3" s="175" t="s">
        <v>97</v>
      </c>
      <c r="D3" s="3"/>
      <c r="E3" s="3"/>
      <c r="F3" s="3"/>
      <c r="G3" s="3"/>
      <c r="M3" s="175" t="s">
        <v>99</v>
      </c>
      <c r="O3" s="3"/>
      <c r="P3" s="3"/>
      <c r="Q3" s="3"/>
      <c r="R3" s="3"/>
      <c r="S3" s="3"/>
    </row>
    <row r="4" spans="1:19" ht="16.5" thickBot="1" x14ac:dyDescent="0.35">
      <c r="B4" s="167" t="s">
        <v>24</v>
      </c>
      <c r="C4" s="169" t="s">
        <v>117</v>
      </c>
      <c r="D4" s="170" t="s">
        <v>118</v>
      </c>
      <c r="E4" s="169" t="s">
        <v>119</v>
      </c>
      <c r="F4" s="170" t="s">
        <v>120</v>
      </c>
      <c r="G4" s="169" t="s">
        <v>121</v>
      </c>
      <c r="H4" s="171" t="s">
        <v>122</v>
      </c>
      <c r="M4" s="167" t="s">
        <v>24</v>
      </c>
      <c r="N4" s="169" t="s">
        <v>117</v>
      </c>
      <c r="O4" s="170" t="s">
        <v>118</v>
      </c>
      <c r="P4" s="169" t="s">
        <v>188</v>
      </c>
      <c r="Q4" s="170" t="s">
        <v>186</v>
      </c>
      <c r="R4" s="170" t="s">
        <v>121</v>
      </c>
      <c r="S4" s="171" t="s">
        <v>122</v>
      </c>
    </row>
    <row r="5" spans="1:19" x14ac:dyDescent="0.25">
      <c r="B5" s="140">
        <v>0</v>
      </c>
      <c r="C5" s="129"/>
      <c r="D5" s="134"/>
      <c r="E5" s="129"/>
      <c r="F5" s="134"/>
      <c r="G5" s="129">
        <v>29.20167</v>
      </c>
      <c r="H5" s="141">
        <v>52.556669999999997</v>
      </c>
      <c r="M5" s="140">
        <v>0</v>
      </c>
      <c r="N5" s="181"/>
      <c r="O5" s="176"/>
      <c r="P5" s="181"/>
      <c r="Q5" s="176"/>
      <c r="R5" s="176">
        <v>5086.6670000000004</v>
      </c>
      <c r="S5" s="177">
        <v>13862.67</v>
      </c>
    </row>
    <row r="6" spans="1:19" x14ac:dyDescent="0.25">
      <c r="B6" s="140">
        <v>-10</v>
      </c>
      <c r="C6" s="129"/>
      <c r="D6" s="134"/>
      <c r="E6" s="129">
        <v>30.63</v>
      </c>
      <c r="F6" s="134">
        <v>66.12</v>
      </c>
      <c r="G6" s="129"/>
      <c r="H6" s="141"/>
      <c r="M6" s="140">
        <v>-10</v>
      </c>
      <c r="N6" s="181"/>
      <c r="O6" s="176"/>
      <c r="P6" s="181">
        <v>4177.5</v>
      </c>
      <c r="Q6" s="176">
        <v>21420.5</v>
      </c>
      <c r="R6" s="176"/>
      <c r="S6" s="177"/>
    </row>
    <row r="7" spans="1:19" x14ac:dyDescent="0.25">
      <c r="B7" s="140">
        <v>-9</v>
      </c>
      <c r="C7" s="129"/>
      <c r="D7" s="134"/>
      <c r="E7" s="129">
        <v>29.24</v>
      </c>
      <c r="F7" s="134">
        <v>56.33</v>
      </c>
      <c r="G7" s="129"/>
      <c r="H7" s="141"/>
      <c r="M7" s="140">
        <v>-9</v>
      </c>
      <c r="N7" s="181"/>
      <c r="O7" s="176"/>
      <c r="P7" s="181">
        <v>907043.5</v>
      </c>
      <c r="Q7" s="176">
        <v>986811.5</v>
      </c>
      <c r="R7" s="176"/>
      <c r="S7" s="177"/>
    </row>
    <row r="8" spans="1:19" x14ac:dyDescent="0.25">
      <c r="B8" s="140">
        <v>-8</v>
      </c>
      <c r="C8" s="129"/>
      <c r="D8" s="134"/>
      <c r="E8" s="129">
        <v>33.619999999999997</v>
      </c>
      <c r="F8" s="134">
        <v>81.13</v>
      </c>
      <c r="G8" s="129"/>
      <c r="H8" s="141"/>
      <c r="M8" s="140">
        <v>-8</v>
      </c>
      <c r="N8" s="181"/>
      <c r="O8" s="176"/>
      <c r="P8" s="181">
        <v>45900000</v>
      </c>
      <c r="Q8" s="176">
        <v>8715000</v>
      </c>
      <c r="R8" s="176"/>
      <c r="S8" s="177"/>
    </row>
    <row r="9" spans="1:19" x14ac:dyDescent="0.25">
      <c r="B9" s="140">
        <v>-7</v>
      </c>
      <c r="C9" s="129"/>
      <c r="D9" s="134"/>
      <c r="E9" s="129">
        <v>31.96</v>
      </c>
      <c r="F9" s="134">
        <v>50.494999999999997</v>
      </c>
      <c r="G9" s="129"/>
      <c r="H9" s="141"/>
      <c r="M9" s="140">
        <v>-7</v>
      </c>
      <c r="N9" s="181"/>
      <c r="O9" s="176"/>
      <c r="P9" s="181">
        <v>57250000</v>
      </c>
      <c r="Q9" s="176">
        <v>29250000</v>
      </c>
      <c r="R9" s="176"/>
      <c r="S9" s="177"/>
    </row>
    <row r="10" spans="1:19" x14ac:dyDescent="0.25">
      <c r="B10" s="140">
        <v>-6</v>
      </c>
      <c r="C10" s="129"/>
      <c r="D10" s="173"/>
      <c r="E10" s="129">
        <v>25.87</v>
      </c>
      <c r="F10" s="134">
        <v>48.414999999999999</v>
      </c>
      <c r="G10" s="129"/>
      <c r="H10" s="141"/>
      <c r="M10" s="140">
        <v>-6</v>
      </c>
      <c r="N10" s="181"/>
      <c r="O10" s="178"/>
      <c r="P10" s="181">
        <v>257500000</v>
      </c>
      <c r="Q10" s="176">
        <v>44450000</v>
      </c>
      <c r="R10" s="176"/>
      <c r="S10" s="177"/>
    </row>
    <row r="11" spans="1:19" x14ac:dyDescent="0.25">
      <c r="B11" s="140">
        <v>-5</v>
      </c>
      <c r="C11" s="129">
        <v>39.20167</v>
      </c>
      <c r="D11" s="173"/>
      <c r="E11" s="129">
        <v>33.185000000000002</v>
      </c>
      <c r="F11" s="134">
        <v>58.39</v>
      </c>
      <c r="G11" s="129"/>
      <c r="H11" s="141"/>
      <c r="M11" s="140">
        <v>-5</v>
      </c>
      <c r="N11" s="181">
        <v>1738.2</v>
      </c>
      <c r="O11" s="176">
        <v>4678.6000000000004</v>
      </c>
      <c r="P11" s="181">
        <v>76550000</v>
      </c>
      <c r="Q11" s="176">
        <v>30550000</v>
      </c>
      <c r="R11" s="176"/>
      <c r="S11" s="177"/>
    </row>
    <row r="12" spans="1:19" x14ac:dyDescent="0.25">
      <c r="B12" s="140">
        <v>-4.7</v>
      </c>
      <c r="C12" s="129">
        <v>31.023330000000001</v>
      </c>
      <c r="D12" s="134"/>
      <c r="E12" s="129"/>
      <c r="F12" s="134"/>
      <c r="G12" s="129"/>
      <c r="H12" s="141"/>
      <c r="M12" s="140">
        <v>-4.7</v>
      </c>
      <c r="N12" s="181">
        <v>1963.6</v>
      </c>
      <c r="O12" s="176"/>
      <c r="P12" s="181"/>
      <c r="Q12" s="176"/>
      <c r="R12" s="176"/>
      <c r="S12" s="177"/>
    </row>
    <row r="13" spans="1:19" x14ac:dyDescent="0.25">
      <c r="B13" s="140">
        <v>-4.3</v>
      </c>
      <c r="C13" s="129">
        <v>27.488330000000001</v>
      </c>
      <c r="D13" s="134"/>
      <c r="E13" s="129"/>
      <c r="F13" s="134"/>
      <c r="G13" s="129"/>
      <c r="H13" s="141"/>
      <c r="M13" s="140">
        <v>-4.3</v>
      </c>
      <c r="N13" s="181">
        <v>3813</v>
      </c>
      <c r="O13" s="176"/>
      <c r="P13" s="181"/>
      <c r="Q13" s="176"/>
      <c r="R13" s="176"/>
      <c r="S13" s="177"/>
    </row>
    <row r="14" spans="1:19" x14ac:dyDescent="0.25">
      <c r="B14" s="140">
        <v>-4</v>
      </c>
      <c r="C14" s="129">
        <v>24.066669999999998</v>
      </c>
      <c r="D14" s="134">
        <v>63.854999999999997</v>
      </c>
      <c r="E14" s="129"/>
      <c r="F14" s="134"/>
      <c r="G14" s="129"/>
      <c r="H14" s="141"/>
      <c r="M14" s="140">
        <v>-4</v>
      </c>
      <c r="N14" s="181">
        <v>1271579</v>
      </c>
      <c r="O14" s="176">
        <v>874642.4</v>
      </c>
      <c r="P14" s="181"/>
      <c r="Q14" s="176"/>
      <c r="R14" s="176"/>
      <c r="S14" s="177"/>
    </row>
    <row r="15" spans="1:19" x14ac:dyDescent="0.25">
      <c r="B15" s="140">
        <v>-3.7</v>
      </c>
      <c r="C15" s="129">
        <v>37.72166</v>
      </c>
      <c r="D15" s="134"/>
      <c r="E15" s="129"/>
      <c r="F15" s="134"/>
      <c r="G15" s="129"/>
      <c r="H15" s="141"/>
      <c r="M15" s="140">
        <v>-3.7</v>
      </c>
      <c r="N15" s="181">
        <v>1135039</v>
      </c>
      <c r="O15" s="176"/>
      <c r="P15" s="181"/>
      <c r="Q15" s="176"/>
      <c r="R15" s="176"/>
      <c r="S15" s="177"/>
    </row>
    <row r="16" spans="1:19" x14ac:dyDescent="0.25">
      <c r="B16" s="140">
        <v>-3.3</v>
      </c>
      <c r="C16" s="129">
        <v>50.82</v>
      </c>
      <c r="D16" s="134">
        <v>85.015000000000001</v>
      </c>
      <c r="E16" s="129"/>
      <c r="F16" s="134"/>
      <c r="G16" s="129"/>
      <c r="H16" s="141"/>
      <c r="M16" s="140">
        <v>-3.3</v>
      </c>
      <c r="N16" s="181">
        <v>9620.7999999999993</v>
      </c>
      <c r="O16" s="176">
        <v>17513</v>
      </c>
      <c r="P16" s="181"/>
      <c r="Q16" s="176"/>
      <c r="R16" s="176"/>
      <c r="S16" s="177"/>
    </row>
    <row r="17" spans="2:22" ht="15.75" thickBot="1" x14ac:dyDescent="0.3">
      <c r="B17" s="142">
        <v>-3</v>
      </c>
      <c r="C17" s="144"/>
      <c r="D17" s="143">
        <v>92.844999999999999</v>
      </c>
      <c r="E17" s="144"/>
      <c r="F17" s="143"/>
      <c r="G17" s="144"/>
      <c r="H17" s="145"/>
      <c r="M17" s="142">
        <v>-3</v>
      </c>
      <c r="N17" s="182"/>
      <c r="O17" s="179">
        <v>1853.4</v>
      </c>
      <c r="P17" s="182"/>
      <c r="Q17" s="179"/>
      <c r="R17" s="179"/>
      <c r="S17" s="180"/>
    </row>
    <row r="18" spans="2:22" ht="15.75" thickBot="1" x14ac:dyDescent="0.3"/>
    <row r="19" spans="2:22" ht="15.75" thickBot="1" x14ac:dyDescent="0.3">
      <c r="B19" s="167" t="s">
        <v>24</v>
      </c>
      <c r="C19" s="174" t="s">
        <v>124</v>
      </c>
      <c r="D19" s="174" t="s">
        <v>125</v>
      </c>
      <c r="E19" s="174" t="s">
        <v>126</v>
      </c>
      <c r="F19" s="169" t="s">
        <v>185</v>
      </c>
      <c r="G19" s="170" t="s">
        <v>186</v>
      </c>
      <c r="H19" s="170" t="s">
        <v>187</v>
      </c>
      <c r="I19" s="169" t="s">
        <v>121</v>
      </c>
      <c r="J19" s="170" t="s">
        <v>122</v>
      </c>
      <c r="K19" s="171" t="s">
        <v>123</v>
      </c>
      <c r="M19" s="167" t="s">
        <v>24</v>
      </c>
      <c r="N19" s="183" t="s">
        <v>124</v>
      </c>
      <c r="O19" s="174" t="s">
        <v>125</v>
      </c>
      <c r="P19" s="174" t="s">
        <v>126</v>
      </c>
      <c r="Q19" s="169" t="s">
        <v>185</v>
      </c>
      <c r="R19" s="170" t="s">
        <v>186</v>
      </c>
      <c r="S19" s="170" t="s">
        <v>187</v>
      </c>
      <c r="T19" s="169" t="s">
        <v>121</v>
      </c>
      <c r="U19" s="170" t="s">
        <v>122</v>
      </c>
      <c r="V19" s="171" t="s">
        <v>123</v>
      </c>
    </row>
    <row r="20" spans="2:22" x14ac:dyDescent="0.25">
      <c r="B20" s="140">
        <v>0</v>
      </c>
      <c r="C20" s="134"/>
      <c r="D20" s="134"/>
      <c r="E20" s="134"/>
      <c r="F20" s="129"/>
      <c r="G20" s="134"/>
      <c r="H20" s="134"/>
      <c r="I20" s="129">
        <v>29.20167</v>
      </c>
      <c r="J20" s="134">
        <v>52.556669999999997</v>
      </c>
      <c r="K20" s="141">
        <v>31.95167</v>
      </c>
      <c r="M20" s="140">
        <v>0</v>
      </c>
      <c r="N20" s="181"/>
      <c r="O20" s="176"/>
      <c r="P20" s="176"/>
      <c r="Q20" s="181"/>
      <c r="R20" s="176"/>
      <c r="S20" s="176"/>
      <c r="T20" s="181">
        <v>5086.6670000000004</v>
      </c>
      <c r="U20" s="176">
        <v>15324.67</v>
      </c>
      <c r="V20" s="177">
        <v>31595.67</v>
      </c>
    </row>
    <row r="21" spans="2:22" x14ac:dyDescent="0.25">
      <c r="B21" s="140">
        <v>-10</v>
      </c>
      <c r="C21" s="134"/>
      <c r="D21" s="134"/>
      <c r="E21" s="134"/>
      <c r="F21" s="129">
        <v>30.63</v>
      </c>
      <c r="G21" s="134">
        <v>66.12</v>
      </c>
      <c r="H21" s="134">
        <v>98.68</v>
      </c>
      <c r="I21" s="129"/>
      <c r="J21" s="134"/>
      <c r="K21" s="141"/>
      <c r="M21" s="140">
        <v>-10</v>
      </c>
      <c r="N21" s="181"/>
      <c r="O21" s="176"/>
      <c r="P21" s="176"/>
      <c r="Q21" s="181">
        <v>4177.5</v>
      </c>
      <c r="R21" s="176">
        <v>11434</v>
      </c>
      <c r="S21" s="176">
        <v>2084.5</v>
      </c>
      <c r="T21" s="181"/>
      <c r="U21" s="176"/>
      <c r="V21" s="177"/>
    </row>
    <row r="22" spans="2:22" x14ac:dyDescent="0.25">
      <c r="B22" s="140">
        <v>-9</v>
      </c>
      <c r="C22" s="134"/>
      <c r="D22" s="134"/>
      <c r="E22" s="134"/>
      <c r="F22" s="129">
        <v>29.24</v>
      </c>
      <c r="G22" s="134">
        <v>56.33</v>
      </c>
      <c r="H22" s="134">
        <v>77.48</v>
      </c>
      <c r="I22" s="129"/>
      <c r="J22" s="134"/>
      <c r="K22" s="141"/>
      <c r="M22" s="140">
        <v>-9</v>
      </c>
      <c r="N22" s="181"/>
      <c r="O22" s="176"/>
      <c r="P22" s="176"/>
      <c r="Q22" s="181">
        <v>907043.5</v>
      </c>
      <c r="R22" s="176">
        <v>1129518</v>
      </c>
      <c r="S22" s="176">
        <v>3655000</v>
      </c>
      <c r="T22" s="181"/>
      <c r="U22" s="176"/>
      <c r="V22" s="177"/>
    </row>
    <row r="23" spans="2:22" x14ac:dyDescent="0.25">
      <c r="B23" s="140">
        <v>-8</v>
      </c>
      <c r="C23" s="134"/>
      <c r="D23" s="134"/>
      <c r="E23" s="134"/>
      <c r="F23" s="129">
        <v>33.619999999999997</v>
      </c>
      <c r="G23" s="134">
        <v>81.13</v>
      </c>
      <c r="H23" s="134">
        <v>63.284999999999997</v>
      </c>
      <c r="I23" s="129"/>
      <c r="J23" s="134"/>
      <c r="K23" s="141"/>
      <c r="M23" s="140">
        <v>-8</v>
      </c>
      <c r="N23" s="181"/>
      <c r="O23" s="176"/>
      <c r="P23" s="176"/>
      <c r="Q23" s="181">
        <v>45900000</v>
      </c>
      <c r="R23" s="176">
        <v>10220000</v>
      </c>
      <c r="S23" s="176">
        <v>62450000</v>
      </c>
      <c r="T23" s="181"/>
      <c r="U23" s="176"/>
      <c r="V23" s="177"/>
    </row>
    <row r="24" spans="2:22" x14ac:dyDescent="0.25">
      <c r="B24" s="140">
        <v>-7</v>
      </c>
      <c r="C24" s="134"/>
      <c r="D24" s="134"/>
      <c r="E24" s="134"/>
      <c r="F24" s="129">
        <v>31.96</v>
      </c>
      <c r="G24" s="134">
        <v>50.494999999999997</v>
      </c>
      <c r="H24" s="134">
        <v>52.37</v>
      </c>
      <c r="I24" s="129"/>
      <c r="J24" s="134"/>
      <c r="K24" s="141"/>
      <c r="M24" s="140">
        <v>-7</v>
      </c>
      <c r="N24" s="181"/>
      <c r="O24" s="176"/>
      <c r="P24" s="176"/>
      <c r="Q24" s="181">
        <v>57250000</v>
      </c>
      <c r="R24" s="176">
        <v>32500000</v>
      </c>
      <c r="S24" s="176">
        <v>58550000</v>
      </c>
      <c r="T24" s="181"/>
      <c r="U24" s="176"/>
      <c r="V24" s="177"/>
    </row>
    <row r="25" spans="2:22" x14ac:dyDescent="0.25">
      <c r="B25" s="140">
        <v>-6</v>
      </c>
      <c r="C25" s="134"/>
      <c r="D25" s="173"/>
      <c r="E25" s="134"/>
      <c r="F25" s="129">
        <v>25.87</v>
      </c>
      <c r="G25" s="134">
        <v>48.414999999999999</v>
      </c>
      <c r="H25" s="134">
        <v>77.295000000000002</v>
      </c>
      <c r="I25" s="129"/>
      <c r="J25" s="134"/>
      <c r="K25" s="141"/>
      <c r="M25" s="140">
        <v>-6</v>
      </c>
      <c r="N25" s="181"/>
      <c r="O25" s="178"/>
      <c r="P25" s="176"/>
      <c r="Q25" s="181">
        <v>257500000</v>
      </c>
      <c r="R25" s="176">
        <v>43850000</v>
      </c>
      <c r="S25" s="176">
        <v>97300000</v>
      </c>
      <c r="T25" s="181"/>
      <c r="U25" s="176"/>
      <c r="V25" s="177"/>
    </row>
    <row r="26" spans="2:22" x14ac:dyDescent="0.25">
      <c r="B26" s="140">
        <v>-5</v>
      </c>
      <c r="C26" s="134">
        <v>31.44333</v>
      </c>
      <c r="D26" s="173"/>
      <c r="E26" s="134">
        <v>45.748330000000003</v>
      </c>
      <c r="F26" s="129">
        <v>33.185000000000002</v>
      </c>
      <c r="G26" s="134">
        <v>58.39</v>
      </c>
      <c r="H26" s="134">
        <v>72.150000000000006</v>
      </c>
      <c r="I26" s="129"/>
      <c r="J26" s="134"/>
      <c r="K26" s="141"/>
      <c r="M26" s="140">
        <v>-5</v>
      </c>
      <c r="N26" s="181">
        <v>2475.25</v>
      </c>
      <c r="O26" s="176">
        <v>5462.4</v>
      </c>
      <c r="P26" s="176">
        <v>7631.6</v>
      </c>
      <c r="Q26" s="181">
        <v>76550000</v>
      </c>
      <c r="R26" s="176">
        <v>34600000</v>
      </c>
      <c r="S26" s="176">
        <v>44950000</v>
      </c>
      <c r="T26" s="181"/>
      <c r="U26" s="176"/>
      <c r="V26" s="177"/>
    </row>
    <row r="27" spans="2:22" x14ac:dyDescent="0.25">
      <c r="B27" s="140">
        <v>-4.7</v>
      </c>
      <c r="C27" s="134">
        <v>44.234999999999999</v>
      </c>
      <c r="D27" s="134"/>
      <c r="E27" s="134">
        <v>22.05667</v>
      </c>
      <c r="F27" s="129"/>
      <c r="G27" s="134"/>
      <c r="H27" s="134"/>
      <c r="I27" s="129"/>
      <c r="J27" s="134"/>
      <c r="K27" s="141"/>
      <c r="M27" s="140">
        <v>-4.7</v>
      </c>
      <c r="N27" s="181">
        <v>1502.4</v>
      </c>
      <c r="O27" s="176"/>
      <c r="P27" s="176">
        <v>12000</v>
      </c>
      <c r="Q27" s="181"/>
      <c r="R27" s="176"/>
      <c r="S27" s="176"/>
      <c r="T27" s="181"/>
      <c r="U27" s="176"/>
      <c r="V27" s="177"/>
    </row>
    <row r="28" spans="2:22" x14ac:dyDescent="0.25">
      <c r="B28" s="140">
        <v>-4.3</v>
      </c>
      <c r="C28" s="134">
        <v>43.99333</v>
      </c>
      <c r="D28" s="134"/>
      <c r="E28" s="134">
        <v>34.869999999999997</v>
      </c>
      <c r="F28" s="129"/>
      <c r="G28" s="134"/>
      <c r="H28" s="134"/>
      <c r="I28" s="129"/>
      <c r="J28" s="134"/>
      <c r="K28" s="141"/>
      <c r="M28" s="140">
        <v>-4.3</v>
      </c>
      <c r="N28" s="181">
        <v>4282.3999999999996</v>
      </c>
      <c r="O28" s="176"/>
      <c r="P28" s="176">
        <v>20069</v>
      </c>
      <c r="Q28" s="181"/>
      <c r="R28" s="176"/>
      <c r="S28" s="176"/>
      <c r="T28" s="181"/>
      <c r="U28" s="176"/>
      <c r="V28" s="177"/>
    </row>
    <row r="29" spans="2:22" x14ac:dyDescent="0.25">
      <c r="B29" s="140">
        <v>-4</v>
      </c>
      <c r="C29" s="134">
        <v>38.475000000000001</v>
      </c>
      <c r="D29" s="134">
        <v>61.94</v>
      </c>
      <c r="E29" s="134">
        <v>37.72</v>
      </c>
      <c r="F29" s="129"/>
      <c r="G29" s="134"/>
      <c r="H29" s="134"/>
      <c r="I29" s="129"/>
      <c r="J29" s="134"/>
      <c r="K29" s="141"/>
      <c r="M29" s="140">
        <v>-4</v>
      </c>
      <c r="N29" s="181">
        <v>119129</v>
      </c>
      <c r="O29" s="176">
        <v>55901.25</v>
      </c>
      <c r="P29" s="176">
        <v>169266.8</v>
      </c>
      <c r="Q29" s="181"/>
      <c r="R29" s="176"/>
      <c r="S29" s="176"/>
      <c r="T29" s="181"/>
      <c r="U29" s="176"/>
      <c r="V29" s="177"/>
    </row>
    <row r="30" spans="2:22" x14ac:dyDescent="0.25">
      <c r="B30" s="140">
        <v>-3.7</v>
      </c>
      <c r="C30" s="134">
        <v>57.134999999999998</v>
      </c>
      <c r="D30" s="134">
        <v>60.781669999999998</v>
      </c>
      <c r="E30" s="134">
        <v>34.323329999999999</v>
      </c>
      <c r="F30" s="129"/>
      <c r="G30" s="134"/>
      <c r="H30" s="134"/>
      <c r="I30" s="129"/>
      <c r="J30" s="134"/>
      <c r="K30" s="141"/>
      <c r="M30" s="140">
        <v>-3.7</v>
      </c>
      <c r="N30" s="181">
        <v>2248.8000000000002</v>
      </c>
      <c r="O30" s="176">
        <v>35144.400000000001</v>
      </c>
      <c r="P30" s="176">
        <v>47995.4</v>
      </c>
      <c r="Q30" s="181"/>
      <c r="R30" s="176"/>
      <c r="S30" s="176"/>
      <c r="T30" s="181"/>
      <c r="U30" s="176"/>
      <c r="V30" s="177"/>
    </row>
    <row r="31" spans="2:22" x14ac:dyDescent="0.25">
      <c r="B31" s="140">
        <v>-3.3</v>
      </c>
      <c r="C31" s="134">
        <v>59.26</v>
      </c>
      <c r="D31" s="134">
        <v>59.761670000000002</v>
      </c>
      <c r="E31" s="134">
        <v>46.195</v>
      </c>
      <c r="F31" s="129"/>
      <c r="G31" s="134"/>
      <c r="H31" s="134"/>
      <c r="I31" s="129"/>
      <c r="J31" s="134"/>
      <c r="K31" s="141"/>
      <c r="M31" s="140">
        <v>-3.3</v>
      </c>
      <c r="N31" s="181">
        <v>1710.2</v>
      </c>
      <c r="O31" s="176">
        <v>59950</v>
      </c>
      <c r="P31" s="176">
        <v>2086.8000000000002</v>
      </c>
      <c r="Q31" s="181"/>
      <c r="R31" s="176"/>
      <c r="S31" s="176"/>
      <c r="T31" s="181"/>
      <c r="U31" s="176"/>
      <c r="V31" s="177"/>
    </row>
    <row r="32" spans="2:22" ht="15.75" thickBot="1" x14ac:dyDescent="0.3">
      <c r="B32" s="142">
        <v>-3</v>
      </c>
      <c r="C32" s="143"/>
      <c r="D32" s="143">
        <v>96.758330000000001</v>
      </c>
      <c r="E32" s="143"/>
      <c r="F32" s="144"/>
      <c r="G32" s="143"/>
      <c r="H32" s="143"/>
      <c r="I32" s="144"/>
      <c r="J32" s="143"/>
      <c r="K32" s="145"/>
      <c r="M32" s="142">
        <v>-3</v>
      </c>
      <c r="N32" s="182"/>
      <c r="O32" s="179">
        <v>28790.6</v>
      </c>
      <c r="P32" s="179"/>
      <c r="Q32" s="182"/>
      <c r="R32" s="179"/>
      <c r="S32" s="179"/>
      <c r="T32" s="182"/>
      <c r="U32" s="179"/>
      <c r="V32" s="180"/>
    </row>
    <row r="34" spans="13:22" x14ac:dyDescent="0.25">
      <c r="M34" s="28"/>
      <c r="N34" s="244"/>
      <c r="O34" s="244"/>
      <c r="P34" s="244"/>
      <c r="Q34" s="244"/>
      <c r="R34" s="244"/>
      <c r="S34" s="244"/>
      <c r="T34" s="244"/>
      <c r="U34" s="244"/>
      <c r="V34" s="244"/>
    </row>
    <row r="35" spans="13:22" x14ac:dyDescent="0.25">
      <c r="M35" s="27"/>
      <c r="N35" s="30"/>
      <c r="O35" s="30"/>
      <c r="P35" s="30"/>
      <c r="Q35" s="30"/>
      <c r="R35" s="30"/>
      <c r="S35" s="30"/>
      <c r="T35" s="30"/>
      <c r="U35" s="30"/>
      <c r="V35" s="30"/>
    </row>
    <row r="36" spans="13:22" x14ac:dyDescent="0.25">
      <c r="M36" s="27"/>
      <c r="N36" s="30"/>
      <c r="O36" s="30"/>
      <c r="P36" s="30"/>
      <c r="Q36" s="30"/>
      <c r="R36" s="30"/>
      <c r="S36" s="30"/>
      <c r="T36" s="30"/>
      <c r="U36" s="30"/>
      <c r="V36" s="30"/>
    </row>
    <row r="37" spans="13:22" x14ac:dyDescent="0.25">
      <c r="M37" s="27"/>
      <c r="N37" s="30"/>
      <c r="O37" s="30"/>
      <c r="P37" s="30"/>
      <c r="Q37" s="30"/>
      <c r="R37" s="30"/>
      <c r="S37" s="30"/>
      <c r="T37" s="30"/>
      <c r="U37" s="30"/>
      <c r="V37" s="30"/>
    </row>
    <row r="38" spans="13:22" x14ac:dyDescent="0.25">
      <c r="M38" s="27"/>
      <c r="N38" s="30"/>
      <c r="O38" s="30"/>
      <c r="P38" s="30"/>
      <c r="Q38" s="30"/>
      <c r="R38" s="30"/>
      <c r="S38" s="30"/>
      <c r="T38" s="30"/>
      <c r="U38" s="30"/>
      <c r="V38" s="30"/>
    </row>
    <row r="39" spans="13:22" x14ac:dyDescent="0.25">
      <c r="M39" s="27"/>
      <c r="N39" s="30"/>
      <c r="O39" s="30"/>
      <c r="P39" s="30"/>
      <c r="Q39" s="30"/>
      <c r="R39" s="30"/>
      <c r="S39" s="30"/>
      <c r="T39" s="30"/>
      <c r="U39" s="30"/>
      <c r="V39" s="30"/>
    </row>
    <row r="40" spans="13:22" x14ac:dyDescent="0.25">
      <c r="M40" s="27"/>
      <c r="N40" s="30"/>
      <c r="O40" s="31"/>
      <c r="P40" s="30"/>
      <c r="Q40" s="30"/>
      <c r="R40" s="30"/>
      <c r="S40" s="30"/>
      <c r="T40" s="30"/>
      <c r="U40" s="30"/>
      <c r="V40" s="30"/>
    </row>
    <row r="41" spans="13:22" x14ac:dyDescent="0.25">
      <c r="M41" s="27"/>
      <c r="N41" s="30"/>
      <c r="O41" s="30"/>
      <c r="P41" s="30"/>
      <c r="Q41" s="30"/>
      <c r="R41" s="30"/>
      <c r="S41" s="30"/>
      <c r="T41" s="30"/>
      <c r="U41" s="30"/>
      <c r="V41" s="30"/>
    </row>
    <row r="42" spans="13:22" x14ac:dyDescent="0.25">
      <c r="M42" s="27"/>
      <c r="N42" s="30"/>
      <c r="O42" s="30"/>
      <c r="P42" s="30"/>
      <c r="Q42" s="30"/>
      <c r="R42" s="30"/>
      <c r="S42" s="30"/>
      <c r="T42" s="30"/>
      <c r="U42" s="30"/>
      <c r="V42" s="30"/>
    </row>
    <row r="43" spans="13:22" x14ac:dyDescent="0.25">
      <c r="M43" s="27"/>
      <c r="N43" s="30"/>
      <c r="O43" s="30"/>
      <c r="P43" s="30"/>
      <c r="Q43" s="30"/>
      <c r="R43" s="30"/>
      <c r="S43" s="30"/>
      <c r="T43" s="30"/>
      <c r="U43" s="30"/>
      <c r="V43" s="30"/>
    </row>
    <row r="44" spans="13:22" x14ac:dyDescent="0.25">
      <c r="M44" s="27"/>
      <c r="N44" s="30"/>
      <c r="O44" s="30"/>
      <c r="P44" s="30"/>
      <c r="Q44" s="30"/>
      <c r="R44" s="30"/>
      <c r="S44" s="30"/>
      <c r="T44" s="30"/>
      <c r="U44" s="30"/>
      <c r="V44" s="30"/>
    </row>
    <row r="45" spans="13:22" x14ac:dyDescent="0.25">
      <c r="M45" s="27"/>
      <c r="N45" s="30"/>
      <c r="O45" s="30"/>
      <c r="P45" s="30"/>
      <c r="Q45" s="30"/>
      <c r="R45" s="30"/>
      <c r="S45" s="30"/>
      <c r="T45" s="30"/>
      <c r="U45" s="30"/>
      <c r="V45" s="30"/>
    </row>
    <row r="46" spans="13:22" x14ac:dyDescent="0.25">
      <c r="M46" s="27"/>
      <c r="N46" s="30"/>
      <c r="O46" s="30"/>
      <c r="P46" s="30"/>
      <c r="Q46" s="30"/>
      <c r="R46" s="30"/>
      <c r="S46" s="30"/>
      <c r="T46" s="30"/>
      <c r="U46" s="30"/>
      <c r="V46" s="30"/>
    </row>
    <row r="47" spans="13:22" x14ac:dyDescent="0.25">
      <c r="M47" s="27"/>
      <c r="N47" s="30"/>
      <c r="O47" s="30"/>
      <c r="P47" s="30"/>
      <c r="Q47" s="30"/>
      <c r="R47" s="30"/>
      <c r="S47" s="30"/>
      <c r="T47" s="30"/>
      <c r="U47" s="30"/>
      <c r="V47" s="30"/>
    </row>
  </sheetData>
  <mergeCells count="3">
    <mergeCell ref="N34:P34"/>
    <mergeCell ref="Q34:S34"/>
    <mergeCell ref="T34:V3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5F15-7D3F-41FE-8C18-602722369D6C}">
  <dimension ref="A1:P165"/>
  <sheetViews>
    <sheetView workbookViewId="0"/>
  </sheetViews>
  <sheetFormatPr defaultRowHeight="12.75" x14ac:dyDescent="0.2"/>
  <cols>
    <col min="1" max="1" width="9.140625" style="66"/>
    <col min="2" max="2" width="12.140625" style="66" bestFit="1" customWidth="1"/>
    <col min="3" max="8" width="9.28515625" style="66" bestFit="1" customWidth="1"/>
    <col min="9" max="9" width="9.140625" style="66"/>
    <col min="10" max="12" width="9.28515625" style="66" bestFit="1" customWidth="1"/>
    <col min="13" max="13" width="10.42578125" style="66" bestFit="1" customWidth="1"/>
    <col min="14" max="16384" width="9.140625" style="66"/>
  </cols>
  <sheetData>
    <row r="1" spans="1:16" x14ac:dyDescent="0.2">
      <c r="A1" s="186" t="s">
        <v>103</v>
      </c>
      <c r="B1" s="66" t="s">
        <v>104</v>
      </c>
      <c r="N1" s="5"/>
      <c r="O1" s="5"/>
      <c r="P1" s="68"/>
    </row>
    <row r="2" spans="1:16" x14ac:dyDescent="0.2">
      <c r="B2" s="66" t="s">
        <v>116</v>
      </c>
      <c r="K2" s="11"/>
      <c r="L2" s="11"/>
      <c r="M2" s="11"/>
      <c r="N2" s="1"/>
      <c r="O2" s="1"/>
    </row>
    <row r="3" spans="1:16" x14ac:dyDescent="0.2">
      <c r="K3" s="11"/>
      <c r="L3" s="11"/>
      <c r="M3" s="11"/>
      <c r="N3" s="1"/>
      <c r="O3" s="1"/>
    </row>
    <row r="4" spans="1:16" x14ac:dyDescent="0.2">
      <c r="J4" s="78"/>
      <c r="K4" s="11"/>
      <c r="L4" s="11"/>
      <c r="M4" s="11"/>
      <c r="N4" s="1"/>
      <c r="O4" s="1"/>
    </row>
    <row r="5" spans="1:16" x14ac:dyDescent="0.2">
      <c r="K5" s="12"/>
      <c r="L5" s="13"/>
      <c r="M5" s="14"/>
      <c r="N5" s="1"/>
      <c r="O5" s="1"/>
    </row>
    <row r="6" spans="1:16" x14ac:dyDescent="0.2">
      <c r="B6" s="193"/>
      <c r="C6" s="219" t="s">
        <v>6</v>
      </c>
      <c r="D6" s="220"/>
      <c r="E6" s="220"/>
      <c r="F6" s="219" t="s">
        <v>7</v>
      </c>
      <c r="G6" s="220"/>
      <c r="H6" s="220"/>
      <c r="I6" s="227"/>
      <c r="J6" s="221" t="s">
        <v>8</v>
      </c>
      <c r="K6" s="221"/>
      <c r="L6" s="221"/>
      <c r="M6" s="222"/>
      <c r="N6" s="68"/>
      <c r="O6" s="68"/>
      <c r="P6" s="5"/>
    </row>
    <row r="7" spans="1:16" x14ac:dyDescent="0.2">
      <c r="B7" s="69" t="s">
        <v>9</v>
      </c>
      <c r="C7" s="70"/>
      <c r="D7" s="79"/>
      <c r="E7" s="79"/>
      <c r="F7" s="70"/>
      <c r="G7" s="79"/>
      <c r="H7" s="79"/>
      <c r="I7" s="80"/>
      <c r="J7" s="79"/>
      <c r="K7" s="79"/>
      <c r="L7" s="79"/>
      <c r="M7" s="80"/>
      <c r="N7" s="68"/>
      <c r="O7" s="68"/>
      <c r="P7" s="5"/>
    </row>
    <row r="8" spans="1:16" x14ac:dyDescent="0.2">
      <c r="B8" s="71" t="s">
        <v>90</v>
      </c>
      <c r="C8" s="72" t="s">
        <v>11</v>
      </c>
      <c r="D8" s="81" t="s">
        <v>12</v>
      </c>
      <c r="E8" s="81" t="s">
        <v>13</v>
      </c>
      <c r="F8" s="72" t="s">
        <v>11</v>
      </c>
      <c r="G8" s="81" t="s">
        <v>12</v>
      </c>
      <c r="H8" s="81" t="s">
        <v>13</v>
      </c>
      <c r="I8" s="225"/>
      <c r="J8" s="194" t="s">
        <v>190</v>
      </c>
      <c r="K8" s="79"/>
      <c r="L8" s="79"/>
      <c r="M8" s="80"/>
      <c r="N8" s="73"/>
      <c r="O8" s="73"/>
      <c r="P8" s="5"/>
    </row>
    <row r="9" spans="1:16" x14ac:dyDescent="0.2">
      <c r="B9" s="17" t="s">
        <v>14</v>
      </c>
      <c r="C9" s="18">
        <v>99.997460000000004</v>
      </c>
      <c r="D9" s="22">
        <v>2.5405879999999999E-3</v>
      </c>
      <c r="E9" s="195">
        <v>4</v>
      </c>
      <c r="F9" s="18">
        <v>99.997460000000004</v>
      </c>
      <c r="G9" s="22">
        <v>2.5405879999999999E-3</v>
      </c>
      <c r="H9" s="195">
        <v>4</v>
      </c>
      <c r="I9" s="226"/>
      <c r="J9" s="79"/>
      <c r="K9" s="79"/>
      <c r="L9" s="79"/>
      <c r="M9" s="80"/>
      <c r="N9" s="5"/>
      <c r="O9" s="5"/>
      <c r="P9" s="5"/>
    </row>
    <row r="10" spans="1:16" x14ac:dyDescent="0.2">
      <c r="B10" s="17">
        <v>-10</v>
      </c>
      <c r="C10" s="18"/>
      <c r="D10" s="22"/>
      <c r="E10" s="195"/>
      <c r="F10" s="18">
        <v>97.332949999999997</v>
      </c>
      <c r="G10" s="22">
        <v>1.228915</v>
      </c>
      <c r="H10" s="195">
        <v>4</v>
      </c>
      <c r="I10" s="226"/>
      <c r="J10" s="79"/>
      <c r="K10" s="79"/>
      <c r="L10" s="79"/>
      <c r="M10" s="80"/>
      <c r="N10" s="5"/>
      <c r="O10" s="5"/>
      <c r="P10" s="5"/>
    </row>
    <row r="11" spans="1:16" x14ac:dyDescent="0.2">
      <c r="B11" s="17">
        <v>-9</v>
      </c>
      <c r="C11" s="18"/>
      <c r="D11" s="22"/>
      <c r="E11" s="195"/>
      <c r="F11" s="18">
        <v>87.028369999999995</v>
      </c>
      <c r="G11" s="22">
        <v>1.0267230000000001</v>
      </c>
      <c r="H11" s="195">
        <v>4</v>
      </c>
      <c r="I11" s="226"/>
      <c r="J11" s="79"/>
      <c r="K11" s="79"/>
      <c r="L11" s="79"/>
      <c r="M11" s="80"/>
      <c r="N11" s="5"/>
      <c r="O11" s="5"/>
      <c r="P11" s="5"/>
    </row>
    <row r="12" spans="1:16" x14ac:dyDescent="0.2">
      <c r="B12" s="17">
        <v>-8</v>
      </c>
      <c r="C12" s="18"/>
      <c r="D12" s="22"/>
      <c r="E12" s="195"/>
      <c r="F12" s="18">
        <v>39.636130000000001</v>
      </c>
      <c r="G12" s="22">
        <v>1.335553</v>
      </c>
      <c r="H12" s="195">
        <v>4</v>
      </c>
      <c r="I12" s="226"/>
      <c r="J12" s="79"/>
      <c r="K12" s="197"/>
      <c r="L12" s="197"/>
      <c r="M12" s="198"/>
      <c r="N12" s="5"/>
      <c r="O12" s="5"/>
      <c r="P12" s="5"/>
    </row>
    <row r="13" spans="1:16" x14ac:dyDescent="0.2">
      <c r="B13" s="17">
        <v>-7</v>
      </c>
      <c r="C13" s="18"/>
      <c r="D13" s="22"/>
      <c r="E13" s="195"/>
      <c r="F13" s="18">
        <v>9.3821030000000007</v>
      </c>
      <c r="G13" s="22">
        <v>1.151465</v>
      </c>
      <c r="H13" s="195">
        <v>4</v>
      </c>
      <c r="I13" s="226"/>
      <c r="J13" s="199" t="s">
        <v>17</v>
      </c>
      <c r="K13" s="200" t="s">
        <v>18</v>
      </c>
      <c r="L13" s="200" t="s">
        <v>18</v>
      </c>
      <c r="M13" s="201" t="s">
        <v>19</v>
      </c>
      <c r="N13" s="5"/>
      <c r="O13" s="5"/>
      <c r="P13" s="68"/>
    </row>
    <row r="14" spans="1:16" x14ac:dyDescent="0.2">
      <c r="B14" s="17">
        <v>-6</v>
      </c>
      <c r="C14" s="18"/>
      <c r="D14" s="22"/>
      <c r="E14" s="195"/>
      <c r="F14" s="18">
        <v>0</v>
      </c>
      <c r="G14" s="22">
        <v>0</v>
      </c>
      <c r="H14" s="195">
        <v>4</v>
      </c>
      <c r="I14" s="226"/>
      <c r="J14" s="79">
        <v>1</v>
      </c>
      <c r="K14" s="202"/>
      <c r="L14" s="203"/>
      <c r="M14" s="204"/>
      <c r="N14" s="5"/>
      <c r="O14" s="5"/>
      <c r="P14" s="68"/>
    </row>
    <row r="15" spans="1:16" x14ac:dyDescent="0.2">
      <c r="B15" s="17">
        <v>-5</v>
      </c>
      <c r="C15" s="18">
        <v>99.488119999999995</v>
      </c>
      <c r="D15" s="22">
        <v>1.57185</v>
      </c>
      <c r="E15" s="195">
        <v>3</v>
      </c>
      <c r="F15" s="19"/>
      <c r="G15" s="195"/>
      <c r="H15" s="195"/>
      <c r="I15" s="226"/>
      <c r="J15" s="196">
        <v>2</v>
      </c>
      <c r="K15" s="202"/>
      <c r="L15" s="203"/>
      <c r="M15" s="204"/>
      <c r="N15" s="5"/>
      <c r="O15" s="5"/>
      <c r="P15" s="68"/>
    </row>
    <row r="16" spans="1:16" ht="13.5" thickBot="1" x14ac:dyDescent="0.25">
      <c r="B16" s="17">
        <v>-4</v>
      </c>
      <c r="C16" s="18">
        <v>102.91200000000001</v>
      </c>
      <c r="D16" s="22">
        <v>1.181135</v>
      </c>
      <c r="E16" s="195">
        <v>4</v>
      </c>
      <c r="F16" s="19"/>
      <c r="G16" s="195"/>
      <c r="H16" s="195"/>
      <c r="I16" s="226"/>
      <c r="J16" s="196">
        <v>3</v>
      </c>
      <c r="K16" s="202"/>
      <c r="L16" s="203"/>
      <c r="M16" s="204"/>
      <c r="N16" s="5"/>
      <c r="O16" s="5"/>
      <c r="P16" s="68"/>
    </row>
    <row r="17" spans="1:16" ht="13.5" thickBot="1" x14ac:dyDescent="0.25">
      <c r="B17" s="17">
        <v>-3</v>
      </c>
      <c r="C17" s="18">
        <v>99.824870000000004</v>
      </c>
      <c r="D17" s="22">
        <v>1.8961479999999999</v>
      </c>
      <c r="E17" s="195">
        <v>4</v>
      </c>
      <c r="F17" s="19"/>
      <c r="G17" s="195"/>
      <c r="H17" s="195"/>
      <c r="I17" s="226"/>
      <c r="J17" s="224" t="s">
        <v>20</v>
      </c>
      <c r="K17" s="75" t="s">
        <v>189</v>
      </c>
      <c r="L17" s="76"/>
      <c r="M17" s="205"/>
      <c r="N17" s="5"/>
      <c r="O17" s="5"/>
      <c r="P17" s="68"/>
    </row>
    <row r="18" spans="1:16" x14ac:dyDescent="0.2">
      <c r="B18" s="17">
        <v>-2.7</v>
      </c>
      <c r="C18" s="18">
        <v>92.666820000000001</v>
      </c>
      <c r="D18" s="22">
        <v>1.3226640000000001</v>
      </c>
      <c r="E18" s="195">
        <v>4</v>
      </c>
      <c r="F18" s="19"/>
      <c r="G18" s="195"/>
      <c r="H18" s="195"/>
      <c r="I18" s="226"/>
      <c r="J18" s="206" t="s">
        <v>12</v>
      </c>
      <c r="K18" s="207"/>
      <c r="L18" s="208"/>
      <c r="M18" s="209"/>
      <c r="N18" s="5"/>
      <c r="O18" s="5"/>
      <c r="P18" s="68"/>
    </row>
    <row r="19" spans="1:16" x14ac:dyDescent="0.2">
      <c r="B19" s="210"/>
      <c r="C19" s="211"/>
      <c r="D19" s="212"/>
      <c r="E19" s="213"/>
      <c r="F19" s="214"/>
      <c r="G19" s="215"/>
      <c r="H19" s="215"/>
      <c r="I19" s="217"/>
      <c r="J19" s="216"/>
      <c r="K19" s="216"/>
      <c r="L19" s="216"/>
      <c r="M19" s="217"/>
      <c r="N19" s="5"/>
      <c r="O19" s="5"/>
      <c r="P19" s="68"/>
    </row>
    <row r="20" spans="1:16" x14ac:dyDescent="0.2">
      <c r="A20" s="79"/>
      <c r="B20" s="4"/>
      <c r="C20" s="34"/>
      <c r="D20" s="34"/>
      <c r="E20" s="218"/>
      <c r="F20" s="2"/>
      <c r="G20" s="1"/>
      <c r="H20" s="1"/>
    </row>
    <row r="21" spans="1:16" x14ac:dyDescent="0.2">
      <c r="A21" s="79"/>
      <c r="B21" s="4"/>
      <c r="C21" s="34"/>
      <c r="D21" s="34"/>
      <c r="E21" s="218"/>
      <c r="F21" s="15"/>
      <c r="G21" s="1"/>
      <c r="H21" s="1"/>
    </row>
    <row r="22" spans="1:16" x14ac:dyDescent="0.2">
      <c r="B22" s="2"/>
      <c r="C22" s="15"/>
      <c r="D22" s="15"/>
      <c r="E22" s="15"/>
      <c r="F22" s="15"/>
      <c r="G22" s="1"/>
      <c r="H22" s="1"/>
    </row>
    <row r="24" spans="1:16" x14ac:dyDescent="0.2">
      <c r="B24" s="232"/>
      <c r="C24" s="233" t="s">
        <v>101</v>
      </c>
      <c r="D24" s="234"/>
      <c r="E24" s="234"/>
      <c r="F24" s="233" t="s">
        <v>7</v>
      </c>
      <c r="G24" s="234"/>
      <c r="H24" s="234"/>
      <c r="I24" s="235"/>
      <c r="J24" s="236" t="s">
        <v>8</v>
      </c>
      <c r="K24" s="236"/>
      <c r="L24" s="236"/>
      <c r="M24" s="237"/>
      <c r="N24" s="68"/>
      <c r="O24" s="68"/>
      <c r="P24" s="5"/>
    </row>
    <row r="25" spans="1:16" x14ac:dyDescent="0.2">
      <c r="B25" s="69" t="s">
        <v>9</v>
      </c>
      <c r="C25" s="70"/>
      <c r="D25" s="79"/>
      <c r="E25" s="79"/>
      <c r="F25" s="70"/>
      <c r="G25" s="79"/>
      <c r="H25" s="79"/>
      <c r="I25" s="80"/>
      <c r="J25" s="79"/>
      <c r="K25" s="79"/>
      <c r="L25" s="79"/>
      <c r="M25" s="80"/>
      <c r="N25" s="68"/>
      <c r="O25" s="68"/>
      <c r="P25" s="5"/>
    </row>
    <row r="26" spans="1:16" x14ac:dyDescent="0.2">
      <c r="B26" s="71" t="s">
        <v>10</v>
      </c>
      <c r="C26" s="72" t="s">
        <v>11</v>
      </c>
      <c r="D26" s="81" t="s">
        <v>12</v>
      </c>
      <c r="E26" s="81" t="s">
        <v>13</v>
      </c>
      <c r="F26" s="72" t="s">
        <v>11</v>
      </c>
      <c r="G26" s="81" t="s">
        <v>12</v>
      </c>
      <c r="H26" s="81" t="s">
        <v>13</v>
      </c>
      <c r="I26" s="225"/>
      <c r="J26" s="194" t="s">
        <v>190</v>
      </c>
      <c r="K26" s="79"/>
      <c r="L26" s="79"/>
      <c r="M26" s="80"/>
      <c r="N26" s="73"/>
      <c r="O26" s="73"/>
      <c r="P26" s="5"/>
    </row>
    <row r="27" spans="1:16" x14ac:dyDescent="0.2">
      <c r="B27" s="17" t="s">
        <v>14</v>
      </c>
      <c r="C27" s="18">
        <v>100</v>
      </c>
      <c r="D27" s="22">
        <v>0</v>
      </c>
      <c r="E27" s="195">
        <v>2</v>
      </c>
      <c r="F27" s="18">
        <v>100</v>
      </c>
      <c r="G27" s="22">
        <v>0</v>
      </c>
      <c r="H27" s="195">
        <v>2</v>
      </c>
      <c r="I27" s="226"/>
      <c r="J27" s="79"/>
      <c r="K27" s="79"/>
      <c r="L27" s="79"/>
      <c r="M27" s="80"/>
      <c r="N27" s="5"/>
      <c r="O27" s="5"/>
      <c r="P27" s="5"/>
    </row>
    <row r="28" spans="1:16" x14ac:dyDescent="0.2">
      <c r="B28" s="17">
        <v>-10</v>
      </c>
      <c r="C28" s="18"/>
      <c r="D28" s="22"/>
      <c r="E28" s="195"/>
      <c r="F28" s="18">
        <v>98.03049</v>
      </c>
      <c r="G28" s="22">
        <v>1.0538639999999999</v>
      </c>
      <c r="H28" s="195">
        <v>2</v>
      </c>
      <c r="I28" s="226"/>
      <c r="J28" s="79"/>
      <c r="K28" s="79"/>
      <c r="L28" s="79"/>
      <c r="M28" s="80"/>
      <c r="N28" s="5"/>
      <c r="O28" s="5"/>
      <c r="P28" s="5"/>
    </row>
    <row r="29" spans="1:16" x14ac:dyDescent="0.2">
      <c r="B29" s="17">
        <v>-9</v>
      </c>
      <c r="C29" s="18"/>
      <c r="D29" s="22"/>
      <c r="E29" s="195"/>
      <c r="F29" s="18">
        <v>88.543930000000003</v>
      </c>
      <c r="G29" s="22">
        <v>1.1410370000000001</v>
      </c>
      <c r="H29" s="195">
        <v>2</v>
      </c>
      <c r="I29" s="226"/>
      <c r="J29" s="79"/>
      <c r="K29" s="79"/>
      <c r="L29" s="79"/>
      <c r="M29" s="80"/>
      <c r="N29" s="5"/>
      <c r="O29" s="5"/>
      <c r="P29" s="5"/>
    </row>
    <row r="30" spans="1:16" x14ac:dyDescent="0.2">
      <c r="B30" s="17">
        <v>-8</v>
      </c>
      <c r="C30" s="18"/>
      <c r="D30" s="22"/>
      <c r="E30" s="195"/>
      <c r="F30" s="18">
        <v>39.181190000000001</v>
      </c>
      <c r="G30" s="22">
        <v>3.1841550000000001</v>
      </c>
      <c r="H30" s="195">
        <v>2</v>
      </c>
      <c r="I30" s="226"/>
      <c r="J30" s="79"/>
      <c r="K30" s="197" t="s">
        <v>15</v>
      </c>
      <c r="L30" s="197" t="s">
        <v>16</v>
      </c>
      <c r="M30" s="198" t="s">
        <v>16</v>
      </c>
      <c r="N30" s="5"/>
      <c r="O30" s="5"/>
      <c r="P30" s="5"/>
    </row>
    <row r="31" spans="1:16" x14ac:dyDescent="0.2">
      <c r="B31" s="17">
        <v>-7</v>
      </c>
      <c r="C31" s="18"/>
      <c r="D31" s="22"/>
      <c r="E31" s="195"/>
      <c r="F31" s="18">
        <v>9.2353609999999993</v>
      </c>
      <c r="G31" s="22">
        <v>2.807318</v>
      </c>
      <c r="H31" s="195">
        <v>2</v>
      </c>
      <c r="I31" s="226"/>
      <c r="J31" s="199" t="s">
        <v>17</v>
      </c>
      <c r="K31" s="200" t="s">
        <v>78</v>
      </c>
      <c r="L31" s="200" t="s">
        <v>78</v>
      </c>
      <c r="M31" s="201" t="s">
        <v>19</v>
      </c>
      <c r="N31" s="5"/>
      <c r="O31" s="5"/>
      <c r="P31" s="68"/>
    </row>
    <row r="32" spans="1:16" x14ac:dyDescent="0.2">
      <c r="B32" s="17">
        <v>-6</v>
      </c>
      <c r="C32" s="18"/>
      <c r="D32" s="22"/>
      <c r="E32" s="195"/>
      <c r="F32" s="18">
        <v>0</v>
      </c>
      <c r="G32" s="22">
        <v>0</v>
      </c>
      <c r="H32" s="195">
        <v>2</v>
      </c>
      <c r="I32" s="226"/>
      <c r="J32" s="79">
        <v>1</v>
      </c>
      <c r="K32" s="202"/>
      <c r="L32" s="203"/>
      <c r="M32" s="204"/>
      <c r="N32" s="5"/>
      <c r="O32" s="5"/>
      <c r="P32" s="68"/>
    </row>
    <row r="33" spans="1:16" x14ac:dyDescent="0.2">
      <c r="B33" s="17">
        <v>-5</v>
      </c>
      <c r="C33" s="18">
        <v>103.52330000000001</v>
      </c>
      <c r="D33" s="22">
        <v>1.452698</v>
      </c>
      <c r="E33" s="195">
        <v>2</v>
      </c>
      <c r="F33" s="19"/>
      <c r="G33" s="195"/>
      <c r="H33" s="195"/>
      <c r="I33" s="226"/>
      <c r="J33" s="196">
        <v>2</v>
      </c>
      <c r="K33" s="202"/>
      <c r="L33" s="203"/>
      <c r="M33" s="204"/>
      <c r="N33" s="5"/>
      <c r="O33" s="5"/>
      <c r="P33" s="68"/>
    </row>
    <row r="34" spans="1:16" ht="13.5" thickBot="1" x14ac:dyDescent="0.25">
      <c r="B34" s="17">
        <v>-4</v>
      </c>
      <c r="C34" s="18">
        <v>104.6532</v>
      </c>
      <c r="D34" s="22">
        <v>3.319401</v>
      </c>
      <c r="E34" s="195">
        <v>2</v>
      </c>
      <c r="F34" s="19"/>
      <c r="G34" s="195"/>
      <c r="H34" s="195"/>
      <c r="I34" s="226"/>
      <c r="J34" s="196">
        <v>3</v>
      </c>
      <c r="K34" s="202"/>
      <c r="L34" s="203"/>
      <c r="M34" s="204"/>
      <c r="N34" s="5"/>
      <c r="O34" s="5"/>
      <c r="P34" s="68"/>
    </row>
    <row r="35" spans="1:16" ht="13.5" thickBot="1" x14ac:dyDescent="0.25">
      <c r="B35" s="17">
        <v>-3</v>
      </c>
      <c r="C35" s="18">
        <v>96.983279999999993</v>
      </c>
      <c r="D35" s="22">
        <v>2.6991459999999998</v>
      </c>
      <c r="E35" s="195">
        <v>2</v>
      </c>
      <c r="F35" s="19"/>
      <c r="G35" s="195"/>
      <c r="H35" s="195"/>
      <c r="I35" s="226"/>
      <c r="J35" s="224" t="s">
        <v>20</v>
      </c>
      <c r="K35" s="75" t="s">
        <v>189</v>
      </c>
      <c r="L35" s="76"/>
      <c r="M35" s="205"/>
      <c r="N35" s="5"/>
      <c r="O35" s="5"/>
      <c r="P35" s="68"/>
    </row>
    <row r="36" spans="1:16" x14ac:dyDescent="0.2">
      <c r="B36" s="17">
        <v>-2.7</v>
      </c>
      <c r="C36" s="18">
        <v>94.63306</v>
      </c>
      <c r="D36" s="22">
        <v>0.55241010000000002</v>
      </c>
      <c r="E36" s="195">
        <v>2</v>
      </c>
      <c r="F36" s="19"/>
      <c r="G36" s="195"/>
      <c r="H36" s="195"/>
      <c r="I36" s="226"/>
      <c r="J36" s="206" t="s">
        <v>12</v>
      </c>
      <c r="K36" s="207"/>
      <c r="L36" s="208"/>
      <c r="M36" s="209"/>
      <c r="N36" s="5"/>
      <c r="O36" s="5"/>
      <c r="P36" s="68"/>
    </row>
    <row r="37" spans="1:16" x14ac:dyDescent="0.2">
      <c r="B37" s="32"/>
      <c r="C37" s="33"/>
      <c r="D37" s="34"/>
      <c r="E37" s="218"/>
      <c r="F37" s="20"/>
      <c r="G37" s="196"/>
      <c r="H37" s="196"/>
      <c r="I37" s="80"/>
      <c r="J37" s="79"/>
      <c r="K37" s="79"/>
      <c r="L37" s="79"/>
      <c r="M37" s="80"/>
      <c r="N37" s="5"/>
      <c r="O37" s="5"/>
      <c r="P37" s="68"/>
    </row>
    <row r="38" spans="1:16" x14ac:dyDescent="0.2">
      <c r="B38" s="210"/>
      <c r="C38" s="211"/>
      <c r="D38" s="212"/>
      <c r="E38" s="213"/>
      <c r="F38" s="223"/>
      <c r="G38" s="215"/>
      <c r="H38" s="215"/>
      <c r="I38" s="217"/>
      <c r="J38" s="216"/>
      <c r="K38" s="216"/>
      <c r="L38" s="216"/>
      <c r="M38" s="217"/>
      <c r="N38" s="5"/>
      <c r="O38" s="5"/>
    </row>
    <row r="39" spans="1:16" x14ac:dyDescent="0.2">
      <c r="B39" s="2"/>
      <c r="C39" s="15"/>
      <c r="D39" s="15"/>
      <c r="E39" s="15"/>
      <c r="F39" s="15"/>
      <c r="G39" s="1"/>
      <c r="H39" s="1"/>
      <c r="K39" s="11"/>
      <c r="L39" s="11"/>
      <c r="M39" s="11"/>
      <c r="N39" s="1"/>
      <c r="O39" s="1"/>
    </row>
    <row r="40" spans="1:16" x14ac:dyDescent="0.2">
      <c r="B40" s="2"/>
      <c r="C40" s="15"/>
      <c r="D40" s="15"/>
      <c r="E40" s="15"/>
      <c r="F40" s="15"/>
      <c r="G40" s="1"/>
      <c r="H40" s="1"/>
      <c r="J40" s="78"/>
      <c r="K40" s="12"/>
      <c r="L40" s="13"/>
      <c r="M40" s="14"/>
      <c r="N40" s="1"/>
      <c r="O40" s="1"/>
    </row>
    <row r="42" spans="1:16" x14ac:dyDescent="0.2">
      <c r="A42" s="186"/>
      <c r="B42" s="230"/>
      <c r="C42" s="219" t="s">
        <v>102</v>
      </c>
      <c r="D42" s="220"/>
      <c r="E42" s="220"/>
      <c r="F42" s="219" t="s">
        <v>7</v>
      </c>
      <c r="G42" s="220"/>
      <c r="H42" s="220"/>
      <c r="I42" s="227"/>
      <c r="J42" s="221" t="s">
        <v>8</v>
      </c>
      <c r="K42" s="221"/>
      <c r="L42" s="221"/>
      <c r="M42" s="222"/>
      <c r="N42" s="68"/>
      <c r="O42" s="68"/>
      <c r="P42" s="5"/>
    </row>
    <row r="43" spans="1:16" x14ac:dyDescent="0.2">
      <c r="B43" s="69" t="s">
        <v>9</v>
      </c>
      <c r="C43" s="70"/>
      <c r="D43" s="79"/>
      <c r="E43" s="79"/>
      <c r="F43" s="70"/>
      <c r="G43" s="79"/>
      <c r="H43" s="79"/>
      <c r="I43" s="80"/>
      <c r="J43" s="79"/>
      <c r="K43" s="79"/>
      <c r="L43" s="79"/>
      <c r="M43" s="80"/>
      <c r="N43" s="68"/>
      <c r="O43" s="68"/>
      <c r="P43" s="5"/>
    </row>
    <row r="44" spans="1:16" x14ac:dyDescent="0.2">
      <c r="B44" s="71" t="s">
        <v>10</v>
      </c>
      <c r="C44" s="72" t="s">
        <v>11</v>
      </c>
      <c r="D44" s="81" t="s">
        <v>12</v>
      </c>
      <c r="E44" s="81" t="s">
        <v>13</v>
      </c>
      <c r="F44" s="72" t="s">
        <v>11</v>
      </c>
      <c r="G44" s="81" t="s">
        <v>12</v>
      </c>
      <c r="H44" s="81" t="s">
        <v>13</v>
      </c>
      <c r="I44" s="225"/>
      <c r="J44" s="194" t="s">
        <v>190</v>
      </c>
      <c r="K44" s="79"/>
      <c r="L44" s="79"/>
      <c r="M44" s="80"/>
      <c r="N44" s="73"/>
      <c r="O44" s="73"/>
      <c r="P44" s="5"/>
    </row>
    <row r="45" spans="1:16" x14ac:dyDescent="0.2">
      <c r="B45" s="17" t="s">
        <v>14</v>
      </c>
      <c r="C45" s="18">
        <v>100</v>
      </c>
      <c r="D45" s="22">
        <v>0</v>
      </c>
      <c r="E45" s="195">
        <v>2</v>
      </c>
      <c r="F45" s="18">
        <v>100</v>
      </c>
      <c r="G45" s="22">
        <v>0</v>
      </c>
      <c r="H45" s="195">
        <v>2</v>
      </c>
      <c r="I45" s="226"/>
      <c r="J45" s="79"/>
      <c r="K45" s="79"/>
      <c r="L45" s="79"/>
      <c r="M45" s="80"/>
      <c r="N45" s="5"/>
      <c r="O45" s="5"/>
      <c r="P45" s="5"/>
    </row>
    <row r="46" spans="1:16" x14ac:dyDescent="0.2">
      <c r="B46" s="17">
        <v>-10</v>
      </c>
      <c r="C46" s="18"/>
      <c r="D46" s="22"/>
      <c r="E46" s="195"/>
      <c r="F46" s="18">
        <v>98.03049</v>
      </c>
      <c r="G46" s="22">
        <v>1.0538639999999999</v>
      </c>
      <c r="H46" s="195">
        <v>2</v>
      </c>
      <c r="I46" s="226"/>
      <c r="J46" s="79"/>
      <c r="K46" s="79"/>
      <c r="L46" s="79"/>
      <c r="M46" s="80"/>
      <c r="N46" s="5"/>
      <c r="O46" s="5"/>
      <c r="P46" s="5"/>
    </row>
    <row r="47" spans="1:16" x14ac:dyDescent="0.2">
      <c r="B47" s="17">
        <v>-9</v>
      </c>
      <c r="C47" s="18"/>
      <c r="D47" s="22"/>
      <c r="E47" s="195"/>
      <c r="F47" s="18">
        <v>88.543930000000003</v>
      </c>
      <c r="G47" s="22">
        <v>1.1410370000000001</v>
      </c>
      <c r="H47" s="195">
        <v>2</v>
      </c>
      <c r="I47" s="226"/>
      <c r="J47" s="79"/>
      <c r="K47" s="79"/>
      <c r="L47" s="79"/>
      <c r="M47" s="80"/>
      <c r="N47" s="5"/>
      <c r="O47" s="5"/>
      <c r="P47" s="5"/>
    </row>
    <row r="48" spans="1:16" x14ac:dyDescent="0.2">
      <c r="B48" s="17">
        <v>-8</v>
      </c>
      <c r="C48" s="18"/>
      <c r="D48" s="22"/>
      <c r="E48" s="195"/>
      <c r="F48" s="18">
        <v>39.181190000000001</v>
      </c>
      <c r="G48" s="22">
        <v>3.1841550000000001</v>
      </c>
      <c r="H48" s="195">
        <v>2</v>
      </c>
      <c r="I48" s="226"/>
      <c r="J48" s="79"/>
      <c r="K48" s="197" t="s">
        <v>15</v>
      </c>
      <c r="L48" s="197" t="s">
        <v>16</v>
      </c>
      <c r="M48" s="198" t="s">
        <v>16</v>
      </c>
      <c r="N48" s="5"/>
      <c r="O48" s="5"/>
      <c r="P48" s="5"/>
    </row>
    <row r="49" spans="2:16" x14ac:dyDescent="0.2">
      <c r="B49" s="17">
        <v>-7</v>
      </c>
      <c r="C49" s="18"/>
      <c r="D49" s="22"/>
      <c r="E49" s="195"/>
      <c r="F49" s="18">
        <v>9.2353609999999993</v>
      </c>
      <c r="G49" s="22">
        <v>2.807318</v>
      </c>
      <c r="H49" s="195">
        <v>2</v>
      </c>
      <c r="I49" s="226"/>
      <c r="J49" s="199" t="s">
        <v>17</v>
      </c>
      <c r="K49" s="200" t="s">
        <v>79</v>
      </c>
      <c r="L49" s="200" t="s">
        <v>79</v>
      </c>
      <c r="M49" s="201" t="s">
        <v>19</v>
      </c>
      <c r="N49" s="5"/>
      <c r="O49" s="5"/>
      <c r="P49" s="68"/>
    </row>
    <row r="50" spans="2:16" x14ac:dyDescent="0.2">
      <c r="B50" s="17">
        <v>-6</v>
      </c>
      <c r="C50" s="18"/>
      <c r="D50" s="22"/>
      <c r="E50" s="195"/>
      <c r="F50" s="18">
        <v>0</v>
      </c>
      <c r="G50" s="22">
        <v>0</v>
      </c>
      <c r="H50" s="195">
        <v>2</v>
      </c>
      <c r="I50" s="226"/>
      <c r="J50" s="79">
        <v>1</v>
      </c>
      <c r="K50" s="202"/>
      <c r="L50" s="203"/>
      <c r="M50" s="204"/>
      <c r="N50" s="5"/>
      <c r="O50" s="5"/>
      <c r="P50" s="68"/>
    </row>
    <row r="51" spans="2:16" x14ac:dyDescent="0.2">
      <c r="B51" s="17">
        <v>-5</v>
      </c>
      <c r="C51" s="18">
        <v>101.38200000000001</v>
      </c>
      <c r="D51" s="22">
        <v>6.0852049999999998E-2</v>
      </c>
      <c r="E51" s="195">
        <v>2</v>
      </c>
      <c r="F51" s="19"/>
      <c r="G51" s="195"/>
      <c r="H51" s="195"/>
      <c r="I51" s="226"/>
      <c r="J51" s="196">
        <v>2</v>
      </c>
      <c r="K51" s="202"/>
      <c r="L51" s="203"/>
      <c r="M51" s="204"/>
      <c r="N51" s="5"/>
      <c r="O51" s="5"/>
      <c r="P51" s="68"/>
    </row>
    <row r="52" spans="2:16" ht="13.5" thickBot="1" x14ac:dyDescent="0.25">
      <c r="B52" s="17">
        <v>-4</v>
      </c>
      <c r="C52" s="18">
        <v>104.70480000000001</v>
      </c>
      <c r="D52" s="22">
        <v>2.4817010000000002</v>
      </c>
      <c r="E52" s="195">
        <v>2</v>
      </c>
      <c r="F52" s="19"/>
      <c r="G52" s="195"/>
      <c r="H52" s="195"/>
      <c r="I52" s="226"/>
      <c r="J52" s="196">
        <v>3</v>
      </c>
      <c r="K52" s="202"/>
      <c r="L52" s="203"/>
      <c r="M52" s="204"/>
      <c r="N52" s="5"/>
      <c r="O52" s="5"/>
      <c r="P52" s="68"/>
    </row>
    <row r="53" spans="2:16" ht="13.5" thickBot="1" x14ac:dyDescent="0.25">
      <c r="B53" s="17">
        <v>-3</v>
      </c>
      <c r="C53" s="18">
        <v>98.383830000000003</v>
      </c>
      <c r="D53" s="22">
        <v>0.40935899999999997</v>
      </c>
      <c r="E53" s="195">
        <v>2</v>
      </c>
      <c r="F53" s="19"/>
      <c r="G53" s="195"/>
      <c r="H53" s="195"/>
      <c r="I53" s="226"/>
      <c r="J53" s="224" t="s">
        <v>20</v>
      </c>
      <c r="K53" s="75" t="s">
        <v>189</v>
      </c>
      <c r="L53" s="76"/>
      <c r="M53" s="205"/>
      <c r="N53" s="5"/>
      <c r="O53" s="5"/>
      <c r="P53" s="68"/>
    </row>
    <row r="54" spans="2:16" x14ac:dyDescent="0.2">
      <c r="B54" s="17">
        <v>-2.7</v>
      </c>
      <c r="C54" s="18">
        <v>92.612660000000005</v>
      </c>
      <c r="D54" s="22">
        <v>1.6581649999999999</v>
      </c>
      <c r="E54" s="195">
        <v>2</v>
      </c>
      <c r="F54" s="19"/>
      <c r="G54" s="195"/>
      <c r="H54" s="195"/>
      <c r="I54" s="226"/>
      <c r="J54" s="206" t="s">
        <v>12</v>
      </c>
      <c r="K54" s="207"/>
      <c r="L54" s="208"/>
      <c r="M54" s="209"/>
      <c r="N54" s="5"/>
      <c r="O54" s="5"/>
      <c r="P54" s="68"/>
    </row>
    <row r="55" spans="2:16" x14ac:dyDescent="0.2">
      <c r="B55" s="32"/>
      <c r="C55" s="33"/>
      <c r="D55" s="34"/>
      <c r="E55" s="218"/>
      <c r="F55" s="20"/>
      <c r="G55" s="196"/>
      <c r="H55" s="196"/>
      <c r="I55" s="80"/>
      <c r="J55" s="79"/>
      <c r="K55" s="79"/>
      <c r="L55" s="79"/>
      <c r="M55" s="80"/>
      <c r="N55" s="5"/>
      <c r="O55" s="5"/>
      <c r="P55" s="68"/>
    </row>
    <row r="56" spans="2:16" x14ac:dyDescent="0.2">
      <c r="B56" s="210"/>
      <c r="C56" s="211"/>
      <c r="D56" s="212"/>
      <c r="E56" s="213"/>
      <c r="F56" s="223"/>
      <c r="G56" s="215"/>
      <c r="H56" s="215"/>
      <c r="I56" s="217"/>
      <c r="J56" s="216"/>
      <c r="K56" s="216"/>
      <c r="L56" s="216"/>
      <c r="M56" s="217"/>
      <c r="N56" s="5"/>
      <c r="O56" s="5"/>
      <c r="P56" s="68"/>
    </row>
    <row r="57" spans="2:16" x14ac:dyDescent="0.2">
      <c r="B57" s="2"/>
      <c r="C57" s="15"/>
      <c r="D57" s="15"/>
      <c r="E57" s="15"/>
      <c r="F57" s="15"/>
      <c r="G57" s="1"/>
      <c r="H57" s="1"/>
      <c r="K57" s="11"/>
      <c r="L57" s="11"/>
      <c r="M57" s="11"/>
      <c r="N57" s="1"/>
      <c r="O57" s="1"/>
      <c r="P57" s="68"/>
    </row>
    <row r="58" spans="2:16" x14ac:dyDescent="0.2">
      <c r="B58" s="2"/>
      <c r="C58" s="15"/>
      <c r="D58" s="15"/>
      <c r="E58" s="15"/>
      <c r="F58" s="15"/>
      <c r="G58" s="1"/>
      <c r="H58" s="1"/>
      <c r="J58" s="78"/>
      <c r="K58" s="12"/>
      <c r="L58" s="13"/>
      <c r="M58" s="14"/>
      <c r="N58" s="1"/>
      <c r="O58" s="1"/>
      <c r="P58" s="68"/>
    </row>
    <row r="59" spans="2:16" x14ac:dyDescent="0.2">
      <c r="B59" s="2"/>
      <c r="C59" s="15"/>
      <c r="D59" s="15"/>
      <c r="E59" s="15"/>
      <c r="F59" s="15"/>
      <c r="G59" s="1"/>
      <c r="H59" s="1"/>
      <c r="K59" s="67"/>
      <c r="L59" s="13"/>
      <c r="M59" s="14"/>
      <c r="N59" s="1"/>
      <c r="O59" s="1"/>
    </row>
    <row r="60" spans="2:16" x14ac:dyDescent="0.2">
      <c r="B60" s="230"/>
      <c r="C60" s="219" t="s">
        <v>105</v>
      </c>
      <c r="D60" s="220"/>
      <c r="E60" s="227"/>
      <c r="F60" s="220" t="s">
        <v>7</v>
      </c>
      <c r="G60" s="220"/>
      <c r="H60" s="220"/>
      <c r="I60" s="227"/>
      <c r="J60" s="231" t="s">
        <v>8</v>
      </c>
      <c r="K60" s="231"/>
      <c r="L60" s="231"/>
      <c r="M60" s="231"/>
      <c r="N60" s="68"/>
      <c r="O60" s="68"/>
      <c r="P60" s="5"/>
    </row>
    <row r="61" spans="2:16" x14ac:dyDescent="0.2">
      <c r="B61" s="69" t="s">
        <v>9</v>
      </c>
      <c r="C61" s="70"/>
      <c r="D61" s="79"/>
      <c r="E61" s="80"/>
      <c r="F61" s="79"/>
      <c r="G61" s="79"/>
      <c r="H61" s="79"/>
      <c r="I61" s="80"/>
      <c r="N61" s="68"/>
      <c r="O61" s="68"/>
      <c r="P61" s="5"/>
    </row>
    <row r="62" spans="2:16" x14ac:dyDescent="0.2">
      <c r="B62" s="71" t="s">
        <v>10</v>
      </c>
      <c r="C62" s="72" t="s">
        <v>11</v>
      </c>
      <c r="D62" s="81" t="s">
        <v>12</v>
      </c>
      <c r="E62" s="82" t="s">
        <v>13</v>
      </c>
      <c r="F62" s="81" t="s">
        <v>11</v>
      </c>
      <c r="G62" s="81" t="s">
        <v>12</v>
      </c>
      <c r="H62" s="81" t="s">
        <v>13</v>
      </c>
      <c r="I62" s="225"/>
      <c r="N62" s="73"/>
      <c r="O62" s="73"/>
      <c r="P62" s="5"/>
    </row>
    <row r="63" spans="2:16" x14ac:dyDescent="0.2">
      <c r="B63" s="17" t="s">
        <v>14</v>
      </c>
      <c r="C63" s="18">
        <v>100</v>
      </c>
      <c r="D63" s="22">
        <v>0</v>
      </c>
      <c r="E63" s="23">
        <v>2</v>
      </c>
      <c r="F63" s="22">
        <v>100</v>
      </c>
      <c r="G63" s="22">
        <v>0</v>
      </c>
      <c r="H63" s="195">
        <v>2</v>
      </c>
      <c r="I63" s="226"/>
      <c r="N63" s="5"/>
      <c r="O63" s="5"/>
      <c r="P63" s="5"/>
    </row>
    <row r="64" spans="2:16" x14ac:dyDescent="0.2">
      <c r="B64" s="17">
        <v>-10</v>
      </c>
      <c r="C64" s="18"/>
      <c r="D64" s="22"/>
      <c r="E64" s="23"/>
      <c r="F64" s="22">
        <v>99.396320000000003</v>
      </c>
      <c r="G64" s="22">
        <v>0.30690770000000001</v>
      </c>
      <c r="H64" s="195">
        <v>2</v>
      </c>
      <c r="I64" s="226"/>
      <c r="N64" s="5"/>
      <c r="O64" s="5"/>
      <c r="P64" s="5"/>
    </row>
    <row r="65" spans="2:16" x14ac:dyDescent="0.2">
      <c r="B65" s="17">
        <v>-9</v>
      </c>
      <c r="C65" s="18"/>
      <c r="D65" s="22"/>
      <c r="E65" s="23"/>
      <c r="F65" s="22">
        <v>88.782589999999999</v>
      </c>
      <c r="G65" s="22">
        <v>1.79644</v>
      </c>
      <c r="H65" s="195">
        <v>2</v>
      </c>
      <c r="I65" s="226"/>
      <c r="K65" s="10" t="s">
        <v>15</v>
      </c>
      <c r="L65" s="10" t="s">
        <v>16</v>
      </c>
      <c r="M65" s="10" t="s">
        <v>16</v>
      </c>
      <c r="N65" s="5"/>
      <c r="O65" s="5"/>
      <c r="P65" s="5"/>
    </row>
    <row r="66" spans="2:16" x14ac:dyDescent="0.2">
      <c r="B66" s="17">
        <v>-8</v>
      </c>
      <c r="C66" s="18"/>
      <c r="D66" s="22"/>
      <c r="E66" s="23"/>
      <c r="F66" s="22">
        <v>40.330190000000002</v>
      </c>
      <c r="G66" s="22">
        <v>2.8054600000000001</v>
      </c>
      <c r="H66" s="195">
        <v>2</v>
      </c>
      <c r="I66" s="226"/>
      <c r="J66" s="74" t="s">
        <v>17</v>
      </c>
      <c r="K66" s="11" t="s">
        <v>111</v>
      </c>
      <c r="L66" s="11" t="s">
        <v>111</v>
      </c>
      <c r="M66" s="11" t="s">
        <v>19</v>
      </c>
      <c r="N66" s="5"/>
      <c r="O66" s="5"/>
      <c r="P66" s="5"/>
    </row>
    <row r="67" spans="2:16" x14ac:dyDescent="0.2">
      <c r="B67" s="17">
        <v>-7</v>
      </c>
      <c r="C67" s="18"/>
      <c r="D67" s="22"/>
      <c r="E67" s="23"/>
      <c r="F67" s="22">
        <v>9.3158220000000007</v>
      </c>
      <c r="G67" s="22">
        <v>0.4787149</v>
      </c>
      <c r="H67" s="195">
        <v>2</v>
      </c>
      <c r="I67" s="226"/>
      <c r="J67" s="66">
        <v>1</v>
      </c>
      <c r="K67" s="12">
        <f>(M67/L67)*100</f>
        <v>5.6534926470588233E-5</v>
      </c>
      <c r="L67" s="13">
        <v>1.0880000000000001E-2</v>
      </c>
      <c r="M67" s="14">
        <v>6.151E-9</v>
      </c>
      <c r="N67" s="5"/>
      <c r="O67" s="5"/>
      <c r="P67" s="68"/>
    </row>
    <row r="68" spans="2:16" ht="13.5" thickBot="1" x14ac:dyDescent="0.25">
      <c r="B68" s="17">
        <v>-6</v>
      </c>
      <c r="C68" s="18"/>
      <c r="D68" s="22"/>
      <c r="E68" s="23"/>
      <c r="F68" s="22">
        <v>0</v>
      </c>
      <c r="G68" s="22">
        <v>0</v>
      </c>
      <c r="H68" s="195">
        <v>2</v>
      </c>
      <c r="I68" s="226"/>
      <c r="J68" s="1">
        <v>2</v>
      </c>
      <c r="K68" s="12">
        <f t="shared" ref="K68" si="0">(M68/L68)*100</f>
        <v>1.5598333002579879E-4</v>
      </c>
      <c r="L68" s="13">
        <v>5.0390000000000001E-3</v>
      </c>
      <c r="M68" s="14">
        <v>7.8600000000000006E-9</v>
      </c>
      <c r="N68" s="5"/>
      <c r="O68" s="5"/>
      <c r="P68" s="68"/>
    </row>
    <row r="69" spans="2:16" ht="13.5" thickBot="1" x14ac:dyDescent="0.25">
      <c r="B69" s="17">
        <v>-5</v>
      </c>
      <c r="C69" s="18">
        <v>99.466819999999998</v>
      </c>
      <c r="D69" s="22">
        <v>2.9730829999999999</v>
      </c>
      <c r="E69" s="23">
        <v>2</v>
      </c>
      <c r="F69" s="195"/>
      <c r="G69" s="195"/>
      <c r="H69" s="195"/>
      <c r="I69" s="226"/>
      <c r="J69" s="224" t="s">
        <v>20</v>
      </c>
      <c r="K69" s="83">
        <f>AVERAGE(K67:K68)</f>
        <v>1.0625912824819352E-4</v>
      </c>
      <c r="L69" s="84">
        <f>AVERAGE(L67:L68)</f>
        <v>7.9595000000000013E-3</v>
      </c>
      <c r="M69" s="77">
        <f>AVERAGE(M67:M68)</f>
        <v>7.0055000000000003E-9</v>
      </c>
      <c r="N69" s="5"/>
      <c r="O69" s="5"/>
    </row>
    <row r="70" spans="2:16" x14ac:dyDescent="0.2">
      <c r="B70" s="17">
        <v>-4</v>
      </c>
      <c r="C70" s="18">
        <v>102.3972</v>
      </c>
      <c r="D70" s="22">
        <v>1.0233000000000001</v>
      </c>
      <c r="E70" s="23">
        <v>2</v>
      </c>
      <c r="F70" s="195"/>
      <c r="G70" s="195"/>
      <c r="H70" s="195"/>
      <c r="I70" s="226"/>
      <c r="J70" s="68" t="s">
        <v>12</v>
      </c>
      <c r="K70" s="64">
        <f xml:space="preserve"> STDEV(K67:K68)/SQRT(2)</f>
        <v>4.9724201777605279E-5</v>
      </c>
      <c r="L70" s="63">
        <f xml:space="preserve"> STDEV(L67:L68)/SQRT(2)</f>
        <v>2.9204999999999986E-3</v>
      </c>
      <c r="M70" s="65">
        <f xml:space="preserve"> STDEV(M67:M68)/SQRT(2)</f>
        <v>8.545000000000002E-10</v>
      </c>
      <c r="N70" s="5"/>
      <c r="O70" s="5"/>
    </row>
    <row r="71" spans="2:16" x14ac:dyDescent="0.2">
      <c r="B71" s="17">
        <v>-3</v>
      </c>
      <c r="C71" s="18">
        <v>92.097909999999999</v>
      </c>
      <c r="D71" s="22">
        <v>1.6589579999999999</v>
      </c>
      <c r="E71" s="23">
        <v>2</v>
      </c>
      <c r="F71" s="195"/>
      <c r="G71" s="195"/>
      <c r="H71" s="195"/>
      <c r="I71" s="226"/>
      <c r="N71" s="5"/>
      <c r="O71" s="5"/>
    </row>
    <row r="72" spans="2:16" x14ac:dyDescent="0.2">
      <c r="B72" s="17">
        <v>-2.7</v>
      </c>
      <c r="C72" s="18">
        <v>76.808369999999996</v>
      </c>
      <c r="D72" s="22">
        <v>6.1219400000000004</v>
      </c>
      <c r="E72" s="23">
        <v>2</v>
      </c>
      <c r="F72" s="195"/>
      <c r="G72" s="195"/>
      <c r="H72" s="195"/>
      <c r="I72" s="226"/>
      <c r="J72" s="66" t="s">
        <v>21</v>
      </c>
      <c r="O72" s="5"/>
    </row>
    <row r="73" spans="2:16" x14ac:dyDescent="0.2">
      <c r="B73" s="32"/>
      <c r="C73" s="33"/>
      <c r="D73" s="34"/>
      <c r="E73" s="35"/>
      <c r="F73" s="196"/>
      <c r="G73" s="196"/>
      <c r="H73" s="196"/>
      <c r="I73" s="80"/>
      <c r="J73" s="66" t="s">
        <v>22</v>
      </c>
      <c r="K73" s="11"/>
      <c r="L73" s="11"/>
      <c r="M73" s="11"/>
      <c r="N73" s="5"/>
      <c r="O73" s="5"/>
    </row>
    <row r="74" spans="2:16" x14ac:dyDescent="0.2">
      <c r="B74" s="210"/>
      <c r="C74" s="211"/>
      <c r="D74" s="212"/>
      <c r="E74" s="228"/>
      <c r="F74" s="229"/>
      <c r="G74" s="215"/>
      <c r="H74" s="215"/>
      <c r="I74" s="217"/>
      <c r="J74" s="78" t="s">
        <v>23</v>
      </c>
      <c r="K74" s="12"/>
      <c r="L74" s="13"/>
      <c r="M74" s="14"/>
      <c r="N74" s="5"/>
      <c r="O74" s="5"/>
    </row>
    <row r="75" spans="2:16" x14ac:dyDescent="0.2">
      <c r="B75" s="7"/>
      <c r="C75" s="8"/>
      <c r="D75" s="8"/>
      <c r="E75" s="9"/>
      <c r="F75" s="15"/>
      <c r="G75" s="1"/>
      <c r="H75" s="1"/>
      <c r="N75" s="5"/>
      <c r="O75" s="1"/>
    </row>
    <row r="76" spans="2:16" x14ac:dyDescent="0.2">
      <c r="B76" s="2"/>
      <c r="C76" s="15"/>
      <c r="D76" s="15"/>
      <c r="E76" s="15"/>
      <c r="F76" s="15"/>
      <c r="G76" s="1"/>
      <c r="H76" s="1"/>
      <c r="N76" s="1"/>
      <c r="O76" s="1"/>
    </row>
    <row r="77" spans="2:16" x14ac:dyDescent="0.2">
      <c r="B77" s="2"/>
      <c r="C77" s="15"/>
      <c r="D77" s="15"/>
      <c r="E77" s="15"/>
      <c r="F77" s="15"/>
      <c r="G77" s="1"/>
      <c r="H77" s="1"/>
      <c r="K77" s="67"/>
      <c r="L77" s="13"/>
      <c r="M77" s="14"/>
      <c r="N77" s="1"/>
      <c r="O77" s="1"/>
    </row>
    <row r="78" spans="2:16" x14ac:dyDescent="0.2">
      <c r="B78" s="232"/>
      <c r="C78" s="233" t="s">
        <v>26</v>
      </c>
      <c r="D78" s="234"/>
      <c r="E78" s="235"/>
      <c r="F78" s="234" t="s">
        <v>7</v>
      </c>
      <c r="G78" s="234"/>
      <c r="H78" s="234"/>
      <c r="I78" s="235"/>
      <c r="J78" s="236" t="s">
        <v>8</v>
      </c>
      <c r="K78" s="236"/>
      <c r="L78" s="236"/>
      <c r="M78" s="237"/>
      <c r="N78" s="68"/>
      <c r="O78" s="68"/>
      <c r="P78" s="5"/>
    </row>
    <row r="79" spans="2:16" x14ac:dyDescent="0.2">
      <c r="B79" s="69" t="s">
        <v>9</v>
      </c>
      <c r="C79" s="70"/>
      <c r="D79" s="79"/>
      <c r="E79" s="80"/>
      <c r="F79" s="79"/>
      <c r="G79" s="79"/>
      <c r="H79" s="79"/>
      <c r="I79" s="80"/>
      <c r="N79" s="68"/>
      <c r="O79" s="68"/>
      <c r="P79" s="5"/>
    </row>
    <row r="80" spans="2:16" x14ac:dyDescent="0.2">
      <c r="B80" s="71" t="s">
        <v>10</v>
      </c>
      <c r="C80" s="72" t="s">
        <v>11</v>
      </c>
      <c r="D80" s="81" t="s">
        <v>12</v>
      </c>
      <c r="E80" s="82" t="s">
        <v>13</v>
      </c>
      <c r="F80" s="81" t="s">
        <v>11</v>
      </c>
      <c r="G80" s="81" t="s">
        <v>12</v>
      </c>
      <c r="H80" s="81" t="s">
        <v>13</v>
      </c>
      <c r="I80" s="225"/>
      <c r="N80" s="73"/>
      <c r="O80" s="73"/>
      <c r="P80" s="5"/>
    </row>
    <row r="81" spans="2:16" x14ac:dyDescent="0.2">
      <c r="B81" s="17" t="s">
        <v>14</v>
      </c>
      <c r="C81" s="18">
        <v>100</v>
      </c>
      <c r="D81" s="22">
        <v>0</v>
      </c>
      <c r="E81" s="23">
        <v>3</v>
      </c>
      <c r="F81" s="22">
        <v>100</v>
      </c>
      <c r="G81" s="22">
        <v>0</v>
      </c>
      <c r="H81" s="195">
        <v>3</v>
      </c>
      <c r="I81" s="226"/>
      <c r="N81" s="5"/>
      <c r="O81" s="5"/>
      <c r="P81" s="5"/>
    </row>
    <row r="82" spans="2:16" x14ac:dyDescent="0.2">
      <c r="B82" s="17">
        <v>-10</v>
      </c>
      <c r="C82" s="18"/>
      <c r="D82" s="22"/>
      <c r="E82" s="23"/>
      <c r="F82" s="22">
        <v>98.217960000000005</v>
      </c>
      <c r="G82" s="22">
        <v>1.1454629999999999</v>
      </c>
      <c r="H82" s="195">
        <v>3</v>
      </c>
      <c r="I82" s="226"/>
      <c r="N82" s="5"/>
      <c r="O82" s="5"/>
      <c r="P82" s="5"/>
    </row>
    <row r="83" spans="2:16" x14ac:dyDescent="0.2">
      <c r="B83" s="17">
        <v>-9</v>
      </c>
      <c r="C83" s="18"/>
      <c r="D83" s="22"/>
      <c r="E83" s="23"/>
      <c r="F83" s="22">
        <v>81.822329999999994</v>
      </c>
      <c r="G83" s="22">
        <v>1.8256650000000001</v>
      </c>
      <c r="H83" s="195">
        <v>3</v>
      </c>
      <c r="I83" s="226"/>
      <c r="K83" s="10" t="s">
        <v>15</v>
      </c>
      <c r="L83" s="10" t="s">
        <v>16</v>
      </c>
      <c r="M83" s="10" t="s">
        <v>16</v>
      </c>
      <c r="N83" s="5"/>
      <c r="O83" s="5"/>
      <c r="P83" s="5"/>
    </row>
    <row r="84" spans="2:16" x14ac:dyDescent="0.2">
      <c r="B84" s="17">
        <v>-8</v>
      </c>
      <c r="C84" s="18"/>
      <c r="D84" s="22"/>
      <c r="E84" s="23"/>
      <c r="F84" s="22">
        <v>31.836950000000002</v>
      </c>
      <c r="G84" s="22">
        <v>1.6213630000000001</v>
      </c>
      <c r="H84" s="195">
        <v>3</v>
      </c>
      <c r="I84" s="226"/>
      <c r="J84" s="74" t="s">
        <v>17</v>
      </c>
      <c r="K84" s="11" t="s">
        <v>27</v>
      </c>
      <c r="L84" s="11" t="s">
        <v>27</v>
      </c>
      <c r="M84" s="11" t="s">
        <v>19</v>
      </c>
      <c r="N84" s="5"/>
      <c r="O84" s="5"/>
      <c r="P84" s="5"/>
    </row>
    <row r="85" spans="2:16" x14ac:dyDescent="0.2">
      <c r="B85" s="17">
        <v>-7</v>
      </c>
      <c r="C85" s="18"/>
      <c r="D85" s="22"/>
      <c r="E85" s="23"/>
      <c r="F85" s="22">
        <v>5.0418219999999998</v>
      </c>
      <c r="G85" s="22">
        <v>0.74465269999999995</v>
      </c>
      <c r="H85" s="195">
        <v>3</v>
      </c>
      <c r="I85" s="226"/>
      <c r="J85" s="66">
        <v>1</v>
      </c>
      <c r="K85" s="12">
        <f>(M85/L85)*100</f>
        <v>6.0165638194218903E-4</v>
      </c>
      <c r="L85" s="13">
        <v>6.1580000000000001E-4</v>
      </c>
      <c r="M85" s="14">
        <v>3.7049999999999999E-9</v>
      </c>
      <c r="N85" s="5"/>
      <c r="O85" s="5"/>
      <c r="P85" s="68"/>
    </row>
    <row r="86" spans="2:16" x14ac:dyDescent="0.2">
      <c r="B86" s="17">
        <v>-6</v>
      </c>
      <c r="C86" s="18">
        <v>99.773160000000004</v>
      </c>
      <c r="D86" s="22">
        <v>3.8384399999999999</v>
      </c>
      <c r="E86" s="23">
        <v>2</v>
      </c>
      <c r="F86" s="22">
        <v>0</v>
      </c>
      <c r="G86" s="22">
        <v>0</v>
      </c>
      <c r="H86" s="195">
        <v>3</v>
      </c>
      <c r="I86" s="226"/>
      <c r="J86" s="1">
        <v>2</v>
      </c>
      <c r="K86" s="12">
        <f t="shared" ref="K86:K87" si="1">(M86/L86)*100</f>
        <v>7.1803427878052481E-4</v>
      </c>
      <c r="L86" s="13">
        <v>6.5930000000000003E-4</v>
      </c>
      <c r="M86" s="14">
        <v>4.7340000000000004E-9</v>
      </c>
      <c r="N86" s="5"/>
      <c r="O86" s="5"/>
      <c r="P86" s="68"/>
    </row>
    <row r="87" spans="2:16" ht="13.5" thickBot="1" x14ac:dyDescent="0.25">
      <c r="B87" s="17">
        <v>-5</v>
      </c>
      <c r="C87" s="18">
        <v>101.58929999999999</v>
      </c>
      <c r="D87" s="22">
        <v>1.477171</v>
      </c>
      <c r="E87" s="23">
        <v>3</v>
      </c>
      <c r="F87" s="195"/>
      <c r="G87" s="195"/>
      <c r="H87" s="195"/>
      <c r="I87" s="226"/>
      <c r="J87" s="1">
        <v>3</v>
      </c>
      <c r="K87" s="12">
        <f t="shared" si="1"/>
        <v>2.4838562983174172E-4</v>
      </c>
      <c r="L87" s="13">
        <v>2.199E-3</v>
      </c>
      <c r="M87" s="14">
        <v>5.4620000000000004E-9</v>
      </c>
      <c r="N87" s="5"/>
      <c r="O87" s="5"/>
      <c r="P87" s="68"/>
    </row>
    <row r="88" spans="2:16" ht="13.5" thickBot="1" x14ac:dyDescent="0.25">
      <c r="B88" s="17">
        <v>-4</v>
      </c>
      <c r="C88" s="18">
        <v>92.156270000000006</v>
      </c>
      <c r="D88" s="22">
        <v>1.9928939999999999</v>
      </c>
      <c r="E88" s="23">
        <v>3</v>
      </c>
      <c r="F88" s="195"/>
      <c r="G88" s="195"/>
      <c r="H88" s="195"/>
      <c r="I88" s="226"/>
      <c r="J88" s="224" t="s">
        <v>20</v>
      </c>
      <c r="K88" s="83">
        <f>AVERAGE(K85:K87)</f>
        <v>5.2269209685148522E-4</v>
      </c>
      <c r="L88" s="84">
        <f>AVERAGE(L85:L87)</f>
        <v>1.1580333333333333E-3</v>
      </c>
      <c r="M88" s="77">
        <f>AVERAGE(M85:M87)</f>
        <v>4.6336666666666669E-9</v>
      </c>
      <c r="N88" s="5"/>
      <c r="O88" s="5"/>
      <c r="P88" s="68"/>
    </row>
    <row r="89" spans="2:16" x14ac:dyDescent="0.2">
      <c r="B89" s="17">
        <v>-3.3</v>
      </c>
      <c r="C89" s="18">
        <v>63.72663</v>
      </c>
      <c r="D89" s="22">
        <v>0</v>
      </c>
      <c r="E89" s="23">
        <v>1</v>
      </c>
      <c r="F89" s="195"/>
      <c r="G89" s="195"/>
      <c r="H89" s="195"/>
      <c r="I89" s="226"/>
      <c r="J89" s="68" t="s">
        <v>12</v>
      </c>
      <c r="K89" s="64">
        <f xml:space="preserve"> STDEV(K85:K87)/SQRT(3)</f>
        <v>1.4120786345522547E-4</v>
      </c>
      <c r="L89" s="63">
        <f t="shared" ref="L89:M89" si="2" xml:space="preserve"> STDEV(L85:L87)/SQRT(3)</f>
        <v>5.2063479309183501E-4</v>
      </c>
      <c r="M89" s="65">
        <f t="shared" si="2"/>
        <v>5.0967713091503131E-10</v>
      </c>
      <c r="N89" s="5"/>
      <c r="O89" s="5"/>
      <c r="P89" s="68"/>
    </row>
    <row r="90" spans="2:16" x14ac:dyDescent="0.2">
      <c r="B90" s="17">
        <v>-3</v>
      </c>
      <c r="C90" s="18">
        <v>30.106179999999998</v>
      </c>
      <c r="D90" s="22">
        <v>4.5610379999999999</v>
      </c>
      <c r="E90" s="23">
        <v>3</v>
      </c>
      <c r="F90" s="195"/>
      <c r="G90" s="195"/>
      <c r="H90" s="195"/>
      <c r="I90" s="226"/>
      <c r="N90" s="5"/>
      <c r="O90" s="5"/>
      <c r="P90" s="68"/>
    </row>
    <row r="91" spans="2:16" x14ac:dyDescent="0.2">
      <c r="B91" s="17">
        <v>-2.7</v>
      </c>
      <c r="C91" s="18">
        <v>5.7732869999999998</v>
      </c>
      <c r="D91" s="22">
        <v>1.256402</v>
      </c>
      <c r="E91" s="23">
        <v>3</v>
      </c>
      <c r="F91" s="196"/>
      <c r="G91" s="196"/>
      <c r="H91" s="196"/>
      <c r="I91" s="80"/>
      <c r="J91" s="66" t="s">
        <v>21</v>
      </c>
      <c r="N91" s="5"/>
      <c r="O91" s="5"/>
      <c r="P91" s="68"/>
    </row>
    <row r="92" spans="2:16" x14ac:dyDescent="0.2">
      <c r="B92" s="17">
        <v>-2.2999999999999998</v>
      </c>
      <c r="C92" s="18">
        <v>-4.1024940000000001</v>
      </c>
      <c r="D92" s="22">
        <v>0.50132299999999996</v>
      </c>
      <c r="E92" s="23">
        <v>2</v>
      </c>
      <c r="F92" s="2"/>
      <c r="G92" s="196"/>
      <c r="H92" s="196"/>
      <c r="I92" s="80"/>
      <c r="J92" s="66" t="s">
        <v>22</v>
      </c>
      <c r="K92" s="11"/>
      <c r="L92" s="11"/>
      <c r="M92" s="11"/>
      <c r="N92" s="5"/>
      <c r="O92" s="5"/>
      <c r="P92" s="68"/>
    </row>
    <row r="93" spans="2:16" x14ac:dyDescent="0.2">
      <c r="B93" s="210"/>
      <c r="C93" s="211"/>
      <c r="D93" s="212"/>
      <c r="E93" s="228"/>
      <c r="F93" s="238"/>
      <c r="G93" s="215"/>
      <c r="H93" s="215"/>
      <c r="I93" s="217"/>
      <c r="J93" s="78" t="s">
        <v>23</v>
      </c>
      <c r="K93" s="12"/>
      <c r="L93" s="13"/>
      <c r="M93" s="14"/>
      <c r="N93" s="1"/>
      <c r="O93" s="1"/>
      <c r="P93" s="68"/>
    </row>
    <row r="94" spans="2:16" x14ac:dyDescent="0.2">
      <c r="B94" s="2"/>
      <c r="C94" s="15"/>
      <c r="D94" s="15"/>
      <c r="E94" s="15"/>
      <c r="F94" s="15"/>
      <c r="G94" s="1"/>
      <c r="H94" s="1"/>
      <c r="N94" s="1"/>
      <c r="O94" s="1"/>
      <c r="P94" s="68"/>
    </row>
    <row r="95" spans="2:16" x14ac:dyDescent="0.2">
      <c r="B95" s="2"/>
      <c r="C95" s="15"/>
      <c r="D95" s="15"/>
      <c r="E95" s="15"/>
      <c r="F95" s="15"/>
      <c r="G95" s="1"/>
      <c r="H95" s="1"/>
      <c r="K95" s="67"/>
      <c r="L95" s="13"/>
      <c r="M95" s="14"/>
      <c r="N95" s="1"/>
      <c r="O95" s="1"/>
    </row>
    <row r="96" spans="2:16" x14ac:dyDescent="0.2">
      <c r="B96" s="187"/>
      <c r="C96" s="233" t="s">
        <v>28</v>
      </c>
      <c r="D96" s="234"/>
      <c r="E96" s="234"/>
      <c r="F96" s="233" t="s">
        <v>7</v>
      </c>
      <c r="G96" s="234"/>
      <c r="H96" s="234"/>
      <c r="I96" s="235"/>
      <c r="J96" s="236" t="s">
        <v>8</v>
      </c>
      <c r="K96" s="236"/>
      <c r="L96" s="236"/>
      <c r="M96" s="237"/>
      <c r="N96" s="68"/>
      <c r="O96" s="68"/>
      <c r="P96" s="5"/>
    </row>
    <row r="97" spans="2:16" x14ac:dyDescent="0.2">
      <c r="B97" s="69" t="s">
        <v>9</v>
      </c>
      <c r="C97" s="70"/>
      <c r="D97" s="79"/>
      <c r="E97" s="79"/>
      <c r="F97" s="70"/>
      <c r="G97" s="79"/>
      <c r="H97" s="79"/>
      <c r="I97" s="80"/>
      <c r="N97" s="68"/>
      <c r="O97" s="68"/>
      <c r="P97" s="5"/>
    </row>
    <row r="98" spans="2:16" x14ac:dyDescent="0.2">
      <c r="B98" s="71" t="s">
        <v>10</v>
      </c>
      <c r="C98" s="72" t="s">
        <v>11</v>
      </c>
      <c r="D98" s="81" t="s">
        <v>12</v>
      </c>
      <c r="E98" s="81" t="s">
        <v>13</v>
      </c>
      <c r="F98" s="72" t="s">
        <v>11</v>
      </c>
      <c r="G98" s="81" t="s">
        <v>12</v>
      </c>
      <c r="H98" s="81" t="s">
        <v>13</v>
      </c>
      <c r="I98" s="225"/>
      <c r="N98" s="73"/>
      <c r="O98" s="73"/>
      <c r="P98" s="5"/>
    </row>
    <row r="99" spans="2:16" x14ac:dyDescent="0.2">
      <c r="B99" s="17" t="s">
        <v>14</v>
      </c>
      <c r="C99" s="18">
        <v>100</v>
      </c>
      <c r="D99" s="22">
        <v>0</v>
      </c>
      <c r="E99" s="195">
        <v>2</v>
      </c>
      <c r="F99" s="18">
        <v>100</v>
      </c>
      <c r="G99" s="22">
        <v>0</v>
      </c>
      <c r="H99" s="195">
        <v>2</v>
      </c>
      <c r="I99" s="226"/>
      <c r="N99" s="5"/>
      <c r="O99" s="5"/>
      <c r="P99" s="5"/>
    </row>
    <row r="100" spans="2:16" x14ac:dyDescent="0.2">
      <c r="B100" s="17">
        <v>-10</v>
      </c>
      <c r="C100" s="18"/>
      <c r="D100" s="22"/>
      <c r="E100" s="195"/>
      <c r="F100" s="18">
        <v>99.396320000000003</v>
      </c>
      <c r="G100" s="22">
        <v>0.30690770000000001</v>
      </c>
      <c r="H100" s="195">
        <v>2</v>
      </c>
      <c r="I100" s="226"/>
      <c r="N100" s="5"/>
      <c r="O100" s="5"/>
      <c r="P100" s="5"/>
    </row>
    <row r="101" spans="2:16" x14ac:dyDescent="0.2">
      <c r="B101" s="17">
        <v>-9</v>
      </c>
      <c r="C101" s="18"/>
      <c r="D101" s="22"/>
      <c r="E101" s="195"/>
      <c r="F101" s="18">
        <v>88.782589999999999</v>
      </c>
      <c r="G101" s="22">
        <v>1.79644</v>
      </c>
      <c r="H101" s="195">
        <v>2</v>
      </c>
      <c r="I101" s="226"/>
      <c r="N101" s="5"/>
      <c r="O101" s="5"/>
      <c r="P101" s="5"/>
    </row>
    <row r="102" spans="2:16" x14ac:dyDescent="0.2">
      <c r="B102" s="17">
        <v>-8</v>
      </c>
      <c r="C102" s="18"/>
      <c r="D102" s="22"/>
      <c r="E102" s="195"/>
      <c r="F102" s="18">
        <v>40.330190000000002</v>
      </c>
      <c r="G102" s="22">
        <v>2.8054600000000001</v>
      </c>
      <c r="H102" s="195">
        <v>2</v>
      </c>
      <c r="I102" s="226"/>
      <c r="K102" s="10" t="s">
        <v>15</v>
      </c>
      <c r="L102" s="10" t="s">
        <v>16</v>
      </c>
      <c r="M102" s="10" t="s">
        <v>16</v>
      </c>
      <c r="N102" s="5"/>
      <c r="O102" s="5"/>
      <c r="P102" s="5"/>
    </row>
    <row r="103" spans="2:16" x14ac:dyDescent="0.2">
      <c r="B103" s="17">
        <v>-7</v>
      </c>
      <c r="C103" s="18"/>
      <c r="D103" s="22"/>
      <c r="E103" s="195"/>
      <c r="F103" s="18">
        <v>9.3158220000000007</v>
      </c>
      <c r="G103" s="22">
        <v>0.4787149</v>
      </c>
      <c r="H103" s="195">
        <v>2</v>
      </c>
      <c r="I103" s="226"/>
      <c r="J103" s="74" t="s">
        <v>17</v>
      </c>
      <c r="K103" s="11" t="s">
        <v>29</v>
      </c>
      <c r="L103" s="11" t="s">
        <v>29</v>
      </c>
      <c r="M103" s="11" t="s">
        <v>19</v>
      </c>
      <c r="N103" s="5"/>
      <c r="O103" s="5"/>
      <c r="P103" s="68"/>
    </row>
    <row r="104" spans="2:16" x14ac:dyDescent="0.2">
      <c r="B104" s="17">
        <v>-6</v>
      </c>
      <c r="C104" s="18">
        <v>96.287639999999996</v>
      </c>
      <c r="D104" s="22">
        <v>0</v>
      </c>
      <c r="E104" s="195">
        <v>1</v>
      </c>
      <c r="F104" s="18">
        <v>0</v>
      </c>
      <c r="G104" s="22">
        <v>0</v>
      </c>
      <c r="H104" s="195">
        <v>2</v>
      </c>
      <c r="I104" s="226"/>
      <c r="J104" s="66">
        <v>1</v>
      </c>
      <c r="K104" s="13">
        <f>(M104/L104)*100</f>
        <v>1.3270735524256651E-3</v>
      </c>
      <c r="L104" s="12">
        <v>4.4729999999999998E-4</v>
      </c>
      <c r="M104" s="1">
        <v>5.9360000000000002E-9</v>
      </c>
      <c r="N104" s="5"/>
      <c r="O104" s="5"/>
      <c r="P104" s="68"/>
    </row>
    <row r="105" spans="2:16" ht="13.5" thickBot="1" x14ac:dyDescent="0.25">
      <c r="B105" s="17">
        <v>-5</v>
      </c>
      <c r="C105" s="18">
        <v>99.070359999999994</v>
      </c>
      <c r="D105" s="22">
        <v>1.9188350000000001</v>
      </c>
      <c r="E105" s="195">
        <v>2</v>
      </c>
      <c r="F105" s="19"/>
      <c r="G105" s="195"/>
      <c r="H105" s="195"/>
      <c r="I105" s="226"/>
      <c r="J105" s="1">
        <v>2</v>
      </c>
      <c r="K105" s="13">
        <f t="shared" ref="K105" si="3">(M105/L105)*100</f>
        <v>2.0637898686679174E-3</v>
      </c>
      <c r="L105" s="12">
        <v>3.7310000000000002E-4</v>
      </c>
      <c r="M105" s="14">
        <v>7.6999999999999995E-9</v>
      </c>
      <c r="N105" s="5"/>
      <c r="O105" s="5"/>
      <c r="P105" s="68"/>
    </row>
    <row r="106" spans="2:16" ht="13.5" thickBot="1" x14ac:dyDescent="0.25">
      <c r="B106" s="17">
        <v>-4</v>
      </c>
      <c r="C106" s="18">
        <v>83.629230000000007</v>
      </c>
      <c r="D106" s="22">
        <v>7.2808719999999996</v>
      </c>
      <c r="E106" s="195">
        <v>2</v>
      </c>
      <c r="F106" s="19"/>
      <c r="G106" s="195"/>
      <c r="H106" s="195"/>
      <c r="I106" s="226"/>
      <c r="J106" s="224" t="s">
        <v>20</v>
      </c>
      <c r="K106" s="75">
        <f>AVERAGE(K104:K105)</f>
        <v>1.6954317105467914E-3</v>
      </c>
      <c r="L106" s="76">
        <f>AVERAGE(L104:L105)</f>
        <v>4.102E-4</v>
      </c>
      <c r="M106" s="77">
        <f>AVERAGE(M104:M105)</f>
        <v>6.8180000000000002E-9</v>
      </c>
      <c r="N106" s="5"/>
      <c r="O106" s="5"/>
      <c r="P106" s="68"/>
    </row>
    <row r="107" spans="2:16" x14ac:dyDescent="0.2">
      <c r="B107" s="17">
        <v>-3.3</v>
      </c>
      <c r="C107" s="18">
        <v>31.169740000000001</v>
      </c>
      <c r="D107" s="22">
        <v>0</v>
      </c>
      <c r="E107" s="195">
        <v>1</v>
      </c>
      <c r="F107" s="19"/>
      <c r="G107" s="195"/>
      <c r="H107" s="195"/>
      <c r="I107" s="226"/>
      <c r="J107" s="68" t="s">
        <v>12</v>
      </c>
      <c r="K107" s="63">
        <f xml:space="preserve"> STDEV(K104:K105)/SQRT(2)</f>
        <v>3.6835815812112616E-4</v>
      </c>
      <c r="L107" s="64">
        <f xml:space="preserve"> STDEV(L104:L105)/SQRT(2)</f>
        <v>3.7099999999999973E-5</v>
      </c>
      <c r="M107" s="65">
        <f xml:space="preserve"> STDEV(M104:M105)/SQRT(2)</f>
        <v>8.8199999999999964E-10</v>
      </c>
      <c r="N107" s="5"/>
      <c r="O107" s="5"/>
      <c r="P107" s="68"/>
    </row>
    <row r="108" spans="2:16" x14ac:dyDescent="0.2">
      <c r="B108" s="17">
        <v>-3</v>
      </c>
      <c r="C108" s="18">
        <v>5.4184219999999996</v>
      </c>
      <c r="D108" s="22">
        <v>1.6710480000000001</v>
      </c>
      <c r="E108" s="195">
        <v>2</v>
      </c>
      <c r="F108" s="19"/>
      <c r="G108" s="195"/>
      <c r="H108" s="195"/>
      <c r="I108" s="226"/>
      <c r="N108" s="5"/>
      <c r="O108" s="5"/>
      <c r="P108" s="68"/>
    </row>
    <row r="109" spans="2:16" x14ac:dyDescent="0.2">
      <c r="B109" s="17">
        <v>-2.7</v>
      </c>
      <c r="C109" s="18">
        <v>2.4305699999999999</v>
      </c>
      <c r="D109" s="22">
        <v>1.064705</v>
      </c>
      <c r="E109" s="195">
        <v>2</v>
      </c>
      <c r="F109" s="20"/>
      <c r="G109" s="196"/>
      <c r="H109" s="196"/>
      <c r="I109" s="80"/>
      <c r="J109" s="66" t="s">
        <v>21</v>
      </c>
      <c r="N109" s="5"/>
      <c r="O109" s="5"/>
      <c r="P109" s="68"/>
    </row>
    <row r="110" spans="2:16" x14ac:dyDescent="0.2">
      <c r="B110" s="32"/>
      <c r="C110" s="33"/>
      <c r="D110" s="34"/>
      <c r="E110" s="218"/>
      <c r="F110" s="21"/>
      <c r="G110" s="196"/>
      <c r="H110" s="196"/>
      <c r="I110" s="80"/>
      <c r="J110" s="66" t="s">
        <v>22</v>
      </c>
      <c r="K110" s="11"/>
      <c r="L110" s="11"/>
      <c r="M110" s="11"/>
      <c r="N110" s="5"/>
      <c r="O110" s="5"/>
      <c r="P110" s="68"/>
    </row>
    <row r="111" spans="2:16" x14ac:dyDescent="0.2">
      <c r="B111" s="210"/>
      <c r="C111" s="211"/>
      <c r="D111" s="212"/>
      <c r="E111" s="213"/>
      <c r="F111" s="239"/>
      <c r="G111" s="215"/>
      <c r="H111" s="215"/>
      <c r="I111" s="217"/>
      <c r="J111" s="78" t="s">
        <v>23</v>
      </c>
      <c r="K111" s="12"/>
      <c r="L111" s="13"/>
      <c r="M111" s="14"/>
      <c r="N111" s="1"/>
      <c r="O111" s="1"/>
      <c r="P111" s="68"/>
    </row>
    <row r="112" spans="2:16" x14ac:dyDescent="0.2">
      <c r="B112" s="2"/>
      <c r="C112" s="15"/>
      <c r="D112" s="15"/>
      <c r="E112" s="15"/>
      <c r="F112" s="15"/>
      <c r="G112" s="1"/>
      <c r="H112" s="1"/>
      <c r="N112" s="1"/>
      <c r="O112" s="1"/>
      <c r="P112" s="68"/>
    </row>
    <row r="113" spans="2:16" x14ac:dyDescent="0.2">
      <c r="B113" s="2"/>
      <c r="C113" s="15"/>
      <c r="D113" s="15"/>
      <c r="E113" s="15"/>
      <c r="F113" s="15"/>
      <c r="G113" s="1"/>
      <c r="H113" s="1"/>
      <c r="K113" s="67"/>
      <c r="L113" s="13"/>
      <c r="M113" s="14"/>
      <c r="N113" s="1"/>
      <c r="O113" s="1"/>
    </row>
    <row r="114" spans="2:16" x14ac:dyDescent="0.2">
      <c r="B114" s="232"/>
      <c r="C114" s="233" t="s">
        <v>30</v>
      </c>
      <c r="D114" s="234"/>
      <c r="E114" s="234"/>
      <c r="F114" s="233" t="s">
        <v>7</v>
      </c>
      <c r="G114" s="234"/>
      <c r="H114" s="234"/>
      <c r="I114" s="235"/>
      <c r="J114" s="236" t="s">
        <v>8</v>
      </c>
      <c r="K114" s="236"/>
      <c r="L114" s="236"/>
      <c r="M114" s="237"/>
      <c r="N114" s="68"/>
      <c r="O114" s="68"/>
      <c r="P114" s="5"/>
    </row>
    <row r="115" spans="2:16" x14ac:dyDescent="0.2">
      <c r="B115" s="69" t="s">
        <v>9</v>
      </c>
      <c r="C115" s="70"/>
      <c r="D115" s="79"/>
      <c r="E115" s="79"/>
      <c r="F115" s="70"/>
      <c r="G115" s="79"/>
      <c r="H115" s="79"/>
      <c r="I115" s="80"/>
      <c r="N115" s="68"/>
      <c r="O115" s="68"/>
      <c r="P115" s="5"/>
    </row>
    <row r="116" spans="2:16" x14ac:dyDescent="0.2">
      <c r="B116" s="71" t="s">
        <v>10</v>
      </c>
      <c r="C116" s="72" t="s">
        <v>11</v>
      </c>
      <c r="D116" s="81" t="s">
        <v>12</v>
      </c>
      <c r="E116" s="81" t="s">
        <v>13</v>
      </c>
      <c r="F116" s="72" t="s">
        <v>11</v>
      </c>
      <c r="G116" s="81" t="s">
        <v>12</v>
      </c>
      <c r="H116" s="81" t="s">
        <v>13</v>
      </c>
      <c r="I116" s="225"/>
      <c r="N116" s="73"/>
      <c r="O116" s="73"/>
      <c r="P116" s="5"/>
    </row>
    <row r="117" spans="2:16" x14ac:dyDescent="0.2">
      <c r="B117" s="17" t="s">
        <v>14</v>
      </c>
      <c r="C117" s="18">
        <v>100</v>
      </c>
      <c r="D117" s="22">
        <v>0</v>
      </c>
      <c r="E117" s="195">
        <v>2</v>
      </c>
      <c r="F117" s="18">
        <v>100</v>
      </c>
      <c r="G117" s="22">
        <v>0</v>
      </c>
      <c r="H117" s="195">
        <v>2</v>
      </c>
      <c r="I117" s="226"/>
      <c r="N117" s="5"/>
      <c r="O117" s="5"/>
      <c r="P117" s="5"/>
    </row>
    <row r="118" spans="2:16" x14ac:dyDescent="0.2">
      <c r="B118" s="17">
        <v>-10</v>
      </c>
      <c r="C118" s="18"/>
      <c r="D118" s="22"/>
      <c r="E118" s="195"/>
      <c r="F118" s="18">
        <v>98.03049</v>
      </c>
      <c r="G118" s="22">
        <v>1.0538639999999999</v>
      </c>
      <c r="H118" s="195">
        <v>2</v>
      </c>
      <c r="I118" s="226"/>
      <c r="N118" s="5"/>
      <c r="O118" s="5"/>
      <c r="P118" s="5"/>
    </row>
    <row r="119" spans="2:16" x14ac:dyDescent="0.2">
      <c r="B119" s="17">
        <v>-9</v>
      </c>
      <c r="C119" s="18"/>
      <c r="D119" s="22"/>
      <c r="E119" s="195"/>
      <c r="F119" s="18">
        <v>88.543930000000003</v>
      </c>
      <c r="G119" s="22">
        <v>1.1410370000000001</v>
      </c>
      <c r="H119" s="195">
        <v>2</v>
      </c>
      <c r="I119" s="226"/>
      <c r="K119" s="10" t="s">
        <v>15</v>
      </c>
      <c r="L119" s="10" t="s">
        <v>16</v>
      </c>
      <c r="M119" s="10" t="s">
        <v>16</v>
      </c>
      <c r="N119" s="5"/>
      <c r="O119" s="5"/>
      <c r="P119" s="5"/>
    </row>
    <row r="120" spans="2:16" x14ac:dyDescent="0.2">
      <c r="B120" s="17">
        <v>-8</v>
      </c>
      <c r="C120" s="18"/>
      <c r="D120" s="22"/>
      <c r="E120" s="195"/>
      <c r="F120" s="18">
        <v>39.181190000000001</v>
      </c>
      <c r="G120" s="22">
        <v>3.1841550000000001</v>
      </c>
      <c r="H120" s="195">
        <v>2</v>
      </c>
      <c r="I120" s="226"/>
      <c r="J120" s="74" t="s">
        <v>17</v>
      </c>
      <c r="K120" s="11" t="s">
        <v>31</v>
      </c>
      <c r="L120" s="11" t="s">
        <v>31</v>
      </c>
      <c r="M120" s="11" t="s">
        <v>19</v>
      </c>
      <c r="N120" s="5"/>
      <c r="O120" s="5"/>
      <c r="P120" s="5"/>
    </row>
    <row r="121" spans="2:16" x14ac:dyDescent="0.2">
      <c r="B121" s="17">
        <v>-7</v>
      </c>
      <c r="C121" s="18"/>
      <c r="D121" s="22"/>
      <c r="E121" s="195"/>
      <c r="F121" s="18">
        <v>9.2353609999999993</v>
      </c>
      <c r="G121" s="22">
        <v>2.807318</v>
      </c>
      <c r="H121" s="195">
        <v>2</v>
      </c>
      <c r="I121" s="226"/>
      <c r="J121" s="66">
        <v>1</v>
      </c>
      <c r="K121" s="13">
        <f>(M121/L121)*100</f>
        <v>2.1640449438202246E-3</v>
      </c>
      <c r="L121" s="1">
        <v>2.6699999999999998E-4</v>
      </c>
      <c r="M121" s="1">
        <v>5.7779999999999997E-9</v>
      </c>
      <c r="N121" s="5"/>
      <c r="O121" s="5"/>
      <c r="P121" s="68"/>
    </row>
    <row r="122" spans="2:16" ht="13.5" thickBot="1" x14ac:dyDescent="0.25">
      <c r="B122" s="17">
        <v>-6</v>
      </c>
      <c r="C122" s="18">
        <v>99.872960000000006</v>
      </c>
      <c r="D122" s="22">
        <v>0</v>
      </c>
      <c r="E122" s="195">
        <v>1</v>
      </c>
      <c r="F122" s="18">
        <v>0</v>
      </c>
      <c r="G122" s="22">
        <v>0</v>
      </c>
      <c r="H122" s="195">
        <v>2</v>
      </c>
      <c r="I122" s="226"/>
      <c r="J122" s="1">
        <v>2</v>
      </c>
      <c r="K122" s="13">
        <f t="shared" ref="K122" si="4">(M122/L122)*100</f>
        <v>2.3648691264585306E-3</v>
      </c>
      <c r="L122" s="1">
        <v>3.1710000000000001E-4</v>
      </c>
      <c r="M122" s="1">
        <v>7.4989999999999999E-9</v>
      </c>
      <c r="N122" s="5"/>
      <c r="O122" s="5"/>
      <c r="P122" s="68"/>
    </row>
    <row r="123" spans="2:16" ht="13.5" thickBot="1" x14ac:dyDescent="0.25">
      <c r="B123" s="17">
        <v>-5</v>
      </c>
      <c r="C123" s="18">
        <v>97.661739999999995</v>
      </c>
      <c r="D123" s="22">
        <v>1.2965930000000001</v>
      </c>
      <c r="E123" s="195">
        <v>2</v>
      </c>
      <c r="F123" s="19"/>
      <c r="G123" s="195"/>
      <c r="H123" s="195"/>
      <c r="I123" s="226"/>
      <c r="J123" s="224" t="s">
        <v>20</v>
      </c>
      <c r="K123" s="75">
        <f>AVERAGE(K121:K122)</f>
        <v>2.2644570351393776E-3</v>
      </c>
      <c r="L123" s="76">
        <f>AVERAGE(L121:L122)</f>
        <v>2.9204999999999997E-4</v>
      </c>
      <c r="M123" s="77">
        <f>AVERAGE(M121:M122)</f>
        <v>6.6385000000000002E-9</v>
      </c>
      <c r="N123" s="5"/>
      <c r="O123" s="5"/>
      <c r="P123" s="68"/>
    </row>
    <row r="124" spans="2:16" x14ac:dyDescent="0.2">
      <c r="B124" s="17">
        <v>-4</v>
      </c>
      <c r="C124" s="18">
        <v>74.51764</v>
      </c>
      <c r="D124" s="22">
        <v>3.0230060000000001</v>
      </c>
      <c r="E124" s="195">
        <v>2</v>
      </c>
      <c r="F124" s="19"/>
      <c r="G124" s="195"/>
      <c r="H124" s="195"/>
      <c r="I124" s="226"/>
      <c r="J124" s="68" t="s">
        <v>12</v>
      </c>
      <c r="K124" s="63">
        <f xml:space="preserve"> STDEV(K121:K122)/SQRT(2)</f>
        <v>1.0041209131915299E-4</v>
      </c>
      <c r="L124" s="64">
        <f xml:space="preserve"> STDEV(L121:L122)/SQRT(2)</f>
        <v>2.5050000000000013E-5</v>
      </c>
      <c r="M124" s="65">
        <f xml:space="preserve"> STDEV(M121:M122)/SQRT(2)</f>
        <v>8.6049999999999998E-10</v>
      </c>
      <c r="N124" s="5"/>
      <c r="O124" s="5"/>
      <c r="P124" s="68"/>
    </row>
    <row r="125" spans="2:16" x14ac:dyDescent="0.2">
      <c r="B125" s="17">
        <v>-3</v>
      </c>
      <c r="C125" s="18">
        <v>5.8235250000000001</v>
      </c>
      <c r="D125" s="22">
        <v>1.22678</v>
      </c>
      <c r="E125" s="195">
        <v>2</v>
      </c>
      <c r="F125" s="19"/>
      <c r="G125" s="195"/>
      <c r="H125" s="195"/>
      <c r="I125" s="226"/>
      <c r="N125" s="5"/>
      <c r="O125" s="5"/>
      <c r="P125" s="68"/>
    </row>
    <row r="126" spans="2:16" x14ac:dyDescent="0.2">
      <c r="B126" s="17">
        <v>-2.7</v>
      </c>
      <c r="C126" s="18">
        <v>2.517239</v>
      </c>
      <c r="D126" s="22">
        <v>4.1265619999999998</v>
      </c>
      <c r="E126" s="195">
        <v>2</v>
      </c>
      <c r="F126" s="19"/>
      <c r="G126" s="195"/>
      <c r="H126" s="195"/>
      <c r="I126" s="226"/>
      <c r="J126" s="66" t="s">
        <v>21</v>
      </c>
      <c r="N126" s="5"/>
      <c r="O126" s="5"/>
      <c r="P126" s="68"/>
    </row>
    <row r="127" spans="2:16" x14ac:dyDescent="0.2">
      <c r="B127" s="32"/>
      <c r="C127" s="33"/>
      <c r="D127" s="34"/>
      <c r="E127" s="218"/>
      <c r="F127" s="20"/>
      <c r="G127" s="196"/>
      <c r="H127" s="196"/>
      <c r="I127" s="80"/>
      <c r="J127" s="66" t="s">
        <v>22</v>
      </c>
      <c r="K127" s="11"/>
      <c r="L127" s="11"/>
      <c r="M127" s="11"/>
      <c r="N127" s="5"/>
      <c r="O127" s="5"/>
      <c r="P127" s="68"/>
    </row>
    <row r="128" spans="2:16" x14ac:dyDescent="0.2">
      <c r="B128" s="210"/>
      <c r="C128" s="211"/>
      <c r="D128" s="212"/>
      <c r="E128" s="213"/>
      <c r="F128" s="223"/>
      <c r="G128" s="215"/>
      <c r="H128" s="215"/>
      <c r="I128" s="217"/>
      <c r="J128" s="78" t="s">
        <v>23</v>
      </c>
      <c r="K128" s="12"/>
      <c r="L128" s="13"/>
      <c r="M128" s="14"/>
      <c r="N128" s="5"/>
      <c r="O128" s="5"/>
      <c r="P128" s="68"/>
    </row>
    <row r="129" spans="2:16" x14ac:dyDescent="0.2">
      <c r="B129" s="7"/>
      <c r="C129" s="8"/>
      <c r="D129" s="8"/>
      <c r="E129" s="9"/>
      <c r="F129" s="15"/>
      <c r="G129" s="1"/>
      <c r="H129" s="1"/>
      <c r="N129" s="1"/>
      <c r="O129" s="1"/>
      <c r="P129" s="68"/>
    </row>
    <row r="130" spans="2:16" x14ac:dyDescent="0.2">
      <c r="B130" s="2"/>
      <c r="C130" s="15"/>
      <c r="D130" s="15"/>
      <c r="E130" s="15"/>
      <c r="F130" s="15"/>
      <c r="G130" s="1"/>
      <c r="H130" s="1"/>
      <c r="N130" s="1"/>
      <c r="O130" s="1"/>
    </row>
    <row r="131" spans="2:16" x14ac:dyDescent="0.2">
      <c r="B131" s="187"/>
      <c r="C131" s="233" t="s">
        <v>106</v>
      </c>
      <c r="D131" s="234"/>
      <c r="E131" s="234"/>
      <c r="F131" s="233" t="s">
        <v>7</v>
      </c>
      <c r="G131" s="234"/>
      <c r="H131" s="234"/>
      <c r="I131" s="235"/>
      <c r="J131" s="236" t="s">
        <v>8</v>
      </c>
      <c r="K131" s="236"/>
      <c r="L131" s="236"/>
      <c r="M131" s="237"/>
      <c r="N131" s="68"/>
      <c r="O131" s="68"/>
      <c r="P131" s="5"/>
    </row>
    <row r="132" spans="2:16" x14ac:dyDescent="0.2">
      <c r="B132" s="69" t="s">
        <v>9</v>
      </c>
      <c r="C132" s="70"/>
      <c r="D132" s="79"/>
      <c r="E132" s="79"/>
      <c r="F132" s="70"/>
      <c r="G132" s="79"/>
      <c r="H132" s="79"/>
      <c r="I132" s="80"/>
      <c r="N132" s="68"/>
      <c r="O132" s="68"/>
      <c r="P132" s="5"/>
    </row>
    <row r="133" spans="2:16" x14ac:dyDescent="0.2">
      <c r="B133" s="71" t="s">
        <v>10</v>
      </c>
      <c r="C133" s="72" t="s">
        <v>11</v>
      </c>
      <c r="D133" s="81" t="s">
        <v>12</v>
      </c>
      <c r="E133" s="81" t="s">
        <v>13</v>
      </c>
      <c r="F133" s="72" t="s">
        <v>11</v>
      </c>
      <c r="G133" s="81" t="s">
        <v>12</v>
      </c>
      <c r="H133" s="81" t="s">
        <v>13</v>
      </c>
      <c r="I133" s="225"/>
      <c r="N133" s="73"/>
      <c r="O133" s="73"/>
      <c r="P133" s="5"/>
    </row>
    <row r="134" spans="2:16" x14ac:dyDescent="0.2">
      <c r="B134" s="17" t="s">
        <v>14</v>
      </c>
      <c r="C134" s="18">
        <v>100</v>
      </c>
      <c r="D134" s="22">
        <v>0</v>
      </c>
      <c r="E134" s="195">
        <v>2</v>
      </c>
      <c r="F134" s="18">
        <v>100</v>
      </c>
      <c r="G134" s="22">
        <v>0</v>
      </c>
      <c r="H134" s="195">
        <v>2</v>
      </c>
      <c r="I134" s="226"/>
      <c r="N134" s="5"/>
      <c r="O134" s="5"/>
      <c r="P134" s="5"/>
    </row>
    <row r="135" spans="2:16" x14ac:dyDescent="0.2">
      <c r="B135" s="17">
        <v>-10</v>
      </c>
      <c r="C135" s="18"/>
      <c r="D135" s="22"/>
      <c r="E135" s="195"/>
      <c r="F135" s="18">
        <v>98.03049</v>
      </c>
      <c r="G135" s="22">
        <v>1.0538639999999999</v>
      </c>
      <c r="H135" s="195">
        <v>2</v>
      </c>
      <c r="I135" s="226"/>
      <c r="N135" s="5"/>
      <c r="O135" s="5"/>
      <c r="P135" s="5"/>
    </row>
    <row r="136" spans="2:16" x14ac:dyDescent="0.2">
      <c r="B136" s="17">
        <v>-9</v>
      </c>
      <c r="C136" s="18"/>
      <c r="D136" s="22"/>
      <c r="E136" s="195"/>
      <c r="F136" s="18">
        <v>88.543930000000003</v>
      </c>
      <c r="G136" s="22">
        <v>1.1410370000000001</v>
      </c>
      <c r="H136" s="195">
        <v>2</v>
      </c>
      <c r="I136" s="226"/>
      <c r="K136" s="10" t="s">
        <v>15</v>
      </c>
      <c r="L136" s="10" t="s">
        <v>16</v>
      </c>
      <c r="M136" s="10" t="s">
        <v>16</v>
      </c>
      <c r="N136" s="5"/>
      <c r="O136" s="5"/>
      <c r="P136" s="5"/>
    </row>
    <row r="137" spans="2:16" x14ac:dyDescent="0.2">
      <c r="B137" s="17">
        <v>-8</v>
      </c>
      <c r="C137" s="18"/>
      <c r="D137" s="22"/>
      <c r="E137" s="195"/>
      <c r="F137" s="18">
        <v>39.181190000000001</v>
      </c>
      <c r="G137" s="22">
        <v>3.1841550000000001</v>
      </c>
      <c r="H137" s="195">
        <v>2</v>
      </c>
      <c r="I137" s="226"/>
      <c r="J137" s="74" t="s">
        <v>17</v>
      </c>
      <c r="K137" s="11" t="s">
        <v>112</v>
      </c>
      <c r="L137" s="11" t="s">
        <v>81</v>
      </c>
      <c r="M137" s="11" t="s">
        <v>19</v>
      </c>
      <c r="N137" s="5"/>
      <c r="O137" s="5"/>
      <c r="P137" s="5"/>
    </row>
    <row r="138" spans="2:16" x14ac:dyDescent="0.2">
      <c r="B138" s="17">
        <v>-7</v>
      </c>
      <c r="C138" s="18"/>
      <c r="D138" s="22"/>
      <c r="E138" s="195"/>
      <c r="F138" s="18">
        <v>9.2353609999999993</v>
      </c>
      <c r="G138" s="22">
        <v>2.807318</v>
      </c>
      <c r="H138" s="195">
        <v>2</v>
      </c>
      <c r="I138" s="226"/>
      <c r="J138" s="66">
        <v>1</v>
      </c>
      <c r="K138" s="13">
        <f>(M138/L138)*100</f>
        <v>2.640767824497258E-4</v>
      </c>
      <c r="L138" s="12">
        <v>2.1879999999999998E-3</v>
      </c>
      <c r="M138" s="14">
        <v>5.7779999999999997E-9</v>
      </c>
      <c r="N138" s="5"/>
      <c r="O138" s="5"/>
      <c r="P138" s="68"/>
    </row>
    <row r="139" spans="2:16" ht="13.5" thickBot="1" x14ac:dyDescent="0.25">
      <c r="B139" s="17">
        <v>-6</v>
      </c>
      <c r="C139" s="18"/>
      <c r="D139" s="22"/>
      <c r="E139" s="195"/>
      <c r="F139" s="18">
        <v>0</v>
      </c>
      <c r="G139" s="22">
        <v>0</v>
      </c>
      <c r="H139" s="195">
        <v>2</v>
      </c>
      <c r="I139" s="226"/>
      <c r="J139" s="1">
        <v>2</v>
      </c>
      <c r="K139" s="13">
        <f t="shared" ref="K139" si="5">(M139/L139)*100</f>
        <v>4.3776999416228837E-4</v>
      </c>
      <c r="L139" s="12">
        <v>1.7129999999999999E-3</v>
      </c>
      <c r="M139" s="14">
        <v>7.4989999999999999E-9</v>
      </c>
      <c r="N139" s="5"/>
      <c r="O139" s="5"/>
      <c r="P139" s="68"/>
    </row>
    <row r="140" spans="2:16" ht="13.5" thickBot="1" x14ac:dyDescent="0.25">
      <c r="B140" s="17">
        <v>-5</v>
      </c>
      <c r="C140" s="18">
        <v>104.5966</v>
      </c>
      <c r="D140" s="22">
        <v>0.17589949999999999</v>
      </c>
      <c r="E140" s="195">
        <v>2</v>
      </c>
      <c r="F140" s="19"/>
      <c r="G140" s="195"/>
      <c r="H140" s="195"/>
      <c r="I140" s="226"/>
      <c r="J140" s="224" t="s">
        <v>20</v>
      </c>
      <c r="K140" s="75">
        <f>AVERAGE(K138:K139)</f>
        <v>3.5092338830600709E-4</v>
      </c>
      <c r="L140" s="76">
        <f>AVERAGE(L138:L139)</f>
        <v>1.9505E-3</v>
      </c>
      <c r="M140" s="77">
        <f>AVERAGE(M138:M139)</f>
        <v>6.6385000000000002E-9</v>
      </c>
      <c r="N140" s="5"/>
      <c r="O140" s="5"/>
      <c r="P140" s="68"/>
    </row>
    <row r="141" spans="2:16" x14ac:dyDescent="0.2">
      <c r="B141" s="17">
        <v>-4</v>
      </c>
      <c r="C141" s="18">
        <v>102.2679</v>
      </c>
      <c r="D141" s="22">
        <v>2.6101529999999999</v>
      </c>
      <c r="E141" s="195">
        <v>2</v>
      </c>
      <c r="F141" s="19"/>
      <c r="G141" s="195"/>
      <c r="H141" s="195"/>
      <c r="I141" s="226"/>
      <c r="J141" s="68" t="s">
        <v>12</v>
      </c>
      <c r="K141" s="63">
        <f xml:space="preserve"> STDEV(K138:K139)/SQRT(2)</f>
        <v>8.6846605856281283E-5</v>
      </c>
      <c r="L141" s="64">
        <f xml:space="preserve"> STDEV(L138:L139)/SQRT(2)</f>
        <v>2.3749999999999997E-4</v>
      </c>
      <c r="M141" s="65">
        <f xml:space="preserve"> STDEV(M138:M139)/SQRT(2)</f>
        <v>8.6049999999999998E-10</v>
      </c>
      <c r="N141" s="5"/>
      <c r="O141" s="5"/>
      <c r="P141" s="68"/>
    </row>
    <row r="142" spans="2:16" x14ac:dyDescent="0.2">
      <c r="B142" s="17">
        <v>-3</v>
      </c>
      <c r="C142" s="18">
        <v>62.027569999999997</v>
      </c>
      <c r="D142" s="22">
        <v>5.9602389999999996</v>
      </c>
      <c r="E142" s="195">
        <v>2</v>
      </c>
      <c r="F142" s="19"/>
      <c r="G142" s="195"/>
      <c r="H142" s="195"/>
      <c r="I142" s="226"/>
      <c r="N142" s="5"/>
      <c r="O142" s="5"/>
      <c r="P142" s="68"/>
    </row>
    <row r="143" spans="2:16" x14ac:dyDescent="0.2">
      <c r="B143" s="17">
        <v>-2.7</v>
      </c>
      <c r="C143" s="18">
        <v>38.610689999999998</v>
      </c>
      <c r="D143" s="22">
        <v>5.7490649999999999</v>
      </c>
      <c r="E143" s="195">
        <v>2</v>
      </c>
      <c r="F143" s="19"/>
      <c r="G143" s="195"/>
      <c r="H143" s="195"/>
      <c r="I143" s="226"/>
      <c r="J143" s="66" t="s">
        <v>21</v>
      </c>
      <c r="N143" s="5"/>
      <c r="O143" s="5"/>
      <c r="P143" s="68"/>
    </row>
    <row r="144" spans="2:16" x14ac:dyDescent="0.2">
      <c r="B144" s="17">
        <v>-2.2999999999999998</v>
      </c>
      <c r="C144" s="18">
        <v>7.4937459999999998</v>
      </c>
      <c r="D144" s="22">
        <v>7.5214930000000004</v>
      </c>
      <c r="E144" s="195">
        <v>2</v>
      </c>
      <c r="F144" s="20"/>
      <c r="G144" s="196"/>
      <c r="H144" s="196"/>
      <c r="I144" s="80"/>
      <c r="J144" s="66" t="s">
        <v>22</v>
      </c>
      <c r="N144" s="5"/>
      <c r="O144" s="5"/>
      <c r="P144" s="68"/>
    </row>
    <row r="145" spans="2:16" x14ac:dyDescent="0.2">
      <c r="B145" s="240">
        <v>-2</v>
      </c>
      <c r="C145" s="241">
        <v>8.2408999999999999</v>
      </c>
      <c r="D145" s="242">
        <v>8.3241409999999991</v>
      </c>
      <c r="E145" s="243">
        <v>2</v>
      </c>
      <c r="F145" s="223"/>
      <c r="G145" s="215"/>
      <c r="H145" s="215"/>
      <c r="I145" s="217"/>
      <c r="J145" s="78" t="s">
        <v>23</v>
      </c>
      <c r="N145" s="5"/>
      <c r="O145" s="5"/>
      <c r="P145" s="68"/>
    </row>
    <row r="146" spans="2:16" x14ac:dyDescent="0.2">
      <c r="B146" s="7"/>
      <c r="C146" s="8"/>
      <c r="D146" s="8"/>
      <c r="E146" s="9"/>
      <c r="F146" s="15"/>
      <c r="G146" s="1"/>
      <c r="H146" s="1"/>
      <c r="K146" s="11"/>
      <c r="L146" s="11"/>
      <c r="M146" s="11"/>
      <c r="N146" s="1"/>
      <c r="O146" s="1"/>
      <c r="P146" s="68"/>
    </row>
    <row r="147" spans="2:16" x14ac:dyDescent="0.2">
      <c r="B147" s="2"/>
      <c r="C147" s="15"/>
      <c r="D147" s="15"/>
      <c r="E147" s="15"/>
      <c r="F147" s="15"/>
      <c r="G147" s="1"/>
      <c r="H147" s="1"/>
      <c r="K147" s="12"/>
      <c r="L147" s="13"/>
      <c r="M147" s="14"/>
      <c r="N147" s="1"/>
      <c r="O147" s="1"/>
      <c r="P147" s="68"/>
    </row>
    <row r="149" spans="2:16" x14ac:dyDescent="0.2">
      <c r="B149" s="187"/>
      <c r="C149" s="188" t="s">
        <v>32</v>
      </c>
      <c r="D149" s="189"/>
      <c r="E149" s="189"/>
      <c r="F149" s="188" t="s">
        <v>7</v>
      </c>
      <c r="G149" s="189"/>
      <c r="H149" s="189"/>
      <c r="I149" s="192"/>
      <c r="J149" s="190" t="s">
        <v>8</v>
      </c>
      <c r="K149" s="190"/>
      <c r="L149" s="190"/>
      <c r="M149" s="191"/>
      <c r="N149" s="68"/>
      <c r="O149" s="68"/>
      <c r="P149" s="5"/>
    </row>
    <row r="150" spans="2:16" x14ac:dyDescent="0.2">
      <c r="B150" s="69" t="s">
        <v>9</v>
      </c>
      <c r="C150" s="70"/>
      <c r="D150" s="79"/>
      <c r="E150" s="79"/>
      <c r="F150" s="70"/>
      <c r="G150" s="79"/>
      <c r="H150" s="79"/>
      <c r="I150" s="80"/>
      <c r="N150" s="68"/>
      <c r="O150" s="68"/>
      <c r="P150" s="5"/>
    </row>
    <row r="151" spans="2:16" x14ac:dyDescent="0.2">
      <c r="B151" s="71" t="s">
        <v>10</v>
      </c>
      <c r="C151" s="72" t="s">
        <v>11</v>
      </c>
      <c r="D151" s="81" t="s">
        <v>12</v>
      </c>
      <c r="E151" s="81" t="s">
        <v>13</v>
      </c>
      <c r="F151" s="72" t="s">
        <v>11</v>
      </c>
      <c r="G151" s="81" t="s">
        <v>12</v>
      </c>
      <c r="H151" s="81" t="s">
        <v>13</v>
      </c>
      <c r="I151" s="225"/>
      <c r="N151" s="73"/>
      <c r="O151" s="73"/>
      <c r="P151" s="5"/>
    </row>
    <row r="152" spans="2:16" x14ac:dyDescent="0.2">
      <c r="B152" s="17" t="s">
        <v>14</v>
      </c>
      <c r="C152" s="18">
        <v>100</v>
      </c>
      <c r="D152" s="22">
        <v>0</v>
      </c>
      <c r="E152" s="195">
        <v>3</v>
      </c>
      <c r="F152" s="18">
        <v>100</v>
      </c>
      <c r="G152" s="22">
        <v>0</v>
      </c>
      <c r="H152" s="195">
        <v>3</v>
      </c>
      <c r="I152" s="226"/>
      <c r="N152" s="5"/>
      <c r="O152" s="5"/>
      <c r="P152" s="5"/>
    </row>
    <row r="153" spans="2:16" x14ac:dyDescent="0.2">
      <c r="B153" s="17">
        <v>-10</v>
      </c>
      <c r="C153" s="18"/>
      <c r="D153" s="22"/>
      <c r="E153" s="195"/>
      <c r="F153" s="18">
        <v>98.217960000000005</v>
      </c>
      <c r="G153" s="22">
        <v>1.1454629999999999</v>
      </c>
      <c r="H153" s="195">
        <v>3</v>
      </c>
      <c r="I153" s="226"/>
      <c r="K153" s="10" t="s">
        <v>15</v>
      </c>
      <c r="L153" s="10" t="s">
        <v>16</v>
      </c>
      <c r="M153" s="10" t="s">
        <v>16</v>
      </c>
      <c r="N153" s="5"/>
      <c r="O153" s="5"/>
      <c r="P153" s="5"/>
    </row>
    <row r="154" spans="2:16" x14ac:dyDescent="0.2">
      <c r="B154" s="17">
        <v>-9</v>
      </c>
      <c r="C154" s="18"/>
      <c r="D154" s="22"/>
      <c r="E154" s="195"/>
      <c r="F154" s="18">
        <v>81.822329999999994</v>
      </c>
      <c r="G154" s="22">
        <v>1.8256650000000001</v>
      </c>
      <c r="H154" s="195">
        <v>3</v>
      </c>
      <c r="I154" s="226"/>
      <c r="J154" s="74" t="s">
        <v>17</v>
      </c>
      <c r="K154" s="11" t="s">
        <v>33</v>
      </c>
      <c r="L154" s="11" t="s">
        <v>33</v>
      </c>
      <c r="M154" s="11" t="s">
        <v>19</v>
      </c>
      <c r="N154" s="5"/>
      <c r="O154" s="5"/>
      <c r="P154" s="5"/>
    </row>
    <row r="155" spans="2:16" x14ac:dyDescent="0.2">
      <c r="B155" s="17">
        <v>-8</v>
      </c>
      <c r="C155" s="18"/>
      <c r="D155" s="22"/>
      <c r="E155" s="195"/>
      <c r="F155" s="18">
        <v>31.836950000000002</v>
      </c>
      <c r="G155" s="22">
        <v>1.6213630000000001</v>
      </c>
      <c r="H155" s="195">
        <v>3</v>
      </c>
      <c r="I155" s="226"/>
      <c r="J155" s="66">
        <v>1</v>
      </c>
      <c r="K155" s="13">
        <f>(M155/L155)*100</f>
        <v>2.1416184971098265E-3</v>
      </c>
      <c r="L155" s="12">
        <v>1.73E-4</v>
      </c>
      <c r="M155" s="14">
        <v>3.7049999999999999E-9</v>
      </c>
      <c r="N155" s="5"/>
      <c r="O155" s="5"/>
      <c r="P155" s="5"/>
    </row>
    <row r="156" spans="2:16" x14ac:dyDescent="0.2">
      <c r="B156" s="17">
        <v>-7</v>
      </c>
      <c r="C156" s="18"/>
      <c r="D156" s="22"/>
      <c r="E156" s="195"/>
      <c r="F156" s="18">
        <v>5.0418219999999998</v>
      </c>
      <c r="G156" s="22">
        <v>0.74465269999999995</v>
      </c>
      <c r="H156" s="195">
        <v>3</v>
      </c>
      <c r="I156" s="226"/>
      <c r="J156" s="1">
        <v>2</v>
      </c>
      <c r="K156" s="13">
        <f t="shared" ref="K156:K157" si="6">(M156/L156)*100</f>
        <v>2.1266846361185985E-3</v>
      </c>
      <c r="L156" s="12">
        <v>2.2259999999999999E-4</v>
      </c>
      <c r="M156" s="14">
        <v>4.7340000000000004E-9</v>
      </c>
      <c r="N156" s="5"/>
      <c r="O156" s="5"/>
      <c r="P156" s="68"/>
    </row>
    <row r="157" spans="2:16" ht="13.5" thickBot="1" x14ac:dyDescent="0.25">
      <c r="B157" s="17">
        <v>-6</v>
      </c>
      <c r="C157" s="18">
        <v>101.49720000000001</v>
      </c>
      <c r="D157" s="22">
        <v>2.1418840000000001</v>
      </c>
      <c r="E157" s="195">
        <v>2</v>
      </c>
      <c r="F157" s="18">
        <v>0</v>
      </c>
      <c r="G157" s="22">
        <v>0</v>
      </c>
      <c r="H157" s="195">
        <v>3</v>
      </c>
      <c r="I157" s="226"/>
      <c r="J157" s="1">
        <v>3</v>
      </c>
      <c r="K157" s="13">
        <f t="shared" si="6"/>
        <v>3.2687013764213049E-3</v>
      </c>
      <c r="L157" s="12">
        <v>1.671E-4</v>
      </c>
      <c r="M157" s="14">
        <v>5.4620000000000004E-9</v>
      </c>
      <c r="N157" s="5"/>
      <c r="O157" s="5"/>
      <c r="P157" s="68"/>
    </row>
    <row r="158" spans="2:16" ht="13.5" thickBot="1" x14ac:dyDescent="0.25">
      <c r="B158" s="17">
        <v>-5</v>
      </c>
      <c r="C158" s="18">
        <v>98.82799</v>
      </c>
      <c r="D158" s="22">
        <v>2.0030610000000002</v>
      </c>
      <c r="E158" s="195">
        <v>3</v>
      </c>
      <c r="F158" s="19"/>
      <c r="G158" s="195"/>
      <c r="H158" s="195"/>
      <c r="I158" s="226"/>
      <c r="J158" s="224" t="s">
        <v>20</v>
      </c>
      <c r="K158" s="75">
        <f>AVERAGE(K155:K157)</f>
        <v>2.5123348365499103E-3</v>
      </c>
      <c r="L158" s="76">
        <f>AVERAGE(L155:L157)</f>
        <v>1.8756666666666665E-4</v>
      </c>
      <c r="M158" s="77">
        <f>AVERAGE(M155:M157)</f>
        <v>4.6336666666666669E-9</v>
      </c>
      <c r="N158" s="5"/>
      <c r="O158" s="5"/>
      <c r="P158" s="68"/>
    </row>
    <row r="159" spans="2:16" x14ac:dyDescent="0.2">
      <c r="B159" s="17">
        <v>-4</v>
      </c>
      <c r="C159" s="18">
        <v>68.013080000000002</v>
      </c>
      <c r="D159" s="22">
        <v>2.59158</v>
      </c>
      <c r="E159" s="195">
        <v>3</v>
      </c>
      <c r="F159" s="19"/>
      <c r="G159" s="195"/>
      <c r="H159" s="195"/>
      <c r="I159" s="226"/>
      <c r="J159" s="68" t="s">
        <v>12</v>
      </c>
      <c r="K159" s="63">
        <f xml:space="preserve"> STDEV(K155:K157)/SQRT(3)</f>
        <v>3.7820784058010409E-4</v>
      </c>
      <c r="L159" s="64">
        <f t="shared" ref="L159:M159" si="7" xml:space="preserve"> STDEV(L155:L157)/SQRT(3)</f>
        <v>1.7599273974924204E-5</v>
      </c>
      <c r="M159" s="65">
        <f t="shared" si="7"/>
        <v>5.0967713091503131E-10</v>
      </c>
      <c r="N159" s="5"/>
      <c r="O159" s="5"/>
      <c r="P159" s="68"/>
    </row>
    <row r="160" spans="2:16" x14ac:dyDescent="0.2">
      <c r="B160" s="17">
        <v>-3</v>
      </c>
      <c r="C160" s="18">
        <v>9.5220389999999995</v>
      </c>
      <c r="D160" s="22">
        <v>2.0243479999999998</v>
      </c>
      <c r="E160" s="195">
        <v>3</v>
      </c>
      <c r="F160" s="19"/>
      <c r="G160" s="195"/>
      <c r="H160" s="195"/>
      <c r="I160" s="226"/>
      <c r="N160" s="5"/>
      <c r="O160" s="5"/>
      <c r="P160" s="68"/>
    </row>
    <row r="161" spans="2:16" x14ac:dyDescent="0.2">
      <c r="B161" s="17">
        <v>-2.7</v>
      </c>
      <c r="C161" s="18">
        <v>11.70537</v>
      </c>
      <c r="D161" s="22">
        <v>4.1990090000000002</v>
      </c>
      <c r="E161" s="195">
        <v>3</v>
      </c>
      <c r="F161" s="19"/>
      <c r="G161" s="195"/>
      <c r="H161" s="195"/>
      <c r="I161" s="226"/>
      <c r="J161" s="66" t="s">
        <v>21</v>
      </c>
      <c r="N161" s="5"/>
      <c r="O161" s="5"/>
      <c r="P161" s="68"/>
    </row>
    <row r="162" spans="2:16" x14ac:dyDescent="0.2">
      <c r="B162" s="32"/>
      <c r="C162" s="33"/>
      <c r="D162" s="34"/>
      <c r="E162" s="218"/>
      <c r="F162" s="20"/>
      <c r="G162" s="196"/>
      <c r="H162" s="196"/>
      <c r="I162" s="80"/>
      <c r="J162" s="66" t="s">
        <v>22</v>
      </c>
      <c r="K162" s="11"/>
      <c r="L162" s="11"/>
      <c r="M162" s="11"/>
      <c r="N162" s="5"/>
      <c r="O162" s="5"/>
      <c r="P162" s="68"/>
    </row>
    <row r="163" spans="2:16" x14ac:dyDescent="0.2">
      <c r="B163" s="210"/>
      <c r="C163" s="211"/>
      <c r="D163" s="212"/>
      <c r="E163" s="213"/>
      <c r="F163" s="223"/>
      <c r="G163" s="215"/>
      <c r="H163" s="215"/>
      <c r="I163" s="217"/>
      <c r="J163" s="78" t="s">
        <v>23</v>
      </c>
      <c r="K163" s="12"/>
      <c r="L163" s="13"/>
      <c r="M163" s="14"/>
      <c r="N163" s="5"/>
      <c r="O163" s="5"/>
    </row>
    <row r="164" spans="2:16" x14ac:dyDescent="0.2">
      <c r="B164" s="2"/>
      <c r="C164" s="15"/>
      <c r="D164" s="15"/>
      <c r="E164" s="15"/>
      <c r="F164" s="15"/>
      <c r="G164" s="1"/>
      <c r="H164" s="1"/>
      <c r="N164" s="1"/>
      <c r="O164" s="1"/>
    </row>
    <row r="165" spans="2:16" x14ac:dyDescent="0.2">
      <c r="B165" s="2"/>
      <c r="C165" s="15"/>
      <c r="D165" s="15"/>
      <c r="E165" s="15"/>
      <c r="F165" s="15"/>
      <c r="G165" s="1"/>
      <c r="H165" s="1"/>
      <c r="N165" s="1"/>
      <c r="O16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Metadata</vt:lpstr>
      <vt:lpstr>ERES Class</vt:lpstr>
      <vt:lpstr>FISH</vt:lpstr>
      <vt:lpstr>figure 1</vt:lpstr>
      <vt:lpstr>figure 2</vt:lpstr>
      <vt:lpstr>figure 3</vt:lpstr>
      <vt:lpstr>table 3</vt:lpstr>
      <vt:lpstr>'figure 2'!OLE_LINK1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Tapper, Mark</dc:creator>
  <cp:lastModifiedBy>Hornung, Michael</cp:lastModifiedBy>
  <dcterms:created xsi:type="dcterms:W3CDTF">2015-06-23T13:08:16Z</dcterms:created>
  <dcterms:modified xsi:type="dcterms:W3CDTF">2023-02-27T17:09:22Z</dcterms:modified>
</cp:coreProperties>
</file>