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wood_joe_epa_gov/Documents/DHS DTRA/AnCOR coast guard/DFU paper/SDMP SciHub/"/>
    </mc:Choice>
  </mc:AlternateContent>
  <xr:revisionPtr revIDLastSave="2" documentId="8_{522EC2BB-C7ED-410E-8361-F82B122D3FF9}" xr6:coauthVersionLast="47" xr6:coauthVersionMax="47" xr10:uidLastSave="{699127ED-AA65-4D41-B16C-83FB6567AD38}"/>
  <bookViews>
    <workbookView xWindow="28680" yWindow="-120" windowWidth="19440" windowHeight="14880" xr2:uid="{9667AF05-258D-4110-914A-74D3592EE40D}"/>
  </bookViews>
  <sheets>
    <sheet name="DFU - Standard Lat-Long"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2" l="1"/>
  <c r="J123" i="2"/>
  <c r="J118" i="2"/>
  <c r="J122" i="2"/>
  <c r="J117" i="2"/>
  <c r="J26" i="2"/>
  <c r="J24" i="2"/>
  <c r="J120" i="2"/>
  <c r="J121" i="2"/>
  <c r="J116" i="2"/>
  <c r="J25" i="2"/>
  <c r="J124" i="2"/>
  <c r="J119" i="2"/>
  <c r="J107" i="2"/>
  <c r="J113" i="2"/>
  <c r="J106" i="2"/>
  <c r="J115" i="2"/>
  <c r="J109" i="2"/>
  <c r="J112" i="2"/>
  <c r="J105" i="2"/>
  <c r="J111" i="2"/>
  <c r="J108" i="2"/>
  <c r="J110" i="2"/>
  <c r="J99" i="2"/>
  <c r="J98" i="2"/>
  <c r="J101" i="2"/>
  <c r="J94" i="2"/>
  <c r="J102" i="2"/>
  <c r="J95" i="2"/>
  <c r="J96" i="2"/>
  <c r="J104" i="2"/>
  <c r="J97" i="2"/>
  <c r="J100" i="2"/>
  <c r="J6" i="2"/>
  <c r="J86" i="2"/>
  <c r="J88" i="2"/>
  <c r="J85" i="2"/>
  <c r="J89" i="2"/>
  <c r="J83" i="2"/>
  <c r="J90" i="2"/>
  <c r="J87" i="2"/>
  <c r="J91" i="2"/>
  <c r="J84" i="2"/>
  <c r="J93" i="2"/>
  <c r="J4" i="2"/>
  <c r="J77" i="2"/>
  <c r="J80" i="2"/>
  <c r="J79" i="2"/>
  <c r="J82" i="2"/>
  <c r="J78" i="2"/>
  <c r="J76" i="2"/>
  <c r="J74" i="2"/>
  <c r="J72" i="2"/>
  <c r="J73" i="2"/>
  <c r="J75" i="2"/>
  <c r="J66" i="2"/>
  <c r="J68" i="2"/>
  <c r="J67" i="2"/>
  <c r="J69" i="2"/>
  <c r="J71" i="2"/>
  <c r="J61" i="2"/>
  <c r="J62" i="2"/>
  <c r="J63" i="2"/>
  <c r="J64" i="2"/>
  <c r="J65" i="2"/>
  <c r="J54" i="2"/>
  <c r="J50" i="2"/>
  <c r="J58" i="2"/>
  <c r="J39" i="2"/>
  <c r="J46" i="2"/>
  <c r="J42" i="2"/>
  <c r="J43" i="2"/>
  <c r="J45" i="2"/>
  <c r="J53" i="2"/>
  <c r="J52" i="2"/>
  <c r="J44" i="2"/>
  <c r="J57" i="2"/>
  <c r="J41" i="2"/>
  <c r="J55" i="2"/>
  <c r="J49" i="2"/>
  <c r="J60" i="2"/>
  <c r="J47" i="2"/>
  <c r="J56" i="2"/>
  <c r="J40" i="2"/>
  <c r="J34" i="2"/>
  <c r="J36" i="2"/>
  <c r="J35" i="2"/>
  <c r="J28" i="2"/>
  <c r="J30" i="2"/>
  <c r="J31" i="2"/>
  <c r="J32" i="2"/>
  <c r="J81" i="2"/>
  <c r="J2" i="2"/>
  <c r="J37" i="2"/>
  <c r="J13" i="2"/>
  <c r="J48" i="2"/>
  <c r="J23" i="2"/>
  <c r="J22" i="2"/>
  <c r="J114" i="2"/>
  <c r="J59" i="2"/>
  <c r="J70" i="2"/>
  <c r="J92" i="2"/>
  <c r="G81" i="2"/>
  <c r="G2" i="2"/>
  <c r="J103" i="2"/>
  <c r="F27" i="2"/>
  <c r="G27" i="2" s="1"/>
  <c r="F123" i="2"/>
  <c r="G123" i="2" s="1"/>
  <c r="F118" i="2"/>
  <c r="G118" i="2" s="1"/>
  <c r="F122" i="2"/>
  <c r="G122" i="2" s="1"/>
  <c r="K122" i="2" s="1"/>
  <c r="F117" i="2"/>
  <c r="G117" i="2" s="1"/>
  <c r="F26" i="2"/>
  <c r="G26" i="2" s="1"/>
  <c r="F24" i="2"/>
  <c r="G24" i="2" s="1"/>
  <c r="K24" i="2" s="1"/>
  <c r="F120" i="2"/>
  <c r="G120" i="2" s="1"/>
  <c r="F121" i="2"/>
  <c r="G121" i="2" s="1"/>
  <c r="F116" i="2"/>
  <c r="G116" i="2" s="1"/>
  <c r="F25" i="2"/>
  <c r="G25" i="2" s="1"/>
  <c r="F124" i="2"/>
  <c r="G124" i="2" s="1"/>
  <c r="K124" i="2" s="1"/>
  <c r="F119" i="2"/>
  <c r="G119" i="2" s="1"/>
  <c r="F107" i="2"/>
  <c r="G107" i="2" s="1"/>
  <c r="F113" i="2"/>
  <c r="G113" i="2" s="1"/>
  <c r="K113" i="2" s="1"/>
  <c r="F106" i="2"/>
  <c r="G106" i="2" s="1"/>
  <c r="F115" i="2"/>
  <c r="G115" i="2" s="1"/>
  <c r="F109" i="2"/>
  <c r="G109" i="2" s="1"/>
  <c r="F112" i="2"/>
  <c r="G112" i="2" s="1"/>
  <c r="F105" i="2"/>
  <c r="G105" i="2" s="1"/>
  <c r="K105" i="2" s="1"/>
  <c r="F111" i="2"/>
  <c r="G111" i="2" s="1"/>
  <c r="F108" i="2"/>
  <c r="G108" i="2" s="1"/>
  <c r="F110" i="2"/>
  <c r="G110" i="2" s="1"/>
  <c r="K110" i="2" s="1"/>
  <c r="F99" i="2"/>
  <c r="G99" i="2" s="1"/>
  <c r="F98" i="2"/>
  <c r="G98" i="2" s="1"/>
  <c r="F101" i="2"/>
  <c r="G101" i="2" s="1"/>
  <c r="F94" i="2"/>
  <c r="G94" i="2" s="1"/>
  <c r="K94" i="2" s="1"/>
  <c r="F102" i="2"/>
  <c r="G102" i="2" s="1"/>
  <c r="K102" i="2" s="1"/>
  <c r="F95" i="2"/>
  <c r="G95" i="2" s="1"/>
  <c r="F96" i="2"/>
  <c r="G96" i="2" s="1"/>
  <c r="F104" i="2"/>
  <c r="G104" i="2" s="1"/>
  <c r="K104" i="2" s="1"/>
  <c r="F97" i="2"/>
  <c r="G97" i="2" s="1"/>
  <c r="F100" i="2"/>
  <c r="G100" i="2" s="1"/>
  <c r="F6" i="2"/>
  <c r="G6" i="2" s="1"/>
  <c r="F86" i="2"/>
  <c r="G86" i="2" s="1"/>
  <c r="K86" i="2" s="1"/>
  <c r="F88" i="2"/>
  <c r="G88" i="2" s="1"/>
  <c r="K88" i="2" s="1"/>
  <c r="F85" i="2"/>
  <c r="G85" i="2" s="1"/>
  <c r="F89" i="2"/>
  <c r="G89" i="2" s="1"/>
  <c r="F83" i="2"/>
  <c r="G83" i="2" s="1"/>
  <c r="K83" i="2" s="1"/>
  <c r="F90" i="2"/>
  <c r="G90" i="2" s="1"/>
  <c r="F87" i="2"/>
  <c r="G87" i="2" s="1"/>
  <c r="F91" i="2"/>
  <c r="G91" i="2" s="1"/>
  <c r="F84" i="2"/>
  <c r="G84" i="2" s="1"/>
  <c r="K84" i="2" s="1"/>
  <c r="F93" i="2"/>
  <c r="G93" i="2" s="1"/>
  <c r="K93" i="2" s="1"/>
  <c r="F4" i="2"/>
  <c r="G4" i="2" s="1"/>
  <c r="F77" i="2"/>
  <c r="G77" i="2" s="1"/>
  <c r="F80" i="2"/>
  <c r="G80" i="2" s="1"/>
  <c r="K80" i="2" s="1"/>
  <c r="F79" i="2"/>
  <c r="G79" i="2" s="1"/>
  <c r="F82" i="2"/>
  <c r="G82" i="2" s="1"/>
  <c r="F78" i="2"/>
  <c r="G78" i="2" s="1"/>
  <c r="F76" i="2"/>
  <c r="G76" i="2" s="1"/>
  <c r="K76" i="2" s="1"/>
  <c r="F74" i="2"/>
  <c r="G74" i="2" s="1"/>
  <c r="K74" i="2" s="1"/>
  <c r="F72" i="2"/>
  <c r="G72" i="2" s="1"/>
  <c r="F73" i="2"/>
  <c r="G73" i="2" s="1"/>
  <c r="F75" i="2"/>
  <c r="G75" i="2" s="1"/>
  <c r="K75" i="2" s="1"/>
  <c r="F66" i="2"/>
  <c r="G66" i="2" s="1"/>
  <c r="F68" i="2"/>
  <c r="G68" i="2" s="1"/>
  <c r="F67" i="2"/>
  <c r="G67" i="2" s="1"/>
  <c r="F69" i="2"/>
  <c r="G69" i="2" s="1"/>
  <c r="K69" i="2" s="1"/>
  <c r="F71" i="2"/>
  <c r="G71" i="2" s="1"/>
  <c r="K71" i="2" s="1"/>
  <c r="F61" i="2"/>
  <c r="G61" i="2" s="1"/>
  <c r="F62" i="2"/>
  <c r="G62" i="2" s="1"/>
  <c r="F63" i="2"/>
  <c r="G63" i="2" s="1"/>
  <c r="K63" i="2" s="1"/>
  <c r="F64" i="2"/>
  <c r="G64" i="2" s="1"/>
  <c r="F65" i="2"/>
  <c r="G65" i="2" s="1"/>
  <c r="F54" i="2"/>
  <c r="G54" i="2" s="1"/>
  <c r="F50" i="2"/>
  <c r="G50" i="2" s="1"/>
  <c r="K50" i="2" s="1"/>
  <c r="F58" i="2"/>
  <c r="G58" i="2" s="1"/>
  <c r="K58" i="2" s="1"/>
  <c r="F39" i="2"/>
  <c r="G39" i="2" s="1"/>
  <c r="F46" i="2"/>
  <c r="G46" i="2" s="1"/>
  <c r="F42" i="2"/>
  <c r="G42" i="2" s="1"/>
  <c r="K42" i="2" s="1"/>
  <c r="F51" i="2"/>
  <c r="G51" i="2" s="1"/>
  <c r="K51" i="2" s="1"/>
  <c r="F43" i="2"/>
  <c r="G43" i="2" s="1"/>
  <c r="F45" i="2"/>
  <c r="G45" i="2" s="1"/>
  <c r="F53" i="2"/>
  <c r="G53" i="2" s="1"/>
  <c r="F52" i="2"/>
  <c r="G52" i="2" s="1"/>
  <c r="K52" i="2" s="1"/>
  <c r="F44" i="2"/>
  <c r="G44" i="2" s="1"/>
  <c r="F57" i="2"/>
  <c r="G57" i="2" s="1"/>
  <c r="F41" i="2"/>
  <c r="G41" i="2" s="1"/>
  <c r="F55" i="2"/>
  <c r="G55" i="2" s="1"/>
  <c r="F49" i="2"/>
  <c r="G49" i="2" s="1"/>
  <c r="F60" i="2"/>
  <c r="G60" i="2" s="1"/>
  <c r="F47" i="2"/>
  <c r="G47" i="2" s="1"/>
  <c r="F56" i="2"/>
  <c r="G56" i="2" s="1"/>
  <c r="K56" i="2" s="1"/>
  <c r="F40" i="2"/>
  <c r="G40" i="2" s="1"/>
  <c r="F16" i="2"/>
  <c r="G16" i="2" s="1"/>
  <c r="K16" i="2" s="1"/>
  <c r="F15" i="2"/>
  <c r="G15" i="2" s="1"/>
  <c r="K15" i="2" s="1"/>
  <c r="F33" i="2"/>
  <c r="G33" i="2" s="1"/>
  <c r="K33" i="2" s="1"/>
  <c r="F34" i="2"/>
  <c r="G34" i="2" s="1"/>
  <c r="K34" i="2" s="1"/>
  <c r="F36" i="2"/>
  <c r="G36" i="2" s="1"/>
  <c r="K36" i="2" s="1"/>
  <c r="F35" i="2"/>
  <c r="G35" i="2" s="1"/>
  <c r="F38" i="2"/>
  <c r="G38" i="2" s="1"/>
  <c r="K38" i="2" s="1"/>
  <c r="F28" i="2"/>
  <c r="G28" i="2" s="1"/>
  <c r="F30" i="2"/>
  <c r="G30" i="2" s="1"/>
  <c r="F29" i="2"/>
  <c r="G29" i="2" s="1"/>
  <c r="K29" i="2" s="1"/>
  <c r="F31" i="2"/>
  <c r="G31" i="2" s="1"/>
  <c r="F32" i="2"/>
  <c r="G32" i="2" s="1"/>
  <c r="K32" i="2" s="1"/>
  <c r="F37" i="2"/>
  <c r="G37" i="2" s="1"/>
  <c r="K37" i="2" s="1"/>
  <c r="F13" i="2"/>
  <c r="G13" i="2" s="1"/>
  <c r="F48" i="2"/>
  <c r="G48" i="2" s="1"/>
  <c r="F23" i="2"/>
  <c r="G23" i="2" s="1"/>
  <c r="F22" i="2"/>
  <c r="G22" i="2" s="1"/>
  <c r="F114" i="2"/>
  <c r="G114" i="2" s="1"/>
  <c r="F59" i="2"/>
  <c r="G59" i="2" s="1"/>
  <c r="F70" i="2"/>
  <c r="G70" i="2" s="1"/>
  <c r="K70" i="2" s="1"/>
  <c r="F92" i="2"/>
  <c r="G92" i="2" s="1"/>
  <c r="K92" i="2" s="1"/>
  <c r="F103" i="2"/>
  <c r="K22" i="2" l="1"/>
  <c r="K47" i="2"/>
  <c r="K53" i="2"/>
  <c r="K54" i="2"/>
  <c r="K67" i="2"/>
  <c r="K78" i="2"/>
  <c r="K91" i="2"/>
  <c r="K6" i="2"/>
  <c r="K101" i="2"/>
  <c r="K109" i="2"/>
  <c r="K116" i="2"/>
  <c r="K123" i="2"/>
  <c r="K31" i="2"/>
  <c r="K112" i="2"/>
  <c r="K25" i="2"/>
  <c r="K118" i="2"/>
  <c r="K30" i="2"/>
  <c r="K23" i="2"/>
  <c r="K48" i="2"/>
  <c r="K60" i="2"/>
  <c r="K45" i="2"/>
  <c r="K49" i="2"/>
  <c r="K43" i="2"/>
  <c r="K65" i="2"/>
  <c r="K68" i="2"/>
  <c r="K82" i="2"/>
  <c r="K87" i="2"/>
  <c r="K100" i="2"/>
  <c r="K98" i="2"/>
  <c r="K115" i="2"/>
  <c r="K121" i="2"/>
  <c r="K27" i="2"/>
  <c r="K2" i="2"/>
  <c r="K59" i="2"/>
  <c r="K81" i="2"/>
  <c r="K114" i="2"/>
  <c r="K13" i="2"/>
  <c r="K35" i="2"/>
  <c r="K55" i="2"/>
  <c r="K99" i="2"/>
  <c r="K90" i="2"/>
  <c r="K120" i="2"/>
  <c r="K57" i="2"/>
  <c r="K46" i="2"/>
  <c r="K62" i="2"/>
  <c r="K73" i="2"/>
  <c r="K77" i="2"/>
  <c r="K89" i="2"/>
  <c r="K96" i="2"/>
  <c r="K108" i="2"/>
  <c r="K107" i="2"/>
  <c r="K26" i="2"/>
  <c r="K64" i="2"/>
  <c r="K79" i="2"/>
  <c r="K106" i="2"/>
  <c r="K28" i="2"/>
  <c r="K40" i="2"/>
  <c r="K44" i="2"/>
  <c r="K39" i="2"/>
  <c r="K61" i="2"/>
  <c r="K72" i="2"/>
  <c r="K4" i="2"/>
  <c r="K85" i="2"/>
  <c r="K95" i="2"/>
  <c r="K111" i="2"/>
  <c r="K119" i="2"/>
  <c r="K117" i="2"/>
  <c r="K66" i="2"/>
  <c r="K97" i="2"/>
  <c r="K41" i="2"/>
  <c r="G103" i="2"/>
  <c r="K10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 Joe</author>
  </authors>
  <commentList>
    <comment ref="F1" authorId="0" shapeId="0" xr:uid="{97B7C7A0-69E3-4E42-A545-B52A388733FC}">
      <text>
        <r>
          <rPr>
            <b/>
            <sz val="9"/>
            <color indexed="81"/>
            <rFont val="Tahoma"/>
            <charset val="1"/>
          </rPr>
          <t>Wood, Joe:</t>
        </r>
        <r>
          <rPr>
            <sz val="9"/>
            <color indexed="81"/>
            <rFont val="Tahoma"/>
            <charset val="1"/>
          </rPr>
          <t xml:space="preserve">
avg of deployment and collection flows.</t>
        </r>
      </text>
    </comment>
    <comment ref="J1" authorId="0" shapeId="0" xr:uid="{E2386726-3C80-48ED-94D6-FDBFFADF4C39}">
      <text>
        <r>
          <rPr>
            <b/>
            <sz val="9"/>
            <color indexed="81"/>
            <rFont val="Tahoma"/>
            <charset val="1"/>
          </rPr>
          <t>Wood, Joe:</t>
        </r>
        <r>
          <rPr>
            <sz val="9"/>
            <color indexed="81"/>
            <rFont val="Tahoma"/>
            <charset val="1"/>
          </rPr>
          <t xml:space="preserve">
collection time minus deployment time in units of day</t>
        </r>
      </text>
    </comment>
    <comment ref="K1" authorId="0" shapeId="0" xr:uid="{60803ECC-4FB3-4087-834D-705EC071E348}">
      <text>
        <r>
          <rPr>
            <b/>
            <sz val="9"/>
            <color indexed="81"/>
            <rFont val="Tahoma"/>
            <charset val="1"/>
          </rPr>
          <t>Wood, Joe:</t>
        </r>
        <r>
          <rPr>
            <sz val="9"/>
            <color indexed="81"/>
            <rFont val="Tahoma"/>
            <charset val="1"/>
          </rPr>
          <t xml:space="preserve">
sample time converted to minutes times flow rate in cubic meter per minute</t>
        </r>
      </text>
    </comment>
    <comment ref="E29" authorId="0" shapeId="0" xr:uid="{38477C58-6BD9-4433-90E8-0D3E505F58BC}">
      <text>
        <r>
          <rPr>
            <b/>
            <sz val="9"/>
            <color indexed="81"/>
            <rFont val="Tahoma"/>
            <charset val="1"/>
          </rPr>
          <t>Wood, Joe:</t>
        </r>
        <r>
          <rPr>
            <sz val="9"/>
            <color indexed="81"/>
            <rFont val="Tahoma"/>
            <charset val="1"/>
          </rPr>
          <t xml:space="preserve">
assumed deployment flow</t>
        </r>
      </text>
    </comment>
    <comment ref="J29" authorId="0" shapeId="0" xr:uid="{D3C94301-F98E-47C1-84CD-C9E41C5F679E}">
      <text>
        <r>
          <rPr>
            <b/>
            <sz val="9"/>
            <color indexed="81"/>
            <rFont val="Tahoma"/>
            <charset val="1"/>
          </rPr>
          <t>Wood, Joe:</t>
        </r>
        <r>
          <rPr>
            <sz val="9"/>
            <color indexed="81"/>
            <rFont val="Tahoma"/>
            <charset val="1"/>
          </rPr>
          <t xml:space="preserve">
assumed generator shut off about 2/3 way thru. So I multiplied adjacent DFU sample time by 0.66
</t>
        </r>
      </text>
    </comment>
    <comment ref="E33" authorId="0" shapeId="0" xr:uid="{7455DA40-9878-4F9F-9E75-B9EBE4FA8339}">
      <text>
        <r>
          <rPr>
            <b/>
            <sz val="9"/>
            <color indexed="81"/>
            <rFont val="Tahoma"/>
            <charset val="1"/>
          </rPr>
          <t>Wood, Joe:</t>
        </r>
        <r>
          <rPr>
            <sz val="9"/>
            <color indexed="81"/>
            <rFont val="Tahoma"/>
            <charset val="1"/>
          </rPr>
          <t xml:space="preserve">
assumed deployment flow rate</t>
        </r>
      </text>
    </comment>
    <comment ref="E38" authorId="0" shapeId="0" xr:uid="{46C6B0E4-11AA-4D2D-9502-54496EB4E3B4}">
      <text>
        <r>
          <rPr>
            <b/>
            <sz val="9"/>
            <color indexed="81"/>
            <rFont val="Tahoma"/>
            <charset val="1"/>
          </rPr>
          <t>Wood, Joe:</t>
        </r>
        <r>
          <rPr>
            <sz val="9"/>
            <color indexed="81"/>
            <rFont val="Tahoma"/>
            <charset val="1"/>
          </rPr>
          <t xml:space="preserve">
DFU not rnning when collected sample; assume collection flow is = to deployment flow</t>
        </r>
      </text>
    </comment>
    <comment ref="J38" authorId="0" shapeId="0" xr:uid="{D37442FE-90E2-4C18-884F-B65FEC1CBB47}">
      <text>
        <r>
          <rPr>
            <b/>
            <sz val="9"/>
            <color indexed="81"/>
            <rFont val="Tahoma"/>
            <charset val="1"/>
          </rPr>
          <t>Wood, Joe:</t>
        </r>
        <r>
          <rPr>
            <sz val="9"/>
            <color indexed="81"/>
            <rFont val="Tahoma"/>
            <charset val="1"/>
          </rPr>
          <t xml:space="preserve">
my notes indicated generator was off for half hour, so I assumed this value based on other nearby DFUs</t>
        </r>
      </text>
    </comment>
    <comment ref="M40" authorId="0" shapeId="0" xr:uid="{6E9FC9FD-51A4-464C-B9BB-9C10E053E5B4}">
      <text>
        <r>
          <rPr>
            <b/>
            <sz val="9"/>
            <color indexed="81"/>
            <rFont val="Tahoma"/>
            <charset val="1"/>
          </rPr>
          <t>Wood, Joe:</t>
        </r>
        <r>
          <rPr>
            <sz val="9"/>
            <color indexed="81"/>
            <rFont val="Tahoma"/>
            <charset val="1"/>
          </rPr>
          <t xml:space="preserve">
sent email to Ray and Elize about difference in DFU shut off time and collection time</t>
        </r>
      </text>
    </comment>
    <comment ref="E51" authorId="0" shapeId="0" xr:uid="{E6D8D9BD-8554-4B7A-BCD9-B477B9C16361}">
      <text>
        <r>
          <rPr>
            <b/>
            <sz val="9"/>
            <color indexed="81"/>
            <rFont val="Tahoma"/>
            <charset val="1"/>
          </rPr>
          <t>Wood, Joe:</t>
        </r>
        <r>
          <rPr>
            <sz val="9"/>
            <color indexed="81"/>
            <rFont val="Tahoma"/>
            <charset val="1"/>
          </rPr>
          <t xml:space="preserve">
assumed deployment flow</t>
        </r>
      </text>
    </comment>
    <comment ref="J51" authorId="0" shapeId="0" xr:uid="{6FC8E842-D49E-4DB5-8ACA-C6C814A10EF8}">
      <text>
        <r>
          <rPr>
            <b/>
            <sz val="9"/>
            <color indexed="81"/>
            <rFont val="Tahoma"/>
            <charset val="1"/>
          </rPr>
          <t>Wood, Joe:</t>
        </r>
        <r>
          <rPr>
            <sz val="9"/>
            <color indexed="81"/>
            <rFont val="Tahoma"/>
            <charset val="1"/>
          </rPr>
          <t xml:space="preserve">
assume 2/3 of DFU 8 sample time</t>
        </r>
      </text>
    </comment>
    <comment ref="I83" authorId="0" shapeId="0" xr:uid="{A3E72111-F92F-4135-998C-895DB1E0E9BE}">
      <text>
        <r>
          <rPr>
            <b/>
            <sz val="9"/>
            <color indexed="81"/>
            <rFont val="Tahoma"/>
            <charset val="1"/>
          </rPr>
          <t>Wood, Joe:</t>
        </r>
        <r>
          <rPr>
            <sz val="9"/>
            <color indexed="81"/>
            <rFont val="Tahoma"/>
            <charset val="1"/>
          </rPr>
          <t xml:space="preserve">
this value was blank, so I added 9 minutes to time for DFU 2</t>
        </r>
      </text>
    </comment>
    <comment ref="F103" authorId="0" shapeId="0" xr:uid="{59633CA9-910F-4DED-84B7-0C2BECC553FB}">
      <text>
        <r>
          <rPr>
            <b/>
            <sz val="9"/>
            <color indexed="81"/>
            <rFont val="Tahoma"/>
            <charset val="1"/>
          </rPr>
          <t>Wood, Joe:</t>
        </r>
        <r>
          <rPr>
            <sz val="9"/>
            <color indexed="81"/>
            <rFont val="Tahoma"/>
            <charset val="1"/>
          </rPr>
          <t xml:space="preserve">
DFU measurements on 5/5/2022 corrected by multiplying by 3, since initial set up of anemometer was off by a factor of 3
</t>
        </r>
      </text>
    </comment>
  </commentList>
</comments>
</file>

<file path=xl/sharedStrings.xml><?xml version="1.0" encoding="utf-8"?>
<sst xmlns="http://schemas.openxmlformats.org/spreadsheetml/2006/main" count="1180" uniqueCount="457">
  <si>
    <t>OBJECTID</t>
  </si>
  <si>
    <t xml:space="preserve">DFU Deployment ID </t>
  </si>
  <si>
    <t>DFU Collection ID</t>
  </si>
  <si>
    <t>DFU Deployment Flow</t>
  </si>
  <si>
    <t>DFU Collection Flow</t>
  </si>
  <si>
    <t>Deployment Date/Time</t>
  </si>
  <si>
    <t>Collection Date/Time</t>
  </si>
  <si>
    <t>Sample Type</t>
  </si>
  <si>
    <t>Comments</t>
  </si>
  <si>
    <t>GlobalID</t>
  </si>
  <si>
    <t>CreationDate</t>
  </si>
  <si>
    <t>Creator</t>
  </si>
  <si>
    <t>EditDate</t>
  </si>
  <si>
    <t>Editor</t>
  </si>
  <si>
    <t>Sample Bag ID</t>
  </si>
  <si>
    <t>Flow Measurement 1</t>
  </si>
  <si>
    <t>Flow Measurement 3</t>
  </si>
  <si>
    <t>Flow Measurement 2</t>
  </si>
  <si>
    <t>DFU Collection Measurement 3</t>
  </si>
  <si>
    <t>DFU Collection Measurement 2</t>
  </si>
  <si>
    <t>DFU Collection Measurement 1</t>
  </si>
  <si>
    <t>Collection Method</t>
  </si>
  <si>
    <t>Combined ID</t>
  </si>
  <si>
    <t>Start Time/Date</t>
  </si>
  <si>
    <t>Cell ID</t>
  </si>
  <si>
    <t>x</t>
  </si>
  <si>
    <t>y</t>
  </si>
  <si>
    <t>DFU-Unit-10</t>
  </si>
  <si>
    <t>Field Sample</t>
  </si>
  <si>
    <t>879824f3-c630-448d-9d98-f06e2c4820c8</t>
  </si>
  <si>
    <t>tboe_EPA</t>
  </si>
  <si>
    <t>DFU-8</t>
  </si>
  <si>
    <t>DFU</t>
  </si>
  <si>
    <t>DFU-C0S25</t>
  </si>
  <si>
    <t>DFU-Unit-1</t>
  </si>
  <si>
    <t>4e908929-3504-4807-a890-db4c7ea9dcc1</t>
  </si>
  <si>
    <t>DFU-5</t>
  </si>
  <si>
    <t>DFU-C0S26</t>
  </si>
  <si>
    <t>DFU-Unit-9</t>
  </si>
  <si>
    <t>26777df5-62fe-4742-8dca-43a2b26489f5</t>
  </si>
  <si>
    <t>DFU-7</t>
  </si>
  <si>
    <t>DFU-C0S27</t>
  </si>
  <si>
    <t>DFU-Unit-2</t>
  </si>
  <si>
    <t>7b2e6d2a-6129-44e6-8db8-253d31a4752c</t>
  </si>
  <si>
    <t>DFU-4</t>
  </si>
  <si>
    <t>DFU-C0S28</t>
  </si>
  <si>
    <t>DFU-Unit-8</t>
  </si>
  <si>
    <t>3b87d983-2d26-47d2-8c7c-73be610fa799</t>
  </si>
  <si>
    <t>DFU-9</t>
  </si>
  <si>
    <t>DFU-C0S29</t>
  </si>
  <si>
    <t>DFU-Unit-3</t>
  </si>
  <si>
    <t>3ee370f3-1d5d-40b9-870f-4f0ad6b61467</t>
  </si>
  <si>
    <t>DFU-1</t>
  </si>
  <si>
    <t>DFU-C0S30</t>
  </si>
  <si>
    <t>DFU-Unit-7</t>
  </si>
  <si>
    <t>3c256d9b-dc58-406f-940d-deb101adf4ab</t>
  </si>
  <si>
    <t>DFU-10</t>
  </si>
  <si>
    <t>DFU-C0S31</t>
  </si>
  <si>
    <t>DFU-Unit-4</t>
  </si>
  <si>
    <t>96e4cc4e-8aef-4dd5-9d55-f8407646d2d0</t>
  </si>
  <si>
    <t>DFU-3</t>
  </si>
  <si>
    <t>DFU-C0S32</t>
  </si>
  <si>
    <t>DFU-Unit-6</t>
  </si>
  <si>
    <t>Gas full</t>
  </si>
  <si>
    <t>66fa2bf5-2194-4ef0-9646-ba09528a4a68</t>
  </si>
  <si>
    <t>DFU_FB-2</t>
  </si>
  <si>
    <t>DFU-C0S33</t>
  </si>
  <si>
    <t>DFU-Unit-5</t>
  </si>
  <si>
    <t>Lots of gnats on filter. See image. Flew away when dfu powered off</t>
  </si>
  <si>
    <t>4c7560ff-3665-4360-ae8c-a6597fff9558</t>
  </si>
  <si>
    <t>DFU-2</t>
  </si>
  <si>
    <t>DFU-C0S34</t>
  </si>
  <si>
    <t>Blank</t>
  </si>
  <si>
    <t>Field Blank</t>
  </si>
  <si>
    <t>206b52ec-f278-4367-b8ad-676d417c9b51</t>
  </si>
  <si>
    <t>DFU_FB-1</t>
  </si>
  <si>
    <t>DFU-C0SDFU_FB-1</t>
  </si>
  <si>
    <t>82943572-389d-4dfb-b7fe-430c26a45df6</t>
  </si>
  <si>
    <t>DFU-6</t>
  </si>
  <si>
    <t>DFU-C0SDFU-6</t>
  </si>
  <si>
    <t xml:space="preserve">1714 shutoff. One filter flew out of cassette landed on ground and recovered. </t>
  </si>
  <si>
    <t>17bfdebe-0d49-4dc5-ac54-5d8e8657736b</t>
  </si>
  <si>
    <t>DFU-15</t>
  </si>
  <si>
    <t>DFU-C0S37</t>
  </si>
  <si>
    <t xml:space="preserve">1722 DFU OFF.  FIRST filter flew off. Caught. Raining. </t>
  </si>
  <si>
    <t>4f78b680-dea4-45e5-8b89-4f562e980b19</t>
  </si>
  <si>
    <t>DFU-14</t>
  </si>
  <si>
    <t>DFU-C0S38</t>
  </si>
  <si>
    <t xml:space="preserve">Generator is off. No anemometer readings taken   Raining. 1730 unplugged from generator. </t>
  </si>
  <si>
    <t>e418ec63-0395-47c7-9828-e10be65ef297</t>
  </si>
  <si>
    <t>DFU-12</t>
  </si>
  <si>
    <t>DFU-C0S39</t>
  </si>
  <si>
    <t>1741 time turned off DFU</t>
  </si>
  <si>
    <t>557333bb-081b-46ee-8e56-e2bf6c8e704d</t>
  </si>
  <si>
    <t>DFU-13</t>
  </si>
  <si>
    <t>DFU-C0S40</t>
  </si>
  <si>
    <t xml:space="preserve">Generator shut down at 1749.  Raining. Bugs on filter. </t>
  </si>
  <si>
    <t>b8c52925-099e-410d-8c60-d033d4142bb3</t>
  </si>
  <si>
    <t>DFU-11</t>
  </si>
  <si>
    <t>DFU-C0S41</t>
  </si>
  <si>
    <t>Generator ran out of gas, air flow was zero</t>
  </si>
  <si>
    <t>8bf939fa-5897-46fd-a084-787df4c00ab3</t>
  </si>
  <si>
    <t>DFU-20</t>
  </si>
  <si>
    <t>DFU-C0S42</t>
  </si>
  <si>
    <t xml:space="preserve">One filer fell on the ground </t>
  </si>
  <si>
    <t>8b3dfa81-bd0e-4b48-83fe-1270108fa7a3</t>
  </si>
  <si>
    <t>DFU-18</t>
  </si>
  <si>
    <t>DFU-C0S43</t>
  </si>
  <si>
    <t>feee3278-8adc-4a80-96ad-d3d13dfa1c8e</t>
  </si>
  <si>
    <t>DFU-19</t>
  </si>
  <si>
    <t>DFU-C0S44</t>
  </si>
  <si>
    <t>84cd3972-645f-4c4f-9c3e-e74790168b1b</t>
  </si>
  <si>
    <t>DFU-17</t>
  </si>
  <si>
    <t>DFU-C0S45</t>
  </si>
  <si>
    <t>Generator out of gas, no air flow</t>
  </si>
  <si>
    <t>97581f78-4d5a-4715-a8b7-f22a45ca6131</t>
  </si>
  <si>
    <t>DFU-16</t>
  </si>
  <si>
    <t>DFU-C0S46</t>
  </si>
  <si>
    <t>Raining</t>
  </si>
  <si>
    <t>8dbf0dbe-27fd-4d40-8771-d61e6495757e</t>
  </si>
  <si>
    <t>DFU_FB-3</t>
  </si>
  <si>
    <t>DFU-C0S</t>
  </si>
  <si>
    <t>Field blank</t>
  </si>
  <si>
    <t>b7994cb5-feb8-44e5-8503-40c980cc469f</t>
  </si>
  <si>
    <t>DFU_FB-4</t>
  </si>
  <si>
    <t>DFU-C0SDFU_FB-4</t>
  </si>
  <si>
    <t xml:space="preserve">DFU shut off at 1615. Outer bag with conical tube dropped on ground. Supplier wiped with wipe.  First cassette filter fell on ground. Collector retrieved and put in the conical tube. </t>
  </si>
  <si>
    <t>4c505bc8-1780-462d-bb9e-9c31d726dac9</t>
  </si>
  <si>
    <t>DFU-22</t>
  </si>
  <si>
    <t>DFU-C0S49</t>
  </si>
  <si>
    <t>15e6edad-c18a-4e25-aeba-e0b6ac313193</t>
  </si>
  <si>
    <t>DFU-37</t>
  </si>
  <si>
    <t>DFU-C0S50</t>
  </si>
  <si>
    <t>Unplug dfu at 1625</t>
  </si>
  <si>
    <t>f4a6a076-1130-40b3-9947-eb2d220e01a8</t>
  </si>
  <si>
    <t>DFU-29</t>
  </si>
  <si>
    <t>DFU-C0S51</t>
  </si>
  <si>
    <t>e9a2a0a5-be66-423f-9c48-5c901823b0ef</t>
  </si>
  <si>
    <t>DFU-40</t>
  </si>
  <si>
    <t>DFU-C0S52</t>
  </si>
  <si>
    <t>DFU unplugged at 1634/ generator off</t>
  </si>
  <si>
    <t>8a024aab-2dd4-4250-b8ef-f82db1cf399f</t>
  </si>
  <si>
    <t>DFU-30</t>
  </si>
  <si>
    <t>DFU-C0S53</t>
  </si>
  <si>
    <t>2ba58ebb-cf52-4f1d-97e6-60800138e911</t>
  </si>
  <si>
    <t>DFU-36</t>
  </si>
  <si>
    <t>DFU-C0S54</t>
  </si>
  <si>
    <t>DFU unplugged at 1639</t>
  </si>
  <si>
    <t>e5b55925-2446-4be3-8a1b-4912e39c6f7c</t>
  </si>
  <si>
    <t>DFU-23</t>
  </si>
  <si>
    <t>DFU-C0S55</t>
  </si>
  <si>
    <t>2ad56b62-b6f4-497f-87df-b1ce7a58ec64</t>
  </si>
  <si>
    <t>DFU-38</t>
  </si>
  <si>
    <t>DFU-C0S56</t>
  </si>
  <si>
    <t>DFU shut off 1647</t>
  </si>
  <si>
    <t>9341365a-5ed1-4d18-8ad3-dcbdbb1b9946</t>
  </si>
  <si>
    <t>DFU-26</t>
  </si>
  <si>
    <t>DFU-C0S57</t>
  </si>
  <si>
    <t>eb101d8c-cc97-48d3-a66f-e1f879bb01e7</t>
  </si>
  <si>
    <t>DFU-33</t>
  </si>
  <si>
    <t>DFU-C0S58</t>
  </si>
  <si>
    <t>47907567-f18a-4e25-b80b-c666a405f841</t>
  </si>
  <si>
    <t>DFU_FB-6</t>
  </si>
  <si>
    <t>DFU-C0SDFU_FB-6</t>
  </si>
  <si>
    <t>164f5955-e7a3-44f8-aaca-5223ac49fe2f</t>
  </si>
  <si>
    <t>DFU_FB-5</t>
  </si>
  <si>
    <t>DFU-C0SDFU_FB-5</t>
  </si>
  <si>
    <t>6571b774-251f-4765-9e5e-0b7f966ad75e</t>
  </si>
  <si>
    <t>DFU-34</t>
  </si>
  <si>
    <t>DFU-C0S61</t>
  </si>
  <si>
    <t xml:space="preserve">Needed battery change for anemometer.  Didn’t work. Needed new anemometer. Unplugged DFU at 1219. </t>
  </si>
  <si>
    <t>06dc104f-5487-4a70-bf31-fa41811e7fb3</t>
  </si>
  <si>
    <t>DFU-27</t>
  </si>
  <si>
    <t>DFU-C0S62</t>
  </si>
  <si>
    <t xml:space="preserve">Pulled DFU plug at 1245. Wi-Fi network shut off. Mifi replacement not powered.  ERRS provided personal hotspot. </t>
  </si>
  <si>
    <t>2d50c8bf-a6d4-4aed-b873-59e6221a7d4c</t>
  </si>
  <si>
    <t>DFU-25</t>
  </si>
  <si>
    <t>DFU-C0S63</t>
  </si>
  <si>
    <t>DFU unplugged at 1252</t>
  </si>
  <si>
    <t>25eac4ad-286f-42d1-96c3-a7d2c10e1bac</t>
  </si>
  <si>
    <t>DFU-24</t>
  </si>
  <si>
    <t>DFU-C0S64</t>
  </si>
  <si>
    <t>DFU unplugged at 1258</t>
  </si>
  <si>
    <t>9ff926c0-523d-4edb-8c6b-8db337e585bf</t>
  </si>
  <si>
    <t>DFU-28</t>
  </si>
  <si>
    <t>DFU-C0S65</t>
  </si>
  <si>
    <t xml:space="preserve">DFU not running. Not sure when it stopped. Might be issue with power distribution box it’s plugged into. </t>
  </si>
  <si>
    <t>404d2780-2586-42ef-992b-7aac94b681a1</t>
  </si>
  <si>
    <t>DFU-32</t>
  </si>
  <si>
    <t>DFU-C0S66</t>
  </si>
  <si>
    <t>DFU unplugged at 1311</t>
  </si>
  <si>
    <t>d2410cc4-1dea-40a8-8c4a-4fcbd86faff8</t>
  </si>
  <si>
    <t>DFU-21</t>
  </si>
  <si>
    <t>DFU-C0S67</t>
  </si>
  <si>
    <t>2326c1d2-ecb7-4751-ac49-5cf53505fad7</t>
  </si>
  <si>
    <t>DFU-39</t>
  </si>
  <si>
    <t>DFU-C0S68</t>
  </si>
  <si>
    <t>593269e2-8fdb-412d-be4b-dae6cd833f0a</t>
  </si>
  <si>
    <t>DFU-31</t>
  </si>
  <si>
    <t>DFU-C0S69</t>
  </si>
  <si>
    <t>d6c09812-c529-41cf-a523-4a332a490aaf</t>
  </si>
  <si>
    <t>DFU-35</t>
  </si>
  <si>
    <t>DFU-C0S70</t>
  </si>
  <si>
    <t>33a317f0-4518-4f3d-bbb6-4fbc5ae1b353</t>
  </si>
  <si>
    <t>DFU_FB-8</t>
  </si>
  <si>
    <t>DFU-C0SDFU_FB-8</t>
  </si>
  <si>
    <t>d8258144-d987-4724-b643-24e1f0bf79ec</t>
  </si>
  <si>
    <t>DFU_FB-7</t>
  </si>
  <si>
    <t>DFU-C0SDFU_FB-7</t>
  </si>
  <si>
    <t>cde02b8e-31e5-408b-a58e-bceb551ee997</t>
  </si>
  <si>
    <t>DFU-45</t>
  </si>
  <si>
    <t>DFU-C0SDFU-45</t>
  </si>
  <si>
    <t>b6828a7d-a246-49bb-aaea-3ad17ac49f3a</t>
  </si>
  <si>
    <t>DFU-44</t>
  </si>
  <si>
    <t>DFU-C0SDFU-44</t>
  </si>
  <si>
    <t>5e025110-b19e-4471-bd41-2596d2548c14</t>
  </si>
  <si>
    <t>DFU-43</t>
  </si>
  <si>
    <t>DFU-C0SDFU-43</t>
  </si>
  <si>
    <t>4289da6e-6fc0-4cfd-ac1d-27e828b8b9e6</t>
  </si>
  <si>
    <t>DFU-42</t>
  </si>
  <si>
    <t>DFU-C0SDFU-42</t>
  </si>
  <si>
    <t>707df3d5-e191-4df7-8f02-58b7f6e4c974</t>
  </si>
  <si>
    <t>DFU-41</t>
  </si>
  <si>
    <t>DFU-C0SDFU-41</t>
  </si>
  <si>
    <t>a1940453-d1da-41ce-975e-b88a15e41a0c</t>
  </si>
  <si>
    <t>DFU-50</t>
  </si>
  <si>
    <t>DFU-C0SDFU-50</t>
  </si>
  <si>
    <t>343e2517-e802-4519-8b2a-d18bbd121568</t>
  </si>
  <si>
    <t>DFU-49</t>
  </si>
  <si>
    <t>DFU-C0SDFU-49</t>
  </si>
  <si>
    <t>fa612aa9-b136-4edf-bb83-5b8e8154559e</t>
  </si>
  <si>
    <t>DFU-47</t>
  </si>
  <si>
    <t>DFU-C0SDFU-47</t>
  </si>
  <si>
    <t>e77d7145-5d0a-440a-8331-d51e61574db5</t>
  </si>
  <si>
    <t>DFU-48</t>
  </si>
  <si>
    <t>DFU-C0SDFU-48</t>
  </si>
  <si>
    <t>3a4ce2ea-5511-485c-a760-bd4d93cf7553</t>
  </si>
  <si>
    <t>DFU-46</t>
  </si>
  <si>
    <t>DFU-C0SDFU-46</t>
  </si>
  <si>
    <t>5a6ae7de-400a-4f0e-b6b4-61ec36b3c0ef</t>
  </si>
  <si>
    <t>DFU_FB-9</t>
  </si>
  <si>
    <t>DFU-C0SDFU_FB-9</t>
  </si>
  <si>
    <t>ce363ce2-d314-47e1-804c-c424fb828e67</t>
  </si>
  <si>
    <t>DFU_FB-10</t>
  </si>
  <si>
    <t>DFU-C0SDFU_FB-10</t>
  </si>
  <si>
    <t>e84eae30-0aec-4b6d-9029-c9e6ff851dbf</t>
  </si>
  <si>
    <t>DFU-54</t>
  </si>
  <si>
    <t>DFU-C0S95</t>
  </si>
  <si>
    <t>19c914bb-4b89-4f00-acd7-31f1f570452f</t>
  </si>
  <si>
    <t>DFU-52</t>
  </si>
  <si>
    <t>DFU-C0S96</t>
  </si>
  <si>
    <t>8f9dde26-0fb5-495c-bfde-320698f31d8d</t>
  </si>
  <si>
    <t>DFU-51</t>
  </si>
  <si>
    <t>DFU-C0S97</t>
  </si>
  <si>
    <t>8dc2fec3-840d-488f-8e8e-9c9ae22b2aa2</t>
  </si>
  <si>
    <t>DFU-53</t>
  </si>
  <si>
    <t>DFU-C0S98</t>
  </si>
  <si>
    <t>f0db0f8d-19fe-458b-ae5e-2a0033469815</t>
  </si>
  <si>
    <t>DFU-55</t>
  </si>
  <si>
    <t>DFU-C0S99</t>
  </si>
  <si>
    <t>75044994-dfc6-4f63-bf2f-61d728a4de33</t>
  </si>
  <si>
    <t>DFU-57</t>
  </si>
  <si>
    <t>DFU-C0S100</t>
  </si>
  <si>
    <t>3f810c24-5e15-4347-93d0-7febba5c415c</t>
  </si>
  <si>
    <t>DFU-60</t>
  </si>
  <si>
    <t>DFU-C0S101</t>
  </si>
  <si>
    <t>016598de-f063-4c77-afd0-3fbf82d9aeaf</t>
  </si>
  <si>
    <t>DFU-58</t>
  </si>
  <si>
    <t>DFU-C0S102</t>
  </si>
  <si>
    <t>29d1ec7a-db79-428f-af03-6c444b8ea8cd</t>
  </si>
  <si>
    <t>DFU-59</t>
  </si>
  <si>
    <t>DFU-C0S103</t>
  </si>
  <si>
    <t>87d7d947-ae38-4cf4-bca0-c6dc9ae1ee2a</t>
  </si>
  <si>
    <t>DFU-56</t>
  </si>
  <si>
    <t>DFU-C0S104</t>
  </si>
  <si>
    <t>ccd74c23-f95f-471a-bbe0-f72f93b27ec2</t>
  </si>
  <si>
    <t>DFU_FB-11</t>
  </si>
  <si>
    <t>DFU-C0SDFU_FB-11</t>
  </si>
  <si>
    <t>24351726-217b-4987-87b7-2df1a7c6599e</t>
  </si>
  <si>
    <t>DFU_FB-12</t>
  </si>
  <si>
    <t>DFU-C0SDFU_FB-12</t>
  </si>
  <si>
    <t>dd5872fb-7c04-4bfd-ae25-74186bd3e4b1</t>
  </si>
  <si>
    <t>DFU-70</t>
  </si>
  <si>
    <t>DFU-C0S107</t>
  </si>
  <si>
    <t>039b0340-bee3-4d2f-a87a-0090a8d5ceb7</t>
  </si>
  <si>
    <t>DFU-69</t>
  </si>
  <si>
    <t>DFU-C0S108</t>
  </si>
  <si>
    <t>DFU unplugged at 1416</t>
  </si>
  <si>
    <t>985ea15e-144a-42b6-9023-6d4e2b34857c</t>
  </si>
  <si>
    <t>DFU-62</t>
  </si>
  <si>
    <t>DFU-C0S109</t>
  </si>
  <si>
    <t>DFU unplugged at 1423</t>
  </si>
  <si>
    <t>811f5f37-621e-46e2-a2d0-43ace782bdf0</t>
  </si>
  <si>
    <t>DFU-65</t>
  </si>
  <si>
    <t>DFU-C0S110</t>
  </si>
  <si>
    <t>bb66a15c-c42f-4c32-bd43-0e3a2b00203d</t>
  </si>
  <si>
    <t>DFU-68</t>
  </si>
  <si>
    <t>DFU-C0S111</t>
  </si>
  <si>
    <t>DFU unplugged at 1429</t>
  </si>
  <si>
    <t>d3fb67f5-593d-4e15-9911-35bdeeaa80f2</t>
  </si>
  <si>
    <t>DFU-61</t>
  </si>
  <si>
    <t>DFU-C0S112</t>
  </si>
  <si>
    <t>761f6c2d-e4a2-42eb-a6c2-22d69e349bfd</t>
  </si>
  <si>
    <t>DFU-67</t>
  </si>
  <si>
    <t>DFU-C0S113</t>
  </si>
  <si>
    <t>DFU unplugged at 1438</t>
  </si>
  <si>
    <t>a94dc04d-22b6-47d3-9d63-88c10754287a</t>
  </si>
  <si>
    <t>DFU-63</t>
  </si>
  <si>
    <t>DFU-C0S114</t>
  </si>
  <si>
    <t>6a033896-f02a-47d6-b267-ef013cb01fbf</t>
  </si>
  <si>
    <t>DFU-66</t>
  </si>
  <si>
    <t>DFU-C0S115</t>
  </si>
  <si>
    <t>DFU unplugged at 1454</t>
  </si>
  <si>
    <t>831b0de1-1fe3-42c3-a685-ca3a7f8959a0</t>
  </si>
  <si>
    <t>DFU-64</t>
  </si>
  <si>
    <t>DFU-C0S116</t>
  </si>
  <si>
    <t>f4411202-60dd-472c-a068-1d7583a13f39</t>
  </si>
  <si>
    <t>DFU_FB-14</t>
  </si>
  <si>
    <t>DFU-C0SDFU_FB-14</t>
  </si>
  <si>
    <t>6d58ba26-77f6-47a0-9209-58ba26483840</t>
  </si>
  <si>
    <t>DFU_FB-13</t>
  </si>
  <si>
    <t>DFU-C0SDFU_FB-13</t>
  </si>
  <si>
    <t>8ee9f285-f1c2-44df-8a21-57b880d5d9f7</t>
  </si>
  <si>
    <t>DFU-77</t>
  </si>
  <si>
    <t>DFU-C0S119</t>
  </si>
  <si>
    <t>DFU unplugged at 1500</t>
  </si>
  <si>
    <t>77786ebc-6a5c-4b34-9354-76af1731c985</t>
  </si>
  <si>
    <t>DFU-74</t>
  </si>
  <si>
    <t>DFU-C0S120</t>
  </si>
  <si>
    <t>41c44f1e-d71b-4fda-a501-1046fc7d7f5c</t>
  </si>
  <si>
    <t>DFU-80</t>
  </si>
  <si>
    <t>DFU-C0S121</t>
  </si>
  <si>
    <t>DFU unplugged at 1505</t>
  </si>
  <si>
    <t>2449cf81-a1ac-4389-be7f-d7034d7e36d7</t>
  </si>
  <si>
    <t>DFU-73</t>
  </si>
  <si>
    <t>DFU-C0S122</t>
  </si>
  <si>
    <t>DFU unplugged at 1515</t>
  </si>
  <si>
    <t>7a720393-9a07-4544-bddd-983d651e6d3a</t>
  </si>
  <si>
    <t>DFU-72</t>
  </si>
  <si>
    <t>DFU-C0S123</t>
  </si>
  <si>
    <t>98c5366a-4839-43a1-93ff-3c98d7dd8b52</t>
  </si>
  <si>
    <t>DFU-79</t>
  </si>
  <si>
    <t>DFU-C0S124</t>
  </si>
  <si>
    <t>DFU unplugged at 1524</t>
  </si>
  <si>
    <t>5779533f-5b4a-4a58-b8b2-568c30b9db00</t>
  </si>
  <si>
    <t>DFU-71</t>
  </si>
  <si>
    <t>DFU-C0S125</t>
  </si>
  <si>
    <t>a0f224be-1485-4796-baeb-b269adb71f6c</t>
  </si>
  <si>
    <t>DFU-78</t>
  </si>
  <si>
    <t>DFU-C0S126</t>
  </si>
  <si>
    <t>DFU unplugged at 1530. Took photos of Sabre doing waste decon setup</t>
  </si>
  <si>
    <t>94933dc8-5f96-4399-9fb3-36cfb5ee7d36</t>
  </si>
  <si>
    <t>DFU-75</t>
  </si>
  <si>
    <t>DFU-C0S127</t>
  </si>
  <si>
    <t>861e7511-374b-4c27-a9a1-d63c00e76985</t>
  </si>
  <si>
    <t>DFU-76</t>
  </si>
  <si>
    <t>DFU-C0S128</t>
  </si>
  <si>
    <t>3a01b4f7-4792-46a5-866c-79c3af1714e2</t>
  </si>
  <si>
    <t>DFU_FB-16</t>
  </si>
  <si>
    <t>DFU-C0SDFU_FB-16</t>
  </si>
  <si>
    <t>5a0abd92-dfcb-405f-8dc9-a60c8a1547c5</t>
  </si>
  <si>
    <t>DFU_FB-15</t>
  </si>
  <si>
    <t>DFU-C0SDFU_FB-15</t>
  </si>
  <si>
    <t>11082a30-01b2-4de3-8a9d-7d0226c04ad4</t>
  </si>
  <si>
    <t>DFU-86</t>
  </si>
  <si>
    <t>DFU-C0S131</t>
  </si>
  <si>
    <t>DFU unplugged at 1129</t>
  </si>
  <si>
    <t>689b75d3-f147-49f3-8566-cc7c5cb68476</t>
  </si>
  <si>
    <t>DFU-84</t>
  </si>
  <si>
    <t>DFU-C0S132</t>
  </si>
  <si>
    <t>ac1fdf8b-0998-40e0-b9b4-43d8bd9b32f2</t>
  </si>
  <si>
    <t>DFU-87</t>
  </si>
  <si>
    <t>DFU-C0S133</t>
  </si>
  <si>
    <t>DFU unplugged at 1134</t>
  </si>
  <si>
    <t>f48938d6-aec3-4b3a-aa74-3c2ce6c3ce7b</t>
  </si>
  <si>
    <t>DFU-81</t>
  </si>
  <si>
    <t>DFU-C0S134</t>
  </si>
  <si>
    <t>78239cfa-64ac-4e92-941a-de41407d0086</t>
  </si>
  <si>
    <t>DFU-88</t>
  </si>
  <si>
    <t>DFU-C0S135</t>
  </si>
  <si>
    <t>DFU unplugged at 1144</t>
  </si>
  <si>
    <t>0b7d5d74-53e4-4d54-b911-ac629caf3d88</t>
  </si>
  <si>
    <t>DFU-85</t>
  </si>
  <si>
    <t>DFU-C0S136</t>
  </si>
  <si>
    <t>DFU unplugged at 1150</t>
  </si>
  <si>
    <t>e477d21f-6ed4-470f-9e37-da4290ab54f4</t>
  </si>
  <si>
    <t>DFU-82</t>
  </si>
  <si>
    <t>DFU-C0S137</t>
  </si>
  <si>
    <t>3f7c445b-15f5-4539-bd4c-5eaf49e90fb3</t>
  </si>
  <si>
    <t>DFU-89</t>
  </si>
  <si>
    <t>DFU-C0S139</t>
  </si>
  <si>
    <t>DFU unplugged at 1157</t>
  </si>
  <si>
    <t>c460bc3f-050e-4547-acd8-ce0f1e73a4d2</t>
  </si>
  <si>
    <t>DFU-83</t>
  </si>
  <si>
    <t>DFU-C0S140</t>
  </si>
  <si>
    <t xml:space="preserve">Field blank </t>
  </si>
  <si>
    <t>ce179b12-37ec-4246-ac46-2b6064d038cd</t>
  </si>
  <si>
    <t>DFU_FB-17</t>
  </si>
  <si>
    <t>DFU-C0SDFU_FB-17</t>
  </si>
  <si>
    <t>8619bc9d-3120-46e0-b444-808e91c237d6</t>
  </si>
  <si>
    <t>DFU_FB-18</t>
  </si>
  <si>
    <t>DFU-C0SDFU_FB-18</t>
  </si>
  <si>
    <t>7b8e9ba3-085c-41f9-9b63-16c551ece4e4</t>
  </si>
  <si>
    <t>DFU-90</t>
  </si>
  <si>
    <t>DFU-C0SDFU-90</t>
  </si>
  <si>
    <t>1b9a5fed-1fb4-4fa8-9287-937caaa1f0df</t>
  </si>
  <si>
    <t>DFU-94</t>
  </si>
  <si>
    <t>DFU-C0S144</t>
  </si>
  <si>
    <t>7680125a-2a63-4e4b-aab7-841ac1a0a3f6</t>
  </si>
  <si>
    <t>DFU-99</t>
  </si>
  <si>
    <t>DFU-C0S145</t>
  </si>
  <si>
    <t>bbe134e0-0199-4f5d-91dd-8292f7b877b7</t>
  </si>
  <si>
    <t>DFU-91</t>
  </si>
  <si>
    <t>DFU-C0S146</t>
  </si>
  <si>
    <t>ffcf929e-9e1b-44db-9c45-4ccf166d7cd7</t>
  </si>
  <si>
    <t>DFU-101</t>
  </si>
  <si>
    <t>DFU-C0S147</t>
  </si>
  <si>
    <t>e7be46ef-2bfd-4f05-ae2d-387a191c9d0f</t>
  </si>
  <si>
    <t>DFU-96</t>
  </si>
  <si>
    <t>DFU-C0S148</t>
  </si>
  <si>
    <t>0b1bb3e3-bdb1-43c4-918a-073b99a290ae</t>
  </si>
  <si>
    <t>DFU-100</t>
  </si>
  <si>
    <t>DFU-C0S149</t>
  </si>
  <si>
    <t>3960ab4a-b7a8-4cb1-a82e-7e17a95ff962</t>
  </si>
  <si>
    <t>DFU-95</t>
  </si>
  <si>
    <t>DFU-C0S150</t>
  </si>
  <si>
    <t>95443842-054a-4945-8294-5bad8046646c</t>
  </si>
  <si>
    <t>DFU-102</t>
  </si>
  <si>
    <t>DFU-C0S151</t>
  </si>
  <si>
    <t>d281edc8-5d76-4e8f-86d0-163b87f3ae2c</t>
  </si>
  <si>
    <t>DFU-92</t>
  </si>
  <si>
    <t>DFU-C0S152</t>
  </si>
  <si>
    <t>DFU-Unit-12</t>
  </si>
  <si>
    <t>8e9427a2-20be-4f7c-a33a-21ab802522a9</t>
  </si>
  <si>
    <t>DFU-97</t>
  </si>
  <si>
    <t>DFU-C0S153</t>
  </si>
  <si>
    <t>5fd39b3c-c3b9-4e5d-a1df-da98dfb1a62f</t>
  </si>
  <si>
    <t>DFU-93</t>
  </si>
  <si>
    <t>DFU-C0S154</t>
  </si>
  <si>
    <t>DFU-Unit-13</t>
  </si>
  <si>
    <t>83395034-cb48-4e1a-995f-61b8eb4268f5</t>
  </si>
  <si>
    <t>DFU-98</t>
  </si>
  <si>
    <t>DFU-C0S155</t>
  </si>
  <si>
    <t>DFU-Unit-11</t>
  </si>
  <si>
    <t>201f70ca-9c8e-4aed-a2cf-56b2bf3edf55</t>
  </si>
  <si>
    <t>DFU-103</t>
  </si>
  <si>
    <t>DFU-C0S156</t>
  </si>
  <si>
    <t>01df05a0-0e2b-497a-9ad3-c98e6a4a4ace</t>
  </si>
  <si>
    <t>DFU_FB-19</t>
  </si>
  <si>
    <t>3c11ad2b-4e6b-4050-813f-e4ade9dc78a2</t>
  </si>
  <si>
    <t>DFU_FB-20</t>
  </si>
  <si>
    <t>overall avg air flow (liters per minute)</t>
  </si>
  <si>
    <t>air flow cubic meters per minute</t>
  </si>
  <si>
    <t>sample volume cubic meters</t>
  </si>
  <si>
    <t xml:space="preserve">Notes: </t>
  </si>
  <si>
    <t>for the cases where DFU was not running during collection of sample, assumed flow rate was deployment flow rate, and that it stopped sampling halfway through</t>
  </si>
  <si>
    <t>sample time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</si>
</sst>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sz val="9"/>
      <color indexed="81"/>
      <name val="Tahoma"/>
      <charset val="1"/>
    </font>
    <font>
      <b/>
      <sz val="9"/>
      <color indexed="81"/>
      <name val="Tahoma"/>
      <charset val="1"/>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6">
    <xf numFmtId="0" fontId="0" fillId="0" borderId="0" xfId="0"/>
    <xf numFmtId="22" fontId="0" fillId="0" borderId="0" xfId="0" applyNumberFormat="1"/>
    <xf numFmtId="11" fontId="0" fillId="0" borderId="0" xfId="0" applyNumberFormat="1"/>
    <xf numFmtId="16" fontId="0" fillId="0" borderId="0" xfId="0" applyNumberFormat="1"/>
    <xf numFmtId="0" fontId="0" fillId="0" borderId="0" xfId="0" applyFill="1"/>
    <xf numFmtId="22" fontId="0" fillId="0" borderId="0" xfId="0" applyNumberFormat="1" applyFill="1"/>
    <xf numFmtId="16" fontId="0" fillId="0" borderId="0" xfId="0" applyNumberFormat="1" applyFill="1"/>
    <xf numFmtId="0" fontId="0" fillId="0" borderId="0" xfId="0" applyAlignment="1">
      <alignment wrapText="1"/>
    </xf>
    <xf numFmtId="0" fontId="0" fillId="0" borderId="0" xfId="0" applyFill="1" applyAlignment="1">
      <alignment wrapText="1"/>
    </xf>
    <xf numFmtId="2" fontId="0" fillId="0" borderId="0" xfId="0" applyNumberFormat="1"/>
    <xf numFmtId="164" fontId="0" fillId="0" borderId="0" xfId="0" applyNumberFormat="1"/>
    <xf numFmtId="0" fontId="0" fillId="2" borderId="0" xfId="0" applyFill="1" applyAlignment="1">
      <alignment wrapText="1"/>
    </xf>
    <xf numFmtId="0" fontId="0" fillId="2" borderId="0" xfId="0" applyFill="1"/>
    <xf numFmtId="164" fontId="0" fillId="2" borderId="0" xfId="0" applyNumberFormat="1" applyFill="1"/>
    <xf numFmtId="2" fontId="0" fillId="2" borderId="0" xfId="0" applyNumberFormat="1" applyFill="1"/>
    <xf numFmtId="0" fontId="3" fillId="2" borderId="0" xfId="0" applyFont="1" applyFill="1"/>
  </cellXfs>
  <cellStyles count="1">
    <cellStyle name="Normal" xfId="0" builtinId="0"/>
  </cellStyles>
  <dxfs count="9">
    <dxf>
      <numFmt numFmtId="27" formatCode="m/d/yyyy\ h:mm"/>
    </dxf>
    <dxf>
      <fill>
        <patternFill patternType="solid">
          <fgColor indexed="64"/>
          <bgColor rgb="FFFFFF00"/>
        </patternFill>
      </fill>
    </dxf>
    <dxf>
      <numFmt numFmtId="27" formatCode="m/d/yyyy\ h:mm"/>
    </dxf>
    <dxf>
      <numFmt numFmtId="21" formatCode="d\-mmm"/>
    </dxf>
    <dxf>
      <alignment horizontal="general" vertical="bottom" textRotation="0" wrapText="1" indent="0" justifyLastLine="0" shrinkToFit="0" readingOrder="0"/>
    </dxf>
    <dxf>
      <numFmt numFmtId="27" formatCode="m/d/yyyy\ h:mm"/>
    </dxf>
    <dxf>
      <numFmt numFmtId="27" formatCode="m/d/yyyy\ h:mm"/>
    </dxf>
    <dxf>
      <numFmt numFmtId="27" formatCode="m/d/yyyy\ h:mm"/>
    </dxf>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2FDA51-985E-4DE1-909F-E5336F92A320}" name="Table13" displayName="Table13" ref="A1:AE124" totalsRowShown="0">
  <autoFilter ref="A1:AE124" xr:uid="{3E2FDA51-985E-4DE1-909F-E5336F92A320}"/>
  <sortState xmlns:xlrd2="http://schemas.microsoft.com/office/spreadsheetml/2017/richdata2" ref="A2:AE124">
    <sortCondition ref="S1:S124"/>
  </sortState>
  <tableColumns count="31">
    <tableColumn id="1" xr3:uid="{14C60AE1-8BD3-4DEF-81D6-ABA428655E87}" name="OBJECTID"/>
    <tableColumn id="2" xr3:uid="{40074380-A988-49D4-BB02-805F9BD10BB4}" name="DFU Deployment ID "/>
    <tableColumn id="3" xr3:uid="{D3913199-D151-48CF-A53F-3791907B2140}" name="DFU Collection ID"/>
    <tableColumn id="4" xr3:uid="{E9AEF43E-0D87-4C4E-803E-FAD101E2284F}" name="DFU Deployment Flow"/>
    <tableColumn id="5" xr3:uid="{C969635E-6FFD-4AB2-8F0C-A077099D0B89}" name="DFU Collection Flow"/>
    <tableColumn id="28" xr3:uid="{242DE325-B0C2-4F23-A32C-10D617392354}" name="overall avg air flow (liters per minute)"/>
    <tableColumn id="29" xr3:uid="{E6F6FE8F-ADFA-4538-AB07-33A05DA55660}" name="air flow cubic meters per minute"/>
    <tableColumn id="6" xr3:uid="{59C7CCEF-7EF2-45A6-86D2-03A18C5D7868}" name="Deployment Date/Time" dataDxfId="8"/>
    <tableColumn id="7" xr3:uid="{89FAFCBC-FBF3-4A42-84FB-153F2BC30564}" name="Collection Date/Time" dataDxfId="7"/>
    <tableColumn id="30" xr3:uid="{C476927F-AD17-4DDD-9C7C-7AD488518C63}" name="sample time (day)" dataDxfId="6"/>
    <tableColumn id="31" xr3:uid="{922271D1-F621-4918-803E-86A6AE358C13}" name="sample volume cubic meters" dataDxfId="5"/>
    <tableColumn id="8" xr3:uid="{9D29AD6E-8321-4DBB-AD6E-9972663DC0AF}" name="Sample Type"/>
    <tableColumn id="9" xr3:uid="{74EA263F-5146-4EB3-8641-9C051C7C189C}" name="Comments" dataDxfId="4"/>
    <tableColumn id="10" xr3:uid="{B8A54C4C-5675-4056-869A-2C261EA97D1A}" name="GlobalID"/>
    <tableColumn id="11" xr3:uid="{18F75504-8E51-49A4-81E8-314CE456768B}" name="CreationDate" dataDxfId="3"/>
    <tableColumn id="12" xr3:uid="{A7F2C801-E685-4F2D-9420-B27FA8EECB2C}" name="Creator"/>
    <tableColumn id="13" xr3:uid="{4824146A-47A7-41EE-9F3F-6EB452EB276B}" name="EditDate" dataDxfId="2"/>
    <tableColumn id="14" xr3:uid="{A3BE2672-873B-42DC-901C-D5799F08B65E}" name="Editor"/>
    <tableColumn id="15" xr3:uid="{C87E019A-002C-4544-A1C8-8F83E37B7A66}" name="Sample Bag ID" dataDxfId="1"/>
    <tableColumn id="16" xr3:uid="{574DAA7C-1407-4AEA-9D9F-E986F4DF91F9}" name="Flow Measurement 1"/>
    <tableColumn id="17" xr3:uid="{0C52DE4B-DB77-4F03-A457-615DFBBA4F72}" name="Flow Measurement 3"/>
    <tableColumn id="18" xr3:uid="{C1E3922C-ED00-4FA8-9163-9C5DF5D19CAE}" name="Flow Measurement 2"/>
    <tableColumn id="19" xr3:uid="{319162D9-B58D-47D0-9945-8F74D80EBA44}" name="DFU Collection Measurement 3"/>
    <tableColumn id="20" xr3:uid="{8293533F-8929-4B80-8056-ED80C90232C5}" name="DFU Collection Measurement 2"/>
    <tableColumn id="21" xr3:uid="{D994375B-AADE-4888-AC7E-DFD0F9ED1BD6}" name="DFU Collection Measurement 1"/>
    <tableColumn id="22" xr3:uid="{58837007-C035-4DF3-8C3E-8A4212945AF9}" name="Collection Method"/>
    <tableColumn id="23" xr3:uid="{4676FBA5-9AE2-4564-9C85-643ABE99A6FA}" name="Combined ID"/>
    <tableColumn id="24" xr3:uid="{60B78F69-C8E9-47C1-AE77-D14F271C1A3A}" name="Start Time/Date" dataDxfId="0"/>
    <tableColumn id="25" xr3:uid="{3716AD16-9CD1-4A9D-B5FB-BCAAF1AED1A6}" name="Cell ID"/>
    <tableColumn id="26" xr3:uid="{22D86EED-4713-4AA0-ABF9-3A333B6A7BE6}" name="x"/>
    <tableColumn id="27" xr3:uid="{C6553338-9868-4018-9A7E-41F2585093D8}" name="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8E7D8-37B8-4A71-BEA2-2E585B795972}">
  <dimension ref="A1:AE127"/>
  <sheetViews>
    <sheetView tabSelected="1" topLeftCell="E1" zoomScale="75" zoomScaleNormal="75" workbookViewId="0">
      <selection activeCell="K22" sqref="K22"/>
    </sheetView>
  </sheetViews>
  <sheetFormatPr defaultRowHeight="14.5" x14ac:dyDescent="0.35"/>
  <cols>
    <col min="1" max="1" width="14.7265625" customWidth="1"/>
    <col min="2" max="2" width="18.453125" customWidth="1"/>
    <col min="3" max="3" width="18.36328125" customWidth="1"/>
    <col min="4" max="4" width="20.7265625" customWidth="1"/>
    <col min="5" max="7" width="19.1796875" customWidth="1"/>
    <col min="8" max="8" width="24.81640625" customWidth="1"/>
    <col min="9" max="10" width="22.7265625" customWidth="1"/>
    <col min="11" max="11" width="16.1796875" customWidth="1"/>
    <col min="12" max="12" width="14.81640625" customWidth="1"/>
    <col min="13" max="13" width="33.1796875" style="7" customWidth="1"/>
    <col min="14" max="14" width="3.7265625" customWidth="1"/>
    <col min="15" max="15" width="20.81640625" customWidth="1"/>
    <col min="16" max="16" width="8.7265625" customWidth="1"/>
    <col min="17" max="17" width="16" customWidth="1"/>
    <col min="18" max="18" width="8.7265625" customWidth="1"/>
    <col min="19" max="19" width="13.54296875" style="12" customWidth="1"/>
    <col min="20" max="20" width="12" customWidth="1"/>
    <col min="21" max="26" width="8.7265625" customWidth="1"/>
    <col min="27" max="27" width="18.36328125" customWidth="1"/>
    <col min="28" max="28" width="18" bestFit="1" customWidth="1"/>
  </cols>
  <sheetData>
    <row r="1" spans="1:31" ht="29" x14ac:dyDescent="0.35">
      <c r="A1" t="s">
        <v>0</v>
      </c>
      <c r="B1" t="s">
        <v>1</v>
      </c>
      <c r="C1" t="s">
        <v>2</v>
      </c>
      <c r="D1" t="s">
        <v>3</v>
      </c>
      <c r="E1" t="s">
        <v>4</v>
      </c>
      <c r="F1" s="7" t="s">
        <v>451</v>
      </c>
      <c r="G1" s="7" t="s">
        <v>452</v>
      </c>
      <c r="H1" t="s">
        <v>5</v>
      </c>
      <c r="I1" t="s">
        <v>6</v>
      </c>
      <c r="J1" t="s">
        <v>456</v>
      </c>
      <c r="K1" s="7" t="s">
        <v>453</v>
      </c>
      <c r="L1" t="s">
        <v>7</v>
      </c>
      <c r="M1" s="7" t="s">
        <v>8</v>
      </c>
      <c r="N1" t="s">
        <v>9</v>
      </c>
      <c r="O1" t="s">
        <v>10</v>
      </c>
      <c r="P1" t="s">
        <v>11</v>
      </c>
      <c r="Q1" t="s">
        <v>12</v>
      </c>
      <c r="R1" t="s">
        <v>13</v>
      </c>
      <c r="S1" s="15" t="s">
        <v>14</v>
      </c>
      <c r="T1" t="s">
        <v>15</v>
      </c>
      <c r="U1" t="s">
        <v>16</v>
      </c>
      <c r="V1" t="s">
        <v>17</v>
      </c>
      <c r="W1" t="s">
        <v>18</v>
      </c>
      <c r="X1" t="s">
        <v>19</v>
      </c>
      <c r="Y1" t="s">
        <v>20</v>
      </c>
      <c r="Z1" t="s">
        <v>21</v>
      </c>
      <c r="AA1" t="s">
        <v>22</v>
      </c>
      <c r="AB1" t="s">
        <v>23</v>
      </c>
      <c r="AC1" t="s">
        <v>24</v>
      </c>
      <c r="AD1" t="s">
        <v>25</v>
      </c>
      <c r="AE1" t="s">
        <v>26</v>
      </c>
    </row>
    <row r="2" spans="1:31" x14ac:dyDescent="0.35">
      <c r="A2">
        <v>35</v>
      </c>
      <c r="B2" t="s">
        <v>72</v>
      </c>
      <c r="C2" s="4" t="s">
        <v>72</v>
      </c>
      <c r="D2" s="4">
        <v>0</v>
      </c>
      <c r="E2" s="4">
        <v>0</v>
      </c>
      <c r="F2" s="4"/>
      <c r="G2">
        <f>Table13[[#This Row],[overall avg air flow (liters per minute)]]/1000</f>
        <v>0</v>
      </c>
      <c r="H2" s="5">
        <v>44686.802824074075</v>
      </c>
      <c r="I2" s="5">
        <v>44686.802870370368</v>
      </c>
      <c r="J2" s="10">
        <f>Table13[[#This Row],[Collection Date/Time]]-Table13[[#This Row],[Deployment Date/Time]]</f>
        <v>4.6296292566694319E-5</v>
      </c>
      <c r="K2" s="9">
        <f>Table13[[#This Row],[sample time (day)]]*24*60*Table13[[#This Row],[air flow cubic meters per minute]]</f>
        <v>0</v>
      </c>
      <c r="L2" s="4" t="s">
        <v>73</v>
      </c>
      <c r="M2" s="8"/>
      <c r="N2" s="4" t="s">
        <v>74</v>
      </c>
      <c r="O2" s="6">
        <v>44686.803310185183</v>
      </c>
      <c r="P2" s="4" t="s">
        <v>30</v>
      </c>
      <c r="Q2" s="5">
        <v>44686.803310185183</v>
      </c>
      <c r="R2" s="4" t="s">
        <v>30</v>
      </c>
      <c r="S2" s="12" t="s">
        <v>75</v>
      </c>
      <c r="T2" s="4"/>
      <c r="Z2" t="s">
        <v>32</v>
      </c>
      <c r="AA2" t="s">
        <v>76</v>
      </c>
      <c r="AB2" s="1">
        <v>44686.802604166667</v>
      </c>
      <c r="AC2">
        <v>0</v>
      </c>
      <c r="AD2">
        <v>-77.3033956136276</v>
      </c>
      <c r="AE2">
        <v>38.134027806871003</v>
      </c>
    </row>
    <row r="3" spans="1:31" x14ac:dyDescent="0.35">
      <c r="A3">
        <v>92</v>
      </c>
      <c r="B3" t="s">
        <v>72</v>
      </c>
      <c r="C3" t="s">
        <v>72</v>
      </c>
      <c r="D3">
        <v>0</v>
      </c>
      <c r="E3">
        <v>0</v>
      </c>
      <c r="I3" s="1">
        <v>44697.876111111109</v>
      </c>
      <c r="J3" s="1"/>
      <c r="K3" s="1"/>
      <c r="L3" t="s">
        <v>73</v>
      </c>
      <c r="N3" t="s">
        <v>242</v>
      </c>
      <c r="O3" s="3">
        <v>44697.876458333332</v>
      </c>
      <c r="P3" t="s">
        <v>30</v>
      </c>
      <c r="Q3" s="1">
        <v>44697.876458333332</v>
      </c>
      <c r="R3" t="s">
        <v>30</v>
      </c>
      <c r="S3" s="12" t="s">
        <v>243</v>
      </c>
      <c r="Z3" t="s">
        <v>32</v>
      </c>
      <c r="AA3" t="s">
        <v>244</v>
      </c>
      <c r="AB3" s="1">
        <v>44697.876435185186</v>
      </c>
      <c r="AC3">
        <v>0</v>
      </c>
      <c r="AD3">
        <v>-77.302757959999994</v>
      </c>
      <c r="AE3">
        <v>38.134712579999999</v>
      </c>
    </row>
    <row r="4" spans="1:31" x14ac:dyDescent="0.35">
      <c r="A4">
        <v>105</v>
      </c>
      <c r="B4" t="s">
        <v>72</v>
      </c>
      <c r="C4" t="s">
        <v>72</v>
      </c>
      <c r="D4">
        <v>0</v>
      </c>
      <c r="E4">
        <v>0</v>
      </c>
      <c r="F4" s="4">
        <f>AVERAGE(Table13[[#This Row],[DFU Deployment Flow]:[DFU Collection Flow]])</f>
        <v>0</v>
      </c>
      <c r="G4">
        <f>Table13[[#This Row],[overall avg air flow (liters per minute)]]/1000</f>
        <v>0</v>
      </c>
      <c r="H4" s="1">
        <v>44698.820555555554</v>
      </c>
      <c r="I4" s="1">
        <v>44698.820381944446</v>
      </c>
      <c r="J4" s="10">
        <f>Table13[[#This Row],[Collection Date/Time]]-Table13[[#This Row],[Deployment Date/Time]]</f>
        <v>-1.7361110803904012E-4</v>
      </c>
      <c r="K4" s="9">
        <f>Table13[[#This Row],[sample time (day)]]*24*60*Table13[[#This Row],[air flow cubic meters per minute]]</f>
        <v>0</v>
      </c>
      <c r="L4" t="s">
        <v>73</v>
      </c>
      <c r="N4" t="s">
        <v>275</v>
      </c>
      <c r="O4" s="3">
        <v>44698.82068287037</v>
      </c>
      <c r="P4" t="s">
        <v>30</v>
      </c>
      <c r="Q4" s="1">
        <v>44698.82068287037</v>
      </c>
      <c r="R4" t="s">
        <v>30</v>
      </c>
      <c r="S4" s="12" t="s">
        <v>276</v>
      </c>
      <c r="Z4" t="s">
        <v>32</v>
      </c>
      <c r="AA4" t="s">
        <v>277</v>
      </c>
      <c r="AB4" s="1">
        <v>44698.820023148146</v>
      </c>
      <c r="AC4">
        <v>0</v>
      </c>
      <c r="AD4">
        <v>-77.303690215226695</v>
      </c>
      <c r="AE4">
        <v>38.133365026487297</v>
      </c>
    </row>
    <row r="5" spans="1:31" x14ac:dyDescent="0.35">
      <c r="A5">
        <v>106</v>
      </c>
      <c r="B5" t="s">
        <v>72</v>
      </c>
      <c r="C5" t="s">
        <v>72</v>
      </c>
      <c r="D5">
        <v>0</v>
      </c>
      <c r="E5">
        <v>0</v>
      </c>
      <c r="I5" s="1">
        <v>44698.831944444442</v>
      </c>
      <c r="J5" s="1"/>
      <c r="K5" s="1"/>
      <c r="L5" t="s">
        <v>73</v>
      </c>
      <c r="N5" t="s">
        <v>278</v>
      </c>
      <c r="O5" s="3">
        <v>44698.83289351852</v>
      </c>
      <c r="P5" t="s">
        <v>30</v>
      </c>
      <c r="Q5" s="1">
        <v>44698.83289351852</v>
      </c>
      <c r="R5" t="s">
        <v>30</v>
      </c>
      <c r="S5" s="12" t="s">
        <v>279</v>
      </c>
      <c r="Z5" t="s">
        <v>32</v>
      </c>
      <c r="AA5" t="s">
        <v>280</v>
      </c>
      <c r="AB5" s="1">
        <v>44698.831111111111</v>
      </c>
      <c r="AC5">
        <v>0</v>
      </c>
      <c r="AD5">
        <v>-77.302400432108101</v>
      </c>
      <c r="AE5">
        <v>38.134153118455501</v>
      </c>
    </row>
    <row r="6" spans="1:31" x14ac:dyDescent="0.35">
      <c r="A6">
        <v>118</v>
      </c>
      <c r="B6" t="s">
        <v>72</v>
      </c>
      <c r="C6" t="s">
        <v>72</v>
      </c>
      <c r="D6">
        <v>0</v>
      </c>
      <c r="E6">
        <v>0</v>
      </c>
      <c r="F6" s="4">
        <f>AVERAGE(Table13[[#This Row],[DFU Deployment Flow]:[DFU Collection Flow]])</f>
        <v>0</v>
      </c>
      <c r="G6">
        <f>Table13[[#This Row],[overall avg air flow (liters per minute)]]/1000</f>
        <v>0</v>
      </c>
      <c r="H6" s="1">
        <v>44699.77753472222</v>
      </c>
      <c r="I6" s="1">
        <v>44699.777928240743</v>
      </c>
      <c r="J6" s="10">
        <f>Table13[[#This Row],[Collection Date/Time]]-Table13[[#This Row],[Deployment Date/Time]]</f>
        <v>3.9351852319668978E-4</v>
      </c>
      <c r="K6" s="9">
        <f>Table13[[#This Row],[sample time (day)]]*24*60*Table13[[#This Row],[air flow cubic meters per minute]]</f>
        <v>0</v>
      </c>
      <c r="L6" t="s">
        <v>73</v>
      </c>
      <c r="N6" t="s">
        <v>319</v>
      </c>
      <c r="O6" s="3">
        <v>44699.780381944445</v>
      </c>
      <c r="P6" t="s">
        <v>30</v>
      </c>
      <c r="Q6" s="1">
        <v>44699.780381944445</v>
      </c>
      <c r="R6" t="s">
        <v>30</v>
      </c>
      <c r="S6" s="12" t="s">
        <v>320</v>
      </c>
      <c r="Z6" t="s">
        <v>32</v>
      </c>
      <c r="AA6" t="s">
        <v>321</v>
      </c>
      <c r="AB6" s="1">
        <v>44699.777129629627</v>
      </c>
      <c r="AC6">
        <v>0</v>
      </c>
      <c r="AD6">
        <v>-77.304214503467506</v>
      </c>
      <c r="AE6">
        <v>38.134716027297898</v>
      </c>
    </row>
    <row r="7" spans="1:31" x14ac:dyDescent="0.35">
      <c r="A7">
        <v>117</v>
      </c>
      <c r="B7" t="s">
        <v>72</v>
      </c>
      <c r="C7" t="s">
        <v>72</v>
      </c>
      <c r="D7">
        <v>0</v>
      </c>
      <c r="E7">
        <v>0</v>
      </c>
      <c r="L7" t="s">
        <v>73</v>
      </c>
      <c r="N7" t="s">
        <v>316</v>
      </c>
      <c r="O7" s="3">
        <v>44699.775914351849</v>
      </c>
      <c r="P7" t="s">
        <v>30</v>
      </c>
      <c r="Q7" s="1">
        <v>44699.775914351849</v>
      </c>
      <c r="R7" t="s">
        <v>30</v>
      </c>
      <c r="S7" s="12" t="s">
        <v>317</v>
      </c>
      <c r="Z7" t="s">
        <v>32</v>
      </c>
      <c r="AA7" t="s">
        <v>318</v>
      </c>
      <c r="AB7" s="1">
        <v>44699.775381944448</v>
      </c>
      <c r="AC7">
        <v>0</v>
      </c>
      <c r="AD7">
        <v>-77.302596950254596</v>
      </c>
      <c r="AE7">
        <v>38.134563140231897</v>
      </c>
    </row>
    <row r="8" spans="1:31" x14ac:dyDescent="0.35">
      <c r="A8">
        <v>130</v>
      </c>
      <c r="B8" t="s">
        <v>72</v>
      </c>
      <c r="C8" t="s">
        <v>72</v>
      </c>
      <c r="D8">
        <v>0</v>
      </c>
      <c r="E8">
        <v>0</v>
      </c>
      <c r="I8" s="1">
        <v>44700.804340277777</v>
      </c>
      <c r="J8" s="1"/>
      <c r="K8" s="1"/>
      <c r="L8" t="s">
        <v>73</v>
      </c>
      <c r="N8" t="s">
        <v>360</v>
      </c>
      <c r="O8" s="3">
        <v>44700.805625000001</v>
      </c>
      <c r="P8" t="s">
        <v>30</v>
      </c>
      <c r="Q8" s="1">
        <v>44700.805625000001</v>
      </c>
      <c r="R8" t="s">
        <v>30</v>
      </c>
      <c r="S8" s="12" t="s">
        <v>361</v>
      </c>
      <c r="W8">
        <v>0</v>
      </c>
      <c r="X8">
        <v>0</v>
      </c>
      <c r="Y8">
        <v>0</v>
      </c>
      <c r="Z8" t="s">
        <v>32</v>
      </c>
      <c r="AA8" t="s">
        <v>362</v>
      </c>
      <c r="AB8" s="1">
        <v>44700.804178240738</v>
      </c>
      <c r="AC8">
        <v>0</v>
      </c>
      <c r="AD8">
        <v>-77.302509153410298</v>
      </c>
      <c r="AE8">
        <v>38.1344587152198</v>
      </c>
    </row>
    <row r="9" spans="1:31" x14ac:dyDescent="0.35">
      <c r="A9">
        <v>129</v>
      </c>
      <c r="B9" t="s">
        <v>72</v>
      </c>
      <c r="C9" t="s">
        <v>72</v>
      </c>
      <c r="D9">
        <v>0</v>
      </c>
      <c r="E9">
        <v>0</v>
      </c>
      <c r="I9" s="1">
        <v>44700.797384259262</v>
      </c>
      <c r="J9" s="1"/>
      <c r="K9" s="1"/>
      <c r="L9" t="s">
        <v>73</v>
      </c>
      <c r="N9" t="s">
        <v>357</v>
      </c>
      <c r="O9" s="3">
        <v>44700.799444444441</v>
      </c>
      <c r="P9" t="s">
        <v>30</v>
      </c>
      <c r="Q9" s="1">
        <v>44700.799444444441</v>
      </c>
      <c r="R9" t="s">
        <v>30</v>
      </c>
      <c r="S9" s="12" t="s">
        <v>358</v>
      </c>
      <c r="Z9" t="s">
        <v>32</v>
      </c>
      <c r="AA9" t="s">
        <v>359</v>
      </c>
      <c r="AB9" s="1">
        <v>44700.796898148146</v>
      </c>
      <c r="AC9">
        <v>0</v>
      </c>
      <c r="AD9">
        <v>-77.303569754740394</v>
      </c>
      <c r="AE9">
        <v>38.133704786632102</v>
      </c>
    </row>
    <row r="10" spans="1:31" x14ac:dyDescent="0.35">
      <c r="A10">
        <v>141</v>
      </c>
      <c r="B10" t="s">
        <v>72</v>
      </c>
      <c r="C10" t="s">
        <v>72</v>
      </c>
      <c r="D10">
        <v>0</v>
      </c>
      <c r="E10">
        <v>0</v>
      </c>
      <c r="I10" s="1">
        <v>44701.652326388888</v>
      </c>
      <c r="J10" s="1"/>
      <c r="K10" s="1"/>
      <c r="L10" t="s">
        <v>73</v>
      </c>
      <c r="M10" s="7" t="s">
        <v>395</v>
      </c>
      <c r="N10" t="s">
        <v>396</v>
      </c>
      <c r="O10" s="3">
        <v>44701.652592592596</v>
      </c>
      <c r="P10" t="s">
        <v>30</v>
      </c>
      <c r="Q10" s="1">
        <v>44701.652592592596</v>
      </c>
      <c r="R10" t="s">
        <v>30</v>
      </c>
      <c r="S10" s="12" t="s">
        <v>397</v>
      </c>
      <c r="Z10" t="s">
        <v>32</v>
      </c>
      <c r="AA10" t="s">
        <v>398</v>
      </c>
      <c r="AB10" s="1">
        <v>44701.652037037034</v>
      </c>
      <c r="AC10">
        <v>0</v>
      </c>
      <c r="AD10">
        <v>-77.303708119999996</v>
      </c>
      <c r="AE10">
        <v>38.133350030000003</v>
      </c>
    </row>
    <row r="11" spans="1:31" ht="29" x14ac:dyDescent="0.35">
      <c r="A11">
        <v>142</v>
      </c>
      <c r="B11" t="s">
        <v>72</v>
      </c>
      <c r="C11" t="s">
        <v>72</v>
      </c>
      <c r="D11">
        <v>0</v>
      </c>
      <c r="E11">
        <v>0</v>
      </c>
      <c r="I11" s="1">
        <v>44701.658159722225</v>
      </c>
      <c r="J11" s="1"/>
      <c r="K11" s="1"/>
      <c r="L11" t="s">
        <v>73</v>
      </c>
      <c r="N11" t="s">
        <v>399</v>
      </c>
      <c r="O11" s="3">
        <v>44701.659745370373</v>
      </c>
      <c r="P11" t="s">
        <v>30</v>
      </c>
      <c r="Q11" s="1">
        <v>44701.659745370373</v>
      </c>
      <c r="R11" t="s">
        <v>30</v>
      </c>
      <c r="S11" s="12" t="s">
        <v>400</v>
      </c>
      <c r="W11">
        <v>0</v>
      </c>
      <c r="X11">
        <v>0</v>
      </c>
      <c r="Y11">
        <v>0</v>
      </c>
      <c r="Z11" t="s">
        <v>32</v>
      </c>
      <c r="AA11" t="s">
        <v>401</v>
      </c>
      <c r="AB11" s="1">
        <v>44701.657997685186</v>
      </c>
      <c r="AC11">
        <v>0</v>
      </c>
      <c r="AD11">
        <v>-77.302611409999997</v>
      </c>
      <c r="AE11">
        <v>38.134589859999998</v>
      </c>
    </row>
    <row r="12" spans="1:31" x14ac:dyDescent="0.35">
      <c r="A12">
        <v>157</v>
      </c>
      <c r="B12" t="s">
        <v>72</v>
      </c>
      <c r="C12" t="s">
        <v>72</v>
      </c>
      <c r="D12">
        <v>0</v>
      </c>
      <c r="E12">
        <v>0</v>
      </c>
      <c r="I12" s="1">
        <v>44704.738888888889</v>
      </c>
      <c r="J12" s="1"/>
      <c r="K12" s="1"/>
      <c r="L12" t="s">
        <v>73</v>
      </c>
      <c r="N12" t="s">
        <v>447</v>
      </c>
      <c r="O12" s="3">
        <v>44704.738981481481</v>
      </c>
      <c r="P12" t="s">
        <v>30</v>
      </c>
      <c r="Q12" s="1">
        <v>44704.738981481481</v>
      </c>
      <c r="R12" t="s">
        <v>30</v>
      </c>
      <c r="S12" s="12" t="s">
        <v>448</v>
      </c>
      <c r="Z12" t="s">
        <v>32</v>
      </c>
      <c r="AA12" t="s">
        <v>398</v>
      </c>
      <c r="AB12" s="1">
        <v>44704.738391203704</v>
      </c>
      <c r="AC12">
        <v>0</v>
      </c>
      <c r="AD12">
        <v>-77.303370749999999</v>
      </c>
      <c r="AE12">
        <v>38.133183789999997</v>
      </c>
    </row>
    <row r="13" spans="1:31" x14ac:dyDescent="0.35">
      <c r="A13">
        <v>33</v>
      </c>
      <c r="B13" t="s">
        <v>62</v>
      </c>
      <c r="C13" s="4" t="s">
        <v>62</v>
      </c>
      <c r="D13" s="4">
        <v>310.66666666666703</v>
      </c>
      <c r="E13" s="4">
        <v>317.66666666666703</v>
      </c>
      <c r="F13">
        <f>AVERAGE(Table13[[#This Row],[DFU Deployment Flow]:[DFU Collection Flow]])*3</f>
        <v>942.50000000000114</v>
      </c>
      <c r="G13">
        <f>Table13[[#This Row],[overall avg air flow (liters per minute)]]/1000</f>
        <v>0.94250000000000111</v>
      </c>
      <c r="H13" s="5">
        <v>44686.54760416667</v>
      </c>
      <c r="I13" s="5">
        <v>44686.801990740743</v>
      </c>
      <c r="J13" s="10">
        <f>Table13[[#This Row],[Collection Date/Time]]-Table13[[#This Row],[Deployment Date/Time]]</f>
        <v>0.25438657407357823</v>
      </c>
      <c r="K13" s="9">
        <f>Table13[[#This Row],[sample time (day)]]*24*60*Table13[[#This Row],[air flow cubic meters per minute]]</f>
        <v>345.25345833266078</v>
      </c>
      <c r="L13" s="4" t="s">
        <v>28</v>
      </c>
      <c r="M13" s="8" t="s">
        <v>63</v>
      </c>
      <c r="N13" s="4" t="s">
        <v>64</v>
      </c>
      <c r="O13" s="6">
        <v>44686.548252314817</v>
      </c>
      <c r="P13" s="4" t="s">
        <v>30</v>
      </c>
      <c r="Q13" s="5">
        <v>44686.804363425923</v>
      </c>
      <c r="R13" s="4" t="s">
        <v>30</v>
      </c>
      <c r="S13" s="12" t="s">
        <v>65</v>
      </c>
      <c r="T13" s="4">
        <v>289</v>
      </c>
      <c r="U13">
        <v>301</v>
      </c>
      <c r="V13">
        <v>342</v>
      </c>
      <c r="W13">
        <v>316</v>
      </c>
      <c r="X13">
        <v>312</v>
      </c>
      <c r="Y13">
        <v>325</v>
      </c>
      <c r="Z13" t="s">
        <v>32</v>
      </c>
      <c r="AA13" t="s">
        <v>66</v>
      </c>
      <c r="AB13" s="1">
        <v>44686.545416666668</v>
      </c>
      <c r="AC13">
        <v>0</v>
      </c>
      <c r="AD13" s="4">
        <v>-77.302481029999996</v>
      </c>
      <c r="AE13" s="4">
        <v>38.133692060000001</v>
      </c>
    </row>
    <row r="14" spans="1:31" ht="43.5" x14ac:dyDescent="0.35">
      <c r="A14">
        <v>158</v>
      </c>
      <c r="B14" t="s">
        <v>72</v>
      </c>
      <c r="C14" t="s">
        <v>72</v>
      </c>
      <c r="D14">
        <v>0</v>
      </c>
      <c r="E14">
        <v>0</v>
      </c>
      <c r="I14" s="1">
        <v>44704.770752314813</v>
      </c>
      <c r="J14" s="1"/>
      <c r="K14" s="1"/>
      <c r="L14" t="s">
        <v>73</v>
      </c>
      <c r="N14" t="s">
        <v>449</v>
      </c>
      <c r="O14" s="3">
        <v>44704.771493055552</v>
      </c>
      <c r="P14" t="s">
        <v>30</v>
      </c>
      <c r="Q14" s="1">
        <v>44704.771493055552</v>
      </c>
      <c r="R14" t="s">
        <v>30</v>
      </c>
      <c r="S14" s="12" t="s">
        <v>450</v>
      </c>
      <c r="Z14" t="s">
        <v>32</v>
      </c>
      <c r="AA14" t="s">
        <v>401</v>
      </c>
      <c r="AB14" s="1">
        <v>44704.771458333336</v>
      </c>
      <c r="AC14">
        <v>0</v>
      </c>
      <c r="AD14">
        <v>-77.302794579999997</v>
      </c>
      <c r="AE14">
        <v>38.134726440000001</v>
      </c>
    </row>
    <row r="15" spans="1:31" ht="29" x14ac:dyDescent="0.35">
      <c r="A15">
        <v>47</v>
      </c>
      <c r="B15" t="s">
        <v>72</v>
      </c>
      <c r="C15" t="s">
        <v>72</v>
      </c>
      <c r="D15">
        <v>0</v>
      </c>
      <c r="E15">
        <v>0</v>
      </c>
      <c r="F15" s="4">
        <f>AVERAGE(Table13[[#This Row],[DFU Deployment Flow]:[DFU Collection Flow]])</f>
        <v>0</v>
      </c>
      <c r="G15">
        <f>Table13[[#This Row],[overall avg air flow (liters per minute)]]/1000</f>
        <v>0</v>
      </c>
      <c r="H15" s="1">
        <v>44692.892361111109</v>
      </c>
      <c r="I15" s="1">
        <v>44692.897916666669</v>
      </c>
      <c r="J15" s="1"/>
      <c r="K15" s="9">
        <f>Table13[[#This Row],[sample time (day)]]*24*60*Table13[[#This Row],[air flow cubic meters per minute]]</f>
        <v>0</v>
      </c>
      <c r="L15" t="s">
        <v>73</v>
      </c>
      <c r="M15" s="7" t="s">
        <v>118</v>
      </c>
      <c r="N15" t="s">
        <v>119</v>
      </c>
      <c r="O15" s="3">
        <v>44692.893750000003</v>
      </c>
      <c r="P15" t="s">
        <v>30</v>
      </c>
      <c r="Q15" s="1">
        <v>44692.893750000003</v>
      </c>
      <c r="R15" t="s">
        <v>30</v>
      </c>
      <c r="S15" s="12" t="s">
        <v>120</v>
      </c>
      <c r="Z15" t="s">
        <v>32</v>
      </c>
      <c r="AA15" t="s">
        <v>121</v>
      </c>
      <c r="AB15" s="1">
        <v>44692.89166666667</v>
      </c>
      <c r="AC15">
        <v>0</v>
      </c>
      <c r="AD15">
        <v>-77.303630799999993</v>
      </c>
      <c r="AE15">
        <v>38.133522890000002</v>
      </c>
    </row>
    <row r="16" spans="1:31" ht="43.5" x14ac:dyDescent="0.35">
      <c r="A16">
        <v>48</v>
      </c>
      <c r="B16" t="s">
        <v>72</v>
      </c>
      <c r="C16" t="s">
        <v>72</v>
      </c>
      <c r="D16">
        <v>0</v>
      </c>
      <c r="E16">
        <v>0</v>
      </c>
      <c r="F16" s="4">
        <f>AVERAGE(Table13[[#This Row],[DFU Deployment Flow]:[DFU Collection Flow]])</f>
        <v>0</v>
      </c>
      <c r="G16">
        <f>Table13[[#This Row],[overall avg air flow (liters per minute)]]/1000</f>
        <v>0</v>
      </c>
      <c r="H16" s="1">
        <v>44692.892361111109</v>
      </c>
      <c r="I16" s="1">
        <v>44692.897916666669</v>
      </c>
      <c r="J16" s="1"/>
      <c r="K16" s="9">
        <f>Table13[[#This Row],[sample time (day)]]*24*60*Table13[[#This Row],[air flow cubic meters per minute]]</f>
        <v>0</v>
      </c>
      <c r="L16" t="s">
        <v>73</v>
      </c>
      <c r="M16" s="7" t="s">
        <v>122</v>
      </c>
      <c r="N16" t="s">
        <v>123</v>
      </c>
      <c r="O16" s="3">
        <v>44692.899305555555</v>
      </c>
      <c r="P16" t="s">
        <v>30</v>
      </c>
      <c r="Q16" s="1">
        <v>44692.899305555555</v>
      </c>
      <c r="R16" t="s">
        <v>30</v>
      </c>
      <c r="S16" s="12" t="s">
        <v>124</v>
      </c>
      <c r="W16">
        <v>0</v>
      </c>
      <c r="X16">
        <v>0</v>
      </c>
      <c r="Y16">
        <v>0</v>
      </c>
      <c r="Z16" t="s">
        <v>32</v>
      </c>
      <c r="AA16" t="s">
        <v>125</v>
      </c>
      <c r="AB16" s="1">
        <v>44692.898611111108</v>
      </c>
      <c r="AC16">
        <v>0</v>
      </c>
      <c r="AD16">
        <v>-77.302532350000007</v>
      </c>
      <c r="AE16">
        <v>38.13448649</v>
      </c>
    </row>
    <row r="17" spans="1:31" ht="29" x14ac:dyDescent="0.35">
      <c r="A17">
        <v>60</v>
      </c>
      <c r="B17" t="s">
        <v>72</v>
      </c>
      <c r="C17" t="s">
        <v>72</v>
      </c>
      <c r="D17">
        <v>0</v>
      </c>
      <c r="E17">
        <v>0</v>
      </c>
      <c r="I17" s="1">
        <v>44693.868009259262</v>
      </c>
      <c r="J17" s="1"/>
      <c r="K17" s="1"/>
      <c r="L17" t="s">
        <v>73</v>
      </c>
      <c r="M17" s="7" t="s">
        <v>122</v>
      </c>
      <c r="N17" t="s">
        <v>164</v>
      </c>
      <c r="O17" s="3">
        <v>44693.870879629627</v>
      </c>
      <c r="P17" t="s">
        <v>30</v>
      </c>
      <c r="Q17" s="1">
        <v>44694.470150462963</v>
      </c>
      <c r="R17" t="s">
        <v>30</v>
      </c>
      <c r="S17" s="12" t="s">
        <v>165</v>
      </c>
      <c r="W17">
        <v>0</v>
      </c>
      <c r="X17">
        <v>0</v>
      </c>
      <c r="Y17">
        <v>0</v>
      </c>
      <c r="Z17" t="s">
        <v>32</v>
      </c>
      <c r="AA17" t="s">
        <v>166</v>
      </c>
      <c r="AB17" s="1">
        <v>44693.867638888885</v>
      </c>
      <c r="AC17">
        <v>0</v>
      </c>
      <c r="AD17">
        <v>-77.302973203323106</v>
      </c>
      <c r="AE17">
        <v>38.133234469914903</v>
      </c>
    </row>
    <row r="18" spans="1:31" x14ac:dyDescent="0.35">
      <c r="A18">
        <v>59</v>
      </c>
      <c r="B18" t="s">
        <v>72</v>
      </c>
      <c r="C18" t="s">
        <v>72</v>
      </c>
      <c r="D18">
        <v>0</v>
      </c>
      <c r="E18">
        <v>0</v>
      </c>
      <c r="I18" s="1">
        <v>44693.852395833332</v>
      </c>
      <c r="J18" s="1"/>
      <c r="K18" s="1"/>
      <c r="L18" t="s">
        <v>73</v>
      </c>
      <c r="N18" t="s">
        <v>161</v>
      </c>
      <c r="O18" s="3">
        <v>44693.853344907409</v>
      </c>
      <c r="P18" t="s">
        <v>30</v>
      </c>
      <c r="Q18" s="1">
        <v>44694.469907407409</v>
      </c>
      <c r="R18" t="s">
        <v>30</v>
      </c>
      <c r="S18" s="12" t="s">
        <v>162</v>
      </c>
      <c r="W18">
        <v>0</v>
      </c>
      <c r="X18">
        <v>0</v>
      </c>
      <c r="Y18">
        <v>0</v>
      </c>
      <c r="Z18" t="s">
        <v>32</v>
      </c>
      <c r="AA18" t="s">
        <v>163</v>
      </c>
      <c r="AB18" s="1">
        <v>44693.851990740739</v>
      </c>
      <c r="AC18">
        <v>0</v>
      </c>
      <c r="AD18">
        <v>-77.302490587029993</v>
      </c>
      <c r="AE18">
        <v>38.1344172635592</v>
      </c>
    </row>
    <row r="19" spans="1:31" x14ac:dyDescent="0.35">
      <c r="A19">
        <v>72</v>
      </c>
      <c r="B19" t="s">
        <v>72</v>
      </c>
      <c r="C19" t="s">
        <v>72</v>
      </c>
      <c r="D19">
        <v>0</v>
      </c>
      <c r="E19">
        <v>0</v>
      </c>
      <c r="I19" s="1">
        <v>44694.711481481485</v>
      </c>
      <c r="J19" s="1"/>
      <c r="K19" s="1"/>
      <c r="L19" t="s">
        <v>73</v>
      </c>
      <c r="N19" t="s">
        <v>206</v>
      </c>
      <c r="O19" s="3">
        <v>44694.714074074072</v>
      </c>
      <c r="P19" t="s">
        <v>30</v>
      </c>
      <c r="Q19" s="1">
        <v>44694.714074074072</v>
      </c>
      <c r="R19" t="s">
        <v>30</v>
      </c>
      <c r="S19" s="12" t="s">
        <v>207</v>
      </c>
      <c r="Z19" t="s">
        <v>32</v>
      </c>
      <c r="AA19" t="s">
        <v>208</v>
      </c>
      <c r="AB19" s="1">
        <v>44694.711261574077</v>
      </c>
      <c r="AC19">
        <v>0</v>
      </c>
      <c r="AD19">
        <v>-77.303475618485095</v>
      </c>
      <c r="AE19">
        <v>38.133276289675997</v>
      </c>
    </row>
    <row r="20" spans="1:31" x14ac:dyDescent="0.35">
      <c r="A20">
        <v>71</v>
      </c>
      <c r="B20" t="s">
        <v>72</v>
      </c>
      <c r="C20" t="s">
        <v>72</v>
      </c>
      <c r="D20">
        <v>0</v>
      </c>
      <c r="E20">
        <v>0</v>
      </c>
      <c r="I20" s="1">
        <v>44694.674305555556</v>
      </c>
      <c r="J20" s="1"/>
      <c r="K20" s="1"/>
      <c r="L20" t="s">
        <v>73</v>
      </c>
      <c r="N20" t="s">
        <v>203</v>
      </c>
      <c r="O20" s="3">
        <v>44694.675023148149</v>
      </c>
      <c r="P20" t="s">
        <v>30</v>
      </c>
      <c r="Q20" s="1">
        <v>44694.675023148149</v>
      </c>
      <c r="R20" t="s">
        <v>30</v>
      </c>
      <c r="S20" s="12" t="s">
        <v>204</v>
      </c>
      <c r="W20">
        <v>0</v>
      </c>
      <c r="X20">
        <v>0</v>
      </c>
      <c r="Y20">
        <v>0</v>
      </c>
      <c r="Z20" t="s">
        <v>32</v>
      </c>
      <c r="AA20" t="s">
        <v>205</v>
      </c>
      <c r="AB20" s="1">
        <v>44694.674108796295</v>
      </c>
      <c r="AC20">
        <v>0</v>
      </c>
      <c r="AD20">
        <v>-77.302492592967994</v>
      </c>
      <c r="AE20">
        <v>38.134434156535697</v>
      </c>
    </row>
    <row r="21" spans="1:31" x14ac:dyDescent="0.35">
      <c r="A21">
        <v>87</v>
      </c>
      <c r="B21" t="s">
        <v>72</v>
      </c>
      <c r="C21" t="s">
        <v>72</v>
      </c>
      <c r="D21">
        <v>0</v>
      </c>
      <c r="E21">
        <v>0</v>
      </c>
      <c r="I21" s="1">
        <v>44697.876111111109</v>
      </c>
      <c r="J21" s="1"/>
      <c r="K21" s="1"/>
      <c r="L21" t="s">
        <v>73</v>
      </c>
      <c r="N21" t="s">
        <v>239</v>
      </c>
      <c r="O21" s="3">
        <v>44697.847129629627</v>
      </c>
      <c r="P21" t="s">
        <v>30</v>
      </c>
      <c r="Q21" s="1">
        <v>44697.847129629627</v>
      </c>
      <c r="R21" t="s">
        <v>30</v>
      </c>
      <c r="S21" s="12" t="s">
        <v>240</v>
      </c>
      <c r="Z21" t="s">
        <v>32</v>
      </c>
      <c r="AA21" t="s">
        <v>241</v>
      </c>
      <c r="AB21" s="1">
        <v>44697.847013888888</v>
      </c>
      <c r="AC21">
        <v>0</v>
      </c>
      <c r="AD21">
        <v>-77.303306599999999</v>
      </c>
      <c r="AE21">
        <v>38.133298969999998</v>
      </c>
    </row>
    <row r="22" spans="1:31" ht="72.5" x14ac:dyDescent="0.35">
      <c r="A22">
        <v>30</v>
      </c>
      <c r="B22" t="s">
        <v>50</v>
      </c>
      <c r="C22" t="s">
        <v>50</v>
      </c>
      <c r="D22">
        <v>369</v>
      </c>
      <c r="E22">
        <v>326.33333333333297</v>
      </c>
      <c r="F22">
        <f>AVERAGE(Table13[[#This Row],[DFU Deployment Flow]:[DFU Collection Flow]])*3</f>
        <v>1042.9999999999995</v>
      </c>
      <c r="G22">
        <f>Table13[[#This Row],[overall avg air flow (liters per minute)]]/1000</f>
        <v>1.0429999999999995</v>
      </c>
      <c r="H22" s="1">
        <v>44686.540659722225</v>
      </c>
      <c r="I22" s="1">
        <v>44686.786724537036</v>
      </c>
      <c r="J22" s="10">
        <f>Table13[[#This Row],[Collection Date/Time]]-Table13[[#This Row],[Deployment Date/Time]]</f>
        <v>0.24606481481168885</v>
      </c>
      <c r="K22" s="9">
        <f>Table13[[#This Row],[sample time (day)]]*24*60*Table13[[#This Row],[air flow cubic meters per minute]]</f>
        <v>369.56966666197155</v>
      </c>
      <c r="L22" t="s">
        <v>28</v>
      </c>
      <c r="N22" t="s">
        <v>51</v>
      </c>
      <c r="O22" s="3">
        <v>44686.542233796295</v>
      </c>
      <c r="P22" t="s">
        <v>30</v>
      </c>
      <c r="Q22" s="1">
        <v>44686.788530092592</v>
      </c>
      <c r="R22" t="s">
        <v>30</v>
      </c>
      <c r="S22" s="12" t="s">
        <v>52</v>
      </c>
      <c r="T22">
        <v>365</v>
      </c>
      <c r="U22">
        <v>382</v>
      </c>
      <c r="V22">
        <v>360</v>
      </c>
      <c r="W22">
        <v>327</v>
      </c>
      <c r="X22">
        <v>325</v>
      </c>
      <c r="Y22">
        <v>327</v>
      </c>
      <c r="Z22" t="s">
        <v>32</v>
      </c>
      <c r="AA22" t="s">
        <v>53</v>
      </c>
      <c r="AB22" s="1">
        <v>44686.540150462963</v>
      </c>
      <c r="AC22">
        <v>0</v>
      </c>
      <c r="AD22" s="4">
        <v>-77.303707869999997</v>
      </c>
      <c r="AE22" s="4">
        <v>38.133344860000001</v>
      </c>
    </row>
    <row r="23" spans="1:31" x14ac:dyDescent="0.35">
      <c r="A23">
        <v>31</v>
      </c>
      <c r="B23" t="s">
        <v>54</v>
      </c>
      <c r="C23" t="s">
        <v>54</v>
      </c>
      <c r="D23">
        <v>358</v>
      </c>
      <c r="E23">
        <v>356.33333333333297</v>
      </c>
      <c r="F23">
        <f>AVERAGE(Table13[[#This Row],[DFU Deployment Flow]:[DFU Collection Flow]])*3</f>
        <v>1071.4999999999995</v>
      </c>
      <c r="G23">
        <f>Table13[[#This Row],[overall avg air flow (liters per minute)]]/1000</f>
        <v>1.0714999999999995</v>
      </c>
      <c r="H23" s="1">
        <v>44686.543946759259</v>
      </c>
      <c r="I23" s="1">
        <v>44686.79824074074</v>
      </c>
      <c r="J23" s="10">
        <f>Table13[[#This Row],[Collection Date/Time]]-Table13[[#This Row],[Deployment Date/Time]]</f>
        <v>0.25429398148116888</v>
      </c>
      <c r="K23" s="9">
        <f>Table13[[#This Row],[sample time (day)]]*24*60*Table13[[#This Row],[air flow cubic meters per minute]]</f>
        <v>392.36544166618415</v>
      </c>
      <c r="L23" t="s">
        <v>28</v>
      </c>
      <c r="N23" t="s">
        <v>55</v>
      </c>
      <c r="O23" s="3">
        <v>44686.544328703705</v>
      </c>
      <c r="P23" t="s">
        <v>30</v>
      </c>
      <c r="Q23" s="1">
        <v>44686.80060185185</v>
      </c>
      <c r="R23" t="s">
        <v>30</v>
      </c>
      <c r="S23" s="12" t="s">
        <v>56</v>
      </c>
      <c r="T23">
        <v>350</v>
      </c>
      <c r="U23">
        <v>370</v>
      </c>
      <c r="V23">
        <v>354</v>
      </c>
      <c r="W23">
        <v>356</v>
      </c>
      <c r="X23">
        <v>357</v>
      </c>
      <c r="Y23">
        <v>356</v>
      </c>
      <c r="Z23" t="s">
        <v>32</v>
      </c>
      <c r="AA23" t="s">
        <v>57</v>
      </c>
      <c r="AB23" s="1">
        <v>44686.542025462964</v>
      </c>
      <c r="AC23">
        <v>0</v>
      </c>
      <c r="AD23" s="4">
        <v>-77.302459769999999</v>
      </c>
      <c r="AE23" s="4">
        <v>38.134372849999998</v>
      </c>
    </row>
    <row r="24" spans="1:31" x14ac:dyDescent="0.35">
      <c r="A24">
        <v>149</v>
      </c>
      <c r="B24" t="s">
        <v>58</v>
      </c>
      <c r="C24" t="s">
        <v>58</v>
      </c>
      <c r="D24">
        <v>968.66666669999995</v>
      </c>
      <c r="E24">
        <v>1024</v>
      </c>
      <c r="F24" s="4">
        <f>AVERAGE(Table13[[#This Row],[DFU Deployment Flow]:[DFU Collection Flow]])</f>
        <v>996.33333334999998</v>
      </c>
      <c r="G24">
        <f>Table13[[#This Row],[overall avg air flow (liters per minute)]]/1000</f>
        <v>0.99633333334999996</v>
      </c>
      <c r="H24" s="1">
        <v>44704.575185185182</v>
      </c>
      <c r="I24" s="1">
        <v>44704.724432870367</v>
      </c>
      <c r="J24" s="10">
        <f>Table13[[#This Row],[Collection Date/Time]]-Table13[[#This Row],[Deployment Date/Time]]</f>
        <v>0.14924768518540077</v>
      </c>
      <c r="K24" s="9">
        <f>Table13[[#This Row],[sample time (day)]]*24*60*Table13[[#This Row],[air flow cubic meters per minute]]</f>
        <v>214.12863889278012</v>
      </c>
      <c r="L24" t="s">
        <v>28</v>
      </c>
      <c r="N24" t="s">
        <v>420</v>
      </c>
      <c r="O24" s="3">
        <v>44704.576192129629</v>
      </c>
      <c r="P24" t="s">
        <v>30</v>
      </c>
      <c r="Q24" s="1">
        <v>44704.725671296299</v>
      </c>
      <c r="R24" t="s">
        <v>30</v>
      </c>
      <c r="S24" s="12" t="s">
        <v>421</v>
      </c>
      <c r="T24">
        <v>1009</v>
      </c>
      <c r="U24">
        <v>972</v>
      </c>
      <c r="V24">
        <v>925</v>
      </c>
      <c r="W24">
        <v>1044</v>
      </c>
      <c r="X24">
        <v>1022</v>
      </c>
      <c r="Y24">
        <v>1006</v>
      </c>
      <c r="Z24" t="s">
        <v>32</v>
      </c>
      <c r="AA24" t="s">
        <v>422</v>
      </c>
      <c r="AB24" s="1">
        <v>44704.575115740743</v>
      </c>
      <c r="AC24">
        <v>0</v>
      </c>
      <c r="AD24" s="4">
        <v>-77.303464910000002</v>
      </c>
      <c r="AE24" s="4">
        <v>38.133285460000003</v>
      </c>
    </row>
    <row r="25" spans="1:31" x14ac:dyDescent="0.35">
      <c r="A25">
        <v>147</v>
      </c>
      <c r="B25" t="s">
        <v>42</v>
      </c>
      <c r="C25" t="s">
        <v>42</v>
      </c>
      <c r="D25">
        <v>1045</v>
      </c>
      <c r="E25">
        <v>1073.666667</v>
      </c>
      <c r="F25" s="4">
        <f>AVERAGE(Table13[[#This Row],[DFU Deployment Flow]:[DFU Collection Flow]])</f>
        <v>1059.3333335</v>
      </c>
      <c r="G25">
        <f>Table13[[#This Row],[overall avg air flow (liters per minute)]]/1000</f>
        <v>1.0593333334999999</v>
      </c>
      <c r="H25" s="1">
        <v>44704.57135416667</v>
      </c>
      <c r="I25" s="1">
        <v>44704.716574074075</v>
      </c>
      <c r="J25" s="10">
        <f>Table13[[#This Row],[Collection Date/Time]]-Table13[[#This Row],[Deployment Date/Time]]</f>
        <v>0.14521990740468027</v>
      </c>
      <c r="K25" s="9">
        <f>Table13[[#This Row],[sample time (day)]]*24*60*Table13[[#This Row],[air flow cubic meters per minute]]</f>
        <v>221.52425558624824</v>
      </c>
      <c r="L25" t="s">
        <v>28</v>
      </c>
      <c r="N25" t="s">
        <v>414</v>
      </c>
      <c r="O25" s="3">
        <v>44704.572662037041</v>
      </c>
      <c r="P25" t="s">
        <v>30</v>
      </c>
      <c r="Q25" s="1">
        <v>44704.718888888892</v>
      </c>
      <c r="R25" t="s">
        <v>30</v>
      </c>
      <c r="S25" s="12" t="s">
        <v>415</v>
      </c>
      <c r="T25">
        <v>1008</v>
      </c>
      <c r="U25">
        <v>1087</v>
      </c>
      <c r="V25">
        <v>1040</v>
      </c>
      <c r="W25">
        <v>1078</v>
      </c>
      <c r="X25">
        <v>1069</v>
      </c>
      <c r="Y25">
        <v>1074</v>
      </c>
      <c r="Z25" t="s">
        <v>32</v>
      </c>
      <c r="AA25" t="s">
        <v>416</v>
      </c>
      <c r="AB25" s="1">
        <v>44704.571122685185</v>
      </c>
      <c r="AC25">
        <v>0</v>
      </c>
      <c r="AD25" s="4">
        <v>-77.303571340000005</v>
      </c>
      <c r="AE25" s="4">
        <v>38.133696299999997</v>
      </c>
    </row>
    <row r="26" spans="1:31" x14ac:dyDescent="0.35">
      <c r="A26">
        <v>151</v>
      </c>
      <c r="B26" t="s">
        <v>67</v>
      </c>
      <c r="C26" t="s">
        <v>67</v>
      </c>
      <c r="D26">
        <v>1101</v>
      </c>
      <c r="E26">
        <v>992.66666669999995</v>
      </c>
      <c r="F26" s="4">
        <f>AVERAGE(Table13[[#This Row],[DFU Deployment Flow]:[DFU Collection Flow]])</f>
        <v>1046.83333335</v>
      </c>
      <c r="G26">
        <f>Table13[[#This Row],[overall avg air flow (liters per minute)]]/1000</f>
        <v>1.04683333335</v>
      </c>
      <c r="H26" s="1">
        <v>44704.57739583333</v>
      </c>
      <c r="I26" s="1">
        <v>44704.740555555552</v>
      </c>
      <c r="J26" s="10">
        <f>Table13[[#This Row],[Collection Date/Time]]-Table13[[#This Row],[Deployment Date/Time]]</f>
        <v>0.16315972222218988</v>
      </c>
      <c r="K26" s="9">
        <f>Table13[[#This Row],[sample time (day)]]*24*60*Table13[[#This Row],[air flow cubic meters per minute]]</f>
        <v>245.95349167053374</v>
      </c>
      <c r="L26" t="s">
        <v>28</v>
      </c>
      <c r="N26" t="s">
        <v>426</v>
      </c>
      <c r="O26" s="3">
        <v>44704.578865740739</v>
      </c>
      <c r="P26" t="s">
        <v>30</v>
      </c>
      <c r="Q26" s="1">
        <v>44704.742002314815</v>
      </c>
      <c r="R26" t="s">
        <v>30</v>
      </c>
      <c r="S26" s="12" t="s">
        <v>427</v>
      </c>
      <c r="T26">
        <v>1108</v>
      </c>
      <c r="U26">
        <v>1096</v>
      </c>
      <c r="V26">
        <v>1099</v>
      </c>
      <c r="W26">
        <v>997</v>
      </c>
      <c r="X26">
        <v>981</v>
      </c>
      <c r="Y26">
        <v>1000</v>
      </c>
      <c r="Z26" t="s">
        <v>32</v>
      </c>
      <c r="AA26" t="s">
        <v>428</v>
      </c>
      <c r="AB26" s="1">
        <v>44704.57708333333</v>
      </c>
      <c r="AC26">
        <v>0</v>
      </c>
      <c r="AD26" s="4">
        <v>-77.302962089999994</v>
      </c>
      <c r="AE26" s="4">
        <v>38.133198780000001</v>
      </c>
    </row>
    <row r="27" spans="1:31" x14ac:dyDescent="0.35">
      <c r="A27">
        <v>156</v>
      </c>
      <c r="B27" t="s">
        <v>443</v>
      </c>
      <c r="C27" t="s">
        <v>443</v>
      </c>
      <c r="D27">
        <v>1001.333333</v>
      </c>
      <c r="E27">
        <v>998</v>
      </c>
      <c r="F27" s="4">
        <f>AVERAGE(Table13[[#This Row],[DFU Deployment Flow]:[DFU Collection Flow]])</f>
        <v>999.66666650000002</v>
      </c>
      <c r="G27">
        <f>Table13[[#This Row],[overall avg air flow (liters per minute)]]/1000</f>
        <v>0.99966666650000002</v>
      </c>
      <c r="H27" s="1">
        <v>44704.584745370368</v>
      </c>
      <c r="I27" s="1">
        <v>44704.73505787037</v>
      </c>
      <c r="J27" s="10">
        <f>Table13[[#This Row],[Collection Date/Time]]-Table13[[#This Row],[Deployment Date/Time]]</f>
        <v>0.15031250000174623</v>
      </c>
      <c r="K27" s="9">
        <f>Table13[[#This Row],[sample time (day)]]*24*60*Table13[[#This Row],[air flow cubic meters per minute]]</f>
        <v>216.37784996643873</v>
      </c>
      <c r="L27" t="s">
        <v>28</v>
      </c>
      <c r="N27" t="s">
        <v>444</v>
      </c>
      <c r="O27" s="3">
        <v>44704.58630787037</v>
      </c>
      <c r="P27" t="s">
        <v>30</v>
      </c>
      <c r="Q27" s="1">
        <v>44704.736319444448</v>
      </c>
      <c r="R27" t="s">
        <v>30</v>
      </c>
      <c r="S27" s="12" t="s">
        <v>445</v>
      </c>
      <c r="T27">
        <v>1027</v>
      </c>
      <c r="U27">
        <v>912</v>
      </c>
      <c r="V27">
        <v>1065</v>
      </c>
      <c r="W27">
        <v>997</v>
      </c>
      <c r="X27">
        <v>988</v>
      </c>
      <c r="Y27">
        <v>1009</v>
      </c>
      <c r="Z27" t="s">
        <v>32</v>
      </c>
      <c r="AA27" t="s">
        <v>446</v>
      </c>
      <c r="AB27" s="1">
        <v>44704.584432870368</v>
      </c>
      <c r="AC27">
        <v>0</v>
      </c>
      <c r="AD27" s="4">
        <v>-77.303357989999995</v>
      </c>
      <c r="AE27" s="4">
        <v>38.133183320000001</v>
      </c>
    </row>
    <row r="28" spans="1:31" x14ac:dyDescent="0.35">
      <c r="A28">
        <v>41</v>
      </c>
      <c r="B28" t="s">
        <v>67</v>
      </c>
      <c r="C28" t="s">
        <v>67</v>
      </c>
      <c r="D28">
        <v>1145.333333</v>
      </c>
      <c r="E28">
        <v>991</v>
      </c>
      <c r="F28" s="4">
        <f>AVERAGE(Table13[[#This Row],[DFU Deployment Flow]:[DFU Collection Flow]])</f>
        <v>1068.1666665</v>
      </c>
      <c r="G28">
        <f>Table13[[#This Row],[overall avg air flow (liters per minute)]]/1000</f>
        <v>1.0681666665</v>
      </c>
      <c r="H28" s="1">
        <v>44692.527777777781</v>
      </c>
      <c r="I28" s="1">
        <v>44692.90625</v>
      </c>
      <c r="J28" s="10">
        <f>Table13[[#This Row],[Collection Date/Time]]-Table13[[#This Row],[Deployment Date/Time]]</f>
        <v>0.37847222221898846</v>
      </c>
      <c r="K28" s="9">
        <f>Table13[[#This Row],[sample time (day)]]*24*60*Table13[[#This Row],[air flow cubic meters per minute]]</f>
        <v>582.15083323752594</v>
      </c>
      <c r="L28" t="s">
        <v>28</v>
      </c>
      <c r="M28" s="7" t="s">
        <v>96</v>
      </c>
      <c r="N28" t="s">
        <v>97</v>
      </c>
      <c r="O28" s="3">
        <v>44692.530555555553</v>
      </c>
      <c r="P28" t="s">
        <v>30</v>
      </c>
      <c r="Q28" s="1">
        <v>44692.910416666666</v>
      </c>
      <c r="R28" t="s">
        <v>30</v>
      </c>
      <c r="S28" s="12" t="s">
        <v>98</v>
      </c>
      <c r="T28">
        <v>1130</v>
      </c>
      <c r="U28">
        <v>1116</v>
      </c>
      <c r="V28">
        <v>1190</v>
      </c>
      <c r="W28">
        <v>963</v>
      </c>
      <c r="X28">
        <v>988</v>
      </c>
      <c r="Y28">
        <v>1022</v>
      </c>
      <c r="Z28" t="s">
        <v>32</v>
      </c>
      <c r="AA28" t="s">
        <v>99</v>
      </c>
      <c r="AB28" s="1">
        <v>44692.527777777781</v>
      </c>
      <c r="AC28">
        <v>0</v>
      </c>
      <c r="AD28" s="4">
        <v>-77.302962089999994</v>
      </c>
      <c r="AE28" s="4">
        <v>38.133198780000001</v>
      </c>
    </row>
    <row r="29" spans="1:31" x14ac:dyDescent="0.35">
      <c r="A29">
        <v>39</v>
      </c>
      <c r="B29" t="s">
        <v>50</v>
      </c>
      <c r="C29" t="s">
        <v>50</v>
      </c>
      <c r="D29">
        <v>982.66666669999995</v>
      </c>
      <c r="E29" s="12">
        <v>983</v>
      </c>
      <c r="F29" s="4">
        <f>AVERAGE(Table13[[#This Row],[DFU Deployment Flow]:[DFU Collection Flow]])</f>
        <v>982.83333334999998</v>
      </c>
      <c r="G29">
        <f>Table13[[#This Row],[overall avg air flow (liters per minute)]]/1000</f>
        <v>0.98283333335</v>
      </c>
      <c r="H29" s="1">
        <v>44692.521527777775</v>
      </c>
      <c r="I29" s="1">
        <v>44692.895138888889</v>
      </c>
      <c r="J29" s="14">
        <v>0.25</v>
      </c>
      <c r="K29" s="9">
        <f>Table13[[#This Row],[sample time (day)]]*24*60*Table13[[#This Row],[air flow cubic meters per minute]]</f>
        <v>353.82000000599999</v>
      </c>
      <c r="L29" t="s">
        <v>28</v>
      </c>
      <c r="M29" s="11" t="s">
        <v>88</v>
      </c>
      <c r="N29" t="s">
        <v>89</v>
      </c>
      <c r="O29" s="3">
        <v>44692.522916666669</v>
      </c>
      <c r="P29" t="s">
        <v>30</v>
      </c>
      <c r="Q29" s="1">
        <v>44692.897222222222</v>
      </c>
      <c r="R29" t="s">
        <v>30</v>
      </c>
      <c r="S29" s="12" t="s">
        <v>90</v>
      </c>
      <c r="T29">
        <v>999</v>
      </c>
      <c r="U29">
        <v>1015</v>
      </c>
      <c r="V29">
        <v>934</v>
      </c>
      <c r="Z29" t="s">
        <v>32</v>
      </c>
      <c r="AA29" t="s">
        <v>91</v>
      </c>
      <c r="AB29" s="1">
        <v>44692.521527777775</v>
      </c>
      <c r="AC29">
        <v>0</v>
      </c>
      <c r="AD29" s="4">
        <v>-77.303707869999997</v>
      </c>
      <c r="AE29" s="4">
        <v>38.133344860000001</v>
      </c>
    </row>
    <row r="30" spans="1:31" x14ac:dyDescent="0.35">
      <c r="A30">
        <v>40</v>
      </c>
      <c r="B30" t="s">
        <v>58</v>
      </c>
      <c r="C30" t="s">
        <v>58</v>
      </c>
      <c r="D30">
        <v>1072.666667</v>
      </c>
      <c r="E30">
        <v>825.33333330000005</v>
      </c>
      <c r="F30" s="4">
        <f>AVERAGE(Table13[[#This Row],[DFU Deployment Flow]:[DFU Collection Flow]])</f>
        <v>949.00000015000001</v>
      </c>
      <c r="G30">
        <f>Table13[[#This Row],[overall avg air flow (liters per minute)]]/1000</f>
        <v>0.94900000014999997</v>
      </c>
      <c r="H30" s="1">
        <v>44692.525000000001</v>
      </c>
      <c r="I30" s="1">
        <v>44692.902083333334</v>
      </c>
      <c r="J30" s="10">
        <f>Table13[[#This Row],[Collection Date/Time]]-Table13[[#This Row],[Deployment Date/Time]]</f>
        <v>0.37708333333284827</v>
      </c>
      <c r="K30" s="9">
        <f>Table13[[#This Row],[sample time (day)]]*24*60*Table13[[#This Row],[air flow cubic meters per minute]]</f>
        <v>515.30700008078713</v>
      </c>
      <c r="L30" t="s">
        <v>28</v>
      </c>
      <c r="M30" s="7" t="s">
        <v>92</v>
      </c>
      <c r="N30" t="s">
        <v>93</v>
      </c>
      <c r="O30" s="3">
        <v>44692.526388888888</v>
      </c>
      <c r="P30" t="s">
        <v>30</v>
      </c>
      <c r="Q30" s="1">
        <v>44692.904861111114</v>
      </c>
      <c r="R30" t="s">
        <v>30</v>
      </c>
      <c r="S30" s="12" t="s">
        <v>94</v>
      </c>
      <c r="T30">
        <v>1062</v>
      </c>
      <c r="U30">
        <v>1078</v>
      </c>
      <c r="V30">
        <v>1078</v>
      </c>
      <c r="W30">
        <v>813</v>
      </c>
      <c r="X30">
        <v>819</v>
      </c>
      <c r="Y30">
        <v>844</v>
      </c>
      <c r="Z30" t="s">
        <v>32</v>
      </c>
      <c r="AA30" t="s">
        <v>95</v>
      </c>
      <c r="AB30" s="1">
        <v>44692.524305555555</v>
      </c>
      <c r="AC30">
        <v>0</v>
      </c>
      <c r="AD30" s="4">
        <v>-77.303464910000002</v>
      </c>
      <c r="AE30" s="4">
        <v>38.133285460000003</v>
      </c>
    </row>
    <row r="31" spans="1:31" x14ac:dyDescent="0.35">
      <c r="A31">
        <v>38</v>
      </c>
      <c r="B31" t="s">
        <v>42</v>
      </c>
      <c r="C31" t="s">
        <v>42</v>
      </c>
      <c r="D31">
        <v>1086</v>
      </c>
      <c r="E31">
        <v>1189.333333</v>
      </c>
      <c r="F31" s="4">
        <f>AVERAGE(Table13[[#This Row],[DFU Deployment Flow]:[DFU Collection Flow]])</f>
        <v>1137.6666665</v>
      </c>
      <c r="G31">
        <f>Table13[[#This Row],[overall avg air flow (liters per minute)]]/1000</f>
        <v>1.1376666664999999</v>
      </c>
      <c r="H31" s="1">
        <v>44692.517361111109</v>
      </c>
      <c r="I31" s="1">
        <v>44692.888888888891</v>
      </c>
      <c r="J31" s="10">
        <f>Table13[[#This Row],[Collection Date/Time]]-Table13[[#This Row],[Deployment Date/Time]]</f>
        <v>0.37152777778101154</v>
      </c>
      <c r="K31" s="9">
        <f>Table13[[#This Row],[sample time (day)]]*24*60*Table13[[#This Row],[air flow cubic meters per minute]]</f>
        <v>608.65166658279759</v>
      </c>
      <c r="L31" t="s">
        <v>28</v>
      </c>
      <c r="M31" s="7" t="s">
        <v>84</v>
      </c>
      <c r="N31" t="s">
        <v>85</v>
      </c>
      <c r="O31" s="3">
        <v>44692.519444444442</v>
      </c>
      <c r="P31" t="s">
        <v>30</v>
      </c>
      <c r="Q31" s="1">
        <v>44692.890972222223</v>
      </c>
      <c r="R31" t="s">
        <v>30</v>
      </c>
      <c r="S31" s="12" t="s">
        <v>86</v>
      </c>
      <c r="T31">
        <v>1090</v>
      </c>
      <c r="U31">
        <v>1090</v>
      </c>
      <c r="V31">
        <v>1078</v>
      </c>
      <c r="W31">
        <v>1130</v>
      </c>
      <c r="X31">
        <v>1249</v>
      </c>
      <c r="Y31">
        <v>1189</v>
      </c>
      <c r="Z31" t="s">
        <v>32</v>
      </c>
      <c r="AA31" t="s">
        <v>87</v>
      </c>
      <c r="AB31" s="1">
        <v>44692.517361111109</v>
      </c>
      <c r="AC31">
        <v>0</v>
      </c>
      <c r="AD31" s="4">
        <v>-77.303571340000005</v>
      </c>
      <c r="AE31" s="4">
        <v>38.133696299999997</v>
      </c>
    </row>
    <row r="32" spans="1:31" x14ac:dyDescent="0.35">
      <c r="A32">
        <v>37</v>
      </c>
      <c r="B32" t="s">
        <v>34</v>
      </c>
      <c r="C32" s="4" t="s">
        <v>34</v>
      </c>
      <c r="D32" s="4">
        <v>1070</v>
      </c>
      <c r="E32" s="4">
        <v>990.66666669999995</v>
      </c>
      <c r="F32" s="4">
        <f>AVERAGE(Table13[[#This Row],[DFU Deployment Flow]:[DFU Collection Flow]])</f>
        <v>1030.33333335</v>
      </c>
      <c r="G32">
        <f>Table13[[#This Row],[overall avg air flow (liters per minute)]]/1000</f>
        <v>1.03033333335</v>
      </c>
      <c r="H32" s="5">
        <v>44692.512499999997</v>
      </c>
      <c r="I32" s="5">
        <v>44692.883333333331</v>
      </c>
      <c r="J32" s="10">
        <f>Table13[[#This Row],[Collection Date/Time]]-Table13[[#This Row],[Deployment Date/Time]]</f>
        <v>0.37083333333430346</v>
      </c>
      <c r="K32" s="9">
        <f>Table13[[#This Row],[sample time (day)]]*24*60*Table13[[#This Row],[air flow cubic meters per minute]]</f>
        <v>550.19800001033934</v>
      </c>
      <c r="L32" s="4" t="s">
        <v>28</v>
      </c>
      <c r="M32" s="8" t="s">
        <v>80</v>
      </c>
      <c r="N32" s="4" t="s">
        <v>81</v>
      </c>
      <c r="O32" s="6">
        <v>44692.51458333333</v>
      </c>
      <c r="P32" s="4" t="s">
        <v>30</v>
      </c>
      <c r="Q32" s="5">
        <v>44692.886805555558</v>
      </c>
      <c r="R32" s="4" t="s">
        <v>30</v>
      </c>
      <c r="S32" s="12" t="s">
        <v>82</v>
      </c>
      <c r="T32" s="4">
        <v>1099</v>
      </c>
      <c r="U32">
        <v>1062</v>
      </c>
      <c r="V32">
        <v>1049</v>
      </c>
      <c r="W32">
        <v>1065</v>
      </c>
      <c r="X32">
        <v>988</v>
      </c>
      <c r="Y32">
        <v>919</v>
      </c>
      <c r="Z32" t="s">
        <v>32</v>
      </c>
      <c r="AA32" t="s">
        <v>83</v>
      </c>
      <c r="AB32" s="1">
        <v>44692.509722222225</v>
      </c>
      <c r="AC32">
        <v>0</v>
      </c>
      <c r="AD32" s="4">
        <v>-77.303616320000003</v>
      </c>
      <c r="AE32" s="4">
        <v>38.133930419999999</v>
      </c>
    </row>
    <row r="33" spans="1:31" ht="58" x14ac:dyDescent="0.35">
      <c r="A33">
        <v>46</v>
      </c>
      <c r="B33" t="s">
        <v>62</v>
      </c>
      <c r="C33" t="s">
        <v>62</v>
      </c>
      <c r="D33">
        <v>1008</v>
      </c>
      <c r="E33" s="12">
        <v>1008</v>
      </c>
      <c r="F33" s="4">
        <f>AVERAGE(Table13[[#This Row],[DFU Deployment Flow]:[DFU Collection Flow]])</f>
        <v>1008</v>
      </c>
      <c r="G33">
        <f>Table13[[#This Row],[overall avg air flow (liters per minute)]]/1000</f>
        <v>1.008</v>
      </c>
      <c r="H33" s="1">
        <v>44692.550694444442</v>
      </c>
      <c r="I33" s="1">
        <v>44692.904861111114</v>
      </c>
      <c r="J33" s="14">
        <v>0.25</v>
      </c>
      <c r="K33" s="9">
        <f>Table13[[#This Row],[sample time (day)]]*24*60*Table13[[#This Row],[air flow cubic meters per minute]]</f>
        <v>362.88</v>
      </c>
      <c r="L33" t="s">
        <v>28</v>
      </c>
      <c r="M33" s="11" t="s">
        <v>114</v>
      </c>
      <c r="N33" t="s">
        <v>115</v>
      </c>
      <c r="O33" s="3">
        <v>44692.552777777775</v>
      </c>
      <c r="P33" t="s">
        <v>30</v>
      </c>
      <c r="Q33" s="1">
        <v>44692.90625</v>
      </c>
      <c r="R33" t="s">
        <v>30</v>
      </c>
      <c r="S33" s="12" t="s">
        <v>116</v>
      </c>
      <c r="T33">
        <v>968</v>
      </c>
      <c r="U33">
        <v>1063</v>
      </c>
      <c r="V33">
        <v>993</v>
      </c>
      <c r="W33">
        <v>0</v>
      </c>
      <c r="X33">
        <v>0</v>
      </c>
      <c r="Y33">
        <v>0</v>
      </c>
      <c r="Z33" t="s">
        <v>32</v>
      </c>
      <c r="AA33" t="s">
        <v>117</v>
      </c>
      <c r="AB33" s="1">
        <v>44692.550694444442</v>
      </c>
      <c r="AC33">
        <v>0</v>
      </c>
      <c r="AD33" s="4">
        <v>-77.302481029999996</v>
      </c>
      <c r="AE33" s="4">
        <v>38.133692060000001</v>
      </c>
    </row>
    <row r="34" spans="1:31" ht="58" x14ac:dyDescent="0.35">
      <c r="A34">
        <v>45</v>
      </c>
      <c r="B34" t="s">
        <v>54</v>
      </c>
      <c r="C34" t="s">
        <v>54</v>
      </c>
      <c r="D34">
        <v>1138.333333</v>
      </c>
      <c r="E34">
        <v>1068.333333</v>
      </c>
      <c r="F34" s="4">
        <f>AVERAGE(Table13[[#This Row],[DFU Deployment Flow]:[DFU Collection Flow]])</f>
        <v>1103.333333</v>
      </c>
      <c r="G34">
        <f>Table13[[#This Row],[overall avg air flow (liters per minute)]]/1000</f>
        <v>1.1033333330000001</v>
      </c>
      <c r="H34" s="1">
        <v>44692.546527777777</v>
      </c>
      <c r="I34" s="1">
        <v>44692.900694444441</v>
      </c>
      <c r="J34" s="10">
        <f>Table13[[#This Row],[Collection Date/Time]]-Table13[[#This Row],[Deployment Date/Time]]</f>
        <v>0.35416666666424135</v>
      </c>
      <c r="K34" s="9">
        <f>Table13[[#This Row],[sample time (day)]]*24*60*Table13[[#This Row],[air flow cubic meters per minute]]</f>
        <v>562.69999982614672</v>
      </c>
      <c r="L34" t="s">
        <v>28</v>
      </c>
      <c r="N34" t="s">
        <v>111</v>
      </c>
      <c r="O34" s="3">
        <v>44692.549305555556</v>
      </c>
      <c r="P34" t="s">
        <v>30</v>
      </c>
      <c r="Q34" s="1">
        <v>44692.904166666667</v>
      </c>
      <c r="R34" t="s">
        <v>30</v>
      </c>
      <c r="S34" s="12" t="s">
        <v>112</v>
      </c>
      <c r="T34">
        <v>1170</v>
      </c>
      <c r="U34">
        <v>1119</v>
      </c>
      <c r="V34">
        <v>1126</v>
      </c>
      <c r="W34">
        <v>1013</v>
      </c>
      <c r="X34">
        <v>1161</v>
      </c>
      <c r="Y34">
        <v>1031</v>
      </c>
      <c r="Z34" t="s">
        <v>32</v>
      </c>
      <c r="AA34" t="s">
        <v>113</v>
      </c>
      <c r="AB34" s="1">
        <v>44692.546527777777</v>
      </c>
      <c r="AC34">
        <v>0</v>
      </c>
      <c r="AD34" s="4">
        <v>-77.302459769999999</v>
      </c>
      <c r="AE34" s="4">
        <v>38.134372849999998</v>
      </c>
    </row>
    <row r="35" spans="1:31" x14ac:dyDescent="0.35">
      <c r="A35">
        <v>43</v>
      </c>
      <c r="B35" t="s">
        <v>38</v>
      </c>
      <c r="C35" t="s">
        <v>38</v>
      </c>
      <c r="D35">
        <v>879</v>
      </c>
      <c r="E35">
        <v>962</v>
      </c>
      <c r="F35" s="4">
        <f>AVERAGE(Table13[[#This Row],[DFU Deployment Flow]:[DFU Collection Flow]])</f>
        <v>920.5</v>
      </c>
      <c r="G35">
        <f>Table13[[#This Row],[overall avg air flow (liters per minute)]]/1000</f>
        <v>0.92049999999999998</v>
      </c>
      <c r="H35" s="1">
        <v>44692.537499999999</v>
      </c>
      <c r="I35" s="1">
        <v>44692.885416666664</v>
      </c>
      <c r="J35" s="10">
        <f>Table13[[#This Row],[Collection Date/Time]]-Table13[[#This Row],[Deployment Date/Time]]</f>
        <v>0.34791666666569654</v>
      </c>
      <c r="K35" s="9">
        <f>Table13[[#This Row],[sample time (day)]]*24*60*Table13[[#This Row],[air flow cubic meters per minute]]</f>
        <v>461.17049999871409</v>
      </c>
      <c r="L35" t="s">
        <v>28</v>
      </c>
      <c r="M35" s="7" t="s">
        <v>104</v>
      </c>
      <c r="N35" t="s">
        <v>105</v>
      </c>
      <c r="O35" s="3">
        <v>44692.538888888892</v>
      </c>
      <c r="P35" t="s">
        <v>30</v>
      </c>
      <c r="Q35" s="1">
        <v>44692.88958333333</v>
      </c>
      <c r="R35" t="s">
        <v>30</v>
      </c>
      <c r="S35" s="12" t="s">
        <v>106</v>
      </c>
      <c r="T35">
        <v>867</v>
      </c>
      <c r="U35">
        <v>887</v>
      </c>
      <c r="V35">
        <v>883</v>
      </c>
      <c r="W35">
        <v>934</v>
      </c>
      <c r="X35">
        <v>1009</v>
      </c>
      <c r="Y35">
        <v>943</v>
      </c>
      <c r="Z35" t="s">
        <v>32</v>
      </c>
      <c r="AA35" t="s">
        <v>107</v>
      </c>
      <c r="AB35" s="1">
        <v>44692.537499999999</v>
      </c>
      <c r="AC35">
        <v>0</v>
      </c>
      <c r="AD35" s="4">
        <v>-77.303640279999996</v>
      </c>
      <c r="AE35" s="4">
        <v>38.134645089999999</v>
      </c>
    </row>
    <row r="36" spans="1:31" x14ac:dyDescent="0.35">
      <c r="A36">
        <v>44</v>
      </c>
      <c r="B36" t="s">
        <v>46</v>
      </c>
      <c r="C36" t="s">
        <v>46</v>
      </c>
      <c r="D36">
        <v>1082</v>
      </c>
      <c r="E36">
        <v>976.66666669999995</v>
      </c>
      <c r="F36" s="4">
        <f>AVERAGE(Table13[[#This Row],[DFU Deployment Flow]:[DFU Collection Flow]])</f>
        <v>1029.33333335</v>
      </c>
      <c r="G36">
        <f>Table13[[#This Row],[overall avg air flow (liters per minute)]]/1000</f>
        <v>1.0293333333499999</v>
      </c>
      <c r="H36" s="1">
        <v>44692.543055555558</v>
      </c>
      <c r="I36" s="1">
        <v>44692.893750000003</v>
      </c>
      <c r="J36" s="10">
        <f>Table13[[#This Row],[Collection Date/Time]]-Table13[[#This Row],[Deployment Date/Time]]</f>
        <v>0.35069444444525288</v>
      </c>
      <c r="K36" s="9">
        <f>Table13[[#This Row],[sample time (day)]]*24*60*Table13[[#This Row],[air flow cubic meters per minute]]</f>
        <v>519.81333334294823</v>
      </c>
      <c r="L36" t="s">
        <v>28</v>
      </c>
      <c r="N36" t="s">
        <v>108</v>
      </c>
      <c r="O36" s="3">
        <v>44692.545138888891</v>
      </c>
      <c r="P36" t="s">
        <v>30</v>
      </c>
      <c r="Q36" s="1">
        <v>44692.895833333336</v>
      </c>
      <c r="R36" t="s">
        <v>30</v>
      </c>
      <c r="S36" s="12" t="s">
        <v>109</v>
      </c>
      <c r="T36">
        <v>1072</v>
      </c>
      <c r="U36">
        <v>1076</v>
      </c>
      <c r="V36">
        <v>1098</v>
      </c>
      <c r="W36">
        <v>1000</v>
      </c>
      <c r="X36">
        <v>1018</v>
      </c>
      <c r="Y36">
        <v>912</v>
      </c>
      <c r="Z36" t="s">
        <v>32</v>
      </c>
      <c r="AA36" t="s">
        <v>110</v>
      </c>
      <c r="AB36" s="1">
        <v>44692.542361111111</v>
      </c>
      <c r="AC36">
        <v>0</v>
      </c>
      <c r="AD36" s="4">
        <v>-77.303021709999996</v>
      </c>
      <c r="AE36" s="4">
        <v>38.13487387</v>
      </c>
    </row>
    <row r="37" spans="1:31" ht="29" x14ac:dyDescent="0.35">
      <c r="A37">
        <v>34</v>
      </c>
      <c r="B37" t="s">
        <v>67</v>
      </c>
      <c r="C37" s="4" t="s">
        <v>67</v>
      </c>
      <c r="D37" s="4">
        <v>395</v>
      </c>
      <c r="E37" s="4">
        <v>319.66666666666703</v>
      </c>
      <c r="F37">
        <f>AVERAGE(Table13[[#This Row],[DFU Deployment Flow]:[DFU Collection Flow]])*3</f>
        <v>1072.0000000000005</v>
      </c>
      <c r="G37">
        <f>Table13[[#This Row],[overall avg air flow (liters per minute)]]/1000</f>
        <v>1.0720000000000005</v>
      </c>
      <c r="H37" s="5">
        <v>44686.549942129626</v>
      </c>
      <c r="I37" s="5">
        <v>44686.7966087963</v>
      </c>
      <c r="J37" s="10">
        <f>Table13[[#This Row],[Collection Date/Time]]-Table13[[#This Row],[Deployment Date/Time]]</f>
        <v>0.24666666667326353</v>
      </c>
      <c r="K37" s="9">
        <f>Table13[[#This Row],[sample time (day)]]*24*60*Table13[[#This Row],[air flow cubic meters per minute]]</f>
        <v>380.77440001018363</v>
      </c>
      <c r="L37" s="4" t="s">
        <v>28</v>
      </c>
      <c r="M37" s="8" t="s">
        <v>68</v>
      </c>
      <c r="N37" s="4" t="s">
        <v>69</v>
      </c>
      <c r="O37" s="6">
        <v>44686.550416666665</v>
      </c>
      <c r="P37" s="4" t="s">
        <v>30</v>
      </c>
      <c r="Q37" s="5">
        <v>44686.798587962963</v>
      </c>
      <c r="R37" s="4" t="s">
        <v>30</v>
      </c>
      <c r="S37" s="12" t="s">
        <v>70</v>
      </c>
      <c r="T37" s="4">
        <v>386</v>
      </c>
      <c r="U37">
        <v>402</v>
      </c>
      <c r="V37">
        <v>397</v>
      </c>
      <c r="W37">
        <v>322</v>
      </c>
      <c r="X37">
        <v>319</v>
      </c>
      <c r="Y37">
        <v>318</v>
      </c>
      <c r="Z37" t="s">
        <v>32</v>
      </c>
      <c r="AA37" t="s">
        <v>71</v>
      </c>
      <c r="AB37" s="1">
        <v>44686.547025462962</v>
      </c>
      <c r="AC37">
        <v>0</v>
      </c>
      <c r="AD37" s="4">
        <v>-77.302962089999994</v>
      </c>
      <c r="AE37" s="4">
        <v>38.133198780000001</v>
      </c>
    </row>
    <row r="38" spans="1:31" ht="29" x14ac:dyDescent="0.35">
      <c r="A38">
        <v>42</v>
      </c>
      <c r="B38" t="s">
        <v>27</v>
      </c>
      <c r="C38" t="s">
        <v>27</v>
      </c>
      <c r="D38">
        <v>1093.333333</v>
      </c>
      <c r="E38" s="12">
        <v>1093</v>
      </c>
      <c r="F38" s="4">
        <f>AVERAGE(Table13[[#This Row],[DFU Deployment Flow]:[DFU Collection Flow]])</f>
        <v>1093.1666665</v>
      </c>
      <c r="G38">
        <f>Table13[[#This Row],[overall avg air flow (liters per minute)]]/1000</f>
        <v>1.0931666664999999</v>
      </c>
      <c r="H38" s="1">
        <v>44692.53402777778</v>
      </c>
      <c r="I38" s="1">
        <v>44692.879861111112</v>
      </c>
      <c r="J38" s="14">
        <v>0.33</v>
      </c>
      <c r="K38" s="9">
        <f>Table13[[#This Row],[sample time (day)]]*24*60*Table13[[#This Row],[air flow cubic meters per minute]]</f>
        <v>519.47279992079996</v>
      </c>
      <c r="L38" t="s">
        <v>28</v>
      </c>
      <c r="M38" s="11" t="s">
        <v>100</v>
      </c>
      <c r="N38" t="s">
        <v>101</v>
      </c>
      <c r="O38" s="3">
        <v>44692.535416666666</v>
      </c>
      <c r="P38" t="s">
        <v>30</v>
      </c>
      <c r="Q38" s="1">
        <v>44692.884027777778</v>
      </c>
      <c r="R38" t="s">
        <v>30</v>
      </c>
      <c r="S38" s="12" t="s">
        <v>102</v>
      </c>
      <c r="T38">
        <v>1060</v>
      </c>
      <c r="U38">
        <v>1144</v>
      </c>
      <c r="V38">
        <v>1076</v>
      </c>
      <c r="W38">
        <v>0</v>
      </c>
      <c r="X38">
        <v>0</v>
      </c>
      <c r="Y38">
        <v>0</v>
      </c>
      <c r="Z38" t="s">
        <v>32</v>
      </c>
      <c r="AA38" t="s">
        <v>103</v>
      </c>
      <c r="AB38" s="1">
        <v>44692.533333333333</v>
      </c>
      <c r="AC38">
        <v>0</v>
      </c>
      <c r="AD38" s="4">
        <v>-77.303849990000003</v>
      </c>
      <c r="AE38" s="4">
        <v>38.134393719999998</v>
      </c>
    </row>
    <row r="39" spans="1:31" x14ac:dyDescent="0.35">
      <c r="A39">
        <v>67</v>
      </c>
      <c r="B39" t="s">
        <v>67</v>
      </c>
      <c r="C39" t="s">
        <v>67</v>
      </c>
      <c r="D39">
        <v>1135</v>
      </c>
      <c r="E39">
        <v>1100</v>
      </c>
      <c r="F39" s="4">
        <f>AVERAGE(Table13[[#This Row],[DFU Deployment Flow]:[DFU Collection Flow]])</f>
        <v>1117.5</v>
      </c>
      <c r="G39">
        <f>Table13[[#This Row],[overall avg air flow (liters per minute)]]/1000</f>
        <v>1.1174999999999999</v>
      </c>
      <c r="H39" s="1">
        <v>44694.507256944446</v>
      </c>
      <c r="I39" s="1">
        <v>44694.715694444443</v>
      </c>
      <c r="J39" s="10">
        <f>Table13[[#This Row],[Collection Date/Time]]-Table13[[#This Row],[Deployment Date/Time]]</f>
        <v>0.20843749999767169</v>
      </c>
      <c r="K39" s="9">
        <f>Table13[[#This Row],[sample time (day)]]*24*60*Table13[[#This Row],[air flow cubic meters per minute]]</f>
        <v>335.41762499625327</v>
      </c>
      <c r="L39" t="s">
        <v>28</v>
      </c>
      <c r="M39" s="7" t="s">
        <v>190</v>
      </c>
      <c r="N39" t="s">
        <v>191</v>
      </c>
      <c r="O39" s="3">
        <v>44694.508680555555</v>
      </c>
      <c r="P39" t="s">
        <v>30</v>
      </c>
      <c r="Q39" s="1">
        <v>44694.715902777774</v>
      </c>
      <c r="R39" t="s">
        <v>30</v>
      </c>
      <c r="S39" s="12" t="s">
        <v>192</v>
      </c>
      <c r="T39">
        <v>1125</v>
      </c>
      <c r="U39">
        <v>1146</v>
      </c>
      <c r="V39">
        <v>1134</v>
      </c>
      <c r="W39">
        <v>1083</v>
      </c>
      <c r="X39">
        <v>1119</v>
      </c>
      <c r="Y39">
        <v>1098</v>
      </c>
      <c r="Z39" t="s">
        <v>32</v>
      </c>
      <c r="AA39" t="s">
        <v>193</v>
      </c>
      <c r="AB39" s="1">
        <v>44694.507106481484</v>
      </c>
      <c r="AC39">
        <v>0</v>
      </c>
      <c r="AD39" s="4">
        <v>-77.302962089999994</v>
      </c>
      <c r="AE39" s="4">
        <v>38.133198780000001</v>
      </c>
    </row>
    <row r="40" spans="1:31" ht="72.5" x14ac:dyDescent="0.35">
      <c r="A40">
        <v>49</v>
      </c>
      <c r="B40" t="s">
        <v>34</v>
      </c>
      <c r="C40" t="s">
        <v>34</v>
      </c>
      <c r="D40">
        <v>1054</v>
      </c>
      <c r="E40">
        <v>996</v>
      </c>
      <c r="F40" s="4">
        <f>AVERAGE(Table13[[#This Row],[DFU Deployment Flow]:[DFU Collection Flow]])</f>
        <v>1025</v>
      </c>
      <c r="G40">
        <f>Table13[[#This Row],[overall avg air flow (liters per minute)]]/1000</f>
        <v>1.0249999999999999</v>
      </c>
      <c r="H40" s="1">
        <v>44693.499872685185</v>
      </c>
      <c r="I40" s="1">
        <v>44693.842453703706</v>
      </c>
      <c r="J40" s="10">
        <f>Table13[[#This Row],[Collection Date/Time]]-Table13[[#This Row],[Deployment Date/Time]]</f>
        <v>0.3425810185217415</v>
      </c>
      <c r="K40" s="9">
        <f>Table13[[#This Row],[sample time (day)]]*24*60*Table13[[#This Row],[air flow cubic meters per minute]]</f>
        <v>505.64958333809039</v>
      </c>
      <c r="L40" t="s">
        <v>28</v>
      </c>
      <c r="M40" s="7" t="s">
        <v>126</v>
      </c>
      <c r="N40" t="s">
        <v>127</v>
      </c>
      <c r="O40" s="3">
        <v>44693.50172453704</v>
      </c>
      <c r="P40" t="s">
        <v>30</v>
      </c>
      <c r="Q40" s="1">
        <v>44693.84883101852</v>
      </c>
      <c r="R40" t="s">
        <v>30</v>
      </c>
      <c r="S40" s="12" t="s">
        <v>128</v>
      </c>
      <c r="T40">
        <v>1044</v>
      </c>
      <c r="U40">
        <v>1065</v>
      </c>
      <c r="V40">
        <v>1053</v>
      </c>
      <c r="W40">
        <v>1015</v>
      </c>
      <c r="X40">
        <v>1027</v>
      </c>
      <c r="Y40">
        <v>946</v>
      </c>
      <c r="Z40" t="s">
        <v>32</v>
      </c>
      <c r="AA40" t="s">
        <v>129</v>
      </c>
      <c r="AB40" s="1">
        <v>44693.4996875</v>
      </c>
      <c r="AC40">
        <v>0</v>
      </c>
      <c r="AD40" s="4">
        <v>-77.303616320000003</v>
      </c>
      <c r="AE40" s="4">
        <v>38.133930419999999</v>
      </c>
    </row>
    <row r="41" spans="1:31" x14ac:dyDescent="0.35">
      <c r="A41">
        <v>55</v>
      </c>
      <c r="B41" t="s">
        <v>58</v>
      </c>
      <c r="C41" t="s">
        <v>58</v>
      </c>
      <c r="D41">
        <v>1179.3333333333301</v>
      </c>
      <c r="E41">
        <v>1067.3333333333301</v>
      </c>
      <c r="F41" s="4">
        <f>AVERAGE(Table13[[#This Row],[DFU Deployment Flow]:[DFU Collection Flow]])</f>
        <v>1123.3333333333301</v>
      </c>
      <c r="G41">
        <f>Table13[[#This Row],[overall avg air flow (liters per minute)]]/1000</f>
        <v>1.12333333333333</v>
      </c>
      <c r="H41" s="1">
        <v>44693.508391203701</v>
      </c>
      <c r="I41" s="1">
        <v>44693.859155092592</v>
      </c>
      <c r="J41" s="10">
        <f>Table13[[#This Row],[Collection Date/Time]]-Table13[[#This Row],[Deployment Date/Time]]</f>
        <v>0.35076388889137888</v>
      </c>
      <c r="K41" s="9">
        <f>Table13[[#This Row],[sample time (day)]]*24*60*Table13[[#This Row],[air flow cubic meters per minute]]</f>
        <v>567.39566667069278</v>
      </c>
      <c r="L41" t="s">
        <v>28</v>
      </c>
      <c r="M41" s="7" t="s">
        <v>147</v>
      </c>
      <c r="N41" t="s">
        <v>148</v>
      </c>
      <c r="O41" s="3">
        <v>44693.509895833333</v>
      </c>
      <c r="P41" t="s">
        <v>30</v>
      </c>
      <c r="Q41" s="1">
        <v>44693.861516203702</v>
      </c>
      <c r="R41" t="s">
        <v>30</v>
      </c>
      <c r="S41" s="12" t="s">
        <v>149</v>
      </c>
      <c r="T41">
        <v>1164</v>
      </c>
      <c r="U41">
        <v>1168</v>
      </c>
      <c r="V41">
        <v>1206</v>
      </c>
      <c r="W41">
        <v>1081</v>
      </c>
      <c r="X41">
        <v>1056</v>
      </c>
      <c r="Y41">
        <v>1065</v>
      </c>
      <c r="Z41" t="s">
        <v>32</v>
      </c>
      <c r="AA41" t="s">
        <v>150</v>
      </c>
      <c r="AB41" s="1">
        <v>44693.50818287037</v>
      </c>
      <c r="AC41">
        <v>0</v>
      </c>
      <c r="AD41" s="4">
        <v>-77.303464910000002</v>
      </c>
      <c r="AE41" s="4">
        <v>38.133285460000003</v>
      </c>
    </row>
    <row r="42" spans="1:31" x14ac:dyDescent="0.35">
      <c r="A42">
        <v>64</v>
      </c>
      <c r="B42" t="s">
        <v>50</v>
      </c>
      <c r="C42" t="s">
        <v>50</v>
      </c>
      <c r="D42">
        <v>1073</v>
      </c>
      <c r="E42">
        <v>1044</v>
      </c>
      <c r="F42" s="4">
        <f>AVERAGE(Table13[[#This Row],[DFU Deployment Flow]:[DFU Collection Flow]])</f>
        <v>1058.5</v>
      </c>
      <c r="G42">
        <f>Table13[[#This Row],[overall avg air flow (liters per minute)]]/1000</f>
        <v>1.0585</v>
      </c>
      <c r="H42" s="1">
        <v>44694.502592592595</v>
      </c>
      <c r="I42" s="1">
        <v>44694.702187499999</v>
      </c>
      <c r="J42" s="10">
        <f>Table13[[#This Row],[Collection Date/Time]]-Table13[[#This Row],[Deployment Date/Time]]</f>
        <v>0.19959490740438923</v>
      </c>
      <c r="K42" s="9">
        <f>Table13[[#This Row],[sample time (day)]]*24*60*Table13[[#This Row],[air flow cubic meters per minute]]</f>
        <v>304.23054166206623</v>
      </c>
      <c r="L42" t="s">
        <v>28</v>
      </c>
      <c r="M42" s="7" t="s">
        <v>178</v>
      </c>
      <c r="N42" t="s">
        <v>179</v>
      </c>
      <c r="O42" s="3">
        <v>44694.504062499997</v>
      </c>
      <c r="P42" t="s">
        <v>30</v>
      </c>
      <c r="Q42" s="1">
        <v>44694.702604166669</v>
      </c>
      <c r="R42" t="s">
        <v>30</v>
      </c>
      <c r="S42" s="12" t="s">
        <v>180</v>
      </c>
      <c r="T42">
        <v>1116</v>
      </c>
      <c r="U42">
        <v>1062</v>
      </c>
      <c r="V42">
        <v>1041</v>
      </c>
      <c r="W42">
        <v>1071</v>
      </c>
      <c r="X42">
        <v>1044</v>
      </c>
      <c r="Y42">
        <v>1017</v>
      </c>
      <c r="Z42" t="s">
        <v>32</v>
      </c>
      <c r="AA42" t="s">
        <v>181</v>
      </c>
      <c r="AB42" s="1">
        <v>44694.502372685187</v>
      </c>
      <c r="AC42">
        <v>0</v>
      </c>
      <c r="AD42" s="4">
        <v>-77.303707869999997</v>
      </c>
      <c r="AE42" s="4">
        <v>38.133344860000001</v>
      </c>
    </row>
    <row r="43" spans="1:31" ht="58" x14ac:dyDescent="0.35">
      <c r="A43">
        <v>63</v>
      </c>
      <c r="B43" t="s">
        <v>42</v>
      </c>
      <c r="C43" t="s">
        <v>42</v>
      </c>
      <c r="D43">
        <v>1069.6666666666699</v>
      </c>
      <c r="E43">
        <v>1119.3333333333301</v>
      </c>
      <c r="F43" s="4">
        <f>AVERAGE(Table13[[#This Row],[DFU Deployment Flow]:[DFU Collection Flow]])</f>
        <v>1094.5</v>
      </c>
      <c r="G43">
        <f>Table13[[#This Row],[overall avg air flow (liters per minute)]]/1000</f>
        <v>1.0945</v>
      </c>
      <c r="H43" s="1">
        <v>44694.500081018516</v>
      </c>
      <c r="I43" s="1">
        <v>44694.697500000002</v>
      </c>
      <c r="J43" s="10">
        <f>Table13[[#This Row],[Collection Date/Time]]-Table13[[#This Row],[Deployment Date/Time]]</f>
        <v>0.19741898148640757</v>
      </c>
      <c r="K43" s="9">
        <f>Table13[[#This Row],[sample time (day)]]*24*60*Table13[[#This Row],[air flow cubic meters per minute]]</f>
        <v>311.14810834109727</v>
      </c>
      <c r="L43" t="s">
        <v>28</v>
      </c>
      <c r="M43" s="7" t="s">
        <v>174</v>
      </c>
      <c r="N43" t="s">
        <v>175</v>
      </c>
      <c r="O43" s="3">
        <v>44694.501516203702</v>
      </c>
      <c r="P43" t="s">
        <v>30</v>
      </c>
      <c r="Q43" s="1">
        <v>44694.699270833335</v>
      </c>
      <c r="R43" t="s">
        <v>30</v>
      </c>
      <c r="S43" s="12" t="s">
        <v>176</v>
      </c>
      <c r="T43">
        <v>1081</v>
      </c>
      <c r="U43">
        <v>1016</v>
      </c>
      <c r="V43">
        <v>1112</v>
      </c>
      <c r="W43">
        <v>1123</v>
      </c>
      <c r="X43">
        <v>1128</v>
      </c>
      <c r="Y43">
        <v>1107</v>
      </c>
      <c r="Z43" t="s">
        <v>32</v>
      </c>
      <c r="AA43" t="s">
        <v>177</v>
      </c>
      <c r="AB43" s="1">
        <v>44694.499907407408</v>
      </c>
      <c r="AC43">
        <v>0</v>
      </c>
      <c r="AD43" s="4">
        <v>-77.303571340000005</v>
      </c>
      <c r="AE43" s="4">
        <v>38.133696299999997</v>
      </c>
    </row>
    <row r="44" spans="1:31" x14ac:dyDescent="0.35">
      <c r="A44">
        <v>57</v>
      </c>
      <c r="B44" t="s">
        <v>67</v>
      </c>
      <c r="C44" t="s">
        <v>67</v>
      </c>
      <c r="D44">
        <v>1068.6666666666699</v>
      </c>
      <c r="E44">
        <v>920.66666666666697</v>
      </c>
      <c r="F44" s="4">
        <f>AVERAGE(Table13[[#This Row],[DFU Deployment Flow]:[DFU Collection Flow]])</f>
        <v>994.66666666666845</v>
      </c>
      <c r="G44">
        <f>Table13[[#This Row],[overall avg air flow (liters per minute)]]/1000</f>
        <v>0.99466666666666848</v>
      </c>
      <c r="H44" s="1">
        <v>44693.511793981481</v>
      </c>
      <c r="I44" s="1">
        <v>44693.864999999998</v>
      </c>
      <c r="J44" s="10">
        <f>Table13[[#This Row],[Collection Date/Time]]-Table13[[#This Row],[Deployment Date/Time]]</f>
        <v>0.35320601851708489</v>
      </c>
      <c r="K44" s="9">
        <f>Table13[[#This Row],[sample time (day)]]*24*60*Table13[[#This Row],[air flow cubic meters per minute]]</f>
        <v>505.90404444239192</v>
      </c>
      <c r="L44" t="s">
        <v>28</v>
      </c>
      <c r="M44" s="7" t="s">
        <v>154</v>
      </c>
      <c r="N44" t="s">
        <v>155</v>
      </c>
      <c r="O44" s="3">
        <v>44693.51363425926</v>
      </c>
      <c r="P44" t="s">
        <v>30</v>
      </c>
      <c r="Q44" s="1">
        <v>44693.867094907408</v>
      </c>
      <c r="R44" t="s">
        <v>30</v>
      </c>
      <c r="S44" s="12" t="s">
        <v>156</v>
      </c>
      <c r="T44">
        <v>1081</v>
      </c>
      <c r="U44">
        <v>1069</v>
      </c>
      <c r="V44">
        <v>1056</v>
      </c>
      <c r="W44">
        <v>934</v>
      </c>
      <c r="X44">
        <v>916</v>
      </c>
      <c r="Y44">
        <v>912</v>
      </c>
      <c r="Z44" t="s">
        <v>32</v>
      </c>
      <c r="AA44" t="s">
        <v>157</v>
      </c>
      <c r="AB44" s="1">
        <v>44693.511435185188</v>
      </c>
      <c r="AC44">
        <v>0</v>
      </c>
      <c r="AD44" s="4">
        <v>-77.302962089999994</v>
      </c>
      <c r="AE44" s="4">
        <v>38.133198780000001</v>
      </c>
    </row>
    <row r="45" spans="1:31" ht="58" x14ac:dyDescent="0.35">
      <c r="A45">
        <v>62</v>
      </c>
      <c r="B45" t="s">
        <v>34</v>
      </c>
      <c r="C45" t="s">
        <v>34</v>
      </c>
      <c r="D45">
        <v>1085</v>
      </c>
      <c r="E45">
        <v>1068</v>
      </c>
      <c r="F45" s="4">
        <f>AVERAGE(Table13[[#This Row],[DFU Deployment Flow]:[DFU Collection Flow]])</f>
        <v>1076.5</v>
      </c>
      <c r="G45">
        <f>Table13[[#This Row],[overall avg air flow (liters per minute)]]/1000</f>
        <v>1.0765</v>
      </c>
      <c r="H45" s="1">
        <v>44694.497557870367</v>
      </c>
      <c r="I45" s="1">
        <v>44694.678784722222</v>
      </c>
      <c r="J45" s="10">
        <f>Table13[[#This Row],[Collection Date/Time]]-Table13[[#This Row],[Deployment Date/Time]]</f>
        <v>0.18122685185517184</v>
      </c>
      <c r="K45" s="9">
        <f>Table13[[#This Row],[sample time (day)]]*24*60*Table13[[#This Row],[air flow cubic meters per minute]]</f>
        <v>280.9306166718132</v>
      </c>
      <c r="L45" t="s">
        <v>28</v>
      </c>
      <c r="M45" s="7" t="s">
        <v>170</v>
      </c>
      <c r="N45" t="s">
        <v>171</v>
      </c>
      <c r="O45" s="3">
        <v>44694.499201388891</v>
      </c>
      <c r="P45" t="s">
        <v>30</v>
      </c>
      <c r="Q45" s="1">
        <v>44694.689652777779</v>
      </c>
      <c r="R45" t="s">
        <v>30</v>
      </c>
      <c r="S45" s="12" t="s">
        <v>172</v>
      </c>
      <c r="T45">
        <v>1112</v>
      </c>
      <c r="U45">
        <v>1062</v>
      </c>
      <c r="V45">
        <v>1081</v>
      </c>
      <c r="W45">
        <v>1044</v>
      </c>
      <c r="X45">
        <v>1098</v>
      </c>
      <c r="Y45">
        <v>1062</v>
      </c>
      <c r="Z45" t="s">
        <v>32</v>
      </c>
      <c r="AA45" t="s">
        <v>173</v>
      </c>
      <c r="AB45" s="1">
        <v>44694.497303240743</v>
      </c>
      <c r="AC45">
        <v>0</v>
      </c>
      <c r="AD45" s="4">
        <v>-77.303616320000003</v>
      </c>
      <c r="AE45" s="4">
        <v>38.133930419999999</v>
      </c>
    </row>
    <row r="46" spans="1:31" x14ac:dyDescent="0.35">
      <c r="A46">
        <v>65</v>
      </c>
      <c r="B46" t="s">
        <v>58</v>
      </c>
      <c r="C46" t="s">
        <v>58</v>
      </c>
      <c r="D46">
        <v>1112</v>
      </c>
      <c r="E46">
        <v>1110.3333333333301</v>
      </c>
      <c r="F46" s="4">
        <f>AVERAGE(Table13[[#This Row],[DFU Deployment Flow]:[DFU Collection Flow]])</f>
        <v>1111.1666666666652</v>
      </c>
      <c r="G46">
        <f>Table13[[#This Row],[overall avg air flow (liters per minute)]]/1000</f>
        <v>1.1111666666666651</v>
      </c>
      <c r="H46" s="1">
        <v>44694.504849537036</v>
      </c>
      <c r="I46" s="1">
        <v>44694.706724537034</v>
      </c>
      <c r="J46" s="10">
        <f>Table13[[#This Row],[Collection Date/Time]]-Table13[[#This Row],[Deployment Date/Time]]</f>
        <v>0.20187499999883585</v>
      </c>
      <c r="K46" s="9">
        <f>Table13[[#This Row],[sample time (day)]]*24*60*Table13[[#This Row],[air flow cubic meters per minute]]</f>
        <v>323.01614999813683</v>
      </c>
      <c r="L46" t="s">
        <v>28</v>
      </c>
      <c r="M46" s="7" t="s">
        <v>182</v>
      </c>
      <c r="N46" t="s">
        <v>183</v>
      </c>
      <c r="O46" s="3">
        <v>44694.50608796296</v>
      </c>
      <c r="P46" t="s">
        <v>30</v>
      </c>
      <c r="Q46" s="1">
        <v>44694.70784722222</v>
      </c>
      <c r="R46" t="s">
        <v>30</v>
      </c>
      <c r="S46" s="12" t="s">
        <v>184</v>
      </c>
      <c r="T46">
        <v>1108</v>
      </c>
      <c r="U46">
        <v>1103</v>
      </c>
      <c r="V46">
        <v>1125</v>
      </c>
      <c r="W46">
        <v>1141</v>
      </c>
      <c r="X46">
        <v>1089</v>
      </c>
      <c r="Y46">
        <v>1101</v>
      </c>
      <c r="Z46" t="s">
        <v>32</v>
      </c>
      <c r="AA46" t="s">
        <v>185</v>
      </c>
      <c r="AB46" s="1">
        <v>44694.504652777781</v>
      </c>
      <c r="AC46">
        <v>0</v>
      </c>
      <c r="AD46" s="4">
        <v>-77.303464910000002</v>
      </c>
      <c r="AE46" s="4">
        <v>38.133285460000003</v>
      </c>
    </row>
    <row r="47" spans="1:31" x14ac:dyDescent="0.35">
      <c r="A47">
        <v>51</v>
      </c>
      <c r="B47" t="s">
        <v>42</v>
      </c>
      <c r="C47" t="s">
        <v>42</v>
      </c>
      <c r="D47">
        <v>1075</v>
      </c>
      <c r="E47">
        <v>1048.3333333333301</v>
      </c>
      <c r="F47" s="4">
        <f>AVERAGE(Table13[[#This Row],[DFU Deployment Flow]:[DFU Collection Flow]])</f>
        <v>1061.6666666666652</v>
      </c>
      <c r="G47">
        <f>Table13[[#This Row],[overall avg air flow (liters per minute)]]/1000</f>
        <v>1.0616666666666652</v>
      </c>
      <c r="H47" s="1">
        <v>44693.502916666665</v>
      </c>
      <c r="I47" s="1">
        <v>44693.850497685184</v>
      </c>
      <c r="J47" s="10">
        <f>Table13[[#This Row],[Collection Date/Time]]-Table13[[#This Row],[Deployment Date/Time]]</f>
        <v>0.34758101851912215</v>
      </c>
      <c r="K47" s="9">
        <f>Table13[[#This Row],[sample time (day)]]*24*60*Table13[[#This Row],[air flow cubic meters per minute]]</f>
        <v>531.38186111203322</v>
      </c>
      <c r="L47" t="s">
        <v>28</v>
      </c>
      <c r="M47" s="7" t="s">
        <v>133</v>
      </c>
      <c r="N47" t="s">
        <v>134</v>
      </c>
      <c r="O47" s="3">
        <v>44693.504490740743</v>
      </c>
      <c r="P47" t="s">
        <v>30</v>
      </c>
      <c r="Q47" s="1">
        <v>44693.851990740739</v>
      </c>
      <c r="R47" t="s">
        <v>30</v>
      </c>
      <c r="S47" s="12" t="s">
        <v>135</v>
      </c>
      <c r="T47">
        <v>1074</v>
      </c>
      <c r="U47">
        <v>1116</v>
      </c>
      <c r="V47">
        <v>1035</v>
      </c>
      <c r="W47">
        <v>1040</v>
      </c>
      <c r="X47">
        <v>1065</v>
      </c>
      <c r="Y47">
        <v>1040</v>
      </c>
      <c r="Z47" t="s">
        <v>32</v>
      </c>
      <c r="AA47" t="s">
        <v>136</v>
      </c>
      <c r="AB47" s="1">
        <v>44693.50271990741</v>
      </c>
      <c r="AC47">
        <v>0</v>
      </c>
      <c r="AD47" s="4">
        <v>-77.303571340000005</v>
      </c>
      <c r="AE47" s="4">
        <v>38.133696299999997</v>
      </c>
    </row>
    <row r="48" spans="1:31" x14ac:dyDescent="0.35">
      <c r="A48">
        <v>32</v>
      </c>
      <c r="B48" t="s">
        <v>58</v>
      </c>
      <c r="C48" s="4" t="s">
        <v>58</v>
      </c>
      <c r="D48" s="4">
        <v>349</v>
      </c>
      <c r="E48" s="4">
        <v>347.66666666666703</v>
      </c>
      <c r="F48">
        <f>AVERAGE(Table13[[#This Row],[DFU Deployment Flow]:[DFU Collection Flow]])*3</f>
        <v>1045.0000000000005</v>
      </c>
      <c r="G48">
        <f>Table13[[#This Row],[overall avg air flow (liters per minute)]]/1000</f>
        <v>1.0450000000000004</v>
      </c>
      <c r="H48" s="5">
        <v>44686.545335648145</v>
      </c>
      <c r="I48" s="5">
        <v>44686.791192129633</v>
      </c>
      <c r="J48" s="10">
        <f>Table13[[#This Row],[Collection Date/Time]]-Table13[[#This Row],[Deployment Date/Time]]</f>
        <v>0.24585648148786277</v>
      </c>
      <c r="K48" s="9">
        <f>Table13[[#This Row],[sample time (day)]]*24*60*Table13[[#This Row],[air flow cubic meters per minute]]</f>
        <v>369.964833342936</v>
      </c>
      <c r="L48" s="4" t="s">
        <v>28</v>
      </c>
      <c r="M48" s="8"/>
      <c r="N48" s="4" t="s">
        <v>59</v>
      </c>
      <c r="O48" s="6">
        <v>44686.545891203707</v>
      </c>
      <c r="P48" s="4" t="s">
        <v>30</v>
      </c>
      <c r="Q48" s="5">
        <v>44686.793032407404</v>
      </c>
      <c r="R48" s="4" t="s">
        <v>30</v>
      </c>
      <c r="S48" s="12" t="s">
        <v>60</v>
      </c>
      <c r="T48" s="4">
        <v>360</v>
      </c>
      <c r="U48">
        <v>352</v>
      </c>
      <c r="V48">
        <v>335</v>
      </c>
      <c r="W48">
        <v>349</v>
      </c>
      <c r="X48">
        <v>348</v>
      </c>
      <c r="Y48">
        <v>346</v>
      </c>
      <c r="Z48" t="s">
        <v>32</v>
      </c>
      <c r="AA48" t="s">
        <v>61</v>
      </c>
      <c r="AB48" s="1">
        <v>44686.543043981481</v>
      </c>
      <c r="AC48">
        <v>0</v>
      </c>
      <c r="AD48" s="4">
        <v>-77.303464910000002</v>
      </c>
      <c r="AE48" s="4">
        <v>38.133285460000003</v>
      </c>
    </row>
    <row r="49" spans="1:31" x14ac:dyDescent="0.35">
      <c r="A49">
        <v>53</v>
      </c>
      <c r="B49" t="s">
        <v>50</v>
      </c>
      <c r="C49" t="s">
        <v>50</v>
      </c>
      <c r="D49">
        <v>1078.6666666666699</v>
      </c>
      <c r="E49">
        <v>1028.6666666666699</v>
      </c>
      <c r="F49" s="4">
        <f>AVERAGE(Table13[[#This Row],[DFU Deployment Flow]:[DFU Collection Flow]])</f>
        <v>1053.6666666666699</v>
      </c>
      <c r="G49">
        <f>Table13[[#This Row],[overall avg air flow (liters per minute)]]/1000</f>
        <v>1.0536666666666699</v>
      </c>
      <c r="H49" s="1">
        <v>44693.505590277775</v>
      </c>
      <c r="I49" s="1">
        <v>44693.857037037036</v>
      </c>
      <c r="J49" s="10">
        <f>Table13[[#This Row],[Collection Date/Time]]-Table13[[#This Row],[Deployment Date/Time]]</f>
        <v>0.35144675926130731</v>
      </c>
      <c r="K49" s="9">
        <f>Table13[[#This Row],[sample time (day)]]*24*60*Table13[[#This Row],[air flow cubic meters per minute]]</f>
        <v>533.243138891998</v>
      </c>
      <c r="L49" t="s">
        <v>28</v>
      </c>
      <c r="M49" s="7" t="s">
        <v>140</v>
      </c>
      <c r="N49" t="s">
        <v>141</v>
      </c>
      <c r="O49" s="3">
        <v>44693.507581018515</v>
      </c>
      <c r="P49" t="s">
        <v>30</v>
      </c>
      <c r="Q49" s="1">
        <v>44693.857094907406</v>
      </c>
      <c r="R49" t="s">
        <v>30</v>
      </c>
      <c r="S49" s="12" t="s">
        <v>142</v>
      </c>
      <c r="T49">
        <v>1065</v>
      </c>
      <c r="U49">
        <v>1090</v>
      </c>
      <c r="V49">
        <v>1081</v>
      </c>
      <c r="W49">
        <v>1049</v>
      </c>
      <c r="X49">
        <v>1015</v>
      </c>
      <c r="Y49">
        <v>1022</v>
      </c>
      <c r="Z49" t="s">
        <v>32</v>
      </c>
      <c r="AA49" t="s">
        <v>143</v>
      </c>
      <c r="AB49" s="1">
        <v>44693.505324074074</v>
      </c>
      <c r="AC49">
        <v>0</v>
      </c>
      <c r="AD49" s="4">
        <v>-77.303707869999997</v>
      </c>
      <c r="AE49" s="4">
        <v>38.133344860000001</v>
      </c>
    </row>
    <row r="50" spans="1:31" x14ac:dyDescent="0.35">
      <c r="A50">
        <v>69</v>
      </c>
      <c r="B50" t="s">
        <v>54</v>
      </c>
      <c r="C50" t="s">
        <v>54</v>
      </c>
      <c r="D50">
        <v>1155</v>
      </c>
      <c r="E50">
        <v>938</v>
      </c>
      <c r="F50" s="4">
        <f>AVERAGE(Table13[[#This Row],[DFU Deployment Flow]:[DFU Collection Flow]])</f>
        <v>1046.5</v>
      </c>
      <c r="G50">
        <f>Table13[[#This Row],[overall avg air flow (liters per minute)]]/1000</f>
        <v>1.0465</v>
      </c>
      <c r="H50" s="1">
        <v>44694.512962962966</v>
      </c>
      <c r="I50" s="1">
        <v>44694.676226851851</v>
      </c>
      <c r="J50" s="10">
        <f>Table13[[#This Row],[Collection Date/Time]]-Table13[[#This Row],[Deployment Date/Time]]</f>
        <v>0.16326388888410293</v>
      </c>
      <c r="K50" s="9">
        <f>Table13[[#This Row],[sample time (day)]]*24*60*Table13[[#This Row],[air flow cubic meters per minute]]</f>
        <v>246.03214999278774</v>
      </c>
      <c r="L50" t="s">
        <v>28</v>
      </c>
      <c r="N50" t="s">
        <v>197</v>
      </c>
      <c r="O50" s="3">
        <v>44694.514027777775</v>
      </c>
      <c r="P50" t="s">
        <v>30</v>
      </c>
      <c r="Q50" s="1">
        <v>44694.679560185185</v>
      </c>
      <c r="R50" t="s">
        <v>30</v>
      </c>
      <c r="S50" s="12" t="s">
        <v>198</v>
      </c>
      <c r="T50">
        <v>1152</v>
      </c>
      <c r="U50">
        <v>1152</v>
      </c>
      <c r="V50">
        <v>1161</v>
      </c>
      <c r="W50">
        <v>959</v>
      </c>
      <c r="X50">
        <v>887</v>
      </c>
      <c r="Y50">
        <v>968</v>
      </c>
      <c r="Z50" t="s">
        <v>32</v>
      </c>
      <c r="AA50" t="s">
        <v>199</v>
      </c>
      <c r="AB50" s="1">
        <v>44694.51289351852</v>
      </c>
      <c r="AC50">
        <v>0</v>
      </c>
      <c r="AD50" s="4">
        <v>-77.302459769999999</v>
      </c>
      <c r="AE50" s="4">
        <v>38.134372849999998</v>
      </c>
    </row>
    <row r="51" spans="1:31" ht="43.5" x14ac:dyDescent="0.35">
      <c r="A51">
        <v>66</v>
      </c>
      <c r="B51" t="s">
        <v>38</v>
      </c>
      <c r="C51" t="s">
        <v>38</v>
      </c>
      <c r="D51">
        <v>985.33333333333303</v>
      </c>
      <c r="E51">
        <v>985</v>
      </c>
      <c r="F51" s="4">
        <f>AVERAGE(Table13[[#This Row],[DFU Deployment Flow]:[DFU Collection Flow]])</f>
        <v>985.16666666666652</v>
      </c>
      <c r="G51">
        <f>Table13[[#This Row],[overall avg air flow (liters per minute)]]/1000</f>
        <v>0.98516666666666652</v>
      </c>
      <c r="H51" s="1">
        <v>44694.500706018516</v>
      </c>
      <c r="I51" s="1">
        <v>44694.665011574078</v>
      </c>
      <c r="J51" s="14">
        <v>0.11</v>
      </c>
      <c r="K51" s="9">
        <f>Table13[[#This Row],[sample time (day)]]*24*60*Table13[[#This Row],[air flow cubic meters per minute]]</f>
        <v>156.0504</v>
      </c>
      <c r="L51" t="s">
        <v>28</v>
      </c>
      <c r="M51" s="11" t="s">
        <v>186</v>
      </c>
      <c r="N51" t="s">
        <v>187</v>
      </c>
      <c r="O51" s="3">
        <v>44694.507361111115</v>
      </c>
      <c r="P51" t="s">
        <v>30</v>
      </c>
      <c r="Q51" s="1">
        <v>44694.667557870373</v>
      </c>
      <c r="R51" t="s">
        <v>30</v>
      </c>
      <c r="S51" s="12" t="s">
        <v>188</v>
      </c>
      <c r="T51">
        <v>950</v>
      </c>
      <c r="U51">
        <v>993</v>
      </c>
      <c r="V51">
        <v>1013</v>
      </c>
      <c r="W51">
        <v>0</v>
      </c>
      <c r="X51">
        <v>0</v>
      </c>
      <c r="Y51">
        <v>0</v>
      </c>
      <c r="Z51" t="s">
        <v>32</v>
      </c>
      <c r="AA51" t="s">
        <v>189</v>
      </c>
      <c r="AB51" s="1">
        <v>44694.500636574077</v>
      </c>
      <c r="AC51">
        <v>0</v>
      </c>
      <c r="AD51" s="4">
        <v>-77.303640279999996</v>
      </c>
      <c r="AE51" s="4">
        <v>38.134645089999999</v>
      </c>
    </row>
    <row r="52" spans="1:31" x14ac:dyDescent="0.35">
      <c r="A52">
        <v>58</v>
      </c>
      <c r="B52" t="s">
        <v>62</v>
      </c>
      <c r="C52" t="s">
        <v>62</v>
      </c>
      <c r="D52">
        <v>1028.6666666666699</v>
      </c>
      <c r="E52">
        <v>993.33333333333303</v>
      </c>
      <c r="F52" s="4">
        <f>AVERAGE(Table13[[#This Row],[DFU Deployment Flow]:[DFU Collection Flow]])</f>
        <v>1011.0000000000015</v>
      </c>
      <c r="G52">
        <f>Table13[[#This Row],[overall avg air flow (liters per minute)]]/1000</f>
        <v>1.0110000000000015</v>
      </c>
      <c r="H52" s="1">
        <v>44693.513229166667</v>
      </c>
      <c r="I52" s="1">
        <v>44693.857453703706</v>
      </c>
      <c r="J52" s="10">
        <f>Table13[[#This Row],[Collection Date/Time]]-Table13[[#This Row],[Deployment Date/Time]]</f>
        <v>0.34422453703882638</v>
      </c>
      <c r="K52" s="9">
        <f>Table13[[#This Row],[sample time (day)]]*24*60*Table13[[#This Row],[air flow cubic meters per minute]]</f>
        <v>501.13585000260571</v>
      </c>
      <c r="L52" t="s">
        <v>28</v>
      </c>
      <c r="N52" t="s">
        <v>158</v>
      </c>
      <c r="O52" s="3">
        <v>44693.514490740738</v>
      </c>
      <c r="P52" t="s">
        <v>30</v>
      </c>
      <c r="Q52" s="1">
        <v>44693.859942129631</v>
      </c>
      <c r="R52" t="s">
        <v>30</v>
      </c>
      <c r="S52" s="12" t="s">
        <v>159</v>
      </c>
      <c r="T52">
        <v>1022</v>
      </c>
      <c r="U52">
        <v>1038</v>
      </c>
      <c r="V52">
        <v>1026</v>
      </c>
      <c r="W52">
        <v>981</v>
      </c>
      <c r="X52">
        <v>1006</v>
      </c>
      <c r="Y52">
        <v>993</v>
      </c>
      <c r="Z52" t="s">
        <v>32</v>
      </c>
      <c r="AA52" t="s">
        <v>160</v>
      </c>
      <c r="AB52" s="1">
        <v>44693.513020833336</v>
      </c>
      <c r="AC52">
        <v>0</v>
      </c>
      <c r="AD52" s="4">
        <v>-77.302481029999996</v>
      </c>
      <c r="AE52" s="4">
        <v>38.133692060000001</v>
      </c>
    </row>
    <row r="53" spans="1:31" x14ac:dyDescent="0.35">
      <c r="A53">
        <v>61</v>
      </c>
      <c r="B53" t="s">
        <v>27</v>
      </c>
      <c r="C53" t="s">
        <v>27</v>
      </c>
      <c r="D53">
        <v>1030.6666666666699</v>
      </c>
      <c r="E53">
        <v>970.66666666666697</v>
      </c>
      <c r="F53" s="4">
        <f>AVERAGE(Table13[[#This Row],[DFU Deployment Flow]:[DFU Collection Flow]])</f>
        <v>1000.6666666666684</v>
      </c>
      <c r="G53">
        <f>Table13[[#This Row],[overall avg air flow (liters per minute)]]/1000</f>
        <v>1.0006666666666684</v>
      </c>
      <c r="H53" s="1">
        <v>44694.497418981482</v>
      </c>
      <c r="I53" s="1">
        <v>44694.660451388889</v>
      </c>
      <c r="J53" s="10">
        <f>Table13[[#This Row],[Collection Date/Time]]-Table13[[#This Row],[Deployment Date/Time]]</f>
        <v>0.16303240740671754</v>
      </c>
      <c r="K53" s="9">
        <f>Table13[[#This Row],[sample time (day)]]*24*60*Table13[[#This Row],[air flow cubic meters per minute]]</f>
        <v>234.92317777678412</v>
      </c>
      <c r="L53" t="s">
        <v>28</v>
      </c>
      <c r="N53" t="s">
        <v>167</v>
      </c>
      <c r="O53" s="3">
        <v>44694.498888888891</v>
      </c>
      <c r="P53" t="s">
        <v>30</v>
      </c>
      <c r="Q53" s="1">
        <v>44694.663391203707</v>
      </c>
      <c r="R53" t="s">
        <v>30</v>
      </c>
      <c r="S53" s="12" t="s">
        <v>168</v>
      </c>
      <c r="T53">
        <v>1026</v>
      </c>
      <c r="U53">
        <v>1035</v>
      </c>
      <c r="V53">
        <v>1031</v>
      </c>
      <c r="W53">
        <v>972</v>
      </c>
      <c r="X53">
        <v>959</v>
      </c>
      <c r="Y53">
        <v>981</v>
      </c>
      <c r="Z53" t="s">
        <v>32</v>
      </c>
      <c r="AA53" t="s">
        <v>169</v>
      </c>
      <c r="AB53" s="1">
        <v>44694.497303240743</v>
      </c>
      <c r="AC53">
        <v>0</v>
      </c>
      <c r="AD53" s="4">
        <v>-77.303849990000003</v>
      </c>
      <c r="AE53" s="4">
        <v>38.134393719999998</v>
      </c>
    </row>
    <row r="54" spans="1:31" x14ac:dyDescent="0.35">
      <c r="A54">
        <v>70</v>
      </c>
      <c r="B54" t="s">
        <v>62</v>
      </c>
      <c r="C54" t="s">
        <v>62</v>
      </c>
      <c r="D54">
        <v>1054</v>
      </c>
      <c r="E54">
        <v>994.33333333333303</v>
      </c>
      <c r="F54" s="4">
        <f>AVERAGE(Table13[[#This Row],[DFU Deployment Flow]:[DFU Collection Flow]])</f>
        <v>1024.1666666666665</v>
      </c>
      <c r="G54">
        <f>Table13[[#This Row],[overall avg air flow (liters per minute)]]/1000</f>
        <v>1.0241666666666664</v>
      </c>
      <c r="H54" s="1">
        <v>44694.515243055554</v>
      </c>
      <c r="I54" s="1">
        <v>44694.679884259262</v>
      </c>
      <c r="J54" s="10">
        <f>Table13[[#This Row],[Collection Date/Time]]-Table13[[#This Row],[Deployment Date/Time]]</f>
        <v>0.16464120370801538</v>
      </c>
      <c r="K54" s="9">
        <f>Table13[[#This Row],[sample time (day)]]*24*60*Table13[[#This Row],[air flow cubic meters per minute]]</f>
        <v>242.81284722858103</v>
      </c>
      <c r="L54" t="s">
        <v>28</v>
      </c>
      <c r="N54" t="s">
        <v>200</v>
      </c>
      <c r="O54" s="3">
        <v>44694.516273148147</v>
      </c>
      <c r="P54" t="s">
        <v>30</v>
      </c>
      <c r="Q54" s="1">
        <v>44694.681817129633</v>
      </c>
      <c r="R54" t="s">
        <v>30</v>
      </c>
      <c r="S54" s="12" t="s">
        <v>201</v>
      </c>
      <c r="T54">
        <v>1051</v>
      </c>
      <c r="U54">
        <v>1060</v>
      </c>
      <c r="V54">
        <v>1051</v>
      </c>
      <c r="W54">
        <v>993</v>
      </c>
      <c r="X54">
        <v>984</v>
      </c>
      <c r="Y54">
        <v>1006</v>
      </c>
      <c r="Z54" t="s">
        <v>32</v>
      </c>
      <c r="AA54" t="s">
        <v>202</v>
      </c>
      <c r="AB54" s="1">
        <v>44694.515162037038</v>
      </c>
      <c r="AC54">
        <v>0</v>
      </c>
      <c r="AD54" s="4">
        <v>-77.302481029999996</v>
      </c>
      <c r="AE54" s="4">
        <v>38.133692060000001</v>
      </c>
    </row>
    <row r="55" spans="1:31" x14ac:dyDescent="0.35">
      <c r="A55">
        <v>54</v>
      </c>
      <c r="B55" t="s">
        <v>46</v>
      </c>
      <c r="C55" t="s">
        <v>46</v>
      </c>
      <c r="D55">
        <v>1092</v>
      </c>
      <c r="E55">
        <v>1061</v>
      </c>
      <c r="F55" s="4">
        <f>AVERAGE(Table13[[#This Row],[DFU Deployment Flow]:[DFU Collection Flow]])</f>
        <v>1076.5</v>
      </c>
      <c r="G55">
        <f>Table13[[#This Row],[overall avg air flow (liters per minute)]]/1000</f>
        <v>1.0765</v>
      </c>
      <c r="H55" s="1">
        <v>44693.507025462961</v>
      </c>
      <c r="I55" s="1">
        <v>44693.848263888889</v>
      </c>
      <c r="J55" s="10">
        <f>Table13[[#This Row],[Collection Date/Time]]-Table13[[#This Row],[Deployment Date/Time]]</f>
        <v>0.341238425928168</v>
      </c>
      <c r="K55" s="9">
        <f>Table13[[#This Row],[sample time (day)]]*24*60*Table13[[#This Row],[air flow cubic meters per minute]]</f>
        <v>528.97415833680896</v>
      </c>
      <c r="L55" t="s">
        <v>28</v>
      </c>
      <c r="N55" t="s">
        <v>144</v>
      </c>
      <c r="O55" s="3">
        <v>44693.509340277778</v>
      </c>
      <c r="P55" t="s">
        <v>30</v>
      </c>
      <c r="Q55" s="1">
        <v>44693.850462962961</v>
      </c>
      <c r="R55" t="s">
        <v>30</v>
      </c>
      <c r="S55" s="12" t="s">
        <v>145</v>
      </c>
      <c r="T55">
        <v>1072</v>
      </c>
      <c r="U55">
        <v>1132</v>
      </c>
      <c r="V55">
        <v>1072</v>
      </c>
      <c r="W55">
        <v>1089</v>
      </c>
      <c r="X55">
        <v>1063</v>
      </c>
      <c r="Y55">
        <v>1031</v>
      </c>
      <c r="Z55" t="s">
        <v>32</v>
      </c>
      <c r="AA55" t="s">
        <v>146</v>
      </c>
      <c r="AB55" s="1">
        <v>44693.506921296299</v>
      </c>
      <c r="AC55">
        <v>0</v>
      </c>
      <c r="AD55" s="4">
        <v>-77.303021709999996</v>
      </c>
      <c r="AE55" s="4">
        <v>38.13487387</v>
      </c>
    </row>
    <row r="56" spans="1:31" x14ac:dyDescent="0.35">
      <c r="A56">
        <v>50</v>
      </c>
      <c r="B56" t="s">
        <v>27</v>
      </c>
      <c r="C56" t="s">
        <v>27</v>
      </c>
      <c r="D56">
        <v>1002.66666666667</v>
      </c>
      <c r="E56">
        <v>979</v>
      </c>
      <c r="F56" s="4">
        <f>AVERAGE(Table13[[#This Row],[DFU Deployment Flow]:[DFU Collection Flow]])</f>
        <v>990.83333333333508</v>
      </c>
      <c r="G56">
        <f>Table13[[#This Row],[overall avg air flow (liters per minute)]]/1000</f>
        <v>0.99083333333333512</v>
      </c>
      <c r="H56" s="1">
        <v>44693.501099537039</v>
      </c>
      <c r="I56" s="1">
        <v>44693.839432870373</v>
      </c>
      <c r="J56" s="10">
        <f>Table13[[#This Row],[Collection Date/Time]]-Table13[[#This Row],[Deployment Date/Time]]</f>
        <v>0.33833333333313931</v>
      </c>
      <c r="K56" s="9">
        <f>Table13[[#This Row],[sample time (day)]]*24*60*Table13[[#This Row],[air flow cubic meters per minute]]</f>
        <v>482.73399999972406</v>
      </c>
      <c r="L56" t="s">
        <v>28</v>
      </c>
      <c r="N56" t="s">
        <v>130</v>
      </c>
      <c r="O56" s="3">
        <v>44693.502280092594</v>
      </c>
      <c r="P56" t="s">
        <v>30</v>
      </c>
      <c r="Q56" s="1">
        <v>44693.842638888891</v>
      </c>
      <c r="R56" t="s">
        <v>30</v>
      </c>
      <c r="S56" s="12" t="s">
        <v>131</v>
      </c>
      <c r="T56">
        <v>950</v>
      </c>
      <c r="U56">
        <v>1036</v>
      </c>
      <c r="V56">
        <v>1022</v>
      </c>
      <c r="W56">
        <v>981</v>
      </c>
      <c r="X56">
        <v>993</v>
      </c>
      <c r="Y56">
        <v>963</v>
      </c>
      <c r="Z56" t="s">
        <v>32</v>
      </c>
      <c r="AA56" t="s">
        <v>132</v>
      </c>
      <c r="AB56" s="1">
        <v>44693.502245370371</v>
      </c>
      <c r="AC56">
        <v>0</v>
      </c>
      <c r="AD56" s="4">
        <v>-77.303849990000003</v>
      </c>
      <c r="AE56" s="4">
        <v>38.134393719999998</v>
      </c>
    </row>
    <row r="57" spans="1:31" x14ac:dyDescent="0.35">
      <c r="A57">
        <v>56</v>
      </c>
      <c r="B57" t="s">
        <v>54</v>
      </c>
      <c r="C57" t="s">
        <v>54</v>
      </c>
      <c r="D57">
        <v>1139.3333333333301</v>
      </c>
      <c r="E57">
        <v>1079</v>
      </c>
      <c r="F57" s="4">
        <f>AVERAGE(Table13[[#This Row],[DFU Deployment Flow]:[DFU Collection Flow]])</f>
        <v>1109.1666666666652</v>
      </c>
      <c r="G57">
        <f>Table13[[#This Row],[overall avg air flow (liters per minute)]]/1000</f>
        <v>1.1091666666666651</v>
      </c>
      <c r="H57" s="1">
        <v>44693.510706018518</v>
      </c>
      <c r="I57" s="1">
        <v>44693.854317129626</v>
      </c>
      <c r="J57" s="10">
        <f>Table13[[#This Row],[Collection Date/Time]]-Table13[[#This Row],[Deployment Date/Time]]</f>
        <v>0.343611111107748</v>
      </c>
      <c r="K57" s="9">
        <f>Table13[[#This Row],[sample time (day)]]*24*60*Table13[[#This Row],[air flow cubic meters per minute]]</f>
        <v>548.81566666129436</v>
      </c>
      <c r="L57" t="s">
        <v>28</v>
      </c>
      <c r="N57" t="s">
        <v>151</v>
      </c>
      <c r="O57" s="3">
        <v>44693.512175925927</v>
      </c>
      <c r="P57" t="s">
        <v>30</v>
      </c>
      <c r="Q57" s="1">
        <v>44693.856157407405</v>
      </c>
      <c r="R57" t="s">
        <v>30</v>
      </c>
      <c r="S57" s="12" t="s">
        <v>152</v>
      </c>
      <c r="T57">
        <v>1157</v>
      </c>
      <c r="U57">
        <v>1135</v>
      </c>
      <c r="V57">
        <v>1126</v>
      </c>
      <c r="W57">
        <v>1089</v>
      </c>
      <c r="X57">
        <v>1135</v>
      </c>
      <c r="Y57">
        <v>1013</v>
      </c>
      <c r="Z57" t="s">
        <v>32</v>
      </c>
      <c r="AA57" t="s">
        <v>153</v>
      </c>
      <c r="AB57" s="1">
        <v>44693.510613425926</v>
      </c>
      <c r="AC57">
        <v>0</v>
      </c>
      <c r="AD57" s="4">
        <v>-77.302459769999999</v>
      </c>
      <c r="AE57" s="4">
        <v>38.134372849999998</v>
      </c>
    </row>
    <row r="58" spans="1:31" x14ac:dyDescent="0.35">
      <c r="A58">
        <v>68</v>
      </c>
      <c r="B58" t="s">
        <v>46</v>
      </c>
      <c r="C58" t="s">
        <v>46</v>
      </c>
      <c r="D58">
        <v>1058.6666666666699</v>
      </c>
      <c r="E58">
        <v>964.33333333333303</v>
      </c>
      <c r="F58" s="4">
        <f>AVERAGE(Table13[[#This Row],[DFU Deployment Flow]:[DFU Collection Flow]])</f>
        <v>1011.5000000000015</v>
      </c>
      <c r="G58">
        <f>Table13[[#This Row],[overall avg air flow (liters per minute)]]/1000</f>
        <v>1.0115000000000014</v>
      </c>
      <c r="H58" s="1">
        <v>44694.510416666664</v>
      </c>
      <c r="I58" s="1">
        <v>44694.67114583333</v>
      </c>
      <c r="J58" s="10">
        <f>Table13[[#This Row],[Collection Date/Time]]-Table13[[#This Row],[Deployment Date/Time]]</f>
        <v>0.16072916666598758</v>
      </c>
      <c r="K58" s="9">
        <f>Table13[[#This Row],[sample time (day)]]*24*60*Table13[[#This Row],[air flow cubic meters per minute]]</f>
        <v>234.1116749990112</v>
      </c>
      <c r="L58" t="s">
        <v>28</v>
      </c>
      <c r="N58" t="s">
        <v>194</v>
      </c>
      <c r="O58" s="3">
        <v>44694.511597222219</v>
      </c>
      <c r="P58" t="s">
        <v>30</v>
      </c>
      <c r="Q58" s="1">
        <v>44694.672905092593</v>
      </c>
      <c r="R58" t="s">
        <v>30</v>
      </c>
      <c r="S58" s="12" t="s">
        <v>195</v>
      </c>
      <c r="T58">
        <v>1069</v>
      </c>
      <c r="U58">
        <v>1056</v>
      </c>
      <c r="V58">
        <v>1051</v>
      </c>
      <c r="W58">
        <v>981</v>
      </c>
      <c r="X58">
        <v>937</v>
      </c>
      <c r="Y58">
        <v>975</v>
      </c>
      <c r="Z58" t="s">
        <v>32</v>
      </c>
      <c r="AA58" t="s">
        <v>196</v>
      </c>
      <c r="AB58" s="1">
        <v>44694.510335648149</v>
      </c>
      <c r="AC58">
        <v>0</v>
      </c>
      <c r="AD58" s="4">
        <v>-77.303021709999996</v>
      </c>
      <c r="AE58" s="4">
        <v>38.13487387</v>
      </c>
    </row>
    <row r="59" spans="1:31" x14ac:dyDescent="0.35">
      <c r="A59">
        <v>28</v>
      </c>
      <c r="B59" t="s">
        <v>42</v>
      </c>
      <c r="C59" t="s">
        <v>42</v>
      </c>
      <c r="D59">
        <v>409.33333333333297</v>
      </c>
      <c r="E59">
        <v>359.33333333333297</v>
      </c>
      <c r="F59">
        <f>AVERAGE(Table13[[#This Row],[DFU Deployment Flow]:[DFU Collection Flow]])*3</f>
        <v>1152.9999999999989</v>
      </c>
      <c r="G59">
        <f>Table13[[#This Row],[overall avg air flow (liters per minute)]]/1000</f>
        <v>1.1529999999999989</v>
      </c>
      <c r="H59" s="1">
        <v>44686.536180555559</v>
      </c>
      <c r="I59" s="1">
        <v>44686.781319444446</v>
      </c>
      <c r="J59" s="10">
        <f>Table13[[#This Row],[Collection Date/Time]]-Table13[[#This Row],[Deployment Date/Time]]</f>
        <v>0.24513888888759539</v>
      </c>
      <c r="K59" s="9">
        <f>Table13[[#This Row],[sample time (day)]]*24*60*Table13[[#This Row],[air flow cubic meters per minute]]</f>
        <v>407.00899999785202</v>
      </c>
      <c r="L59" t="s">
        <v>28</v>
      </c>
      <c r="N59" t="s">
        <v>43</v>
      </c>
      <c r="O59" s="3">
        <v>44686.536666666667</v>
      </c>
      <c r="P59" t="s">
        <v>30</v>
      </c>
      <c r="Q59" s="1">
        <v>44686.783391203702</v>
      </c>
      <c r="R59" t="s">
        <v>30</v>
      </c>
      <c r="S59" s="12" t="s">
        <v>44</v>
      </c>
      <c r="T59">
        <v>420</v>
      </c>
      <c r="U59">
        <v>409</v>
      </c>
      <c r="V59">
        <v>399</v>
      </c>
      <c r="W59">
        <v>356</v>
      </c>
      <c r="X59">
        <v>363</v>
      </c>
      <c r="Y59">
        <v>359</v>
      </c>
      <c r="Z59" t="s">
        <v>32</v>
      </c>
      <c r="AA59" t="s">
        <v>45</v>
      </c>
      <c r="AB59" s="1">
        <v>44686.534560185188</v>
      </c>
      <c r="AC59">
        <v>0</v>
      </c>
      <c r="AD59" s="4">
        <v>-77.303571340000005</v>
      </c>
      <c r="AE59" s="4">
        <v>38.133696299999997</v>
      </c>
    </row>
    <row r="60" spans="1:31" x14ac:dyDescent="0.35">
      <c r="A60">
        <v>52</v>
      </c>
      <c r="B60" t="s">
        <v>38</v>
      </c>
      <c r="C60" t="s">
        <v>38</v>
      </c>
      <c r="D60">
        <v>990.33333333333303</v>
      </c>
      <c r="E60">
        <v>993.66666666666697</v>
      </c>
      <c r="F60" s="4">
        <f>AVERAGE(Table13[[#This Row],[DFU Deployment Flow]:[DFU Collection Flow]])</f>
        <v>992</v>
      </c>
      <c r="G60">
        <f>Table13[[#This Row],[overall avg air flow (liters per minute)]]/1000</f>
        <v>0.99199999999999999</v>
      </c>
      <c r="H60" s="1">
        <v>44693.503321759257</v>
      </c>
      <c r="I60" s="1">
        <v>44693.843414351853</v>
      </c>
      <c r="J60" s="10">
        <f>Table13[[#This Row],[Collection Date/Time]]-Table13[[#This Row],[Deployment Date/Time]]</f>
        <v>0.34009259259619284</v>
      </c>
      <c r="K60" s="9">
        <f>Table13[[#This Row],[sample time (day)]]*24*60*Table13[[#This Row],[air flow cubic meters per minute]]</f>
        <v>485.81546667180953</v>
      </c>
      <c r="L60" t="s">
        <v>28</v>
      </c>
      <c r="N60" t="s">
        <v>137</v>
      </c>
      <c r="O60" s="3">
        <v>44693.504502314812</v>
      </c>
      <c r="P60" t="s">
        <v>30</v>
      </c>
      <c r="Q60" s="1">
        <v>44693.845891203702</v>
      </c>
      <c r="R60" t="s">
        <v>30</v>
      </c>
      <c r="S60" s="12" t="s">
        <v>138</v>
      </c>
      <c r="T60">
        <v>993</v>
      </c>
      <c r="U60">
        <v>981</v>
      </c>
      <c r="V60">
        <v>997</v>
      </c>
      <c r="W60">
        <v>993</v>
      </c>
      <c r="X60">
        <v>1000</v>
      </c>
      <c r="Y60">
        <v>988</v>
      </c>
      <c r="Z60" t="s">
        <v>32</v>
      </c>
      <c r="AA60" t="s">
        <v>139</v>
      </c>
      <c r="AB60" s="1">
        <v>44693.503159722219</v>
      </c>
      <c r="AC60">
        <v>0</v>
      </c>
      <c r="AD60" s="4">
        <v>-77.303640279999996</v>
      </c>
      <c r="AE60" s="4">
        <v>38.134645089999999</v>
      </c>
    </row>
    <row r="61" spans="1:31" x14ac:dyDescent="0.35">
      <c r="A61">
        <v>77</v>
      </c>
      <c r="B61" t="s">
        <v>67</v>
      </c>
      <c r="C61" t="s">
        <v>67</v>
      </c>
      <c r="D61">
        <v>1130</v>
      </c>
      <c r="E61">
        <v>1015.333333</v>
      </c>
      <c r="F61" s="4">
        <f>AVERAGE(Table13[[#This Row],[DFU Deployment Flow]:[DFU Collection Flow]])</f>
        <v>1072.6666665</v>
      </c>
      <c r="G61">
        <f>Table13[[#This Row],[overall avg air flow (liters per minute)]]/1000</f>
        <v>1.0726666665</v>
      </c>
      <c r="H61" s="1">
        <v>44697.520891203705</v>
      </c>
      <c r="I61" s="1">
        <v>44697.848657407405</v>
      </c>
      <c r="J61" s="10">
        <f>Table13[[#This Row],[Collection Date/Time]]-Table13[[#This Row],[Deployment Date/Time]]</f>
        <v>0.32776620369986631</v>
      </c>
      <c r="K61" s="9">
        <f>Table13[[#This Row],[sample time (day)]]*24*60*Table13[[#This Row],[air flow cubic meters per minute]]</f>
        <v>506.28078880429757</v>
      </c>
      <c r="L61" t="s">
        <v>28</v>
      </c>
      <c r="N61" t="s">
        <v>221</v>
      </c>
      <c r="O61" s="3">
        <v>44697.521215277775</v>
      </c>
      <c r="P61" t="s">
        <v>30</v>
      </c>
      <c r="Q61" s="1">
        <v>44697.521215277775</v>
      </c>
      <c r="R61" t="s">
        <v>30</v>
      </c>
      <c r="S61" s="12" t="s">
        <v>222</v>
      </c>
      <c r="T61">
        <v>1116</v>
      </c>
      <c r="U61">
        <v>1128</v>
      </c>
      <c r="V61">
        <v>1146</v>
      </c>
      <c r="W61">
        <v>972</v>
      </c>
      <c r="X61">
        <v>1039</v>
      </c>
      <c r="Y61">
        <v>1035</v>
      </c>
      <c r="Z61" t="s">
        <v>32</v>
      </c>
      <c r="AA61" t="s">
        <v>223</v>
      </c>
      <c r="AB61" s="1">
        <v>44697.52076388889</v>
      </c>
      <c r="AC61">
        <v>0</v>
      </c>
      <c r="AD61" s="4">
        <v>-77.302962089999994</v>
      </c>
      <c r="AE61" s="4">
        <v>38.133198780000001</v>
      </c>
    </row>
    <row r="62" spans="1:31" x14ac:dyDescent="0.35">
      <c r="A62">
        <v>76</v>
      </c>
      <c r="B62" t="s">
        <v>58</v>
      </c>
      <c r="C62" t="s">
        <v>58</v>
      </c>
      <c r="D62">
        <v>1171.333333</v>
      </c>
      <c r="E62">
        <v>1025</v>
      </c>
      <c r="F62" s="4">
        <f>AVERAGE(Table13[[#This Row],[DFU Deployment Flow]:[DFU Collection Flow]])</f>
        <v>1098.1666665</v>
      </c>
      <c r="G62">
        <f>Table13[[#This Row],[overall avg air flow (liters per minute)]]/1000</f>
        <v>1.0981666665000001</v>
      </c>
      <c r="H62" s="1">
        <v>44697.519224537034</v>
      </c>
      <c r="I62" s="1">
        <v>44697.840717592589</v>
      </c>
      <c r="J62" s="10">
        <f>Table13[[#This Row],[Collection Date/Time]]-Table13[[#This Row],[Deployment Date/Time]]</f>
        <v>0.32149305555503815</v>
      </c>
      <c r="K62" s="9">
        <f>Table13[[#This Row],[sample time (day)]]*24*60*Table13[[#This Row],[air flow cubic meters per minute]]</f>
        <v>508.39625825535683</v>
      </c>
      <c r="L62" t="s">
        <v>28</v>
      </c>
      <c r="N62" t="s">
        <v>218</v>
      </c>
      <c r="O62" s="3">
        <v>44697.519768518519</v>
      </c>
      <c r="P62" t="s">
        <v>30</v>
      </c>
      <c r="Q62" s="1">
        <v>44697.519768518519</v>
      </c>
      <c r="R62" t="s">
        <v>30</v>
      </c>
      <c r="S62" s="12" t="s">
        <v>219</v>
      </c>
      <c r="T62">
        <v>1186</v>
      </c>
      <c r="U62">
        <v>1173</v>
      </c>
      <c r="V62">
        <v>1155</v>
      </c>
      <c r="W62">
        <v>1038</v>
      </c>
      <c r="X62">
        <v>1011</v>
      </c>
      <c r="Y62">
        <v>1026</v>
      </c>
      <c r="Z62" t="s">
        <v>32</v>
      </c>
      <c r="AA62" t="s">
        <v>220</v>
      </c>
      <c r="AB62" s="1">
        <v>44697.519074074073</v>
      </c>
      <c r="AC62">
        <v>0</v>
      </c>
      <c r="AD62" s="4">
        <v>-77.303464910000002</v>
      </c>
      <c r="AE62" s="4">
        <v>38.133285460000003</v>
      </c>
    </row>
    <row r="63" spans="1:31" x14ac:dyDescent="0.35">
      <c r="A63">
        <v>75</v>
      </c>
      <c r="B63" t="s">
        <v>50</v>
      </c>
      <c r="C63" t="s">
        <v>50</v>
      </c>
      <c r="D63">
        <v>1099.333333</v>
      </c>
      <c r="E63">
        <v>1014</v>
      </c>
      <c r="F63" s="4">
        <f>AVERAGE(Table13[[#This Row],[DFU Deployment Flow]:[DFU Collection Flow]])</f>
        <v>1056.6666665</v>
      </c>
      <c r="G63">
        <f>Table13[[#This Row],[overall avg air flow (liters per minute)]]/1000</f>
        <v>1.0566666665</v>
      </c>
      <c r="H63" s="1">
        <v>44697.516261574077</v>
      </c>
      <c r="I63" s="1">
        <v>44697.835960648146</v>
      </c>
      <c r="J63" s="10">
        <f>Table13[[#This Row],[Collection Date/Time]]-Table13[[#This Row],[Deployment Date/Time]]</f>
        <v>0.31969907406892162</v>
      </c>
      <c r="K63" s="9">
        <f>Table13[[#This Row],[sample time (day)]]*24*60*Table13[[#This Row],[air flow cubic meters per minute]]</f>
        <v>486.45411102654333</v>
      </c>
      <c r="L63" t="s">
        <v>28</v>
      </c>
      <c r="N63" s="2" t="s">
        <v>215</v>
      </c>
      <c r="O63" s="3">
        <v>44697.518437500003</v>
      </c>
      <c r="P63" t="s">
        <v>30</v>
      </c>
      <c r="Q63" s="1">
        <v>44697.518437500003</v>
      </c>
      <c r="R63" t="s">
        <v>30</v>
      </c>
      <c r="S63" s="12" t="s">
        <v>216</v>
      </c>
      <c r="T63">
        <v>1098</v>
      </c>
      <c r="U63">
        <v>1101</v>
      </c>
      <c r="V63">
        <v>1099</v>
      </c>
      <c r="W63">
        <v>1026</v>
      </c>
      <c r="X63">
        <v>999</v>
      </c>
      <c r="Y63">
        <v>1017</v>
      </c>
      <c r="Z63" t="s">
        <v>32</v>
      </c>
      <c r="AA63" t="s">
        <v>217</v>
      </c>
      <c r="AB63" s="1">
        <v>44697.516111111108</v>
      </c>
      <c r="AC63">
        <v>0</v>
      </c>
      <c r="AD63" s="4">
        <v>-77.303707869999997</v>
      </c>
      <c r="AE63" s="4">
        <v>38.133344860000001</v>
      </c>
    </row>
    <row r="64" spans="1:31" x14ac:dyDescent="0.35">
      <c r="A64">
        <v>74</v>
      </c>
      <c r="B64" t="s">
        <v>42</v>
      </c>
      <c r="C64" t="s">
        <v>42</v>
      </c>
      <c r="D64">
        <v>1125.333333</v>
      </c>
      <c r="E64">
        <v>1038</v>
      </c>
      <c r="F64" s="4">
        <f>AVERAGE(Table13[[#This Row],[DFU Deployment Flow]:[DFU Collection Flow]])</f>
        <v>1081.6666665</v>
      </c>
      <c r="G64">
        <f>Table13[[#This Row],[overall avg air flow (liters per minute)]]/1000</f>
        <v>1.0816666665000001</v>
      </c>
      <c r="H64" s="1">
        <v>44697.514837962961</v>
      </c>
      <c r="I64" s="1">
        <v>44697.830104166664</v>
      </c>
      <c r="J64" s="10">
        <f>Table13[[#This Row],[Collection Date/Time]]-Table13[[#This Row],[Deployment Date/Time]]</f>
        <v>0.31526620370277669</v>
      </c>
      <c r="K64" s="9">
        <f>Table13[[#This Row],[sample time (day)]]*24*60*Table13[[#This Row],[air flow cubic meters per minute]]</f>
        <v>491.05863881178112</v>
      </c>
      <c r="L64" t="s">
        <v>28</v>
      </c>
      <c r="N64" t="s">
        <v>212</v>
      </c>
      <c r="O64" s="3">
        <v>44697.515289351853</v>
      </c>
      <c r="P64" t="s">
        <v>30</v>
      </c>
      <c r="Q64" s="1">
        <v>44697.515289351853</v>
      </c>
      <c r="R64" t="s">
        <v>30</v>
      </c>
      <c r="S64" s="12" t="s">
        <v>213</v>
      </c>
      <c r="T64">
        <v>1128</v>
      </c>
      <c r="U64">
        <v>1116</v>
      </c>
      <c r="V64">
        <v>1132</v>
      </c>
      <c r="W64">
        <v>1044</v>
      </c>
      <c r="X64">
        <v>1026</v>
      </c>
      <c r="Y64">
        <v>1044</v>
      </c>
      <c r="Z64" t="s">
        <v>32</v>
      </c>
      <c r="AA64" t="s">
        <v>214</v>
      </c>
      <c r="AB64" s="1">
        <v>44697.514745370368</v>
      </c>
      <c r="AC64">
        <v>0</v>
      </c>
      <c r="AD64" s="4">
        <v>-77.303571340000005</v>
      </c>
      <c r="AE64" s="4">
        <v>38.133696299999997</v>
      </c>
    </row>
    <row r="65" spans="1:31" x14ac:dyDescent="0.35">
      <c r="A65">
        <v>73</v>
      </c>
      <c r="B65" t="s">
        <v>34</v>
      </c>
      <c r="C65" t="s">
        <v>34</v>
      </c>
      <c r="D65">
        <v>1117.333333</v>
      </c>
      <c r="E65">
        <v>1109</v>
      </c>
      <c r="F65" s="4">
        <f>AVERAGE(Table13[[#This Row],[DFU Deployment Flow]:[DFU Collection Flow]])</f>
        <v>1113.1666665</v>
      </c>
      <c r="G65">
        <f>Table13[[#This Row],[overall avg air flow (liters per minute)]]/1000</f>
        <v>1.1131666665</v>
      </c>
      <c r="H65" s="1">
        <v>44697.512557870374</v>
      </c>
      <c r="I65" s="1">
        <v>44697.825335648151</v>
      </c>
      <c r="J65" s="10">
        <f>Table13[[#This Row],[Collection Date/Time]]-Table13[[#This Row],[Deployment Date/Time]]</f>
        <v>0.31277777777722804</v>
      </c>
      <c r="K65" s="9">
        <f>Table13[[#This Row],[sample time (day)]]*24*60*Table13[[#This Row],[air flow cubic meters per minute]]</f>
        <v>501.37026659071876</v>
      </c>
      <c r="L65" t="s">
        <v>28</v>
      </c>
      <c r="N65" t="s">
        <v>209</v>
      </c>
      <c r="O65" s="3">
        <v>44697.513865740744</v>
      </c>
      <c r="P65" t="s">
        <v>30</v>
      </c>
      <c r="Q65" s="1">
        <v>44697.513865740744</v>
      </c>
      <c r="R65" t="s">
        <v>30</v>
      </c>
      <c r="S65" s="12" t="s">
        <v>210</v>
      </c>
      <c r="T65">
        <v>1141</v>
      </c>
      <c r="U65">
        <v>1074</v>
      </c>
      <c r="V65">
        <v>1137</v>
      </c>
      <c r="W65">
        <v>1137</v>
      </c>
      <c r="X65">
        <v>1035</v>
      </c>
      <c r="Y65">
        <v>1155</v>
      </c>
      <c r="Z65" t="s">
        <v>32</v>
      </c>
      <c r="AA65" t="s">
        <v>211</v>
      </c>
      <c r="AB65" s="1">
        <v>44697.512418981481</v>
      </c>
      <c r="AC65">
        <v>0</v>
      </c>
      <c r="AD65" s="4">
        <v>-77.303616320000003</v>
      </c>
      <c r="AE65" s="4">
        <v>38.133930419999999</v>
      </c>
    </row>
    <row r="66" spans="1:31" x14ac:dyDescent="0.35">
      <c r="A66">
        <v>82</v>
      </c>
      <c r="B66" t="s">
        <v>62</v>
      </c>
      <c r="C66" t="s">
        <v>62</v>
      </c>
      <c r="D66">
        <v>943.33333330000005</v>
      </c>
      <c r="E66">
        <v>827</v>
      </c>
      <c r="F66" s="4">
        <f>AVERAGE(Table13[[#This Row],[DFU Deployment Flow]:[DFU Collection Flow]])</f>
        <v>885.16666665000002</v>
      </c>
      <c r="G66">
        <f>Table13[[#This Row],[overall avg air flow (liters per minute)]]/1000</f>
        <v>0.88516666664999999</v>
      </c>
      <c r="H66" s="1">
        <v>44697.53396990741</v>
      </c>
      <c r="I66" s="1">
        <v>44697.882916666669</v>
      </c>
      <c r="J66" s="10">
        <f>Table13[[#This Row],[Collection Date/Time]]-Table13[[#This Row],[Deployment Date/Time]]</f>
        <v>0.348946759258979</v>
      </c>
      <c r="K66" s="9">
        <f>Table13[[#This Row],[sample time (day)]]*24*60*Table13[[#This Row],[air flow cubic meters per minute]]</f>
        <v>444.78149721349024</v>
      </c>
      <c r="L66" t="s">
        <v>28</v>
      </c>
      <c r="N66" t="s">
        <v>236</v>
      </c>
      <c r="O66" s="3">
        <v>44697.534386574072</v>
      </c>
      <c r="P66" t="s">
        <v>30</v>
      </c>
      <c r="Q66" s="1">
        <v>44697.534386574072</v>
      </c>
      <c r="R66" t="s">
        <v>30</v>
      </c>
      <c r="S66" s="12" t="s">
        <v>237</v>
      </c>
      <c r="T66">
        <v>959</v>
      </c>
      <c r="U66">
        <v>946</v>
      </c>
      <c r="V66">
        <v>925</v>
      </c>
      <c r="W66">
        <v>826</v>
      </c>
      <c r="X66">
        <v>806</v>
      </c>
      <c r="Y66">
        <v>849</v>
      </c>
      <c r="Z66" t="s">
        <v>32</v>
      </c>
      <c r="AA66" t="s">
        <v>238</v>
      </c>
      <c r="AB66" s="1">
        <v>44697.533854166664</v>
      </c>
      <c r="AC66">
        <v>0</v>
      </c>
      <c r="AD66" s="4">
        <v>-77.302481029999996</v>
      </c>
      <c r="AE66" s="4">
        <v>38.133692060000001</v>
      </c>
    </row>
    <row r="67" spans="1:31" x14ac:dyDescent="0.35">
      <c r="A67">
        <v>80</v>
      </c>
      <c r="B67" t="s">
        <v>46</v>
      </c>
      <c r="C67" t="s">
        <v>46</v>
      </c>
      <c r="D67">
        <v>1019</v>
      </c>
      <c r="E67">
        <v>999.33333330000005</v>
      </c>
      <c r="F67" s="4">
        <f>AVERAGE(Table13[[#This Row],[DFU Deployment Flow]:[DFU Collection Flow]])</f>
        <v>1009.16666665</v>
      </c>
      <c r="G67">
        <f>Table13[[#This Row],[overall avg air flow (liters per minute)]]/1000</f>
        <v>1.0091666666500001</v>
      </c>
      <c r="H67" s="1">
        <v>44697.529444444444</v>
      </c>
      <c r="I67" s="1">
        <v>44697.871157407404</v>
      </c>
      <c r="J67" s="10">
        <f>Table13[[#This Row],[Collection Date/Time]]-Table13[[#This Row],[Deployment Date/Time]]</f>
        <v>0.34171296295971842</v>
      </c>
      <c r="K67" s="9">
        <f>Table13[[#This Row],[sample time (day)]]*24*60*Table13[[#This Row],[air flow cubic meters per minute]]</f>
        <v>496.57727776486178</v>
      </c>
      <c r="L67" t="s">
        <v>28</v>
      </c>
      <c r="N67" t="s">
        <v>230</v>
      </c>
      <c r="O67" s="3">
        <v>44697.530127314814</v>
      </c>
      <c r="P67" t="s">
        <v>30</v>
      </c>
      <c r="Q67" s="1">
        <v>44697.530127314814</v>
      </c>
      <c r="R67" t="s">
        <v>30</v>
      </c>
      <c r="S67" s="12" t="s">
        <v>231</v>
      </c>
      <c r="T67">
        <v>1026</v>
      </c>
      <c r="U67">
        <v>1018</v>
      </c>
      <c r="V67">
        <v>1013</v>
      </c>
      <c r="W67">
        <v>972</v>
      </c>
      <c r="X67">
        <v>975</v>
      </c>
      <c r="Y67">
        <v>1051</v>
      </c>
      <c r="Z67" t="s">
        <v>32</v>
      </c>
      <c r="AA67" t="s">
        <v>232</v>
      </c>
      <c r="AB67" s="1">
        <v>44697.529328703706</v>
      </c>
      <c r="AC67">
        <v>0</v>
      </c>
      <c r="AD67" s="4">
        <v>-77.303021709999996</v>
      </c>
      <c r="AE67" s="4">
        <v>38.13487387</v>
      </c>
    </row>
    <row r="68" spans="1:31" x14ac:dyDescent="0.35">
      <c r="A68">
        <v>81</v>
      </c>
      <c r="B68" t="s">
        <v>54</v>
      </c>
      <c r="C68" t="s">
        <v>54</v>
      </c>
      <c r="D68">
        <v>1113.333333</v>
      </c>
      <c r="E68">
        <v>1067.333333</v>
      </c>
      <c r="F68" s="4">
        <f>AVERAGE(Table13[[#This Row],[DFU Deployment Flow]:[DFU Collection Flow]])</f>
        <v>1090.333333</v>
      </c>
      <c r="G68">
        <f>Table13[[#This Row],[overall avg air flow (liters per minute)]]/1000</f>
        <v>1.090333333</v>
      </c>
      <c r="H68" s="1">
        <v>44697.532256944447</v>
      </c>
      <c r="I68" s="1">
        <v>44697.878576388888</v>
      </c>
      <c r="J68" s="10">
        <f>Table13[[#This Row],[Collection Date/Time]]-Table13[[#This Row],[Deployment Date/Time]]</f>
        <v>0.34631944444117835</v>
      </c>
      <c r="K68" s="9">
        <f>Table13[[#This Row],[sample time (day)]]*24*60*Table13[[#This Row],[air flow cubic meters per minute]]</f>
        <v>543.74923316197203</v>
      </c>
      <c r="L68" t="s">
        <v>28</v>
      </c>
      <c r="N68" t="s">
        <v>233</v>
      </c>
      <c r="O68" s="3">
        <v>44697.532650462963</v>
      </c>
      <c r="P68" t="s">
        <v>30</v>
      </c>
      <c r="Q68" s="1">
        <v>44697.532650462963</v>
      </c>
      <c r="R68" t="s">
        <v>30</v>
      </c>
      <c r="S68" s="12" t="s">
        <v>234</v>
      </c>
      <c r="T68">
        <v>1098</v>
      </c>
      <c r="U68">
        <v>1119</v>
      </c>
      <c r="V68">
        <v>1123</v>
      </c>
      <c r="W68">
        <v>1044</v>
      </c>
      <c r="X68">
        <v>1060</v>
      </c>
      <c r="Y68">
        <v>1098</v>
      </c>
      <c r="Z68" t="s">
        <v>32</v>
      </c>
      <c r="AA68" t="s">
        <v>235</v>
      </c>
      <c r="AB68" s="1">
        <v>44697.532129629632</v>
      </c>
      <c r="AC68">
        <v>0</v>
      </c>
      <c r="AD68" s="4">
        <v>-77.302459769999999</v>
      </c>
      <c r="AE68" s="4">
        <v>38.134372849999998</v>
      </c>
    </row>
    <row r="69" spans="1:31" x14ac:dyDescent="0.35">
      <c r="A69">
        <v>79</v>
      </c>
      <c r="B69" t="s">
        <v>38</v>
      </c>
      <c r="C69" t="s">
        <v>38</v>
      </c>
      <c r="D69">
        <v>843</v>
      </c>
      <c r="E69">
        <v>988.66666669999995</v>
      </c>
      <c r="F69" s="4">
        <f>AVERAGE(Table13[[#This Row],[DFU Deployment Flow]:[DFU Collection Flow]])</f>
        <v>915.83333334999998</v>
      </c>
      <c r="G69">
        <f>Table13[[#This Row],[overall avg air flow (liters per minute)]]/1000</f>
        <v>0.91583333334999995</v>
      </c>
      <c r="H69" s="1">
        <v>44697.525682870371</v>
      </c>
      <c r="I69" s="1">
        <v>44697.864895833336</v>
      </c>
      <c r="J69" s="10">
        <f>Table13[[#This Row],[Collection Date/Time]]-Table13[[#This Row],[Deployment Date/Time]]</f>
        <v>0.33921296296466608</v>
      </c>
      <c r="K69" s="9">
        <f>Table13[[#This Row],[sample time (day)]]*24*60*Table13[[#This Row],[air flow cubic meters per minute]]</f>
        <v>447.3540555659427</v>
      </c>
      <c r="L69" t="s">
        <v>28</v>
      </c>
      <c r="N69" s="2" t="s">
        <v>227</v>
      </c>
      <c r="O69" s="3">
        <v>44697.526412037034</v>
      </c>
      <c r="P69" t="s">
        <v>30</v>
      </c>
      <c r="Q69" s="1">
        <v>44697.526412037034</v>
      </c>
      <c r="R69" t="s">
        <v>30</v>
      </c>
      <c r="S69" s="12" t="s">
        <v>228</v>
      </c>
      <c r="T69">
        <v>858</v>
      </c>
      <c r="U69">
        <v>833</v>
      </c>
      <c r="V69">
        <v>838</v>
      </c>
      <c r="W69">
        <v>1035</v>
      </c>
      <c r="X69">
        <v>959</v>
      </c>
      <c r="Y69">
        <v>972</v>
      </c>
      <c r="Z69" t="s">
        <v>32</v>
      </c>
      <c r="AA69" t="s">
        <v>229</v>
      </c>
      <c r="AB69" s="1">
        <v>44697.525520833333</v>
      </c>
      <c r="AC69">
        <v>0</v>
      </c>
      <c r="AD69" s="4">
        <v>-77.303640279999996</v>
      </c>
      <c r="AE69" s="4">
        <v>38.134645089999999</v>
      </c>
    </row>
    <row r="70" spans="1:31" x14ac:dyDescent="0.35">
      <c r="A70">
        <v>26</v>
      </c>
      <c r="B70" t="s">
        <v>34</v>
      </c>
      <c r="C70" t="s">
        <v>34</v>
      </c>
      <c r="D70">
        <v>358.66666666666703</v>
      </c>
      <c r="E70">
        <v>352.33333333333297</v>
      </c>
      <c r="F70">
        <f>AVERAGE(Table13[[#This Row],[DFU Deployment Flow]:[DFU Collection Flow]])*3</f>
        <v>1066.5</v>
      </c>
      <c r="G70">
        <f>Table13[[#This Row],[overall avg air flow (liters per minute)]]/1000</f>
        <v>1.0665</v>
      </c>
      <c r="H70" s="1">
        <v>44686.533078703702</v>
      </c>
      <c r="I70" s="1">
        <v>44686.775636574072</v>
      </c>
      <c r="J70" s="10">
        <f>Table13[[#This Row],[Collection Date/Time]]-Table13[[#This Row],[Deployment Date/Time]]</f>
        <v>0.24255787036963739</v>
      </c>
      <c r="K70" s="9">
        <f>Table13[[#This Row],[sample time (day)]]*24*60*Table13[[#This Row],[air flow cubic meters per minute]]</f>
        <v>372.51067499887432</v>
      </c>
      <c r="L70" t="s">
        <v>28</v>
      </c>
      <c r="N70" s="2" t="s">
        <v>35</v>
      </c>
      <c r="O70" s="3">
        <v>44686.533738425926</v>
      </c>
      <c r="P70" t="s">
        <v>30</v>
      </c>
      <c r="Q70" s="1">
        <v>44686.780532407407</v>
      </c>
      <c r="R70" t="s">
        <v>30</v>
      </c>
      <c r="S70" s="12" t="s">
        <v>36</v>
      </c>
      <c r="T70">
        <v>355</v>
      </c>
      <c r="U70">
        <v>363</v>
      </c>
      <c r="V70">
        <v>358</v>
      </c>
      <c r="W70">
        <v>359</v>
      </c>
      <c r="X70">
        <v>358</v>
      </c>
      <c r="Y70">
        <v>340</v>
      </c>
      <c r="Z70" t="s">
        <v>32</v>
      </c>
      <c r="AA70" t="s">
        <v>37</v>
      </c>
      <c r="AB70" s="1">
        <v>44686.530902777777</v>
      </c>
      <c r="AC70">
        <v>0</v>
      </c>
      <c r="AD70" s="4">
        <v>-77.303616320000003</v>
      </c>
      <c r="AE70" s="4">
        <v>38.133930419999999</v>
      </c>
    </row>
    <row r="71" spans="1:31" x14ac:dyDescent="0.35">
      <c r="A71">
        <v>78</v>
      </c>
      <c r="B71" t="s">
        <v>27</v>
      </c>
      <c r="C71" t="s">
        <v>27</v>
      </c>
      <c r="D71">
        <v>1115.666667</v>
      </c>
      <c r="E71">
        <v>968.66666669999995</v>
      </c>
      <c r="F71" s="4">
        <f>AVERAGE(Table13[[#This Row],[DFU Deployment Flow]:[DFU Collection Flow]])</f>
        <v>1042.16666685</v>
      </c>
      <c r="G71">
        <f>Table13[[#This Row],[overall avg air flow (liters per minute)]]/1000</f>
        <v>1.04216666685</v>
      </c>
      <c r="H71" s="1">
        <v>44697.52416666667</v>
      </c>
      <c r="I71" s="1">
        <v>44697.8591087963</v>
      </c>
      <c r="J71" s="10">
        <f>Table13[[#This Row],[Collection Date/Time]]-Table13[[#This Row],[Deployment Date/Time]]</f>
        <v>0.33494212962978054</v>
      </c>
      <c r="K71" s="9">
        <f>Table13[[#This Row],[sample time (day)]]*24*60*Table13[[#This Row],[air flow cubic meters per minute]]</f>
        <v>502.65435286642901</v>
      </c>
      <c r="L71" t="s">
        <v>28</v>
      </c>
      <c r="N71" t="s">
        <v>224</v>
      </c>
      <c r="O71" s="3">
        <v>44697.524884259263</v>
      </c>
      <c r="P71" t="s">
        <v>30</v>
      </c>
      <c r="Q71" s="1">
        <v>44697.524884259263</v>
      </c>
      <c r="R71" t="s">
        <v>30</v>
      </c>
      <c r="S71" s="12" t="s">
        <v>225</v>
      </c>
      <c r="T71">
        <v>1107</v>
      </c>
      <c r="U71">
        <v>1114</v>
      </c>
      <c r="V71">
        <v>1126</v>
      </c>
      <c r="W71">
        <v>925</v>
      </c>
      <c r="X71">
        <v>988</v>
      </c>
      <c r="Y71">
        <v>993</v>
      </c>
      <c r="Z71" t="s">
        <v>32</v>
      </c>
      <c r="AA71" t="s">
        <v>226</v>
      </c>
      <c r="AB71" s="1">
        <v>44697.524097222224</v>
      </c>
      <c r="AC71">
        <v>0</v>
      </c>
      <c r="AD71" s="4">
        <v>-77.303849990000003</v>
      </c>
      <c r="AE71" s="4">
        <v>38.134393719999998</v>
      </c>
    </row>
    <row r="72" spans="1:31" x14ac:dyDescent="0.35">
      <c r="A72">
        <v>97</v>
      </c>
      <c r="B72" t="s">
        <v>50</v>
      </c>
      <c r="C72" t="s">
        <v>50</v>
      </c>
      <c r="D72">
        <v>1066.6666666666699</v>
      </c>
      <c r="E72">
        <v>1007</v>
      </c>
      <c r="F72" s="4">
        <f>AVERAGE(Table13[[#This Row],[DFU Deployment Flow]:[DFU Collection Flow]])</f>
        <v>1036.8333333333348</v>
      </c>
      <c r="G72">
        <f>Table13[[#This Row],[overall avg air flow (liters per minute)]]/1000</f>
        <v>1.0368333333333348</v>
      </c>
      <c r="H72" s="1">
        <v>44698.501921296294</v>
      </c>
      <c r="I72" s="1">
        <v>44698.82267361111</v>
      </c>
      <c r="J72" s="10">
        <f>Table13[[#This Row],[Collection Date/Time]]-Table13[[#This Row],[Deployment Date/Time]]</f>
        <v>0.32075231481576338</v>
      </c>
      <c r="K72" s="9">
        <f>Table13[[#This Row],[sample time (day)]]*24*60*Table13[[#This Row],[air flow cubic meters per minute]]</f>
        <v>478.89603611252807</v>
      </c>
      <c r="L72" t="s">
        <v>28</v>
      </c>
      <c r="N72" t="s">
        <v>251</v>
      </c>
      <c r="O72" s="3">
        <v>44698.502650462964</v>
      </c>
      <c r="P72" t="s">
        <v>30</v>
      </c>
      <c r="Q72" s="1">
        <v>44698.823611111111</v>
      </c>
      <c r="R72" t="s">
        <v>30</v>
      </c>
      <c r="S72" s="12" t="s">
        <v>252</v>
      </c>
      <c r="T72">
        <v>1015</v>
      </c>
      <c r="U72">
        <v>1116</v>
      </c>
      <c r="V72">
        <v>1069</v>
      </c>
      <c r="W72">
        <v>993</v>
      </c>
      <c r="X72">
        <v>1035</v>
      </c>
      <c r="Y72">
        <v>993</v>
      </c>
      <c r="Z72" t="s">
        <v>32</v>
      </c>
      <c r="AA72" t="s">
        <v>253</v>
      </c>
      <c r="AB72" s="1">
        <v>44698.501817129632</v>
      </c>
      <c r="AC72">
        <v>0</v>
      </c>
      <c r="AD72" s="4">
        <v>-77.303707869999997</v>
      </c>
      <c r="AE72" s="4">
        <v>38.133344860000001</v>
      </c>
    </row>
    <row r="73" spans="1:31" x14ac:dyDescent="0.35">
      <c r="A73">
        <v>96</v>
      </c>
      <c r="B73" t="s">
        <v>42</v>
      </c>
      <c r="C73" t="s">
        <v>42</v>
      </c>
      <c r="D73">
        <v>1132.3333333333301</v>
      </c>
      <c r="E73">
        <v>1034.3333333333301</v>
      </c>
      <c r="F73" s="4">
        <f>AVERAGE(Table13[[#This Row],[DFU Deployment Flow]:[DFU Collection Flow]])</f>
        <v>1083.3333333333301</v>
      </c>
      <c r="G73">
        <f>Table13[[#This Row],[overall avg air flow (liters per minute)]]/1000</f>
        <v>1.0833333333333302</v>
      </c>
      <c r="H73" s="1">
        <v>44698.500208333331</v>
      </c>
      <c r="I73" s="1">
        <v>44698.815081018518</v>
      </c>
      <c r="J73" s="10">
        <f>Table13[[#This Row],[Collection Date/Time]]-Table13[[#This Row],[Deployment Date/Time]]</f>
        <v>0.31487268518685596</v>
      </c>
      <c r="K73" s="9">
        <f>Table13[[#This Row],[sample time (day)]]*24*60*Table13[[#This Row],[air flow cubic meters per minute]]</f>
        <v>491.20138889149388</v>
      </c>
      <c r="L73" t="s">
        <v>28</v>
      </c>
      <c r="N73" t="s">
        <v>248</v>
      </c>
      <c r="O73" s="3">
        <v>44698.500983796293</v>
      </c>
      <c r="P73" t="s">
        <v>30</v>
      </c>
      <c r="Q73" s="1">
        <v>44698.816990740743</v>
      </c>
      <c r="R73" t="s">
        <v>30</v>
      </c>
      <c r="S73" s="12" t="s">
        <v>249</v>
      </c>
      <c r="T73">
        <v>1130</v>
      </c>
      <c r="U73">
        <v>1130</v>
      </c>
      <c r="V73">
        <v>1137</v>
      </c>
      <c r="W73">
        <v>1078</v>
      </c>
      <c r="X73">
        <v>1053</v>
      </c>
      <c r="Y73">
        <v>972</v>
      </c>
      <c r="Z73" t="s">
        <v>32</v>
      </c>
      <c r="AA73" t="s">
        <v>250</v>
      </c>
      <c r="AB73" s="1">
        <v>44698.500104166669</v>
      </c>
      <c r="AC73">
        <v>0</v>
      </c>
      <c r="AD73" s="4">
        <v>-77.303571340000005</v>
      </c>
      <c r="AE73" s="4">
        <v>38.133696299999997</v>
      </c>
    </row>
    <row r="74" spans="1:31" x14ac:dyDescent="0.35">
      <c r="A74">
        <v>98</v>
      </c>
      <c r="B74" t="s">
        <v>58</v>
      </c>
      <c r="C74" t="s">
        <v>58</v>
      </c>
      <c r="D74">
        <v>1042.6666666666699</v>
      </c>
      <c r="E74">
        <v>964.33333333333303</v>
      </c>
      <c r="F74" s="4">
        <f>AVERAGE(Table13[[#This Row],[DFU Deployment Flow]:[DFU Collection Flow]])</f>
        <v>1003.5000000000015</v>
      </c>
      <c r="G74">
        <f>Table13[[#This Row],[overall avg air flow (liters per minute)]]/1000</f>
        <v>1.0035000000000014</v>
      </c>
      <c r="H74" s="1">
        <v>44698.503576388888</v>
      </c>
      <c r="I74" s="1">
        <v>44698.825671296298</v>
      </c>
      <c r="J74" s="10">
        <f>Table13[[#This Row],[Collection Date/Time]]-Table13[[#This Row],[Deployment Date/Time]]</f>
        <v>0.32209490740933688</v>
      </c>
      <c r="K74" s="9">
        <f>Table13[[#This Row],[sample time (day)]]*24*60*Table13[[#This Row],[air flow cubic meters per minute]]</f>
        <v>465.44002500278884</v>
      </c>
      <c r="L74" t="s">
        <v>28</v>
      </c>
      <c r="N74" t="s">
        <v>254</v>
      </c>
      <c r="O74" s="3">
        <v>44698.504282407404</v>
      </c>
      <c r="P74" t="s">
        <v>30</v>
      </c>
      <c r="Q74" s="1">
        <v>44698.827731481484</v>
      </c>
      <c r="R74" t="s">
        <v>30</v>
      </c>
      <c r="S74" s="12" t="s">
        <v>255</v>
      </c>
      <c r="T74">
        <v>1044</v>
      </c>
      <c r="U74">
        <v>1040</v>
      </c>
      <c r="V74">
        <v>1044</v>
      </c>
      <c r="W74">
        <v>966</v>
      </c>
      <c r="X74">
        <v>981</v>
      </c>
      <c r="Y74">
        <v>946</v>
      </c>
      <c r="Z74" t="s">
        <v>32</v>
      </c>
      <c r="AA74" t="s">
        <v>256</v>
      </c>
      <c r="AB74" s="1">
        <v>44698.503460648149</v>
      </c>
      <c r="AC74">
        <v>0</v>
      </c>
      <c r="AD74" s="4">
        <v>-77.303464910000002</v>
      </c>
      <c r="AE74" s="4">
        <v>38.133285460000003</v>
      </c>
    </row>
    <row r="75" spans="1:31" x14ac:dyDescent="0.35">
      <c r="A75">
        <v>95</v>
      </c>
      <c r="B75" t="s">
        <v>34</v>
      </c>
      <c r="C75" t="s">
        <v>34</v>
      </c>
      <c r="D75">
        <v>1061.3333333333301</v>
      </c>
      <c r="E75">
        <v>1015.33333333333</v>
      </c>
      <c r="F75" s="4">
        <f>AVERAGE(Table13[[#This Row],[DFU Deployment Flow]:[DFU Collection Flow]])</f>
        <v>1038.3333333333301</v>
      </c>
      <c r="G75">
        <f>Table13[[#This Row],[overall avg air flow (liters per minute)]]/1000</f>
        <v>1.03833333333333</v>
      </c>
      <c r="H75" s="1">
        <v>44698.497708333336</v>
      </c>
      <c r="I75" s="1">
        <v>44698.81</v>
      </c>
      <c r="J75" s="10">
        <f>Table13[[#This Row],[Collection Date/Time]]-Table13[[#This Row],[Deployment Date/Time]]</f>
        <v>0.312291666661622</v>
      </c>
      <c r="K75" s="9">
        <f>Table13[[#This Row],[sample time (day)]]*24*60*Table13[[#This Row],[air flow cubic meters per minute]]</f>
        <v>466.93849999245572</v>
      </c>
      <c r="L75" t="s">
        <v>28</v>
      </c>
      <c r="N75" t="s">
        <v>245</v>
      </c>
      <c r="O75" s="3">
        <v>44698.499050925922</v>
      </c>
      <c r="P75" t="s">
        <v>30</v>
      </c>
      <c r="Q75" s="1">
        <v>44698.812905092593</v>
      </c>
      <c r="R75" t="s">
        <v>30</v>
      </c>
      <c r="S75" s="12" t="s">
        <v>246</v>
      </c>
      <c r="T75">
        <v>1078</v>
      </c>
      <c r="U75">
        <v>1062</v>
      </c>
      <c r="V75">
        <v>1044</v>
      </c>
      <c r="W75">
        <v>975</v>
      </c>
      <c r="X75">
        <v>1006</v>
      </c>
      <c r="Y75">
        <v>1065</v>
      </c>
      <c r="Z75" t="s">
        <v>32</v>
      </c>
      <c r="AA75" t="s">
        <v>247</v>
      </c>
      <c r="AB75" s="1">
        <v>44698.497581018521</v>
      </c>
      <c r="AC75">
        <v>0</v>
      </c>
      <c r="AD75" s="4">
        <v>-77.303616320000003</v>
      </c>
      <c r="AE75" s="4">
        <v>38.133930419999999</v>
      </c>
    </row>
    <row r="76" spans="1:31" x14ac:dyDescent="0.35">
      <c r="A76">
        <v>99</v>
      </c>
      <c r="B76" t="s">
        <v>67</v>
      </c>
      <c r="C76" t="s">
        <v>67</v>
      </c>
      <c r="D76">
        <v>1145</v>
      </c>
      <c r="E76">
        <v>1170.6666666666699</v>
      </c>
      <c r="F76" s="4">
        <f>AVERAGE(Table13[[#This Row],[DFU Deployment Flow]:[DFU Collection Flow]])</f>
        <v>1157.8333333333348</v>
      </c>
      <c r="G76">
        <f>Table13[[#This Row],[overall avg air flow (liters per minute)]]/1000</f>
        <v>1.1578333333333348</v>
      </c>
      <c r="H76" s="1">
        <v>44698.505173611113</v>
      </c>
      <c r="I76" s="1">
        <v>44698.830358796295</v>
      </c>
      <c r="J76" s="10">
        <f>Table13[[#This Row],[Collection Date/Time]]-Table13[[#This Row],[Deployment Date/Time]]</f>
        <v>0.32518518518190831</v>
      </c>
      <c r="K76" s="9">
        <f>Table13[[#This Row],[sample time (day)]]*24*60*Table13[[#This Row],[air flow cubic meters per minute]]</f>
        <v>542.17475555009275</v>
      </c>
      <c r="L76" t="s">
        <v>28</v>
      </c>
      <c r="N76" t="s">
        <v>257</v>
      </c>
      <c r="O76" s="3">
        <v>44698.506064814814</v>
      </c>
      <c r="P76" t="s">
        <v>30</v>
      </c>
      <c r="Q76" s="1">
        <v>44698.83153935185</v>
      </c>
      <c r="R76" t="s">
        <v>30</v>
      </c>
      <c r="S76" s="12" t="s">
        <v>258</v>
      </c>
      <c r="T76">
        <v>1108</v>
      </c>
      <c r="U76">
        <v>1168</v>
      </c>
      <c r="V76">
        <v>1159</v>
      </c>
      <c r="W76">
        <v>1090</v>
      </c>
      <c r="X76">
        <v>1164</v>
      </c>
      <c r="Y76">
        <v>1258</v>
      </c>
      <c r="Z76" t="s">
        <v>32</v>
      </c>
      <c r="AA76" t="s">
        <v>259</v>
      </c>
      <c r="AB76" s="1">
        <v>44698.505104166667</v>
      </c>
      <c r="AC76">
        <v>0</v>
      </c>
      <c r="AD76" s="4">
        <v>-77.302962089999994</v>
      </c>
      <c r="AE76" s="4">
        <v>38.133198780000001</v>
      </c>
    </row>
    <row r="77" spans="1:31" x14ac:dyDescent="0.35">
      <c r="A77">
        <v>104</v>
      </c>
      <c r="B77" t="s">
        <v>62</v>
      </c>
      <c r="C77" t="s">
        <v>62</v>
      </c>
      <c r="D77">
        <v>981.66666666666697</v>
      </c>
      <c r="E77">
        <v>931.66666666666697</v>
      </c>
      <c r="F77" s="4">
        <f>AVERAGE(Table13[[#This Row],[DFU Deployment Flow]:[DFU Collection Flow]])</f>
        <v>956.66666666666697</v>
      </c>
      <c r="G77">
        <f>Table13[[#This Row],[overall avg air flow (liters per minute)]]/1000</f>
        <v>0.956666666666667</v>
      </c>
      <c r="H77" s="1">
        <v>44698.520011574074</v>
      </c>
      <c r="I77" s="1">
        <v>44698.834317129629</v>
      </c>
      <c r="J77" s="10">
        <f>Table13[[#This Row],[Collection Date/Time]]-Table13[[#This Row],[Deployment Date/Time]]</f>
        <v>0.31430555555562023</v>
      </c>
      <c r="K77" s="9">
        <f>Table13[[#This Row],[sample time (day)]]*24*60*Table13[[#This Row],[air flow cubic meters per minute]]</f>
        <v>432.98733333342255</v>
      </c>
      <c r="L77" t="s">
        <v>28</v>
      </c>
      <c r="N77" t="s">
        <v>272</v>
      </c>
      <c r="O77" s="3">
        <v>44698.520821759259</v>
      </c>
      <c r="P77" t="s">
        <v>30</v>
      </c>
      <c r="Q77" s="1">
        <v>44698.836655092593</v>
      </c>
      <c r="R77" t="s">
        <v>30</v>
      </c>
      <c r="S77" s="12" t="s">
        <v>273</v>
      </c>
      <c r="T77">
        <v>993</v>
      </c>
      <c r="U77">
        <v>993</v>
      </c>
      <c r="V77">
        <v>959</v>
      </c>
      <c r="W77">
        <v>937</v>
      </c>
      <c r="X77">
        <v>912</v>
      </c>
      <c r="Y77">
        <v>946</v>
      </c>
      <c r="Z77" t="s">
        <v>32</v>
      </c>
      <c r="AA77" t="s">
        <v>274</v>
      </c>
      <c r="AB77" s="1">
        <v>44698.519849537035</v>
      </c>
      <c r="AC77">
        <v>0</v>
      </c>
      <c r="AD77" s="4">
        <v>-77.302481029999996</v>
      </c>
      <c r="AE77" s="4">
        <v>38.133692060000001</v>
      </c>
    </row>
    <row r="78" spans="1:31" x14ac:dyDescent="0.35">
      <c r="A78">
        <v>100</v>
      </c>
      <c r="B78" t="s">
        <v>27</v>
      </c>
      <c r="C78" t="s">
        <v>27</v>
      </c>
      <c r="D78">
        <v>1029.3333333333301</v>
      </c>
      <c r="E78">
        <v>1033.3333333333301</v>
      </c>
      <c r="F78" s="4">
        <f>AVERAGE(Table13[[#This Row],[DFU Deployment Flow]:[DFU Collection Flow]])</f>
        <v>1031.3333333333301</v>
      </c>
      <c r="G78">
        <f>Table13[[#This Row],[overall avg air flow (liters per minute)]]/1000</f>
        <v>1.0313333333333301</v>
      </c>
      <c r="H78" s="1">
        <v>44698.508368055554</v>
      </c>
      <c r="I78" s="1">
        <v>44698.809236111112</v>
      </c>
      <c r="J78" s="10">
        <f>Table13[[#This Row],[Collection Date/Time]]-Table13[[#This Row],[Deployment Date/Time]]</f>
        <v>0.3008680555576575</v>
      </c>
      <c r="K78" s="9">
        <f>Table13[[#This Row],[sample time (day)]]*24*60*Table13[[#This Row],[air flow cubic meters per minute]]</f>
        <v>446.82516666978688</v>
      </c>
      <c r="L78" t="s">
        <v>28</v>
      </c>
      <c r="N78" t="s">
        <v>260</v>
      </c>
      <c r="O78" s="3">
        <v>44698.510972222219</v>
      </c>
      <c r="P78" t="s">
        <v>30</v>
      </c>
      <c r="Q78" s="1">
        <v>44698.81322916667</v>
      </c>
      <c r="R78" t="s">
        <v>30</v>
      </c>
      <c r="S78" s="12" t="s">
        <v>261</v>
      </c>
      <c r="T78">
        <v>1018</v>
      </c>
      <c r="U78">
        <v>1035</v>
      </c>
      <c r="V78">
        <v>1035</v>
      </c>
      <c r="W78">
        <v>1123</v>
      </c>
      <c r="X78">
        <v>955</v>
      </c>
      <c r="Y78">
        <v>1022</v>
      </c>
      <c r="Z78" t="s">
        <v>32</v>
      </c>
      <c r="AA78" t="s">
        <v>262</v>
      </c>
      <c r="AB78" s="1">
        <v>44698.508275462962</v>
      </c>
      <c r="AC78">
        <v>0</v>
      </c>
      <c r="AD78" s="4">
        <v>-77.303849990000003</v>
      </c>
      <c r="AE78" s="4">
        <v>38.134393719999998</v>
      </c>
    </row>
    <row r="79" spans="1:31" x14ac:dyDescent="0.35">
      <c r="A79">
        <v>102</v>
      </c>
      <c r="B79" t="s">
        <v>46</v>
      </c>
      <c r="C79" t="s">
        <v>46</v>
      </c>
      <c r="D79">
        <v>1025</v>
      </c>
      <c r="E79">
        <v>1003</v>
      </c>
      <c r="F79" s="4">
        <f>AVERAGE(Table13[[#This Row],[DFU Deployment Flow]:[DFU Collection Flow]])</f>
        <v>1014</v>
      </c>
      <c r="G79">
        <f>Table13[[#This Row],[overall avg air flow (liters per minute)]]/1000</f>
        <v>1.014</v>
      </c>
      <c r="H79" s="1">
        <v>44698.515439814815</v>
      </c>
      <c r="I79" s="1">
        <v>44698.821805555555</v>
      </c>
      <c r="J79" s="10">
        <f>Table13[[#This Row],[Collection Date/Time]]-Table13[[#This Row],[Deployment Date/Time]]</f>
        <v>0.30636574074014788</v>
      </c>
      <c r="K79" s="9">
        <f>Table13[[#This Row],[sample time (day)]]*24*60*Table13[[#This Row],[air flow cubic meters per minute]]</f>
        <v>447.34299999913435</v>
      </c>
      <c r="L79" t="s">
        <v>28</v>
      </c>
      <c r="N79" t="s">
        <v>266</v>
      </c>
      <c r="O79" s="3">
        <v>44698.516574074078</v>
      </c>
      <c r="P79" t="s">
        <v>30</v>
      </c>
      <c r="Q79" s="1">
        <v>44698.824641203704</v>
      </c>
      <c r="R79" t="s">
        <v>30</v>
      </c>
      <c r="S79" s="12" t="s">
        <v>267</v>
      </c>
      <c r="T79">
        <v>1018</v>
      </c>
      <c r="U79">
        <v>1031</v>
      </c>
      <c r="V79">
        <v>1026</v>
      </c>
      <c r="W79">
        <v>1006</v>
      </c>
      <c r="X79">
        <v>1006</v>
      </c>
      <c r="Y79">
        <v>997</v>
      </c>
      <c r="Z79" t="s">
        <v>32</v>
      </c>
      <c r="AA79" t="s">
        <v>268</v>
      </c>
      <c r="AB79" s="1">
        <v>44698.515243055554</v>
      </c>
      <c r="AC79">
        <v>0</v>
      </c>
      <c r="AD79" s="4">
        <v>-77.303021709999996</v>
      </c>
      <c r="AE79" s="4">
        <v>38.13487387</v>
      </c>
    </row>
    <row r="80" spans="1:31" x14ac:dyDescent="0.35">
      <c r="A80">
        <v>103</v>
      </c>
      <c r="B80" t="s">
        <v>54</v>
      </c>
      <c r="C80" t="s">
        <v>54</v>
      </c>
      <c r="D80">
        <v>1055</v>
      </c>
      <c r="E80">
        <v>1039</v>
      </c>
      <c r="F80" s="4">
        <f>AVERAGE(Table13[[#This Row],[DFU Deployment Flow]:[DFU Collection Flow]])</f>
        <v>1047</v>
      </c>
      <c r="G80">
        <f>Table13[[#This Row],[overall avg air flow (liters per minute)]]/1000</f>
        <v>1.0469999999999999</v>
      </c>
      <c r="H80" s="1">
        <v>44698.517800925925</v>
      </c>
      <c r="I80" s="1">
        <v>44698.827615740738</v>
      </c>
      <c r="J80" s="10">
        <f>Table13[[#This Row],[Collection Date/Time]]-Table13[[#This Row],[Deployment Date/Time]]</f>
        <v>0.309814814812853</v>
      </c>
      <c r="K80" s="9">
        <f>Table13[[#This Row],[sample time (day)]]*24*60*Table13[[#This Row],[air flow cubic meters per minute]]</f>
        <v>467.10159999704217</v>
      </c>
      <c r="L80" t="s">
        <v>28</v>
      </c>
      <c r="N80" t="s">
        <v>269</v>
      </c>
      <c r="O80" s="3">
        <v>44698.518622685187</v>
      </c>
      <c r="P80" t="s">
        <v>30</v>
      </c>
      <c r="Q80" s="1">
        <v>44698.82949074074</v>
      </c>
      <c r="R80" t="s">
        <v>30</v>
      </c>
      <c r="S80" s="12" t="s">
        <v>270</v>
      </c>
      <c r="T80">
        <v>1063</v>
      </c>
      <c r="U80">
        <v>1026</v>
      </c>
      <c r="V80">
        <v>1076</v>
      </c>
      <c r="W80">
        <v>1035</v>
      </c>
      <c r="X80">
        <v>1044</v>
      </c>
      <c r="Y80">
        <v>1038</v>
      </c>
      <c r="Z80" t="s">
        <v>32</v>
      </c>
      <c r="AA80" t="s">
        <v>271</v>
      </c>
      <c r="AB80" s="1">
        <v>44698.51766203704</v>
      </c>
      <c r="AC80">
        <v>0</v>
      </c>
      <c r="AD80" s="4">
        <v>-77.302459769999999</v>
      </c>
      <c r="AE80" s="4">
        <v>38.134372849999998</v>
      </c>
    </row>
    <row r="81" spans="1:31" x14ac:dyDescent="0.35">
      <c r="A81">
        <v>36</v>
      </c>
      <c r="B81" t="s">
        <v>72</v>
      </c>
      <c r="C81" s="4" t="s">
        <v>72</v>
      </c>
      <c r="D81" s="4">
        <v>0</v>
      </c>
      <c r="E81" s="4">
        <v>0</v>
      </c>
      <c r="F81" s="4"/>
      <c r="G81">
        <f>Table13[[#This Row],[overall avg air flow (liters per minute)]]/1000</f>
        <v>0</v>
      </c>
      <c r="H81" s="5">
        <v>44686.87332175926</v>
      </c>
      <c r="I81" s="5">
        <v>44686.873356481483</v>
      </c>
      <c r="J81" s="10">
        <f>Table13[[#This Row],[Collection Date/Time]]-Table13[[#This Row],[Deployment Date/Time]]</f>
        <v>3.4722223062999547E-5</v>
      </c>
      <c r="K81" s="9">
        <f>Table13[[#This Row],[sample time (day)]]*24*60*Table13[[#This Row],[air flow cubic meters per minute]]</f>
        <v>0</v>
      </c>
      <c r="L81" s="4" t="s">
        <v>73</v>
      </c>
      <c r="M81" s="8"/>
      <c r="N81" s="4" t="s">
        <v>77</v>
      </c>
      <c r="O81" s="6">
        <v>44686.873703703706</v>
      </c>
      <c r="P81" s="4" t="s">
        <v>30</v>
      </c>
      <c r="Q81" s="5">
        <v>44686.873703703706</v>
      </c>
      <c r="R81" s="4" t="s">
        <v>30</v>
      </c>
      <c r="S81" s="12" t="s">
        <v>78</v>
      </c>
      <c r="T81" s="4"/>
      <c r="Z81" t="s">
        <v>32</v>
      </c>
      <c r="AA81" t="s">
        <v>79</v>
      </c>
      <c r="AB81" s="1">
        <v>44686.873182870368</v>
      </c>
      <c r="AC81">
        <v>0</v>
      </c>
      <c r="AD81">
        <v>-77.302296579674703</v>
      </c>
      <c r="AE81">
        <v>38.135190129483099</v>
      </c>
    </row>
    <row r="82" spans="1:31" x14ac:dyDescent="0.35">
      <c r="A82">
        <v>101</v>
      </c>
      <c r="B82" t="s">
        <v>38</v>
      </c>
      <c r="C82" t="s">
        <v>38</v>
      </c>
      <c r="D82">
        <v>945.33333333333303</v>
      </c>
      <c r="E82">
        <v>977</v>
      </c>
      <c r="F82" s="4">
        <f>AVERAGE(Table13[[#This Row],[DFU Deployment Flow]:[DFU Collection Flow]])</f>
        <v>961.16666666666652</v>
      </c>
      <c r="G82">
        <f>Table13[[#This Row],[overall avg air flow (liters per minute)]]/1000</f>
        <v>0.9611666666666665</v>
      </c>
      <c r="H82" s="1">
        <v>44698.51185185185</v>
      </c>
      <c r="I82" s="1">
        <v>44698.815347222226</v>
      </c>
      <c r="J82" s="10">
        <f>Table13[[#This Row],[Collection Date/Time]]-Table13[[#This Row],[Deployment Date/Time]]</f>
        <v>0.30349537037545815</v>
      </c>
      <c r="K82" s="9">
        <f>Table13[[#This Row],[sample time (day)]]*24*60*Table13[[#This Row],[air flow cubic meters per minute]]</f>
        <v>420.06187222926405</v>
      </c>
      <c r="L82" t="s">
        <v>28</v>
      </c>
      <c r="N82" t="s">
        <v>263</v>
      </c>
      <c r="O82" s="3">
        <v>44698.512719907405</v>
      </c>
      <c r="P82" t="s">
        <v>30</v>
      </c>
      <c r="Q82" s="1">
        <v>44698.818067129629</v>
      </c>
      <c r="R82" t="s">
        <v>30</v>
      </c>
      <c r="S82" s="12" t="s">
        <v>264</v>
      </c>
      <c r="T82">
        <v>918</v>
      </c>
      <c r="U82">
        <v>959</v>
      </c>
      <c r="V82">
        <v>959</v>
      </c>
      <c r="W82">
        <v>1009</v>
      </c>
      <c r="X82">
        <v>972</v>
      </c>
      <c r="Y82">
        <v>950</v>
      </c>
      <c r="Z82" t="s">
        <v>32</v>
      </c>
      <c r="AA82" t="s">
        <v>265</v>
      </c>
      <c r="AB82" s="1">
        <v>44698.511701388888</v>
      </c>
      <c r="AC82">
        <v>0</v>
      </c>
      <c r="AD82" s="4">
        <v>-77.303640279999996</v>
      </c>
      <c r="AE82" s="4">
        <v>38.134645089999999</v>
      </c>
    </row>
    <row r="83" spans="1:31" x14ac:dyDescent="0.35">
      <c r="A83">
        <v>112</v>
      </c>
      <c r="B83" t="s">
        <v>50</v>
      </c>
      <c r="C83" t="s">
        <v>50</v>
      </c>
      <c r="D83">
        <v>1065.3333333333301</v>
      </c>
      <c r="E83">
        <v>962.33333333333303</v>
      </c>
      <c r="F83" s="4">
        <f>AVERAGE(Table13[[#This Row],[DFU Deployment Flow]:[DFU Collection Flow]])</f>
        <v>1013.8333333333316</v>
      </c>
      <c r="G83">
        <f>Table13[[#This Row],[overall avg air flow (liters per minute)]]/1000</f>
        <v>1.0138333333333316</v>
      </c>
      <c r="H83" s="1">
        <v>44699.505416666667</v>
      </c>
      <c r="I83" s="1">
        <v>44699.771828703706</v>
      </c>
      <c r="J83" s="13">
        <f>Table13[[#This Row],[Collection Date/Time]]-Table13[[#This Row],[Deployment Date/Time]]</f>
        <v>0.26641203703911742</v>
      </c>
      <c r="K83" s="14">
        <f>Table13[[#This Row],[sample time (day)]]*24*60*Table13[[#This Row],[air flow cubic meters per minute]]</f>
        <v>388.94026111414763</v>
      </c>
      <c r="L83" t="s">
        <v>28</v>
      </c>
      <c r="M83" s="7" t="s">
        <v>298</v>
      </c>
      <c r="N83" t="s">
        <v>299</v>
      </c>
      <c r="O83" s="3">
        <v>44699.506793981483</v>
      </c>
      <c r="P83" t="s">
        <v>30</v>
      </c>
      <c r="Q83" s="1">
        <v>44699.770914351851</v>
      </c>
      <c r="R83" t="s">
        <v>30</v>
      </c>
      <c r="S83" s="12" t="s">
        <v>300</v>
      </c>
      <c r="T83">
        <v>1053</v>
      </c>
      <c r="U83">
        <v>1065</v>
      </c>
      <c r="V83">
        <v>1078</v>
      </c>
      <c r="W83">
        <v>984</v>
      </c>
      <c r="X83">
        <v>966</v>
      </c>
      <c r="Y83">
        <v>937</v>
      </c>
      <c r="Z83" t="s">
        <v>32</v>
      </c>
      <c r="AA83" t="s">
        <v>301</v>
      </c>
      <c r="AB83" s="1">
        <v>44699.504791666666</v>
      </c>
      <c r="AC83">
        <v>0</v>
      </c>
      <c r="AD83" s="4">
        <v>-77.303707869999997</v>
      </c>
      <c r="AE83" s="4">
        <v>38.133344860000001</v>
      </c>
    </row>
    <row r="84" spans="1:31" x14ac:dyDescent="0.35">
      <c r="A84">
        <v>109</v>
      </c>
      <c r="B84" t="s">
        <v>34</v>
      </c>
      <c r="C84" t="s">
        <v>34</v>
      </c>
      <c r="D84">
        <v>1104.6666666666699</v>
      </c>
      <c r="E84">
        <v>1085.3333333333301</v>
      </c>
      <c r="F84" s="4">
        <f>AVERAGE(Table13[[#This Row],[DFU Deployment Flow]:[DFU Collection Flow]])</f>
        <v>1095</v>
      </c>
      <c r="G84">
        <f>Table13[[#This Row],[overall avg air flow (liters per minute)]]/1000</f>
        <v>1.095</v>
      </c>
      <c r="H84" s="1">
        <v>44699.499826388892</v>
      </c>
      <c r="I84" s="1">
        <v>44699.75880787037</v>
      </c>
      <c r="J84" s="10">
        <f>Table13[[#This Row],[Collection Date/Time]]-Table13[[#This Row],[Deployment Date/Time]]</f>
        <v>0.2589814814782585</v>
      </c>
      <c r="K84" s="9">
        <f>Table13[[#This Row],[sample time (day)]]*24*60*Table13[[#This Row],[air flow cubic meters per minute]]</f>
        <v>408.36199999491799</v>
      </c>
      <c r="L84" t="s">
        <v>28</v>
      </c>
      <c r="M84" s="7" t="s">
        <v>287</v>
      </c>
      <c r="N84" t="s">
        <v>288</v>
      </c>
      <c r="O84" s="3">
        <v>44699.501886574071</v>
      </c>
      <c r="P84" t="s">
        <v>30</v>
      </c>
      <c r="Q84" s="1">
        <v>44699.76122685185</v>
      </c>
      <c r="R84" t="s">
        <v>30</v>
      </c>
      <c r="S84" s="12" t="s">
        <v>289</v>
      </c>
      <c r="T84">
        <v>1099</v>
      </c>
      <c r="U84">
        <v>1103</v>
      </c>
      <c r="V84">
        <v>1112</v>
      </c>
      <c r="W84">
        <v>1134</v>
      </c>
      <c r="X84">
        <v>1078</v>
      </c>
      <c r="Y84">
        <v>1044</v>
      </c>
      <c r="Z84" t="s">
        <v>32</v>
      </c>
      <c r="AA84" t="s">
        <v>290</v>
      </c>
      <c r="AB84" s="1">
        <v>44699.499201388891</v>
      </c>
      <c r="AC84">
        <v>0</v>
      </c>
      <c r="AD84" s="4">
        <v>-77.303616320000003</v>
      </c>
      <c r="AE84" s="4">
        <v>38.133930419999999</v>
      </c>
    </row>
    <row r="85" spans="1:31" x14ac:dyDescent="0.35">
      <c r="A85">
        <v>114</v>
      </c>
      <c r="B85" t="s">
        <v>58</v>
      </c>
      <c r="C85" t="s">
        <v>58</v>
      </c>
      <c r="D85">
        <v>1083.3333333333301</v>
      </c>
      <c r="E85">
        <v>1035.3333333333301</v>
      </c>
      <c r="F85" s="4">
        <f>AVERAGE(Table13[[#This Row],[DFU Deployment Flow]:[DFU Collection Flow]])</f>
        <v>1059.3333333333301</v>
      </c>
      <c r="G85">
        <f>Table13[[#This Row],[overall avg air flow (liters per minute)]]/1000</f>
        <v>1.0593333333333301</v>
      </c>
      <c r="H85" s="1">
        <v>44699.508020833331</v>
      </c>
      <c r="I85" s="1">
        <v>44699.775324074071</v>
      </c>
      <c r="J85" s="10">
        <f>Table13[[#This Row],[Collection Date/Time]]-Table13[[#This Row],[Deployment Date/Time]]</f>
        <v>0.26730324074014788</v>
      </c>
      <c r="K85" s="9">
        <f>Table13[[#This Row],[sample time (day)]]*24*60*Table13[[#This Row],[air flow cubic meters per minute]]</f>
        <v>407.75505555464997</v>
      </c>
      <c r="L85" t="s">
        <v>28</v>
      </c>
      <c r="M85" s="7" t="s">
        <v>305</v>
      </c>
      <c r="N85" t="s">
        <v>306</v>
      </c>
      <c r="O85" s="3">
        <v>44699.509675925925</v>
      </c>
      <c r="P85" t="s">
        <v>30</v>
      </c>
      <c r="Q85" s="1">
        <v>44699.776504629626</v>
      </c>
      <c r="R85" t="s">
        <v>30</v>
      </c>
      <c r="S85" s="12" t="s">
        <v>307</v>
      </c>
      <c r="T85">
        <v>1063</v>
      </c>
      <c r="U85">
        <v>1091</v>
      </c>
      <c r="V85">
        <v>1096</v>
      </c>
      <c r="W85">
        <v>1035</v>
      </c>
      <c r="X85">
        <v>1022</v>
      </c>
      <c r="Y85">
        <v>1049</v>
      </c>
      <c r="Z85" t="s">
        <v>32</v>
      </c>
      <c r="AA85" t="s">
        <v>308</v>
      </c>
      <c r="AB85" s="1">
        <v>44699.507627314815</v>
      </c>
      <c r="AC85">
        <v>0</v>
      </c>
      <c r="AD85" s="4">
        <v>-77.303464910000002</v>
      </c>
      <c r="AE85" s="4">
        <v>38.133285460000003</v>
      </c>
    </row>
    <row r="86" spans="1:31" x14ac:dyDescent="0.35">
      <c r="A86">
        <v>116</v>
      </c>
      <c r="B86" t="s">
        <v>67</v>
      </c>
      <c r="C86" t="s">
        <v>67</v>
      </c>
      <c r="D86">
        <v>1189</v>
      </c>
      <c r="E86">
        <v>909.33333333333303</v>
      </c>
      <c r="F86" s="4">
        <f>AVERAGE(Table13[[#This Row],[DFU Deployment Flow]:[DFU Collection Flow]])</f>
        <v>1049.1666666666665</v>
      </c>
      <c r="G86">
        <f>Table13[[#This Row],[overall avg air flow (liters per minute)]]/1000</f>
        <v>1.0491666666666666</v>
      </c>
      <c r="H86" s="1">
        <v>44699.510914351849</v>
      </c>
      <c r="I86" s="1">
        <v>44699.785219907404</v>
      </c>
      <c r="J86" s="10">
        <f>Table13[[#This Row],[Collection Date/Time]]-Table13[[#This Row],[Deployment Date/Time]]</f>
        <v>0.27430555555474712</v>
      </c>
      <c r="K86" s="9">
        <f>Table13[[#This Row],[sample time (day)]]*24*60*Table13[[#This Row],[air flow cubic meters per minute]]</f>
        <v>414.4208333321119</v>
      </c>
      <c r="L86" t="s">
        <v>28</v>
      </c>
      <c r="M86" s="7" t="s">
        <v>312</v>
      </c>
      <c r="N86" t="s">
        <v>313</v>
      </c>
      <c r="O86" s="3">
        <v>44699.512442129628</v>
      </c>
      <c r="P86" t="s">
        <v>30</v>
      </c>
      <c r="Q86" s="1">
        <v>44699.785555555558</v>
      </c>
      <c r="R86" t="s">
        <v>30</v>
      </c>
      <c r="S86" s="12" t="s">
        <v>314</v>
      </c>
      <c r="T86">
        <v>1189</v>
      </c>
      <c r="U86">
        <v>1184</v>
      </c>
      <c r="V86">
        <v>1194</v>
      </c>
      <c r="W86">
        <v>916</v>
      </c>
      <c r="X86">
        <v>900</v>
      </c>
      <c r="Y86">
        <v>912</v>
      </c>
      <c r="Z86" t="s">
        <v>32</v>
      </c>
      <c r="AA86" t="s">
        <v>315</v>
      </c>
      <c r="AB86" s="1">
        <v>44699.510694444441</v>
      </c>
      <c r="AC86">
        <v>0</v>
      </c>
      <c r="AD86" s="4">
        <v>-77.302962089999994</v>
      </c>
      <c r="AE86" s="4">
        <v>38.133198780000001</v>
      </c>
    </row>
    <row r="87" spans="1:31" x14ac:dyDescent="0.35">
      <c r="A87">
        <v>110</v>
      </c>
      <c r="B87" t="s">
        <v>42</v>
      </c>
      <c r="C87" t="s">
        <v>42</v>
      </c>
      <c r="D87">
        <v>1087.3333333333301</v>
      </c>
      <c r="E87">
        <v>966.66666666666697</v>
      </c>
      <c r="F87" s="4">
        <f>AVERAGE(Table13[[#This Row],[DFU Deployment Flow]:[DFU Collection Flow]])</f>
        <v>1026.9999999999986</v>
      </c>
      <c r="G87">
        <f>Table13[[#This Row],[overall avg air flow (liters per minute)]]/1000</f>
        <v>1.0269999999999986</v>
      </c>
      <c r="H87" s="1">
        <v>44699.502592592595</v>
      </c>
      <c r="I87" s="1">
        <v>44699.7655787037</v>
      </c>
      <c r="J87" s="10">
        <f>Table13[[#This Row],[Collection Date/Time]]-Table13[[#This Row],[Deployment Date/Time]]</f>
        <v>0.2629861111054197</v>
      </c>
      <c r="K87" s="9">
        <f>Table13[[#This Row],[sample time (day)]]*24*60*Table13[[#This Row],[air flow cubic meters per minute]]</f>
        <v>388.92489999158255</v>
      </c>
      <c r="L87" t="s">
        <v>28</v>
      </c>
      <c r="M87" s="7" t="s">
        <v>291</v>
      </c>
      <c r="N87" t="s">
        <v>292</v>
      </c>
      <c r="O87" s="3">
        <v>44699.503900462965</v>
      </c>
      <c r="P87" t="s">
        <v>30</v>
      </c>
      <c r="Q87" s="1">
        <v>44699.766099537039</v>
      </c>
      <c r="R87" t="s">
        <v>30</v>
      </c>
      <c r="S87" s="12" t="s">
        <v>293</v>
      </c>
      <c r="T87">
        <v>1103</v>
      </c>
      <c r="U87">
        <v>1090</v>
      </c>
      <c r="V87">
        <v>1069</v>
      </c>
      <c r="W87">
        <v>907</v>
      </c>
      <c r="X87">
        <v>966</v>
      </c>
      <c r="Y87">
        <v>1027</v>
      </c>
      <c r="Z87" t="s">
        <v>32</v>
      </c>
      <c r="AA87" t="s">
        <v>294</v>
      </c>
      <c r="AB87" s="1">
        <v>44699.502314814818</v>
      </c>
      <c r="AC87">
        <v>0</v>
      </c>
      <c r="AD87" s="4">
        <v>-77.303571340000005</v>
      </c>
      <c r="AE87" s="4">
        <v>38.133696299999997</v>
      </c>
    </row>
    <row r="88" spans="1:31" x14ac:dyDescent="0.35">
      <c r="A88">
        <v>115</v>
      </c>
      <c r="B88" t="s">
        <v>62</v>
      </c>
      <c r="C88" t="s">
        <v>62</v>
      </c>
      <c r="D88">
        <v>1001</v>
      </c>
      <c r="E88">
        <v>936.66666666666697</v>
      </c>
      <c r="F88" s="4">
        <f>AVERAGE(Table13[[#This Row],[DFU Deployment Flow]:[DFU Collection Flow]])</f>
        <v>968.83333333333348</v>
      </c>
      <c r="G88">
        <f>Table13[[#This Row],[overall avg air flow (liters per minute)]]/1000</f>
        <v>0.96883333333333344</v>
      </c>
      <c r="H88" s="1">
        <v>44699.509409722225</v>
      </c>
      <c r="I88" s="1">
        <v>44699.78329861111</v>
      </c>
      <c r="J88" s="10">
        <f>Table13[[#This Row],[Collection Date/Time]]-Table13[[#This Row],[Deployment Date/Time]]</f>
        <v>0.27388888888526708</v>
      </c>
      <c r="K88" s="9">
        <f>Table13[[#This Row],[sample time (day)]]*24*60*Table13[[#This Row],[air flow cubic meters per minute]]</f>
        <v>382.10786666161385</v>
      </c>
      <c r="L88" t="s">
        <v>28</v>
      </c>
      <c r="N88" t="s">
        <v>309</v>
      </c>
      <c r="O88" s="3">
        <v>44699.510416666664</v>
      </c>
      <c r="P88" t="s">
        <v>30</v>
      </c>
      <c r="Q88" s="1">
        <v>44699.785821759258</v>
      </c>
      <c r="R88" t="s">
        <v>30</v>
      </c>
      <c r="S88" s="12" t="s">
        <v>310</v>
      </c>
      <c r="T88">
        <v>1006</v>
      </c>
      <c r="U88">
        <v>997</v>
      </c>
      <c r="V88">
        <v>1000</v>
      </c>
      <c r="W88">
        <v>930</v>
      </c>
      <c r="X88">
        <v>930</v>
      </c>
      <c r="Y88">
        <v>950</v>
      </c>
      <c r="Z88" t="s">
        <v>32</v>
      </c>
      <c r="AA88" t="s">
        <v>311</v>
      </c>
      <c r="AB88" s="1">
        <v>44699.509317129632</v>
      </c>
      <c r="AC88">
        <v>0</v>
      </c>
      <c r="AD88" s="4">
        <v>-77.302481029999996</v>
      </c>
      <c r="AE88" s="4">
        <v>38.133692060000001</v>
      </c>
    </row>
    <row r="89" spans="1:31" x14ac:dyDescent="0.35">
      <c r="A89">
        <v>113</v>
      </c>
      <c r="B89" t="s">
        <v>54</v>
      </c>
      <c r="C89" t="s">
        <v>54</v>
      </c>
      <c r="D89">
        <v>1078</v>
      </c>
      <c r="E89">
        <v>1040</v>
      </c>
      <c r="F89" s="4">
        <f>AVERAGE(Table13[[#This Row],[DFU Deployment Flow]:[DFU Collection Flow]])</f>
        <v>1059</v>
      </c>
      <c r="G89">
        <f>Table13[[#This Row],[overall avg air flow (liters per minute)]]/1000</f>
        <v>1.0589999999999999</v>
      </c>
      <c r="H89" s="1">
        <v>44699.507025462961</v>
      </c>
      <c r="I89" s="1">
        <v>44699.778344907405</v>
      </c>
      <c r="J89" s="10">
        <f>Table13[[#This Row],[Collection Date/Time]]-Table13[[#This Row],[Deployment Date/Time]]</f>
        <v>0.27131944444408873</v>
      </c>
      <c r="K89" s="9">
        <f>Table13[[#This Row],[sample time (day)]]*24*60*Table13[[#This Row],[air flow cubic meters per minute]]</f>
        <v>413.7512999994575</v>
      </c>
      <c r="L89" t="s">
        <v>28</v>
      </c>
      <c r="N89" t="s">
        <v>302</v>
      </c>
      <c r="O89" s="3">
        <v>44699.508229166669</v>
      </c>
      <c r="P89" t="s">
        <v>30</v>
      </c>
      <c r="Q89" s="1">
        <v>44699.780624999999</v>
      </c>
      <c r="R89" t="s">
        <v>30</v>
      </c>
      <c r="S89" s="12" t="s">
        <v>303</v>
      </c>
      <c r="T89">
        <v>1076</v>
      </c>
      <c r="U89">
        <v>1069</v>
      </c>
      <c r="V89">
        <v>1089</v>
      </c>
      <c r="W89">
        <v>1056</v>
      </c>
      <c r="X89">
        <v>1038</v>
      </c>
      <c r="Y89">
        <v>1026</v>
      </c>
      <c r="Z89" t="s">
        <v>32</v>
      </c>
      <c r="AA89" t="s">
        <v>304</v>
      </c>
      <c r="AB89" s="1">
        <v>44699.506956018522</v>
      </c>
      <c r="AC89">
        <v>0</v>
      </c>
      <c r="AD89" s="4">
        <v>-77.302459769999999</v>
      </c>
      <c r="AE89" s="4">
        <v>38.134372849999998</v>
      </c>
    </row>
    <row r="90" spans="1:31" x14ac:dyDescent="0.35">
      <c r="A90">
        <v>111</v>
      </c>
      <c r="B90" t="s">
        <v>46</v>
      </c>
      <c r="C90" t="s">
        <v>46</v>
      </c>
      <c r="D90">
        <v>1021</v>
      </c>
      <c r="E90">
        <v>988.33333333333303</v>
      </c>
      <c r="F90" s="4">
        <f>AVERAGE(Table13[[#This Row],[DFU Deployment Flow]:[DFU Collection Flow]])</f>
        <v>1004.6666666666665</v>
      </c>
      <c r="G90">
        <f>Table13[[#This Row],[overall avg air flow (liters per minute)]]/1000</f>
        <v>1.0046666666666666</v>
      </c>
      <c r="H90" s="1">
        <v>44699.504386574074</v>
      </c>
      <c r="I90" s="1">
        <v>44699.771261574075</v>
      </c>
      <c r="J90" s="10">
        <f>Table13[[#This Row],[Collection Date/Time]]-Table13[[#This Row],[Deployment Date/Time]]</f>
        <v>0.26687500000116415</v>
      </c>
      <c r="K90" s="9">
        <f>Table13[[#This Row],[sample time (day)]]*24*60*Table13[[#This Row],[air flow cubic meters per minute]]</f>
        <v>386.09340000168419</v>
      </c>
      <c r="L90" t="s">
        <v>28</v>
      </c>
      <c r="N90" t="s">
        <v>295</v>
      </c>
      <c r="O90" s="3">
        <v>44699.505682870367</v>
      </c>
      <c r="P90" t="s">
        <v>30</v>
      </c>
      <c r="Q90" s="1">
        <v>44699.774039351854</v>
      </c>
      <c r="R90" t="s">
        <v>30</v>
      </c>
      <c r="S90" s="12" t="s">
        <v>296</v>
      </c>
      <c r="T90">
        <v>1006</v>
      </c>
      <c r="U90">
        <v>1031</v>
      </c>
      <c r="V90">
        <v>1026</v>
      </c>
      <c r="W90">
        <v>980</v>
      </c>
      <c r="X90">
        <v>988</v>
      </c>
      <c r="Y90">
        <v>997</v>
      </c>
      <c r="Z90" t="s">
        <v>32</v>
      </c>
      <c r="AA90" t="s">
        <v>297</v>
      </c>
      <c r="AB90" s="1">
        <v>44699.504305555558</v>
      </c>
      <c r="AC90">
        <v>0</v>
      </c>
      <c r="AD90" s="4">
        <v>-77.303021709999996</v>
      </c>
      <c r="AE90" s="4">
        <v>38.13487387</v>
      </c>
    </row>
    <row r="91" spans="1:31" x14ac:dyDescent="0.35">
      <c r="A91">
        <v>108</v>
      </c>
      <c r="B91" t="s">
        <v>38</v>
      </c>
      <c r="C91" t="s">
        <v>38</v>
      </c>
      <c r="D91">
        <v>955</v>
      </c>
      <c r="E91">
        <v>1026.3333333333301</v>
      </c>
      <c r="F91" s="4">
        <f>AVERAGE(Table13[[#This Row],[DFU Deployment Flow]:[DFU Collection Flow]])</f>
        <v>990.66666666666504</v>
      </c>
      <c r="G91">
        <f>Table13[[#This Row],[overall avg air flow (liters per minute)]]/1000</f>
        <v>0.99066666666666503</v>
      </c>
      <c r="H91" s="1">
        <v>44699.50068287037</v>
      </c>
      <c r="I91" s="1">
        <v>44699.760648148149</v>
      </c>
      <c r="J91" s="10">
        <f>Table13[[#This Row],[Collection Date/Time]]-Table13[[#This Row],[Deployment Date/Time]]</f>
        <v>0.25996527777897427</v>
      </c>
      <c r="K91" s="9">
        <f>Table13[[#This Row],[sample time (day)]]*24*60*Table13[[#This Row],[air flow cubic meters per minute]]</f>
        <v>370.85606666837293</v>
      </c>
      <c r="L91" t="s">
        <v>28</v>
      </c>
      <c r="N91" t="s">
        <v>284</v>
      </c>
      <c r="O91" s="3">
        <v>44699.501863425925</v>
      </c>
      <c r="P91" t="s">
        <v>30</v>
      </c>
      <c r="Q91" s="1">
        <v>44699.768587962964</v>
      </c>
      <c r="R91" t="s">
        <v>30</v>
      </c>
      <c r="S91" s="12" t="s">
        <v>285</v>
      </c>
      <c r="T91">
        <v>984</v>
      </c>
      <c r="U91">
        <v>963</v>
      </c>
      <c r="V91">
        <v>918</v>
      </c>
      <c r="W91">
        <v>1056</v>
      </c>
      <c r="X91">
        <v>1026</v>
      </c>
      <c r="Y91">
        <v>997</v>
      </c>
      <c r="Z91" t="s">
        <v>32</v>
      </c>
      <c r="AA91" t="s">
        <v>286</v>
      </c>
      <c r="AB91" s="1">
        <v>44699.500509259262</v>
      </c>
      <c r="AC91">
        <v>0</v>
      </c>
      <c r="AD91" s="4">
        <v>-77.303640279999996</v>
      </c>
      <c r="AE91" s="4">
        <v>38.134645089999999</v>
      </c>
    </row>
    <row r="92" spans="1:31" x14ac:dyDescent="0.35">
      <c r="A92">
        <v>27</v>
      </c>
      <c r="B92" t="s">
        <v>38</v>
      </c>
      <c r="C92" t="s">
        <v>38</v>
      </c>
      <c r="D92">
        <v>298</v>
      </c>
      <c r="E92">
        <v>320.66666666666703</v>
      </c>
      <c r="F92">
        <f>AVERAGE(Table13[[#This Row],[DFU Deployment Flow]:[DFU Collection Flow]])*3</f>
        <v>928.00000000000045</v>
      </c>
      <c r="G92">
        <f>Table13[[#This Row],[overall avg air flow (liters per minute)]]/1000</f>
        <v>0.92800000000000049</v>
      </c>
      <c r="H92" s="1">
        <v>44686.531805555554</v>
      </c>
      <c r="I92" s="1">
        <v>44686.788865740738</v>
      </c>
      <c r="J92" s="10">
        <f>Table13[[#This Row],[Collection Date/Time]]-Table13[[#This Row],[Deployment Date/Time]]</f>
        <v>0.25706018518394558</v>
      </c>
      <c r="K92" s="9">
        <f>Table13[[#This Row],[sample time (day)]]*24*60*Table13[[#This Row],[air flow cubic meters per minute]]</f>
        <v>343.51466666501034</v>
      </c>
      <c r="L92" t="s">
        <v>28</v>
      </c>
      <c r="N92" t="s">
        <v>39</v>
      </c>
      <c r="O92" s="3">
        <v>44686.533773148149</v>
      </c>
      <c r="P92" t="s">
        <v>30</v>
      </c>
      <c r="Q92" s="1">
        <v>44686.789594907408</v>
      </c>
      <c r="R92" t="s">
        <v>30</v>
      </c>
      <c r="S92" s="12" t="s">
        <v>40</v>
      </c>
      <c r="T92">
        <v>308</v>
      </c>
      <c r="U92">
        <v>303</v>
      </c>
      <c r="V92">
        <v>283</v>
      </c>
      <c r="W92">
        <v>322</v>
      </c>
      <c r="X92">
        <v>319</v>
      </c>
      <c r="Y92">
        <v>321</v>
      </c>
      <c r="Z92" t="s">
        <v>32</v>
      </c>
      <c r="AA92" t="s">
        <v>41</v>
      </c>
      <c r="AB92" s="1">
        <v>44686.531423611108</v>
      </c>
      <c r="AC92">
        <v>0</v>
      </c>
      <c r="AD92" s="4">
        <v>-77.303640279999996</v>
      </c>
      <c r="AE92" s="4">
        <v>38.134645089999999</v>
      </c>
    </row>
    <row r="93" spans="1:31" x14ac:dyDescent="0.35">
      <c r="A93">
        <v>107</v>
      </c>
      <c r="B93" t="s">
        <v>27</v>
      </c>
      <c r="C93" t="s">
        <v>27</v>
      </c>
      <c r="D93">
        <v>973</v>
      </c>
      <c r="E93">
        <v>943.66666666666697</v>
      </c>
      <c r="F93" s="4">
        <f>AVERAGE(Table13[[#This Row],[DFU Deployment Flow]:[DFU Collection Flow]])</f>
        <v>958.33333333333348</v>
      </c>
      <c r="G93">
        <f>Table13[[#This Row],[overall avg air flow (liters per minute)]]/1000</f>
        <v>0.95833333333333348</v>
      </c>
      <c r="H93" s="1">
        <v>44699.498067129629</v>
      </c>
      <c r="I93" s="1">
        <v>44699.75371527778</v>
      </c>
      <c r="J93" s="10">
        <f>Table13[[#This Row],[Collection Date/Time]]-Table13[[#This Row],[Deployment Date/Time]]</f>
        <v>0.25564814815152204</v>
      </c>
      <c r="K93" s="9">
        <f>Table13[[#This Row],[sample time (day)]]*24*60*Table13[[#This Row],[air flow cubic meters per minute]]</f>
        <v>352.79444444910047</v>
      </c>
      <c r="L93" t="s">
        <v>28</v>
      </c>
      <c r="N93" t="s">
        <v>281</v>
      </c>
      <c r="O93" s="3">
        <v>44699.499548611115</v>
      </c>
      <c r="P93" t="s">
        <v>30</v>
      </c>
      <c r="Q93" s="1">
        <v>44699.756805555553</v>
      </c>
      <c r="R93" t="s">
        <v>30</v>
      </c>
      <c r="S93" s="12" t="s">
        <v>282</v>
      </c>
      <c r="T93">
        <v>972</v>
      </c>
      <c r="U93">
        <v>963</v>
      </c>
      <c r="V93">
        <v>984</v>
      </c>
      <c r="W93">
        <v>933</v>
      </c>
      <c r="X93">
        <v>955</v>
      </c>
      <c r="Y93">
        <v>943</v>
      </c>
      <c r="Z93" t="s">
        <v>32</v>
      </c>
      <c r="AA93" t="s">
        <v>283</v>
      </c>
      <c r="AB93" s="1">
        <v>44699.497847222221</v>
      </c>
      <c r="AC93">
        <v>0</v>
      </c>
      <c r="AD93" s="4">
        <v>-77.303849990000003</v>
      </c>
      <c r="AE93" s="4">
        <v>38.134393719999998</v>
      </c>
    </row>
    <row r="94" spans="1:31" x14ac:dyDescent="0.35">
      <c r="A94">
        <v>125</v>
      </c>
      <c r="B94" t="s">
        <v>58</v>
      </c>
      <c r="C94" t="s">
        <v>58</v>
      </c>
      <c r="D94">
        <v>1024.3333333333301</v>
      </c>
      <c r="E94">
        <v>1154.6666666666699</v>
      </c>
      <c r="F94" s="4">
        <f>AVERAGE(Table13[[#This Row],[DFU Deployment Flow]:[DFU Collection Flow]])</f>
        <v>1089.5</v>
      </c>
      <c r="G94">
        <f>Table13[[#This Row],[overall avg air flow (liters per minute)]]/1000</f>
        <v>1.0894999999999999</v>
      </c>
      <c r="H94" s="1">
        <v>44700.508761574078</v>
      </c>
      <c r="I94" s="1">
        <v>44700.807546296295</v>
      </c>
      <c r="J94" s="10">
        <f>Table13[[#This Row],[Collection Date/Time]]-Table13[[#This Row],[Deployment Date/Time]]</f>
        <v>0.29878472221753327</v>
      </c>
      <c r="K94" s="9">
        <f>Table13[[#This Row],[sample time (day)]]*24*60*Table13[[#This Row],[air flow cubic meters per minute]]</f>
        <v>468.75737499264358</v>
      </c>
      <c r="L94" t="s">
        <v>28</v>
      </c>
      <c r="M94" s="7" t="s">
        <v>343</v>
      </c>
      <c r="N94" t="s">
        <v>344</v>
      </c>
      <c r="O94" s="3">
        <v>44700.509155092594</v>
      </c>
      <c r="P94" t="s">
        <v>30</v>
      </c>
      <c r="Q94" s="1">
        <v>44700.80945601852</v>
      </c>
      <c r="R94" t="s">
        <v>30</v>
      </c>
      <c r="S94" s="12" t="s">
        <v>345</v>
      </c>
      <c r="T94">
        <v>1027</v>
      </c>
      <c r="U94">
        <v>1040</v>
      </c>
      <c r="V94">
        <v>1006</v>
      </c>
      <c r="W94">
        <v>1125</v>
      </c>
      <c r="X94">
        <v>1155</v>
      </c>
      <c r="Y94">
        <v>1184</v>
      </c>
      <c r="Z94" t="s">
        <v>32</v>
      </c>
      <c r="AA94" t="s">
        <v>346</v>
      </c>
      <c r="AB94" s="1">
        <v>44700.507881944446</v>
      </c>
      <c r="AC94">
        <v>0</v>
      </c>
      <c r="AD94" s="4">
        <v>-77.303464910000002</v>
      </c>
      <c r="AE94" s="4">
        <v>38.133285460000003</v>
      </c>
    </row>
    <row r="95" spans="1:31" x14ac:dyDescent="0.35">
      <c r="A95">
        <v>123</v>
      </c>
      <c r="B95" t="s">
        <v>50</v>
      </c>
      <c r="C95" t="s">
        <v>50</v>
      </c>
      <c r="D95">
        <v>1043.6666666666699</v>
      </c>
      <c r="E95">
        <v>986</v>
      </c>
      <c r="F95" s="4">
        <f>AVERAGE(Table13[[#This Row],[DFU Deployment Flow]:[DFU Collection Flow]])</f>
        <v>1014.833333333335</v>
      </c>
      <c r="G95">
        <f>Table13[[#This Row],[overall avg air flow (liters per minute)]]/1000</f>
        <v>1.014833333333335</v>
      </c>
      <c r="H95" s="1">
        <v>44700.506689814814</v>
      </c>
      <c r="I95" s="1">
        <v>44700.801898148151</v>
      </c>
      <c r="J95" s="10">
        <f>Table13[[#This Row],[Collection Date/Time]]-Table13[[#This Row],[Deployment Date/Time]]</f>
        <v>0.29520833333663177</v>
      </c>
      <c r="K95" s="9">
        <f>Table13[[#This Row],[sample time (day)]]*24*60*Table13[[#This Row],[air flow cubic meters per minute]]</f>
        <v>431.40565000482093</v>
      </c>
      <c r="L95" t="s">
        <v>28</v>
      </c>
      <c r="M95" s="7" t="s">
        <v>336</v>
      </c>
      <c r="N95" t="s">
        <v>337</v>
      </c>
      <c r="O95" s="3">
        <v>44700.50708333333</v>
      </c>
      <c r="P95" t="s">
        <v>30</v>
      </c>
      <c r="Q95" s="1">
        <v>44700.802777777775</v>
      </c>
      <c r="R95" t="s">
        <v>30</v>
      </c>
      <c r="S95" s="12" t="s">
        <v>338</v>
      </c>
      <c r="T95">
        <v>1044</v>
      </c>
      <c r="U95">
        <v>1031</v>
      </c>
      <c r="V95">
        <v>1056</v>
      </c>
      <c r="W95">
        <v>993</v>
      </c>
      <c r="X95">
        <v>984</v>
      </c>
      <c r="Y95">
        <v>981</v>
      </c>
      <c r="Z95" t="s">
        <v>32</v>
      </c>
      <c r="AA95" t="s">
        <v>339</v>
      </c>
      <c r="AB95" s="1">
        <v>44700.505428240744</v>
      </c>
      <c r="AC95">
        <v>0</v>
      </c>
      <c r="AD95" s="4">
        <v>-77.303707869999997</v>
      </c>
      <c r="AE95" s="4">
        <v>38.133344860000001</v>
      </c>
    </row>
    <row r="96" spans="1:31" x14ac:dyDescent="0.35">
      <c r="A96">
        <v>122</v>
      </c>
      <c r="B96" t="s">
        <v>42</v>
      </c>
      <c r="C96" t="s">
        <v>42</v>
      </c>
      <c r="D96">
        <v>1113.6666666666699</v>
      </c>
      <c r="E96">
        <v>1052.6666666666699</v>
      </c>
      <c r="F96" s="4">
        <f>AVERAGE(Table13[[#This Row],[DFU Deployment Flow]:[DFU Collection Flow]])</f>
        <v>1083.1666666666699</v>
      </c>
      <c r="G96">
        <f>Table13[[#This Row],[overall avg air flow (liters per minute)]]/1000</f>
        <v>1.0831666666666699</v>
      </c>
      <c r="H96" s="1">
        <v>44700.504282407404</v>
      </c>
      <c r="I96" s="1">
        <v>44700.794849537036</v>
      </c>
      <c r="J96" s="10">
        <f>Table13[[#This Row],[Collection Date/Time]]-Table13[[#This Row],[Deployment Date/Time]]</f>
        <v>0.29056712963210884</v>
      </c>
      <c r="K96" s="9">
        <f>Table13[[#This Row],[sample time (day)]]*24*60*Table13[[#This Row],[air flow cubic meters per minute]]</f>
        <v>453.21498611497947</v>
      </c>
      <c r="L96" t="s">
        <v>28</v>
      </c>
      <c r="M96" s="7" t="s">
        <v>332</v>
      </c>
      <c r="N96" t="s">
        <v>333</v>
      </c>
      <c r="O96" s="3">
        <v>44700.504641203705</v>
      </c>
      <c r="P96" t="s">
        <v>30</v>
      </c>
      <c r="Q96" s="1">
        <v>44700.795486111114</v>
      </c>
      <c r="R96" t="s">
        <v>30</v>
      </c>
      <c r="S96" s="12" t="s">
        <v>334</v>
      </c>
      <c r="T96">
        <v>1121</v>
      </c>
      <c r="U96">
        <v>1112</v>
      </c>
      <c r="V96">
        <v>1108</v>
      </c>
      <c r="W96">
        <v>1049</v>
      </c>
      <c r="X96">
        <v>1053</v>
      </c>
      <c r="Y96">
        <v>1056</v>
      </c>
      <c r="Z96" t="s">
        <v>32</v>
      </c>
      <c r="AA96" t="s">
        <v>335</v>
      </c>
      <c r="AB96" s="1">
        <v>44700.503206018519</v>
      </c>
      <c r="AC96">
        <v>0</v>
      </c>
      <c r="AD96" s="4">
        <v>-77.303571340000005</v>
      </c>
      <c r="AE96" s="4">
        <v>38.133696299999997</v>
      </c>
    </row>
    <row r="97" spans="1:31" x14ac:dyDescent="0.35">
      <c r="A97">
        <v>120</v>
      </c>
      <c r="B97" t="s">
        <v>34</v>
      </c>
      <c r="C97" t="s">
        <v>34</v>
      </c>
      <c r="D97">
        <v>1103</v>
      </c>
      <c r="E97">
        <v>1038.3333333333301</v>
      </c>
      <c r="F97" s="4">
        <f>AVERAGE(Table13[[#This Row],[DFU Deployment Flow]:[DFU Collection Flow]])</f>
        <v>1070.6666666666652</v>
      </c>
      <c r="G97">
        <f>Table13[[#This Row],[overall avg air flow (liters per minute)]]/1000</f>
        <v>1.0706666666666651</v>
      </c>
      <c r="H97" s="1">
        <v>44700.501689814817</v>
      </c>
      <c r="I97" s="1">
        <v>44700.79042824074</v>
      </c>
      <c r="J97" s="10">
        <f>Table13[[#This Row],[Collection Date/Time]]-Table13[[#This Row],[Deployment Date/Time]]</f>
        <v>0.28873842592292931</v>
      </c>
      <c r="K97" s="9">
        <f>Table13[[#This Row],[sample time (day)]]*24*60*Table13[[#This Row],[air flow cubic meters per minute]]</f>
        <v>445.16535555093486</v>
      </c>
      <c r="L97" t="s">
        <v>28</v>
      </c>
      <c r="M97" s="7" t="s">
        <v>325</v>
      </c>
      <c r="N97" t="s">
        <v>326</v>
      </c>
      <c r="O97" s="3">
        <v>44700.502442129633</v>
      </c>
      <c r="P97" t="s">
        <v>30</v>
      </c>
      <c r="Q97" s="1">
        <v>44700.792013888888</v>
      </c>
      <c r="R97" t="s">
        <v>30</v>
      </c>
      <c r="S97" s="12" t="s">
        <v>327</v>
      </c>
      <c r="T97">
        <v>1103</v>
      </c>
      <c r="U97">
        <v>1090</v>
      </c>
      <c r="V97">
        <v>1116</v>
      </c>
      <c r="W97">
        <v>1006</v>
      </c>
      <c r="X97">
        <v>1040</v>
      </c>
      <c r="Y97">
        <v>1069</v>
      </c>
      <c r="Z97" t="s">
        <v>32</v>
      </c>
      <c r="AA97" t="s">
        <v>328</v>
      </c>
      <c r="AB97" s="1">
        <v>44700.500567129631</v>
      </c>
      <c r="AC97">
        <v>0</v>
      </c>
      <c r="AD97" s="4">
        <v>-77.303616320000003</v>
      </c>
      <c r="AE97" s="4">
        <v>38.133930419999999</v>
      </c>
    </row>
    <row r="98" spans="1:31" ht="29" x14ac:dyDescent="0.35">
      <c r="A98">
        <v>127</v>
      </c>
      <c r="B98" t="s">
        <v>67</v>
      </c>
      <c r="C98" t="s">
        <v>67</v>
      </c>
      <c r="D98">
        <v>1077.6666666666699</v>
      </c>
      <c r="E98">
        <v>1014</v>
      </c>
      <c r="F98" s="4">
        <f>AVERAGE(Table13[[#This Row],[DFU Deployment Flow]:[DFU Collection Flow]])</f>
        <v>1045.8333333333348</v>
      </c>
      <c r="G98">
        <f>Table13[[#This Row],[overall avg air flow (liters per minute)]]/1000</f>
        <v>1.0458333333333349</v>
      </c>
      <c r="H98" s="1">
        <v>44700.511307870373</v>
      </c>
      <c r="I98" s="1">
        <v>44700.811921296299</v>
      </c>
      <c r="J98" s="10">
        <f>Table13[[#This Row],[Collection Date/Time]]-Table13[[#This Row],[Deployment Date/Time]]</f>
        <v>0.30061342592671281</v>
      </c>
      <c r="K98" s="9">
        <f>Table13[[#This Row],[sample time (day)]]*24*60*Table13[[#This Row],[air flow cubic meters per minute]]</f>
        <v>452.72381944563017</v>
      </c>
      <c r="L98" t="s">
        <v>28</v>
      </c>
      <c r="M98" s="7" t="s">
        <v>350</v>
      </c>
      <c r="N98" t="s">
        <v>351</v>
      </c>
      <c r="O98" s="3">
        <v>44700.511562500003</v>
      </c>
      <c r="P98" t="s">
        <v>30</v>
      </c>
      <c r="Q98" s="1">
        <v>44700.813078703701</v>
      </c>
      <c r="R98" t="s">
        <v>30</v>
      </c>
      <c r="S98" s="12" t="s">
        <v>352</v>
      </c>
      <c r="T98">
        <v>1081</v>
      </c>
      <c r="U98">
        <v>1078</v>
      </c>
      <c r="V98">
        <v>1074</v>
      </c>
      <c r="W98">
        <v>1018</v>
      </c>
      <c r="X98">
        <v>1031</v>
      </c>
      <c r="Y98">
        <v>993</v>
      </c>
      <c r="Z98" t="s">
        <v>32</v>
      </c>
      <c r="AA98" t="s">
        <v>353</v>
      </c>
      <c r="AB98" s="1">
        <v>44700.510104166664</v>
      </c>
      <c r="AC98">
        <v>0</v>
      </c>
      <c r="AD98" s="4">
        <v>-77.302962089999994</v>
      </c>
      <c r="AE98" s="4">
        <v>38.133198780000001</v>
      </c>
    </row>
    <row r="99" spans="1:31" x14ac:dyDescent="0.35">
      <c r="A99">
        <v>128</v>
      </c>
      <c r="B99" t="s">
        <v>62</v>
      </c>
      <c r="C99" t="s">
        <v>62</v>
      </c>
      <c r="D99">
        <v>956.33333333333303</v>
      </c>
      <c r="E99">
        <v>886</v>
      </c>
      <c r="F99" s="4">
        <f>AVERAGE(Table13[[#This Row],[DFU Deployment Flow]:[DFU Collection Flow]])</f>
        <v>921.16666666666652</v>
      </c>
      <c r="G99">
        <f>Table13[[#This Row],[overall avg air flow (liters per minute)]]/1000</f>
        <v>0.92116666666666647</v>
      </c>
      <c r="H99" s="1">
        <v>44700.512800925928</v>
      </c>
      <c r="I99" s="1">
        <v>44700.811284722222</v>
      </c>
      <c r="J99" s="10">
        <f>Table13[[#This Row],[Collection Date/Time]]-Table13[[#This Row],[Deployment Date/Time]]</f>
        <v>0.29848379629402189</v>
      </c>
      <c r="K99" s="9">
        <f>Table13[[#This Row],[sample time (day)]]*24*60*Table13[[#This Row],[air flow cubic meters per minute]]</f>
        <v>395.93278610809409</v>
      </c>
      <c r="L99" t="s">
        <v>28</v>
      </c>
      <c r="N99" s="2" t="s">
        <v>354</v>
      </c>
      <c r="O99" s="3">
        <v>44700.515659722223</v>
      </c>
      <c r="P99" t="s">
        <v>30</v>
      </c>
      <c r="Q99" s="1">
        <v>44700.815671296295</v>
      </c>
      <c r="R99" t="s">
        <v>30</v>
      </c>
      <c r="S99" s="12" t="s">
        <v>355</v>
      </c>
      <c r="T99">
        <v>963</v>
      </c>
      <c r="U99">
        <v>963</v>
      </c>
      <c r="V99">
        <v>943</v>
      </c>
      <c r="W99">
        <v>883</v>
      </c>
      <c r="X99">
        <v>892</v>
      </c>
      <c r="Y99">
        <v>883</v>
      </c>
      <c r="Z99" t="s">
        <v>32</v>
      </c>
      <c r="AA99" t="s">
        <v>356</v>
      </c>
      <c r="AB99" s="1">
        <v>44700.512719907405</v>
      </c>
      <c r="AC99">
        <v>0</v>
      </c>
      <c r="AD99" s="4">
        <v>-77.302481029999996</v>
      </c>
      <c r="AE99" s="4">
        <v>38.133692060000001</v>
      </c>
    </row>
    <row r="100" spans="1:31" x14ac:dyDescent="0.35">
      <c r="A100">
        <v>119</v>
      </c>
      <c r="B100" t="s">
        <v>27</v>
      </c>
      <c r="C100" t="s">
        <v>27</v>
      </c>
      <c r="D100">
        <v>955.66666666666697</v>
      </c>
      <c r="E100">
        <v>905.66666666666697</v>
      </c>
      <c r="F100" s="4">
        <f>AVERAGE(Table13[[#This Row],[DFU Deployment Flow]:[DFU Collection Flow]])</f>
        <v>930.66666666666697</v>
      </c>
      <c r="G100">
        <f>Table13[[#This Row],[overall avg air flow (liters per minute)]]/1000</f>
        <v>0.93066666666666698</v>
      </c>
      <c r="H100" s="1">
        <v>44700.500497685185</v>
      </c>
      <c r="I100" s="1">
        <v>44700.788518518515</v>
      </c>
      <c r="J100" s="10">
        <f>Table13[[#This Row],[Collection Date/Time]]-Table13[[#This Row],[Deployment Date/Time]]</f>
        <v>0.28802083332993789</v>
      </c>
      <c r="K100" s="9">
        <f>Table13[[#This Row],[sample time (day)]]*24*60*Table13[[#This Row],[air flow cubic meters per minute]]</f>
        <v>385.99399999544971</v>
      </c>
      <c r="L100" t="s">
        <v>28</v>
      </c>
      <c r="N100" t="s">
        <v>322</v>
      </c>
      <c r="O100" s="3">
        <v>44700.502025462964</v>
      </c>
      <c r="P100" t="s">
        <v>30</v>
      </c>
      <c r="Q100" s="1">
        <v>44700.792199074072</v>
      </c>
      <c r="R100" t="s">
        <v>30</v>
      </c>
      <c r="S100" s="12" t="s">
        <v>323</v>
      </c>
      <c r="T100">
        <v>937</v>
      </c>
      <c r="U100">
        <v>993</v>
      </c>
      <c r="V100">
        <v>937</v>
      </c>
      <c r="W100">
        <v>912</v>
      </c>
      <c r="X100">
        <v>862</v>
      </c>
      <c r="Y100">
        <v>943</v>
      </c>
      <c r="Z100" t="s">
        <v>32</v>
      </c>
      <c r="AA100" t="s">
        <v>324</v>
      </c>
      <c r="AB100" s="1">
        <v>44700.499664351853</v>
      </c>
      <c r="AC100">
        <v>0</v>
      </c>
      <c r="AD100" s="4">
        <v>-77.303849990000003</v>
      </c>
      <c r="AE100" s="4">
        <v>38.134393719999998</v>
      </c>
    </row>
    <row r="101" spans="1:31" x14ac:dyDescent="0.35">
      <c r="A101">
        <v>126</v>
      </c>
      <c r="B101" t="s">
        <v>54</v>
      </c>
      <c r="C101" t="s">
        <v>54</v>
      </c>
      <c r="D101">
        <v>1076.3333333333301</v>
      </c>
      <c r="E101">
        <v>1009.66666666667</v>
      </c>
      <c r="F101" s="4">
        <f>AVERAGE(Table13[[#This Row],[DFU Deployment Flow]:[DFU Collection Flow]])</f>
        <v>1043</v>
      </c>
      <c r="G101">
        <f>Table13[[#This Row],[overall avg air flow (liters per minute)]]/1000</f>
        <v>1.0429999999999999</v>
      </c>
      <c r="H101" s="1">
        <v>44700.510358796295</v>
      </c>
      <c r="I101" s="1">
        <v>44700.806944444441</v>
      </c>
      <c r="J101" s="10">
        <f>Table13[[#This Row],[Collection Date/Time]]-Table13[[#This Row],[Deployment Date/Time]]</f>
        <v>0.29658564814599231</v>
      </c>
      <c r="K101" s="9">
        <f>Table13[[#This Row],[sample time (day)]]*24*60*Table13[[#This Row],[air flow cubic meters per minute]]</f>
        <v>445.44791666342871</v>
      </c>
      <c r="L101" t="s">
        <v>28</v>
      </c>
      <c r="N101" t="s">
        <v>347</v>
      </c>
      <c r="O101" s="3">
        <v>44700.511053240742</v>
      </c>
      <c r="P101" t="s">
        <v>30</v>
      </c>
      <c r="Q101" s="1">
        <v>44700.809675925928</v>
      </c>
      <c r="R101" t="s">
        <v>30</v>
      </c>
      <c r="S101" s="12" t="s">
        <v>348</v>
      </c>
      <c r="T101">
        <v>1072</v>
      </c>
      <c r="U101">
        <v>1072</v>
      </c>
      <c r="V101">
        <v>1085</v>
      </c>
      <c r="W101">
        <v>1026</v>
      </c>
      <c r="X101">
        <v>1006</v>
      </c>
      <c r="Y101">
        <v>997</v>
      </c>
      <c r="Z101" t="s">
        <v>32</v>
      </c>
      <c r="AA101" t="s">
        <v>349</v>
      </c>
      <c r="AB101" s="1">
        <v>44700.510266203702</v>
      </c>
      <c r="AC101">
        <v>0</v>
      </c>
      <c r="AD101" s="4">
        <v>-77.302459769999999</v>
      </c>
      <c r="AE101" s="4">
        <v>38.134372849999998</v>
      </c>
    </row>
    <row r="102" spans="1:31" x14ac:dyDescent="0.35">
      <c r="A102">
        <v>124</v>
      </c>
      <c r="B102" t="s">
        <v>46</v>
      </c>
      <c r="C102" t="s">
        <v>46</v>
      </c>
      <c r="D102">
        <v>1055.6666666666699</v>
      </c>
      <c r="E102">
        <v>1001.66666666667</v>
      </c>
      <c r="F102" s="4">
        <f>AVERAGE(Table13[[#This Row],[DFU Deployment Flow]:[DFU Collection Flow]])</f>
        <v>1028.6666666666699</v>
      </c>
      <c r="G102">
        <f>Table13[[#This Row],[overall avg air flow (liters per minute)]]/1000</f>
        <v>1.0286666666666699</v>
      </c>
      <c r="H102" s="1">
        <v>44700.5075462963</v>
      </c>
      <c r="I102" s="1">
        <v>44700.799618055556</v>
      </c>
      <c r="J102" s="10">
        <f>Table13[[#This Row],[Collection Date/Time]]-Table13[[#This Row],[Deployment Date/Time]]</f>
        <v>0.29207175925694173</v>
      </c>
      <c r="K102" s="9">
        <f>Table13[[#This Row],[sample time (day)]]*24*60*Table13[[#This Row],[air flow cubic meters per minute]]</f>
        <v>432.64005555212401</v>
      </c>
      <c r="L102" t="s">
        <v>28</v>
      </c>
      <c r="N102" t="s">
        <v>340</v>
      </c>
      <c r="O102" s="3">
        <v>44700.508518518516</v>
      </c>
      <c r="P102" t="s">
        <v>30</v>
      </c>
      <c r="Q102" s="1">
        <v>44700.802743055552</v>
      </c>
      <c r="R102" t="s">
        <v>30</v>
      </c>
      <c r="S102" s="12" t="s">
        <v>341</v>
      </c>
      <c r="T102">
        <v>1044</v>
      </c>
      <c r="U102">
        <v>1060</v>
      </c>
      <c r="V102">
        <v>1063</v>
      </c>
      <c r="W102">
        <v>1006</v>
      </c>
      <c r="X102">
        <v>993</v>
      </c>
      <c r="Y102">
        <v>1006</v>
      </c>
      <c r="Z102" t="s">
        <v>32</v>
      </c>
      <c r="AA102" t="s">
        <v>342</v>
      </c>
      <c r="AB102" s="1">
        <v>44700.507407407407</v>
      </c>
      <c r="AC102">
        <v>0</v>
      </c>
      <c r="AD102" s="4">
        <v>-77.303021709999996</v>
      </c>
      <c r="AE102" s="4">
        <v>38.13487387</v>
      </c>
    </row>
    <row r="103" spans="1:31" x14ac:dyDescent="0.35">
      <c r="A103">
        <v>25</v>
      </c>
      <c r="B103" t="s">
        <v>27</v>
      </c>
      <c r="C103" t="s">
        <v>27</v>
      </c>
      <c r="D103">
        <v>343</v>
      </c>
      <c r="E103">
        <v>329</v>
      </c>
      <c r="F103" s="12">
        <f>AVERAGE(Table13[[#This Row],[DFU Deployment Flow]:[DFU Collection Flow]])*3</f>
        <v>1008</v>
      </c>
      <c r="G103">
        <f>Table13[[#This Row],[overall avg air flow (liters per minute)]]/1000</f>
        <v>1.008</v>
      </c>
      <c r="H103" s="1">
        <v>44686.529328703706</v>
      </c>
      <c r="I103" s="1">
        <v>44686.773298611108</v>
      </c>
      <c r="J103" s="10">
        <f>Table13[[#This Row],[Collection Date/Time]]-Table13[[#This Row],[Deployment Date/Time]]</f>
        <v>0.24396990740206093</v>
      </c>
      <c r="K103" s="9">
        <f>Table13[[#This Row],[sample time (day)]]*24*60*Table13[[#This Row],[air flow cubic meters per minute]]</f>
        <v>354.12719999223947</v>
      </c>
      <c r="L103" t="s">
        <v>28</v>
      </c>
      <c r="N103" t="s">
        <v>29</v>
      </c>
      <c r="O103" s="3">
        <v>44686.530115740738</v>
      </c>
      <c r="P103" t="s">
        <v>30</v>
      </c>
      <c r="Q103" s="1">
        <v>44686.778090277781</v>
      </c>
      <c r="R103" t="s">
        <v>30</v>
      </c>
      <c r="S103" s="12" t="s">
        <v>31</v>
      </c>
      <c r="T103">
        <v>350</v>
      </c>
      <c r="U103">
        <v>349</v>
      </c>
      <c r="V103">
        <v>330</v>
      </c>
      <c r="W103">
        <v>328</v>
      </c>
      <c r="X103">
        <v>329</v>
      </c>
      <c r="Y103">
        <v>330</v>
      </c>
      <c r="Z103" t="s">
        <v>32</v>
      </c>
      <c r="AA103" t="s">
        <v>33</v>
      </c>
      <c r="AB103" s="1">
        <v>44686.528796296298</v>
      </c>
      <c r="AC103">
        <v>0</v>
      </c>
      <c r="AD103" s="4">
        <v>-77.303849990000003</v>
      </c>
      <c r="AE103" s="4">
        <v>38.134393719999998</v>
      </c>
    </row>
    <row r="104" spans="1:31" x14ac:dyDescent="0.35">
      <c r="A104">
        <v>121</v>
      </c>
      <c r="B104" t="s">
        <v>38</v>
      </c>
      <c r="C104" t="s">
        <v>38</v>
      </c>
      <c r="D104">
        <v>957.33333333333303</v>
      </c>
      <c r="E104">
        <v>1043</v>
      </c>
      <c r="F104" s="4">
        <f>AVERAGE(Table13[[#This Row],[DFU Deployment Flow]:[DFU Collection Flow]])</f>
        <v>1000.1666666666665</v>
      </c>
      <c r="G104">
        <f>Table13[[#This Row],[overall avg air flow (liters per minute)]]/1000</f>
        <v>1.0001666666666664</v>
      </c>
      <c r="H104" s="1">
        <v>44700.503252314818</v>
      </c>
      <c r="I104" s="1">
        <v>44700.79283564815</v>
      </c>
      <c r="J104" s="10">
        <f>Table13[[#This Row],[Collection Date/Time]]-Table13[[#This Row],[Deployment Date/Time]]</f>
        <v>0.28958333333139308</v>
      </c>
      <c r="K104" s="9">
        <f>Table13[[#This Row],[sample time (day)]]*24*60*Table13[[#This Row],[air flow cubic meters per minute]]</f>
        <v>417.06949999720547</v>
      </c>
      <c r="L104" t="s">
        <v>28</v>
      </c>
      <c r="N104" t="s">
        <v>329</v>
      </c>
      <c r="O104" s="3">
        <v>44700.50440972222</v>
      </c>
      <c r="P104" t="s">
        <v>30</v>
      </c>
      <c r="Q104" s="1">
        <v>44700.795798611114</v>
      </c>
      <c r="R104" t="s">
        <v>30</v>
      </c>
      <c r="S104" s="12" t="s">
        <v>330</v>
      </c>
      <c r="T104">
        <v>950</v>
      </c>
      <c r="U104">
        <v>963</v>
      </c>
      <c r="V104">
        <v>959</v>
      </c>
      <c r="W104">
        <v>984</v>
      </c>
      <c r="X104">
        <v>1094</v>
      </c>
      <c r="Y104">
        <v>1051</v>
      </c>
      <c r="Z104" t="s">
        <v>32</v>
      </c>
      <c r="AA104" t="s">
        <v>331</v>
      </c>
      <c r="AB104" s="1">
        <v>44700.503171296295</v>
      </c>
      <c r="AC104">
        <v>0</v>
      </c>
      <c r="AD104" s="4">
        <v>-77.303640279999996</v>
      </c>
      <c r="AE104" s="4">
        <v>38.134645089999999</v>
      </c>
    </row>
    <row r="105" spans="1:31" x14ac:dyDescent="0.35">
      <c r="A105">
        <v>134</v>
      </c>
      <c r="B105" t="s">
        <v>42</v>
      </c>
      <c r="C105" t="s">
        <v>42</v>
      </c>
      <c r="D105">
        <v>1069.333333</v>
      </c>
      <c r="E105">
        <v>1006.666667</v>
      </c>
      <c r="F105" s="4">
        <f>AVERAGE(Table13[[#This Row],[DFU Deployment Flow]:[DFU Collection Flow]])</f>
        <v>1038</v>
      </c>
      <c r="G105">
        <f>Table13[[#This Row],[overall avg air flow (liters per minute)]]/1000</f>
        <v>1.038</v>
      </c>
      <c r="H105" s="1">
        <v>44701.496122685188</v>
      </c>
      <c r="I105" s="1">
        <v>44701.648576388892</v>
      </c>
      <c r="J105" s="10">
        <f>Table13[[#This Row],[Collection Date/Time]]-Table13[[#This Row],[Deployment Date/Time]]</f>
        <v>0.15245370370394085</v>
      </c>
      <c r="K105" s="9">
        <f>Table13[[#This Row],[sample time (day)]]*24*60*Table13[[#This Row],[air flow cubic meters per minute]]</f>
        <v>227.87560000035447</v>
      </c>
      <c r="L105" t="s">
        <v>28</v>
      </c>
      <c r="M105" s="7" t="s">
        <v>373</v>
      </c>
      <c r="N105" t="s">
        <v>374</v>
      </c>
      <c r="O105" s="3">
        <v>44701.497025462966</v>
      </c>
      <c r="P105" t="s">
        <v>30</v>
      </c>
      <c r="Q105" s="1">
        <v>44701.649710648147</v>
      </c>
      <c r="R105" t="s">
        <v>30</v>
      </c>
      <c r="S105" s="12" t="s">
        <v>375</v>
      </c>
      <c r="T105">
        <v>1081</v>
      </c>
      <c r="U105">
        <v>1078</v>
      </c>
      <c r="V105">
        <v>1049</v>
      </c>
      <c r="W105">
        <v>993</v>
      </c>
      <c r="X105">
        <v>1009</v>
      </c>
      <c r="Y105">
        <v>1018</v>
      </c>
      <c r="Z105" t="s">
        <v>32</v>
      </c>
      <c r="AA105" t="s">
        <v>376</v>
      </c>
      <c r="AB105" s="1">
        <v>44701.495370370372</v>
      </c>
      <c r="AC105">
        <v>0</v>
      </c>
      <c r="AD105" s="4">
        <v>-77.303571340000005</v>
      </c>
      <c r="AE105" s="4">
        <v>38.133696299999997</v>
      </c>
    </row>
    <row r="106" spans="1:31" x14ac:dyDescent="0.35">
      <c r="A106">
        <v>137</v>
      </c>
      <c r="B106" t="s">
        <v>58</v>
      </c>
      <c r="C106" t="s">
        <v>58</v>
      </c>
      <c r="D106">
        <v>1073</v>
      </c>
      <c r="E106">
        <v>1062.333333</v>
      </c>
      <c r="F106" s="4">
        <f>AVERAGE(Table13[[#This Row],[DFU Deployment Flow]:[DFU Collection Flow]])</f>
        <v>1067.6666665</v>
      </c>
      <c r="G106">
        <f>Table13[[#This Row],[overall avg air flow (liters per minute)]]/1000</f>
        <v>1.0676666665000001</v>
      </c>
      <c r="H106" s="1">
        <v>44701.500763888886</v>
      </c>
      <c r="I106" s="1">
        <v>44701.659317129626</v>
      </c>
      <c r="J106" s="10">
        <f>Table13[[#This Row],[Collection Date/Time]]-Table13[[#This Row],[Deployment Date/Time]]</f>
        <v>0.15855324074072996</v>
      </c>
      <c r="K106" s="9">
        <f>Table13[[#This Row],[sample time (day)]]*24*60*Table13[[#This Row],[air flow cubic meters per minute]]</f>
        <v>243.76609440637512</v>
      </c>
      <c r="L106" t="s">
        <v>28</v>
      </c>
      <c r="M106" s="7" t="s">
        <v>384</v>
      </c>
      <c r="N106" t="s">
        <v>385</v>
      </c>
      <c r="O106" s="3">
        <v>44701.501157407409</v>
      </c>
      <c r="P106" t="s">
        <v>30</v>
      </c>
      <c r="Q106" s="1">
        <v>44701.65996527778</v>
      </c>
      <c r="R106" t="s">
        <v>30</v>
      </c>
      <c r="S106" s="12" t="s">
        <v>386</v>
      </c>
      <c r="T106">
        <v>1076</v>
      </c>
      <c r="U106">
        <v>1062</v>
      </c>
      <c r="V106">
        <v>1081</v>
      </c>
      <c r="W106">
        <v>1062</v>
      </c>
      <c r="X106">
        <v>1069</v>
      </c>
      <c r="Y106">
        <v>1056</v>
      </c>
      <c r="Z106" t="s">
        <v>32</v>
      </c>
      <c r="AA106" t="s">
        <v>387</v>
      </c>
      <c r="AB106" s="1">
        <v>44701.499872685185</v>
      </c>
      <c r="AC106">
        <v>0</v>
      </c>
      <c r="AD106" s="4">
        <v>-77.303464910000002</v>
      </c>
      <c r="AE106" s="4">
        <v>38.133285460000003</v>
      </c>
    </row>
    <row r="107" spans="1:31" x14ac:dyDescent="0.35">
      <c r="A107">
        <v>140</v>
      </c>
      <c r="B107" t="s">
        <v>67</v>
      </c>
      <c r="C107" t="s">
        <v>67</v>
      </c>
      <c r="D107">
        <v>1107.666667</v>
      </c>
      <c r="E107">
        <v>1007</v>
      </c>
      <c r="F107" s="4">
        <f>AVERAGE(Table13[[#This Row],[DFU Deployment Flow]:[DFU Collection Flow]])</f>
        <v>1057.3333335</v>
      </c>
      <c r="G107">
        <f>Table13[[#This Row],[overall avg air flow (liters per minute)]]/1000</f>
        <v>1.0573333334999999</v>
      </c>
      <c r="H107" s="1">
        <v>44701.503182870372</v>
      </c>
      <c r="I107" s="1">
        <v>44701.664236111108</v>
      </c>
      <c r="J107" s="10">
        <f>Table13[[#This Row],[Collection Date/Time]]-Table13[[#This Row],[Deployment Date/Time]]</f>
        <v>0.16105324073578231</v>
      </c>
      <c r="K107" s="9">
        <f>Table13[[#This Row],[sample time (day)]]*24*60*Table13[[#This Row],[air flow cubic meters per minute]]</f>
        <v>245.21322225332548</v>
      </c>
      <c r="L107" t="s">
        <v>28</v>
      </c>
      <c r="M107" s="7" t="s">
        <v>391</v>
      </c>
      <c r="N107" t="s">
        <v>392</v>
      </c>
      <c r="O107" s="3">
        <v>44701.503530092596</v>
      </c>
      <c r="P107" t="s">
        <v>30</v>
      </c>
      <c r="Q107" s="1">
        <v>44701.664687500001</v>
      </c>
      <c r="R107" t="s">
        <v>30</v>
      </c>
      <c r="S107" s="12" t="s">
        <v>393</v>
      </c>
      <c r="T107">
        <v>1103</v>
      </c>
      <c r="U107">
        <v>1108</v>
      </c>
      <c r="V107">
        <v>1112</v>
      </c>
      <c r="W107">
        <v>1015</v>
      </c>
      <c r="X107">
        <v>1006</v>
      </c>
      <c r="Y107">
        <v>1000</v>
      </c>
      <c r="Z107" t="s">
        <v>32</v>
      </c>
      <c r="AA107" t="s">
        <v>394</v>
      </c>
      <c r="AB107" s="1">
        <v>44701.502083333333</v>
      </c>
      <c r="AC107">
        <v>0</v>
      </c>
      <c r="AD107" s="4">
        <v>-77.302962089999994</v>
      </c>
      <c r="AE107" s="4">
        <v>38.133198780000001</v>
      </c>
    </row>
    <row r="108" spans="1:31" x14ac:dyDescent="0.35">
      <c r="A108">
        <v>132</v>
      </c>
      <c r="B108" t="s">
        <v>34</v>
      </c>
      <c r="C108" t="s">
        <v>34</v>
      </c>
      <c r="D108">
        <v>1093.333333</v>
      </c>
      <c r="E108">
        <v>992.66666669999995</v>
      </c>
      <c r="F108" s="4">
        <f>AVERAGE(Table13[[#This Row],[DFU Deployment Flow]:[DFU Collection Flow]])</f>
        <v>1042.99999985</v>
      </c>
      <c r="G108">
        <f>Table13[[#This Row],[overall avg air flow (liters per minute)]]/1000</f>
        <v>1.0429999998499999</v>
      </c>
      <c r="H108" s="1">
        <v>44701.493449074071</v>
      </c>
      <c r="I108" s="1">
        <v>44701.644571759258</v>
      </c>
      <c r="J108" s="10">
        <f>Table13[[#This Row],[Collection Date/Time]]-Table13[[#This Row],[Deployment Date/Time]]</f>
        <v>0.151122685187147</v>
      </c>
      <c r="K108" s="9">
        <f>Table13[[#This Row],[sample time (day)]]*24*60*Table13[[#This Row],[air flow cubic meters per minute]]</f>
        <v>226.97418330363729</v>
      </c>
      <c r="L108" t="s">
        <v>28</v>
      </c>
      <c r="M108" s="7" t="s">
        <v>366</v>
      </c>
      <c r="N108" t="s">
        <v>367</v>
      </c>
      <c r="O108" s="3">
        <v>44701.49459490741</v>
      </c>
      <c r="P108" t="s">
        <v>30</v>
      </c>
      <c r="Q108" s="1">
        <v>44701.645462962966</v>
      </c>
      <c r="R108" t="s">
        <v>30</v>
      </c>
      <c r="S108" s="12" t="s">
        <v>368</v>
      </c>
      <c r="T108">
        <v>1069</v>
      </c>
      <c r="U108">
        <v>1121</v>
      </c>
      <c r="V108">
        <v>1090</v>
      </c>
      <c r="W108">
        <v>1000</v>
      </c>
      <c r="X108">
        <v>972</v>
      </c>
      <c r="Y108">
        <v>1006</v>
      </c>
      <c r="Z108" t="s">
        <v>32</v>
      </c>
      <c r="AA108" t="s">
        <v>369</v>
      </c>
      <c r="AB108" s="1">
        <v>44701.492164351854</v>
      </c>
      <c r="AC108">
        <v>0</v>
      </c>
      <c r="AD108" s="4">
        <v>-77.303616320000003</v>
      </c>
      <c r="AE108" s="4">
        <v>38.133930419999999</v>
      </c>
    </row>
    <row r="109" spans="1:31" x14ac:dyDescent="0.35">
      <c r="A109">
        <v>136</v>
      </c>
      <c r="B109" t="s">
        <v>50</v>
      </c>
      <c r="C109" t="s">
        <v>50</v>
      </c>
      <c r="D109">
        <v>1067</v>
      </c>
      <c r="E109">
        <v>1095.333333</v>
      </c>
      <c r="F109" s="4">
        <f>AVERAGE(Table13[[#This Row],[DFU Deployment Flow]:[DFU Collection Flow]])</f>
        <v>1081.1666665</v>
      </c>
      <c r="G109">
        <f>Table13[[#This Row],[overall avg air flow (liters per minute)]]/1000</f>
        <v>1.0811666664999999</v>
      </c>
      <c r="H109" s="1">
        <v>44701.498749999999</v>
      </c>
      <c r="I109" s="1">
        <v>44701.654930555553</v>
      </c>
      <c r="J109" s="10">
        <f>Table13[[#This Row],[Collection Date/Time]]-Table13[[#This Row],[Deployment Date/Time]]</f>
        <v>0.156180555553874</v>
      </c>
      <c r="K109" s="9">
        <f>Table13[[#This Row],[sample time (day)]]*24*60*Table13[[#This Row],[air flow cubic meters per minute]]</f>
        <v>243.154383293232</v>
      </c>
      <c r="L109" t="s">
        <v>28</v>
      </c>
      <c r="M109" s="7" t="s">
        <v>380</v>
      </c>
      <c r="N109" t="s">
        <v>381</v>
      </c>
      <c r="O109" s="3">
        <v>44701.499293981484</v>
      </c>
      <c r="P109" t="s">
        <v>30</v>
      </c>
      <c r="Q109" s="1">
        <v>44701.656342592592</v>
      </c>
      <c r="R109" t="s">
        <v>30</v>
      </c>
      <c r="S109" s="12" t="s">
        <v>382</v>
      </c>
      <c r="T109">
        <v>1049</v>
      </c>
      <c r="U109">
        <v>1074</v>
      </c>
      <c r="V109">
        <v>1078</v>
      </c>
      <c r="W109">
        <v>1062</v>
      </c>
      <c r="X109">
        <v>1116</v>
      </c>
      <c r="Y109">
        <v>1108</v>
      </c>
      <c r="Z109" t="s">
        <v>32</v>
      </c>
      <c r="AA109" t="s">
        <v>383</v>
      </c>
      <c r="AB109" s="1">
        <v>44701.497812499998</v>
      </c>
      <c r="AC109">
        <v>0</v>
      </c>
      <c r="AD109" s="4">
        <v>-77.303707869999997</v>
      </c>
      <c r="AE109" s="4">
        <v>38.133344860000001</v>
      </c>
    </row>
    <row r="110" spans="1:31" x14ac:dyDescent="0.35">
      <c r="A110">
        <v>131</v>
      </c>
      <c r="B110" t="s">
        <v>27</v>
      </c>
      <c r="C110" t="s">
        <v>27</v>
      </c>
      <c r="D110">
        <v>1020.666667</v>
      </c>
      <c r="E110">
        <v>952.33333330000005</v>
      </c>
      <c r="F110" s="4">
        <f>AVERAGE(Table13[[#This Row],[DFU Deployment Flow]:[DFU Collection Flow]])</f>
        <v>986.50000015000001</v>
      </c>
      <c r="G110">
        <f>Table13[[#This Row],[overall avg air flow (liters per minute)]]/1000</f>
        <v>0.98650000015000006</v>
      </c>
      <c r="H110" s="1">
        <v>44701.492372685185</v>
      </c>
      <c r="I110" s="1">
        <v>44701.643240740741</v>
      </c>
      <c r="J110" s="10">
        <f>Table13[[#This Row],[Collection Date/Time]]-Table13[[#This Row],[Deployment Date/Time]]</f>
        <v>0.15086805555620231</v>
      </c>
      <c r="K110" s="9">
        <f>Table13[[#This Row],[sample time (day)]]*24*60*Table13[[#This Row],[air flow cubic meters per minute]]</f>
        <v>214.31712503350627</v>
      </c>
      <c r="L110" t="s">
        <v>28</v>
      </c>
      <c r="N110" t="s">
        <v>363</v>
      </c>
      <c r="O110" s="3">
        <v>44701.493136574078</v>
      </c>
      <c r="P110" t="s">
        <v>30</v>
      </c>
      <c r="Q110" s="1">
        <v>44701.646817129629</v>
      </c>
      <c r="R110" t="s">
        <v>30</v>
      </c>
      <c r="S110" s="12" t="s">
        <v>364</v>
      </c>
      <c r="T110">
        <v>1013</v>
      </c>
      <c r="U110">
        <v>1031</v>
      </c>
      <c r="V110">
        <v>1018</v>
      </c>
      <c r="W110">
        <v>968</v>
      </c>
      <c r="X110">
        <v>930</v>
      </c>
      <c r="Y110">
        <v>959</v>
      </c>
      <c r="Z110" t="s">
        <v>32</v>
      </c>
      <c r="AA110" t="s">
        <v>365</v>
      </c>
      <c r="AB110" s="1">
        <v>44701.492291666669</v>
      </c>
      <c r="AC110">
        <v>0</v>
      </c>
      <c r="AD110" s="4">
        <v>-77.303849990000003</v>
      </c>
      <c r="AE110" s="4">
        <v>38.134393719999998</v>
      </c>
    </row>
    <row r="111" spans="1:31" x14ac:dyDescent="0.35">
      <c r="A111">
        <v>133</v>
      </c>
      <c r="B111" t="s">
        <v>38</v>
      </c>
      <c r="C111" t="s">
        <v>38</v>
      </c>
      <c r="D111">
        <v>921.33333330000005</v>
      </c>
      <c r="E111">
        <v>932</v>
      </c>
      <c r="F111" s="4">
        <f>AVERAGE(Table13[[#This Row],[DFU Deployment Flow]:[DFU Collection Flow]])</f>
        <v>926.66666665000002</v>
      </c>
      <c r="G111">
        <f>Table13[[#This Row],[overall avg air flow (liters per minute)]]/1000</f>
        <v>0.92666666664999997</v>
      </c>
      <c r="H111" s="1">
        <v>44701.494120370371</v>
      </c>
      <c r="I111" s="1">
        <v>44701.647731481484</v>
      </c>
      <c r="J111" s="10">
        <f>Table13[[#This Row],[Collection Date/Time]]-Table13[[#This Row],[Deployment Date/Time]]</f>
        <v>0.15361111111269565</v>
      </c>
      <c r="K111" s="9">
        <f>Table13[[#This Row],[sample time (day)]]*24*60*Table13[[#This Row],[air flow cubic meters per minute]]</f>
        <v>204.97866666509441</v>
      </c>
      <c r="L111" t="s">
        <v>28</v>
      </c>
      <c r="N111" t="s">
        <v>370</v>
      </c>
      <c r="O111" s="3">
        <v>44701.495173611111</v>
      </c>
      <c r="P111" t="s">
        <v>30</v>
      </c>
      <c r="Q111" s="1">
        <v>44701.651377314818</v>
      </c>
      <c r="R111" t="s">
        <v>30</v>
      </c>
      <c r="S111" s="12" t="s">
        <v>371</v>
      </c>
      <c r="T111">
        <v>909</v>
      </c>
      <c r="U111">
        <v>934</v>
      </c>
      <c r="V111">
        <v>921</v>
      </c>
      <c r="W111">
        <v>925</v>
      </c>
      <c r="X111">
        <v>950</v>
      </c>
      <c r="Y111">
        <v>921</v>
      </c>
      <c r="Z111" t="s">
        <v>32</v>
      </c>
      <c r="AA111" t="s">
        <v>372</v>
      </c>
      <c r="AB111" s="1">
        <v>44701.494016203702</v>
      </c>
      <c r="AC111">
        <v>0</v>
      </c>
      <c r="AD111" s="4">
        <v>-77.303640279999996</v>
      </c>
      <c r="AE111" s="4">
        <v>38.134645089999999</v>
      </c>
    </row>
    <row r="112" spans="1:31" x14ac:dyDescent="0.35">
      <c r="A112">
        <v>135</v>
      </c>
      <c r="B112" t="s">
        <v>46</v>
      </c>
      <c r="C112" t="s">
        <v>46</v>
      </c>
      <c r="D112">
        <v>974</v>
      </c>
      <c r="E112">
        <v>929.66666669999995</v>
      </c>
      <c r="F112" s="4">
        <f>AVERAGE(Table13[[#This Row],[DFU Deployment Flow]:[DFU Collection Flow]])</f>
        <v>951.83333334999998</v>
      </c>
      <c r="G112">
        <f>Table13[[#This Row],[overall avg air flow (liters per minute)]]/1000</f>
        <v>0.95183333334999998</v>
      </c>
      <c r="H112" s="1">
        <v>44701.497835648152</v>
      </c>
      <c r="I112" s="1">
        <v>44701.65384259259</v>
      </c>
      <c r="J112" s="10">
        <f>Table13[[#This Row],[Collection Date/Time]]-Table13[[#This Row],[Deployment Date/Time]]</f>
        <v>0.156006944438559</v>
      </c>
      <c r="K112" s="9">
        <f>Table13[[#This Row],[sample time (day)]]*24*60*Table13[[#This Row],[air flow cubic meters per minute]]</f>
        <v>213.82935832901066</v>
      </c>
      <c r="L112" t="s">
        <v>28</v>
      </c>
      <c r="N112" t="s">
        <v>377</v>
      </c>
      <c r="O112" s="3">
        <v>44701.499062499999</v>
      </c>
      <c r="P112" t="s">
        <v>30</v>
      </c>
      <c r="Q112" s="1">
        <v>44701.657361111109</v>
      </c>
      <c r="R112" t="s">
        <v>30</v>
      </c>
      <c r="S112" s="12" t="s">
        <v>378</v>
      </c>
      <c r="T112">
        <v>975</v>
      </c>
      <c r="U112">
        <v>975</v>
      </c>
      <c r="V112">
        <v>972</v>
      </c>
      <c r="W112">
        <v>934</v>
      </c>
      <c r="X112">
        <v>921</v>
      </c>
      <c r="Y112">
        <v>934</v>
      </c>
      <c r="Z112" t="s">
        <v>32</v>
      </c>
      <c r="AA112" t="s">
        <v>379</v>
      </c>
      <c r="AB112" s="1">
        <v>44701.497754629629</v>
      </c>
      <c r="AC112">
        <v>0</v>
      </c>
      <c r="AD112" s="4">
        <v>-77.303021709999996</v>
      </c>
      <c r="AE112" s="4">
        <v>38.13487387</v>
      </c>
    </row>
    <row r="113" spans="1:31" x14ac:dyDescent="0.35">
      <c r="A113">
        <v>139</v>
      </c>
      <c r="B113" t="s">
        <v>62</v>
      </c>
      <c r="C113" t="s">
        <v>62</v>
      </c>
      <c r="D113">
        <v>980</v>
      </c>
      <c r="E113">
        <v>933</v>
      </c>
      <c r="F113" s="4">
        <f>AVERAGE(Table13[[#This Row],[DFU Deployment Flow]:[DFU Collection Flow]])</f>
        <v>956.5</v>
      </c>
      <c r="G113">
        <f>Table13[[#This Row],[overall avg air flow (liters per minute)]]/1000</f>
        <v>0.95650000000000002</v>
      </c>
      <c r="H113" s="1">
        <v>44701.50236111111</v>
      </c>
      <c r="I113" s="1">
        <v>44701.66673611111</v>
      </c>
      <c r="J113" s="10">
        <f>Table13[[#This Row],[Collection Date/Time]]-Table13[[#This Row],[Deployment Date/Time]]</f>
        <v>0.16437500000029104</v>
      </c>
      <c r="K113" s="9">
        <f>Table13[[#This Row],[sample time (day)]]*24*60*Table13[[#This Row],[air flow cubic meters per minute]]</f>
        <v>226.40355000040086</v>
      </c>
      <c r="L113" t="s">
        <v>28</v>
      </c>
      <c r="N113" t="s">
        <v>388</v>
      </c>
      <c r="O113" s="3">
        <v>44701.503449074073</v>
      </c>
      <c r="P113" t="s">
        <v>30</v>
      </c>
      <c r="Q113" s="1">
        <v>44701.669039351851</v>
      </c>
      <c r="R113" t="s">
        <v>30</v>
      </c>
      <c r="S113" s="12" t="s">
        <v>389</v>
      </c>
      <c r="T113">
        <v>984</v>
      </c>
      <c r="U113">
        <v>981</v>
      </c>
      <c r="V113">
        <v>975</v>
      </c>
      <c r="W113">
        <v>925</v>
      </c>
      <c r="X113">
        <v>937</v>
      </c>
      <c r="Y113">
        <v>937</v>
      </c>
      <c r="Z113" t="s">
        <v>32</v>
      </c>
      <c r="AA113" t="s">
        <v>390</v>
      </c>
      <c r="AB113" s="1">
        <v>44701.502291666664</v>
      </c>
      <c r="AC113">
        <v>0</v>
      </c>
      <c r="AD113" s="4">
        <v>-77.302481029999996</v>
      </c>
      <c r="AE113" s="4">
        <v>38.133692060000001</v>
      </c>
    </row>
    <row r="114" spans="1:31" x14ac:dyDescent="0.35">
      <c r="A114">
        <v>29</v>
      </c>
      <c r="B114" t="s">
        <v>46</v>
      </c>
      <c r="C114" t="s">
        <v>46</v>
      </c>
      <c r="D114">
        <v>347</v>
      </c>
      <c r="E114">
        <v>351.66666666666703</v>
      </c>
      <c r="F114">
        <f>AVERAGE(Table13[[#This Row],[DFU Deployment Flow]:[DFU Collection Flow]])*3</f>
        <v>1048.0000000000005</v>
      </c>
      <c r="G114">
        <f>Table13[[#This Row],[overall avg air flow (liters per minute)]]/1000</f>
        <v>1.0480000000000005</v>
      </c>
      <c r="H114" s="1">
        <v>44686.537928240738</v>
      </c>
      <c r="I114" s="1">
        <v>44686.793854166666</v>
      </c>
      <c r="J114" s="10">
        <f>Table13[[#This Row],[Collection Date/Time]]-Table13[[#This Row],[Deployment Date/Time]]</f>
        <v>0.25592592592875008</v>
      </c>
      <c r="K114" s="9">
        <f>Table13[[#This Row],[sample time (day)]]*24*60*Table13[[#This Row],[air flow cubic meters per minute]]</f>
        <v>386.22293333759552</v>
      </c>
      <c r="L114" t="s">
        <v>28</v>
      </c>
      <c r="N114" t="s">
        <v>47</v>
      </c>
      <c r="O114" s="3">
        <v>44686.540393518517</v>
      </c>
      <c r="P114" t="s">
        <v>30</v>
      </c>
      <c r="Q114" s="1">
        <v>44686.796701388892</v>
      </c>
      <c r="R114" t="s">
        <v>30</v>
      </c>
      <c r="S114" s="12" t="s">
        <v>48</v>
      </c>
      <c r="T114">
        <v>340</v>
      </c>
      <c r="U114">
        <v>343</v>
      </c>
      <c r="V114">
        <v>358</v>
      </c>
      <c r="W114">
        <v>348</v>
      </c>
      <c r="X114">
        <v>349</v>
      </c>
      <c r="Y114">
        <v>358</v>
      </c>
      <c r="Z114" t="s">
        <v>32</v>
      </c>
      <c r="AA114" t="s">
        <v>49</v>
      </c>
      <c r="AB114" s="1">
        <v>44686.537037037036</v>
      </c>
      <c r="AC114">
        <v>0</v>
      </c>
      <c r="AD114" s="4">
        <v>-77.303021709999996</v>
      </c>
      <c r="AE114" s="4">
        <v>38.13487387</v>
      </c>
    </row>
    <row r="115" spans="1:31" x14ac:dyDescent="0.35">
      <c r="A115">
        <v>143</v>
      </c>
      <c r="B115" t="s">
        <v>54</v>
      </c>
      <c r="C115" t="s">
        <v>54</v>
      </c>
      <c r="D115">
        <v>1088</v>
      </c>
      <c r="E115">
        <v>1017.666667</v>
      </c>
      <c r="F115" s="4">
        <f>AVERAGE(Table13[[#This Row],[DFU Deployment Flow]:[DFU Collection Flow]])</f>
        <v>1052.8333335</v>
      </c>
      <c r="G115">
        <f>Table13[[#This Row],[overall avg air flow (liters per minute)]]/1000</f>
        <v>1.0528333335</v>
      </c>
      <c r="H115" s="1">
        <v>44701.500162037039</v>
      </c>
      <c r="I115" s="1">
        <v>44701.660324074073</v>
      </c>
      <c r="J115" s="10">
        <f>Table13[[#This Row],[Collection Date/Time]]-Table13[[#This Row],[Deployment Date/Time]]</f>
        <v>0.16016203703475185</v>
      </c>
      <c r="K115" s="9">
        <f>Table13[[#This Row],[sample time (day)]]*24*60*Table13[[#This Row],[air flow cubic meters per minute]]</f>
        <v>242.81846114608547</v>
      </c>
      <c r="L115" t="s">
        <v>28</v>
      </c>
      <c r="N115" t="s">
        <v>402</v>
      </c>
      <c r="O115" s="3">
        <v>44701.663888888892</v>
      </c>
      <c r="P115" t="s">
        <v>30</v>
      </c>
      <c r="Q115" s="1">
        <v>44701.663888888892</v>
      </c>
      <c r="R115" t="s">
        <v>30</v>
      </c>
      <c r="S115" s="12" t="s">
        <v>403</v>
      </c>
      <c r="T115">
        <v>1089</v>
      </c>
      <c r="U115">
        <v>1094</v>
      </c>
      <c r="V115">
        <v>1081</v>
      </c>
      <c r="W115">
        <v>1009</v>
      </c>
      <c r="X115">
        <v>1009</v>
      </c>
      <c r="Y115">
        <v>1035</v>
      </c>
      <c r="Z115" t="s">
        <v>32</v>
      </c>
      <c r="AA115" t="s">
        <v>404</v>
      </c>
      <c r="AB115" s="1">
        <v>44701.500104166669</v>
      </c>
      <c r="AC115">
        <v>0</v>
      </c>
      <c r="AD115" s="4">
        <v>-77.302459769999999</v>
      </c>
      <c r="AE115" s="4">
        <v>38.134372849999998</v>
      </c>
    </row>
    <row r="116" spans="1:31" x14ac:dyDescent="0.35">
      <c r="A116">
        <v>146</v>
      </c>
      <c r="B116" t="s">
        <v>38</v>
      </c>
      <c r="C116" t="s">
        <v>38</v>
      </c>
      <c r="D116">
        <v>705.33333330000005</v>
      </c>
      <c r="E116">
        <v>904.33333330000005</v>
      </c>
      <c r="F116" s="4">
        <f>AVERAGE(Table13[[#This Row],[DFU Deployment Flow]:[DFU Collection Flow]])</f>
        <v>804.83333330000005</v>
      </c>
      <c r="G116">
        <f>Table13[[#This Row],[overall avg air flow (liters per minute)]]/1000</f>
        <v>0.80483333330000006</v>
      </c>
      <c r="H116" s="1">
        <v>44704.571504629632</v>
      </c>
      <c r="I116" s="1">
        <v>44704.756597222222</v>
      </c>
      <c r="J116" s="10">
        <f>Table13[[#This Row],[Collection Date/Time]]-Table13[[#This Row],[Deployment Date/Time]]</f>
        <v>0.18509259259008104</v>
      </c>
      <c r="K116" s="9">
        <f>Table13[[#This Row],[sample time (day)]]*24*60*Table13[[#This Row],[air flow cubic meters per minute]]</f>
        <v>214.5149110993159</v>
      </c>
      <c r="L116" t="s">
        <v>28</v>
      </c>
      <c r="N116" t="s">
        <v>411</v>
      </c>
      <c r="O116" s="3">
        <v>44704.572187500002</v>
      </c>
      <c r="P116" t="s">
        <v>30</v>
      </c>
      <c r="Q116" s="1">
        <v>44704.761018518519</v>
      </c>
      <c r="R116" t="s">
        <v>30</v>
      </c>
      <c r="S116" s="12" t="s">
        <v>412</v>
      </c>
      <c r="T116">
        <v>685</v>
      </c>
      <c r="U116">
        <v>720</v>
      </c>
      <c r="V116">
        <v>711</v>
      </c>
      <c r="W116">
        <v>874</v>
      </c>
      <c r="X116">
        <v>943</v>
      </c>
      <c r="Y116">
        <v>896</v>
      </c>
      <c r="Z116" t="s">
        <v>32</v>
      </c>
      <c r="AA116" t="s">
        <v>413</v>
      </c>
      <c r="AB116" s="1">
        <v>44704.571423611109</v>
      </c>
      <c r="AC116">
        <v>0</v>
      </c>
      <c r="AD116" s="4">
        <v>-77.303640279999996</v>
      </c>
      <c r="AE116" s="4">
        <v>38.134645089999999</v>
      </c>
    </row>
    <row r="117" spans="1:31" x14ac:dyDescent="0.35">
      <c r="A117">
        <v>152</v>
      </c>
      <c r="B117" t="s">
        <v>54</v>
      </c>
      <c r="C117" t="s">
        <v>54</v>
      </c>
      <c r="D117">
        <v>1053</v>
      </c>
      <c r="E117">
        <v>1045</v>
      </c>
      <c r="F117" s="4">
        <f>AVERAGE(Table13[[#This Row],[DFU Deployment Flow]:[DFU Collection Flow]])</f>
        <v>1049</v>
      </c>
      <c r="G117">
        <f>Table13[[#This Row],[overall avg air flow (liters per minute)]]/1000</f>
        <v>1.0489999999999999</v>
      </c>
      <c r="H117" s="1">
        <v>44704.578831018516</v>
      </c>
      <c r="I117" s="1">
        <v>44704.772824074076</v>
      </c>
      <c r="J117" s="10">
        <f>Table13[[#This Row],[Collection Date/Time]]-Table13[[#This Row],[Deployment Date/Time]]</f>
        <v>0.19399305555998581</v>
      </c>
      <c r="K117" s="9">
        <f>Table13[[#This Row],[sample time (day)]]*24*60*Table13[[#This Row],[air flow cubic meters per minute]]</f>
        <v>293.03815000669215</v>
      </c>
      <c r="L117" t="s">
        <v>28</v>
      </c>
      <c r="N117" t="s">
        <v>429</v>
      </c>
      <c r="O117" s="3">
        <v>44704.579513888886</v>
      </c>
      <c r="P117" t="s">
        <v>30</v>
      </c>
      <c r="Q117" s="1">
        <v>44704.774444444447</v>
      </c>
      <c r="R117" t="s">
        <v>30</v>
      </c>
      <c r="S117" s="12" t="s">
        <v>430</v>
      </c>
      <c r="T117">
        <v>1009</v>
      </c>
      <c r="U117">
        <v>1031</v>
      </c>
      <c r="V117">
        <v>1119</v>
      </c>
      <c r="W117">
        <v>1047</v>
      </c>
      <c r="X117">
        <v>1044</v>
      </c>
      <c r="Y117">
        <v>1044</v>
      </c>
      <c r="Z117" t="s">
        <v>32</v>
      </c>
      <c r="AA117" t="s">
        <v>431</v>
      </c>
      <c r="AB117" s="1">
        <v>44704.578680555554</v>
      </c>
      <c r="AC117">
        <v>0</v>
      </c>
      <c r="AD117" s="4">
        <v>-77.302459769999999</v>
      </c>
      <c r="AE117" s="4">
        <v>38.134372849999998</v>
      </c>
    </row>
    <row r="118" spans="1:31" x14ac:dyDescent="0.35">
      <c r="A118">
        <v>154</v>
      </c>
      <c r="B118" t="s">
        <v>62</v>
      </c>
      <c r="C118" t="s">
        <v>62</v>
      </c>
      <c r="D118">
        <v>995.33333330000005</v>
      </c>
      <c r="E118">
        <v>966.33333330000005</v>
      </c>
      <c r="F118" s="4">
        <f>AVERAGE(Table13[[#This Row],[DFU Deployment Flow]:[DFU Collection Flow]])</f>
        <v>980.83333330000005</v>
      </c>
      <c r="G118">
        <f>Table13[[#This Row],[overall avg air flow (liters per minute)]]/1000</f>
        <v>0.9808333333</v>
      </c>
      <c r="H118" s="1">
        <v>44704.58121527778</v>
      </c>
      <c r="I118" s="1">
        <v>44704.777175925927</v>
      </c>
      <c r="J118" s="10">
        <f>Table13[[#This Row],[Collection Date/Time]]-Table13[[#This Row],[Deployment Date/Time]]</f>
        <v>0.19596064814686542</v>
      </c>
      <c r="K118" s="9">
        <f>Table13[[#This Row],[sample time (day)]]*24*60*Table13[[#This Row],[air flow cubic meters per minute]]</f>
        <v>276.77481943322664</v>
      </c>
      <c r="L118" t="s">
        <v>28</v>
      </c>
      <c r="N118" t="s">
        <v>436</v>
      </c>
      <c r="O118" s="3">
        <v>44704.582557870373</v>
      </c>
      <c r="P118" t="s">
        <v>30</v>
      </c>
      <c r="Q118" s="1">
        <v>44704.778252314813</v>
      </c>
      <c r="R118" t="s">
        <v>30</v>
      </c>
      <c r="S118" s="12" t="s">
        <v>437</v>
      </c>
      <c r="T118">
        <v>963</v>
      </c>
      <c r="U118">
        <v>1026</v>
      </c>
      <c r="V118">
        <v>997</v>
      </c>
      <c r="W118">
        <v>955</v>
      </c>
      <c r="X118">
        <v>981</v>
      </c>
      <c r="Y118">
        <v>963</v>
      </c>
      <c r="Z118" t="s">
        <v>32</v>
      </c>
      <c r="AA118" t="s">
        <v>438</v>
      </c>
      <c r="AB118" s="1">
        <v>44704.580983796295</v>
      </c>
      <c r="AC118">
        <v>0</v>
      </c>
      <c r="AD118" s="4">
        <v>-77.302481029999996</v>
      </c>
      <c r="AE118" s="4">
        <v>38.133692060000001</v>
      </c>
    </row>
    <row r="119" spans="1:31" x14ac:dyDescent="0.35">
      <c r="A119">
        <v>144</v>
      </c>
      <c r="B119" t="s">
        <v>27</v>
      </c>
      <c r="C119" t="s">
        <v>27</v>
      </c>
      <c r="D119">
        <v>994.66666669999995</v>
      </c>
      <c r="E119">
        <v>985.33333330000005</v>
      </c>
      <c r="F119" s="4">
        <f>AVERAGE(Table13[[#This Row],[DFU Deployment Flow]:[DFU Collection Flow]])</f>
        <v>990</v>
      </c>
      <c r="G119">
        <f>Table13[[#This Row],[overall avg air flow (liters per minute)]]/1000</f>
        <v>0.99</v>
      </c>
      <c r="H119" s="1">
        <v>44704.568414351852</v>
      </c>
      <c r="I119" s="1">
        <v>44704.754247685189</v>
      </c>
      <c r="J119" s="10">
        <f>Table13[[#This Row],[Collection Date/Time]]-Table13[[#This Row],[Deployment Date/Time]]</f>
        <v>0.18583333333663177</v>
      </c>
      <c r="K119" s="9">
        <f>Table13[[#This Row],[sample time (day)]]*24*60*Table13[[#This Row],[air flow cubic meters per minute]]</f>
        <v>264.92400000470224</v>
      </c>
      <c r="L119" t="s">
        <v>28</v>
      </c>
      <c r="N119" t="s">
        <v>405</v>
      </c>
      <c r="O119" s="3">
        <v>44704.568993055553</v>
      </c>
      <c r="P119" t="s">
        <v>30</v>
      </c>
      <c r="Q119" s="1">
        <v>44704.754652777781</v>
      </c>
      <c r="R119" t="s">
        <v>30</v>
      </c>
      <c r="S119" s="12" t="s">
        <v>406</v>
      </c>
      <c r="T119">
        <v>981</v>
      </c>
      <c r="U119">
        <v>972</v>
      </c>
      <c r="V119">
        <v>1031</v>
      </c>
      <c r="W119">
        <v>1000</v>
      </c>
      <c r="X119">
        <v>959</v>
      </c>
      <c r="Y119">
        <v>997</v>
      </c>
      <c r="Z119" t="s">
        <v>32</v>
      </c>
      <c r="AA119" t="s">
        <v>407</v>
      </c>
      <c r="AB119" s="1">
        <v>44704.568287037036</v>
      </c>
      <c r="AC119">
        <v>0</v>
      </c>
      <c r="AD119" s="4">
        <v>-77.303849990000003</v>
      </c>
      <c r="AE119" s="4">
        <v>38.134393719999998</v>
      </c>
    </row>
    <row r="120" spans="1:31" x14ac:dyDescent="0.35">
      <c r="A120">
        <v>150</v>
      </c>
      <c r="B120" t="s">
        <v>46</v>
      </c>
      <c r="C120" t="s">
        <v>46</v>
      </c>
      <c r="D120">
        <v>1045.666667</v>
      </c>
      <c r="E120">
        <v>1010.666667</v>
      </c>
      <c r="F120" s="4">
        <f>AVERAGE(Table13[[#This Row],[DFU Deployment Flow]:[DFU Collection Flow]])</f>
        <v>1028.166667</v>
      </c>
      <c r="G120">
        <f>Table13[[#This Row],[overall avg air flow (liters per minute)]]/1000</f>
        <v>1.028166667</v>
      </c>
      <c r="H120" s="1">
        <v>44704.574780092589</v>
      </c>
      <c r="I120" s="1">
        <v>44704.766458333332</v>
      </c>
      <c r="J120" s="10">
        <f>Table13[[#This Row],[Collection Date/Time]]-Table13[[#This Row],[Deployment Date/Time]]</f>
        <v>0.19167824074247619</v>
      </c>
      <c r="K120" s="9">
        <f>Table13[[#This Row],[sample time (day)]]*24*60*Table13[[#This Row],[air flow cubic meters per minute]]</f>
        <v>283.79113620568609</v>
      </c>
      <c r="L120" t="s">
        <v>28</v>
      </c>
      <c r="N120" t="s">
        <v>423</v>
      </c>
      <c r="O120" s="3">
        <v>44704.57671296296</v>
      </c>
      <c r="P120" t="s">
        <v>30</v>
      </c>
      <c r="Q120" s="1">
        <v>44704.768333333333</v>
      </c>
      <c r="R120" t="s">
        <v>30</v>
      </c>
      <c r="S120" s="12" t="s">
        <v>424</v>
      </c>
      <c r="T120">
        <v>997</v>
      </c>
      <c r="U120">
        <v>1051</v>
      </c>
      <c r="V120">
        <v>1089</v>
      </c>
      <c r="W120">
        <v>997</v>
      </c>
      <c r="X120">
        <v>1022</v>
      </c>
      <c r="Y120">
        <v>1013</v>
      </c>
      <c r="Z120" t="s">
        <v>32</v>
      </c>
      <c r="AA120" t="s">
        <v>425</v>
      </c>
      <c r="AB120" s="1">
        <v>44704.574652777781</v>
      </c>
      <c r="AC120">
        <v>0</v>
      </c>
      <c r="AD120" s="4">
        <v>-77.303021709999996</v>
      </c>
      <c r="AE120" s="4">
        <v>38.13487387</v>
      </c>
    </row>
    <row r="121" spans="1:31" x14ac:dyDescent="0.35">
      <c r="A121">
        <v>148</v>
      </c>
      <c r="B121" t="s">
        <v>50</v>
      </c>
      <c r="C121" t="s">
        <v>50</v>
      </c>
      <c r="D121">
        <v>1044.333333</v>
      </c>
      <c r="E121">
        <v>1149.333333</v>
      </c>
      <c r="F121" s="4">
        <f>AVERAGE(Table13[[#This Row],[DFU Deployment Flow]:[DFU Collection Flow]])</f>
        <v>1096.833333</v>
      </c>
      <c r="G121">
        <f>Table13[[#This Row],[overall avg air flow (liters per minute)]]/1000</f>
        <v>1.096833333</v>
      </c>
      <c r="H121" s="1">
        <v>44704.573495370372</v>
      </c>
      <c r="I121" s="1">
        <v>44704.721215277779</v>
      </c>
      <c r="J121" s="10">
        <f>Table13[[#This Row],[Collection Date/Time]]-Table13[[#This Row],[Deployment Date/Time]]</f>
        <v>0.14771990740700858</v>
      </c>
      <c r="K121" s="9">
        <f>Table13[[#This Row],[sample time (day)]]*24*60*Table13[[#This Row],[air flow cubic meters per minute]]</f>
        <v>233.31473048402006</v>
      </c>
      <c r="L121" t="s">
        <v>28</v>
      </c>
      <c r="N121" t="s">
        <v>417</v>
      </c>
      <c r="O121" s="3">
        <v>44704.574374999997</v>
      </c>
      <c r="P121" t="s">
        <v>30</v>
      </c>
      <c r="Q121" s="1">
        <v>44704.722349537034</v>
      </c>
      <c r="R121" t="s">
        <v>30</v>
      </c>
      <c r="S121" s="12" t="s">
        <v>418</v>
      </c>
      <c r="T121">
        <v>1040</v>
      </c>
      <c r="U121">
        <v>1053</v>
      </c>
      <c r="V121">
        <v>1040</v>
      </c>
      <c r="W121">
        <v>1150</v>
      </c>
      <c r="X121">
        <v>1155</v>
      </c>
      <c r="Y121">
        <v>1143</v>
      </c>
      <c r="Z121" t="s">
        <v>32</v>
      </c>
      <c r="AA121" t="s">
        <v>419</v>
      </c>
      <c r="AB121" s="1">
        <v>44704.573182870372</v>
      </c>
      <c r="AC121">
        <v>0</v>
      </c>
      <c r="AD121" s="4">
        <v>-77.303707869999997</v>
      </c>
      <c r="AE121" s="4">
        <v>38.133344860000001</v>
      </c>
    </row>
    <row r="122" spans="1:31" x14ac:dyDescent="0.35">
      <c r="A122">
        <v>153</v>
      </c>
      <c r="B122" t="s">
        <v>432</v>
      </c>
      <c r="C122" t="s">
        <v>432</v>
      </c>
      <c r="D122">
        <v>924.33333330000005</v>
      </c>
      <c r="E122">
        <v>989.66666669999995</v>
      </c>
      <c r="F122" s="4">
        <f>AVERAGE(Table13[[#This Row],[DFU Deployment Flow]:[DFU Collection Flow]])</f>
        <v>957</v>
      </c>
      <c r="G122">
        <f>Table13[[#This Row],[overall avg air flow (liters per minute)]]/1000</f>
        <v>0.95699999999999996</v>
      </c>
      <c r="H122" s="1">
        <v>44704.579918981479</v>
      </c>
      <c r="I122" s="1">
        <v>44704.727962962963</v>
      </c>
      <c r="J122" s="10">
        <f>Table13[[#This Row],[Collection Date/Time]]-Table13[[#This Row],[Deployment Date/Time]]</f>
        <v>0.14804398148407927</v>
      </c>
      <c r="K122" s="9">
        <f>Table13[[#This Row],[sample time (day)]]*24*60*Table13[[#This Row],[air flow cubic meters per minute]]</f>
        <v>204.01645000357996</v>
      </c>
      <c r="L122" t="s">
        <v>28</v>
      </c>
      <c r="N122" s="2" t="s">
        <v>433</v>
      </c>
      <c r="O122" s="3">
        <v>44704.581990740742</v>
      </c>
      <c r="P122" t="s">
        <v>30</v>
      </c>
      <c r="Q122" s="1">
        <v>44704.728958333333</v>
      </c>
      <c r="R122" t="s">
        <v>30</v>
      </c>
      <c r="S122" s="12" t="s">
        <v>434</v>
      </c>
      <c r="T122">
        <v>941</v>
      </c>
      <c r="U122">
        <v>907</v>
      </c>
      <c r="V122">
        <v>925</v>
      </c>
      <c r="W122">
        <v>997</v>
      </c>
      <c r="X122">
        <v>988</v>
      </c>
      <c r="Y122">
        <v>984</v>
      </c>
      <c r="Z122" t="s">
        <v>32</v>
      </c>
      <c r="AA122" t="s">
        <v>435</v>
      </c>
      <c r="AB122" s="1">
        <v>44704.579710648148</v>
      </c>
      <c r="AC122">
        <v>0</v>
      </c>
      <c r="AD122" s="4">
        <v>-77.303267590000004</v>
      </c>
      <c r="AE122" s="4">
        <v>38.133274739999997</v>
      </c>
    </row>
    <row r="123" spans="1:31" x14ac:dyDescent="0.35">
      <c r="A123">
        <v>155</v>
      </c>
      <c r="B123" t="s">
        <v>439</v>
      </c>
      <c r="C123" t="s">
        <v>439</v>
      </c>
      <c r="D123">
        <v>979.33333330000005</v>
      </c>
      <c r="E123">
        <v>1005</v>
      </c>
      <c r="F123" s="4">
        <f>AVERAGE(Table13[[#This Row],[DFU Deployment Flow]:[DFU Collection Flow]])</f>
        <v>992.16666665000002</v>
      </c>
      <c r="G123">
        <f>Table13[[#This Row],[overall avg air flow (liters per minute)]]/1000</f>
        <v>0.99216666664999997</v>
      </c>
      <c r="H123" s="1">
        <v>44704.582650462966</v>
      </c>
      <c r="I123" s="1">
        <v>44704.731944444444</v>
      </c>
      <c r="J123" s="10">
        <f>Table13[[#This Row],[Collection Date/Time]]-Table13[[#This Row],[Deployment Date/Time]]</f>
        <v>0.14929398147796746</v>
      </c>
      <c r="K123" s="9">
        <f>Table13[[#This Row],[sample time (day)]]*24*60*Table13[[#This Row],[air flow cubic meters per minute]]</f>
        <v>213.29929721361862</v>
      </c>
      <c r="L123" t="s">
        <v>28</v>
      </c>
      <c r="N123" t="s">
        <v>440</v>
      </c>
      <c r="O123" s="3">
        <v>44704.584120370368</v>
      </c>
      <c r="P123" t="s">
        <v>30</v>
      </c>
      <c r="Q123" s="1">
        <v>44704.732361111113</v>
      </c>
      <c r="R123" t="s">
        <v>30</v>
      </c>
      <c r="S123" s="12" t="s">
        <v>441</v>
      </c>
      <c r="T123">
        <v>966</v>
      </c>
      <c r="U123">
        <v>988</v>
      </c>
      <c r="V123">
        <v>984</v>
      </c>
      <c r="W123">
        <v>1018</v>
      </c>
      <c r="X123">
        <v>1000</v>
      </c>
      <c r="Y123">
        <v>997</v>
      </c>
      <c r="Z123" t="s">
        <v>32</v>
      </c>
      <c r="AA123" t="s">
        <v>442</v>
      </c>
      <c r="AB123" s="1">
        <v>44704.582337962966</v>
      </c>
      <c r="AC123">
        <v>0</v>
      </c>
      <c r="AD123" s="4">
        <v>-77.303272230000005</v>
      </c>
      <c r="AE123" s="4">
        <v>38.13316519</v>
      </c>
    </row>
    <row r="124" spans="1:31" x14ac:dyDescent="0.35">
      <c r="A124">
        <v>145</v>
      </c>
      <c r="B124" t="s">
        <v>34</v>
      </c>
      <c r="C124" t="s">
        <v>34</v>
      </c>
      <c r="D124">
        <v>1137.666667</v>
      </c>
      <c r="E124">
        <v>1123.333333</v>
      </c>
      <c r="F124" s="4">
        <f>AVERAGE(Table13[[#This Row],[DFU Deployment Flow]:[DFU Collection Flow]])</f>
        <v>1130.5</v>
      </c>
      <c r="G124">
        <f>Table13[[#This Row],[overall avg air flow (liters per minute)]]/1000</f>
        <v>1.1305000000000001</v>
      </c>
      <c r="H124" s="1">
        <v>44704.568576388891</v>
      </c>
      <c r="I124" s="1">
        <v>44704.711655092593</v>
      </c>
      <c r="J124" s="10">
        <f>Table13[[#This Row],[Collection Date/Time]]-Table13[[#This Row],[Deployment Date/Time]]</f>
        <v>0.14307870370248565</v>
      </c>
      <c r="K124" s="9">
        <f>Table13[[#This Row],[sample time (day)]]*24*60*Table13[[#This Row],[air flow cubic meters per minute]]</f>
        <v>232.92068333135046</v>
      </c>
      <c r="L124" t="s">
        <v>28</v>
      </c>
      <c r="N124" t="s">
        <v>408</v>
      </c>
      <c r="O124" s="3">
        <v>44704.570370370369</v>
      </c>
      <c r="P124" t="s">
        <v>30</v>
      </c>
      <c r="Q124" s="1">
        <v>44704.71366898148</v>
      </c>
      <c r="R124" t="s">
        <v>30</v>
      </c>
      <c r="S124" s="12" t="s">
        <v>409</v>
      </c>
      <c r="T124">
        <v>1171</v>
      </c>
      <c r="U124">
        <v>1108</v>
      </c>
      <c r="V124">
        <v>1134</v>
      </c>
      <c r="W124">
        <v>1053</v>
      </c>
      <c r="X124">
        <v>1146</v>
      </c>
      <c r="Y124">
        <v>1171</v>
      </c>
      <c r="Z124" t="s">
        <v>32</v>
      </c>
      <c r="AA124" t="s">
        <v>410</v>
      </c>
      <c r="AB124" s="1">
        <v>44704.568344907406</v>
      </c>
      <c r="AC124">
        <v>0</v>
      </c>
      <c r="AD124" s="4">
        <v>-77.303616320000003</v>
      </c>
      <c r="AE124" s="4">
        <v>38.133930419999999</v>
      </c>
    </row>
    <row r="126" spans="1:31" x14ac:dyDescent="0.35">
      <c r="A126" t="s">
        <v>454</v>
      </c>
    </row>
    <row r="127" spans="1:31" x14ac:dyDescent="0.35">
      <c r="A127" t="s">
        <v>455</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DFU - Standard Lat-Long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 Timothy</dc:creator>
  <cp:keywords/>
  <dc:description/>
  <cp:lastModifiedBy>Wood, Joe</cp:lastModifiedBy>
  <cp:revision/>
  <dcterms:created xsi:type="dcterms:W3CDTF">2022-06-02T17:23:09Z</dcterms:created>
  <dcterms:modified xsi:type="dcterms:W3CDTF">2023-11-13T18:11:18Z</dcterms:modified>
  <cp:category/>
  <cp:contentStatus/>
</cp:coreProperties>
</file>