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mailsc-my.sharepoint.com/personal/mbaalous_mailbox_sc_edu/Documents/02-Pubs/2023/11-MNP metallic fingerprint_EPA/MS/Data/"/>
    </mc:Choice>
  </mc:AlternateContent>
  <xr:revisionPtr revIDLastSave="25" documentId="8_{B57D2D6B-D2E7-4D9A-A50A-CB19E6D6876B}" xr6:coauthVersionLast="47" xr6:coauthVersionMax="47" xr10:uidLastSave="{8A22ED93-1488-4DCD-A863-B754A6596959}"/>
  <bookViews>
    <workbookView xWindow="-120" yWindow="-120" windowWidth="29040" windowHeight="15840" xr2:uid="{00000000-000D-0000-FFFF-FFFF00000000}"/>
  </bookViews>
  <sheets>
    <sheet name="Intyensity" sheetId="9" r:id="rId1"/>
    <sheet name="Concentrations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9" l="1"/>
  <c r="H6" i="9"/>
  <c r="I6" i="9"/>
  <c r="J6" i="9"/>
  <c r="K6" i="9"/>
  <c r="L6" i="9"/>
  <c r="M6" i="9"/>
  <c r="N6" i="9"/>
  <c r="O6" i="9"/>
  <c r="P6" i="9"/>
  <c r="Q6" i="9"/>
  <c r="R6" i="9"/>
  <c r="S6" i="9"/>
  <c r="T6" i="9"/>
  <c r="U6" i="9"/>
  <c r="V6" i="9"/>
  <c r="W6" i="9"/>
  <c r="X6" i="9"/>
  <c r="Y6" i="9"/>
  <c r="Z6" i="9"/>
  <c r="AA6" i="9"/>
  <c r="AB6" i="9"/>
  <c r="AC6" i="9"/>
  <c r="AD6" i="9"/>
  <c r="AE6" i="9"/>
  <c r="AF6" i="9"/>
  <c r="AG6" i="9"/>
  <c r="AH6" i="9"/>
  <c r="AI6" i="9"/>
  <c r="AJ6" i="9"/>
  <c r="AK6" i="9"/>
  <c r="AL6" i="9"/>
  <c r="AM6" i="9"/>
  <c r="AN6" i="9"/>
  <c r="AO6" i="9"/>
  <c r="AP6" i="9"/>
  <c r="AQ6" i="9"/>
  <c r="AR6" i="9"/>
  <c r="AS6" i="9"/>
  <c r="AT6" i="9"/>
  <c r="AU6" i="9"/>
  <c r="AV6" i="9"/>
  <c r="AW6" i="9"/>
  <c r="AX6" i="9"/>
  <c r="AY6" i="9"/>
  <c r="AZ6" i="9"/>
  <c r="BA6" i="9"/>
  <c r="BB6" i="9"/>
  <c r="BC6" i="9"/>
  <c r="BD6" i="9"/>
  <c r="BE6" i="9"/>
  <c r="BF6" i="9"/>
  <c r="BG6" i="9"/>
  <c r="BH6" i="9"/>
  <c r="BI6" i="9"/>
  <c r="BJ6" i="9"/>
  <c r="BK6" i="9"/>
  <c r="BL6" i="9"/>
  <c r="BM6" i="9"/>
  <c r="BN6" i="9"/>
  <c r="BO6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U7" i="9"/>
  <c r="V7" i="9"/>
  <c r="W7" i="9"/>
  <c r="X7" i="9"/>
  <c r="Y7" i="9"/>
  <c r="Z7" i="9"/>
  <c r="AA7" i="9"/>
  <c r="AB7" i="9"/>
  <c r="AC7" i="9"/>
  <c r="AD7" i="9"/>
  <c r="AE7" i="9"/>
  <c r="AF7" i="9"/>
  <c r="AG7" i="9"/>
  <c r="AH7" i="9"/>
  <c r="AI7" i="9"/>
  <c r="AJ7" i="9"/>
  <c r="AK7" i="9"/>
  <c r="AL7" i="9"/>
  <c r="AM7" i="9"/>
  <c r="AN7" i="9"/>
  <c r="AO7" i="9"/>
  <c r="AP7" i="9"/>
  <c r="AQ7" i="9"/>
  <c r="AR7" i="9"/>
  <c r="AS7" i="9"/>
  <c r="AT7" i="9"/>
  <c r="AU7" i="9"/>
  <c r="AV7" i="9"/>
  <c r="AW7" i="9"/>
  <c r="AX7" i="9"/>
  <c r="AY7" i="9"/>
  <c r="AZ7" i="9"/>
  <c r="BA7" i="9"/>
  <c r="BB7" i="9"/>
  <c r="BC7" i="9"/>
  <c r="BD7" i="9"/>
  <c r="BE7" i="9"/>
  <c r="BF7" i="9"/>
  <c r="BG7" i="9"/>
  <c r="BH7" i="9"/>
  <c r="BI7" i="9"/>
  <c r="BJ7" i="9"/>
  <c r="BK7" i="9"/>
  <c r="BL7" i="9"/>
  <c r="BM7" i="9"/>
  <c r="BN7" i="9"/>
  <c r="BO7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AF8" i="9"/>
  <c r="AG8" i="9"/>
  <c r="AH8" i="9"/>
  <c r="AI8" i="9"/>
  <c r="AJ8" i="9"/>
  <c r="AK8" i="9"/>
  <c r="AL8" i="9"/>
  <c r="AM8" i="9"/>
  <c r="AN8" i="9"/>
  <c r="AO8" i="9"/>
  <c r="AP8" i="9"/>
  <c r="AQ8" i="9"/>
  <c r="AR8" i="9"/>
  <c r="AS8" i="9"/>
  <c r="AT8" i="9"/>
  <c r="AU8" i="9"/>
  <c r="AV8" i="9"/>
  <c r="AW8" i="9"/>
  <c r="AX8" i="9"/>
  <c r="AY8" i="9"/>
  <c r="AZ8" i="9"/>
  <c r="BA8" i="9"/>
  <c r="BB8" i="9"/>
  <c r="BC8" i="9"/>
  <c r="BD8" i="9"/>
  <c r="BE8" i="9"/>
  <c r="BF8" i="9"/>
  <c r="BG8" i="9"/>
  <c r="BH8" i="9"/>
  <c r="BI8" i="9"/>
  <c r="BJ8" i="9"/>
  <c r="BK8" i="9"/>
  <c r="BL8" i="9"/>
  <c r="BM8" i="9"/>
  <c r="BN8" i="9"/>
  <c r="BO8" i="9"/>
  <c r="F7" i="9"/>
  <c r="F24" i="9" s="1"/>
  <c r="F6" i="9"/>
  <c r="A2" i="10"/>
  <c r="AR2" i="10"/>
  <c r="A3" i="10"/>
  <c r="AR3" i="10"/>
  <c r="A4" i="10"/>
  <c r="AR4" i="10"/>
  <c r="A5" i="10"/>
  <c r="AR5" i="10"/>
  <c r="A6" i="10"/>
  <c r="AR6" i="10"/>
  <c r="A7" i="10"/>
  <c r="AR7" i="10"/>
  <c r="A8" i="10"/>
  <c r="AR8" i="10"/>
  <c r="F3" i="9"/>
  <c r="F8" i="9"/>
  <c r="AC28" i="9"/>
  <c r="AP24" i="10"/>
  <c r="AQ24" i="10"/>
  <c r="AY24" i="10"/>
  <c r="AP25" i="10"/>
  <c r="AQ25" i="10"/>
  <c r="AY25" i="10"/>
  <c r="AP26" i="10"/>
  <c r="AQ26" i="10"/>
  <c r="AY26" i="10"/>
  <c r="AP27" i="10"/>
  <c r="AQ27" i="10"/>
  <c r="AY27" i="10"/>
  <c r="AP28" i="10"/>
  <c r="AQ28" i="10"/>
  <c r="AY28" i="10"/>
  <c r="AP29" i="10"/>
  <c r="AQ29" i="10"/>
  <c r="AY29" i="10"/>
  <c r="AP30" i="10"/>
  <c r="AQ30" i="10"/>
  <c r="AY30" i="10"/>
  <c r="AP31" i="10"/>
  <c r="AQ31" i="10"/>
  <c r="AY31" i="10"/>
  <c r="A9" i="10"/>
  <c r="A10" i="10"/>
  <c r="A24" i="10" s="1"/>
  <c r="A11" i="10"/>
  <c r="A25" i="10" s="1"/>
  <c r="A12" i="10"/>
  <c r="A26" i="10" s="1"/>
  <c r="A13" i="10"/>
  <c r="A27" i="10" s="1"/>
  <c r="A14" i="10"/>
  <c r="A28" i="10" s="1"/>
  <c r="A15" i="10"/>
  <c r="A29" i="10" s="1"/>
  <c r="A16" i="10"/>
  <c r="A30" i="10" s="1"/>
  <c r="A17" i="10"/>
  <c r="A31" i="10" s="1"/>
  <c r="A18" i="10"/>
  <c r="A19" i="10"/>
  <c r="A20" i="10"/>
  <c r="C36" i="9"/>
  <c r="B36" i="9"/>
  <c r="AY23" i="10"/>
  <c r="AX23" i="10"/>
  <c r="AW23" i="10"/>
  <c r="AV23" i="10"/>
  <c r="AU23" i="10"/>
  <c r="AT23" i="10"/>
  <c r="AS23" i="10"/>
  <c r="AR23" i="10"/>
  <c r="BO38" i="9"/>
  <c r="BN38" i="9"/>
  <c r="BM38" i="9"/>
  <c r="BL38" i="9"/>
  <c r="BK38" i="9"/>
  <c r="BJ38" i="9"/>
  <c r="BI38" i="9"/>
  <c r="BH38" i="9"/>
  <c r="BG38" i="9"/>
  <c r="BF38" i="9"/>
  <c r="BE38" i="9"/>
  <c r="BD38" i="9"/>
  <c r="BC38" i="9"/>
  <c r="BB38" i="9"/>
  <c r="BA38" i="9"/>
  <c r="AZ38" i="9"/>
  <c r="AY38" i="9"/>
  <c r="AX38" i="9"/>
  <c r="AW38" i="9"/>
  <c r="AV38" i="9"/>
  <c r="AU38" i="9"/>
  <c r="AT38" i="9"/>
  <c r="AS38" i="9"/>
  <c r="AR38" i="9"/>
  <c r="AQ38" i="9"/>
  <c r="AP38" i="9"/>
  <c r="AO38" i="9"/>
  <c r="AN38" i="9"/>
  <c r="AM38" i="9"/>
  <c r="AL38" i="9"/>
  <c r="AK38" i="9"/>
  <c r="AJ38" i="9"/>
  <c r="AI38" i="9"/>
  <c r="AH38" i="9"/>
  <c r="AG38" i="9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C35" i="9"/>
  <c r="B35" i="9"/>
  <c r="C34" i="9"/>
  <c r="B34" i="9"/>
  <c r="C33" i="9"/>
  <c r="B33" i="9"/>
  <c r="C32" i="9"/>
  <c r="B32" i="9"/>
  <c r="C31" i="9"/>
  <c r="B31" i="9"/>
  <c r="C30" i="9"/>
  <c r="B30" i="9"/>
  <c r="C29" i="9"/>
  <c r="B29" i="9"/>
  <c r="C28" i="9"/>
  <c r="B28" i="9"/>
  <c r="C27" i="9"/>
  <c r="B27" i="9"/>
  <c r="C26" i="9"/>
  <c r="B26" i="9"/>
  <c r="C25" i="9"/>
  <c r="B25" i="9"/>
  <c r="C24" i="9"/>
  <c r="B24" i="9"/>
  <c r="BO9" i="9"/>
  <c r="AO1" i="10" s="1"/>
  <c r="BN9" i="9"/>
  <c r="AN1" i="10" s="1"/>
  <c r="BM9" i="9"/>
  <c r="AM1" i="10" s="1"/>
  <c r="BL9" i="9"/>
  <c r="AL1" i="10" s="1"/>
  <c r="BK9" i="9"/>
  <c r="AK1" i="10" s="1"/>
  <c r="BJ9" i="9"/>
  <c r="AJ1" i="10" s="1"/>
  <c r="BI9" i="9"/>
  <c r="AI1" i="10" s="1"/>
  <c r="BH9" i="9"/>
  <c r="AH1" i="10" s="1"/>
  <c r="BG9" i="9"/>
  <c r="AG1" i="10" s="1"/>
  <c r="BF9" i="9"/>
  <c r="AF1" i="10" s="1"/>
  <c r="BE9" i="9"/>
  <c r="AE1" i="10" s="1"/>
  <c r="BD9" i="9"/>
  <c r="AD1" i="10" s="1"/>
  <c r="BC9" i="9"/>
  <c r="AC1" i="10" s="1"/>
  <c r="BB9" i="9"/>
  <c r="AB1" i="10" s="1"/>
  <c r="BA9" i="9"/>
  <c r="AA1" i="10" s="1"/>
  <c r="AZ9" i="9"/>
  <c r="Z1" i="10" s="1"/>
  <c r="AY9" i="9"/>
  <c r="Y1" i="10" s="1"/>
  <c r="AX9" i="9"/>
  <c r="AW9" i="9"/>
  <c r="X1" i="10" s="1"/>
  <c r="AV9" i="9"/>
  <c r="W1" i="10" s="1"/>
  <c r="AU9" i="9"/>
  <c r="V1" i="10" s="1"/>
  <c r="AT9" i="9"/>
  <c r="U1" i="10" s="1"/>
  <c r="AS9" i="9"/>
  <c r="T1" i="10" s="1"/>
  <c r="AR9" i="9"/>
  <c r="AQ9" i="9"/>
  <c r="S1" i="10" s="1"/>
  <c r="AP9" i="9"/>
  <c r="R1" i="10" s="1"/>
  <c r="AO9" i="9"/>
  <c r="AN9" i="9"/>
  <c r="AM9" i="9"/>
  <c r="AL9" i="9"/>
  <c r="AK9" i="9"/>
  <c r="AJ9" i="9"/>
  <c r="Q1" i="10" s="1"/>
  <c r="AI9" i="9"/>
  <c r="AH9" i="9"/>
  <c r="P1" i="10" s="1"/>
  <c r="AG9" i="9"/>
  <c r="O1" i="10" s="1"/>
  <c r="AF9" i="9"/>
  <c r="N1" i="10" s="1"/>
  <c r="AE9" i="9"/>
  <c r="M1" i="10" s="1"/>
  <c r="AD9" i="9"/>
  <c r="AC9" i="9"/>
  <c r="AB9" i="9"/>
  <c r="AA9" i="9"/>
  <c r="Z9" i="9"/>
  <c r="L1" i="10" s="1"/>
  <c r="Y9" i="9"/>
  <c r="K1" i="10" s="1"/>
  <c r="X9" i="9"/>
  <c r="W9" i="9"/>
  <c r="V9" i="9"/>
  <c r="J1" i="10" s="1"/>
  <c r="U9" i="9"/>
  <c r="I1" i="10" s="1"/>
  <c r="T9" i="9"/>
  <c r="S9" i="9"/>
  <c r="R9" i="9"/>
  <c r="H1" i="10" s="1"/>
  <c r="Q9" i="9"/>
  <c r="G1" i="10" s="1"/>
  <c r="P9" i="9"/>
  <c r="F1" i="10" s="1"/>
  <c r="O9" i="9"/>
  <c r="E1" i="10" s="1"/>
  <c r="N9" i="9"/>
  <c r="D1" i="10" s="1"/>
  <c r="M9" i="9"/>
  <c r="L9" i="9"/>
  <c r="K9" i="9"/>
  <c r="J9" i="9"/>
  <c r="I9" i="9"/>
  <c r="C1" i="10" s="1"/>
  <c r="H9" i="9"/>
  <c r="B1" i="10" s="1"/>
  <c r="G9" i="9"/>
  <c r="F9" i="9"/>
  <c r="BO3" i="9"/>
  <c r="BN3" i="9"/>
  <c r="BM3" i="9"/>
  <c r="BL3" i="9"/>
  <c r="BK3" i="9"/>
  <c r="BJ3" i="9"/>
  <c r="BI3" i="9"/>
  <c r="BH3" i="9"/>
  <c r="BG3" i="9"/>
  <c r="BF3" i="9"/>
  <c r="BE3" i="9"/>
  <c r="BD3" i="9"/>
  <c r="BC3" i="9"/>
  <c r="BB3" i="9"/>
  <c r="BA3" i="9"/>
  <c r="AZ3" i="9"/>
  <c r="AY3" i="9"/>
  <c r="AX3" i="9"/>
  <c r="AW3" i="9"/>
  <c r="AV3" i="9"/>
  <c r="AU3" i="9"/>
  <c r="AT3" i="9"/>
  <c r="AS3" i="9"/>
  <c r="AR3" i="9"/>
  <c r="AQ3" i="9"/>
  <c r="AP3" i="9"/>
  <c r="AO3" i="9"/>
  <c r="AN3" i="9"/>
  <c r="AM3" i="9"/>
  <c r="AL3" i="9"/>
  <c r="AK3" i="9"/>
  <c r="AJ3" i="9"/>
  <c r="AI3" i="9"/>
  <c r="AH3" i="9"/>
  <c r="AG3" i="9"/>
  <c r="AF3" i="9"/>
  <c r="AE3" i="9"/>
  <c r="AD3" i="9"/>
  <c r="AC3" i="9"/>
  <c r="AB3" i="9"/>
  <c r="AA3" i="9"/>
  <c r="Z3" i="9"/>
  <c r="Y3" i="9"/>
  <c r="X3" i="9"/>
  <c r="W3" i="9"/>
  <c r="V3" i="9"/>
  <c r="U3" i="9"/>
  <c r="T3" i="9"/>
  <c r="S3" i="9"/>
  <c r="R3" i="9"/>
  <c r="Q3" i="9"/>
  <c r="P3" i="9"/>
  <c r="O3" i="9"/>
  <c r="N3" i="9"/>
  <c r="M3" i="9"/>
  <c r="L3" i="9"/>
  <c r="K3" i="9"/>
  <c r="J3" i="9"/>
  <c r="I3" i="9"/>
  <c r="H3" i="9"/>
  <c r="G3" i="9"/>
  <c r="BO25" i="9" l="1"/>
  <c r="S36" i="9"/>
  <c r="AI36" i="9"/>
  <c r="AY36" i="9"/>
  <c r="BO36" i="9"/>
  <c r="T25" i="9"/>
  <c r="AJ25" i="9"/>
  <c r="AZ25" i="9"/>
  <c r="U36" i="9"/>
  <c r="AK36" i="9"/>
  <c r="BA36" i="9"/>
  <c r="F36" i="9"/>
  <c r="Z36" i="9"/>
  <c r="AP36" i="9"/>
  <c r="BF36" i="9"/>
  <c r="AA36" i="9"/>
  <c r="AQ36" i="9"/>
  <c r="BG36" i="9"/>
  <c r="L36" i="9"/>
  <c r="AB36" i="9"/>
  <c r="AR36" i="9"/>
  <c r="BH36" i="9"/>
  <c r="M36" i="9"/>
  <c r="AC36" i="9"/>
  <c r="AS36" i="9"/>
  <c r="BI36" i="9"/>
  <c r="N36" i="9"/>
  <c r="AD36" i="9"/>
  <c r="AT36" i="9"/>
  <c r="BJ36" i="9"/>
  <c r="O36" i="9"/>
  <c r="AE36" i="9"/>
  <c r="AU36" i="9"/>
  <c r="BK36" i="9"/>
  <c r="P36" i="9"/>
  <c r="AF36" i="9"/>
  <c r="AV36" i="9"/>
  <c r="BL36" i="9"/>
  <c r="Q36" i="9"/>
  <c r="AG36" i="9"/>
  <c r="AW36" i="9"/>
  <c r="BM36" i="9"/>
  <c r="R36" i="9"/>
  <c r="AH36" i="9"/>
  <c r="AX36" i="9"/>
  <c r="BN36" i="9"/>
  <c r="F35" i="9"/>
  <c r="V36" i="9"/>
  <c r="AL36" i="9"/>
  <c r="BB36" i="9"/>
  <c r="G36" i="9"/>
  <c r="W36" i="9"/>
  <c r="AM36" i="9"/>
  <c r="BC36" i="9"/>
  <c r="H36" i="9"/>
  <c r="X36" i="9"/>
  <c r="AN36" i="9"/>
  <c r="BD36" i="9"/>
  <c r="Y36" i="9"/>
  <c r="AO36" i="9"/>
  <c r="AZ36" i="9"/>
  <c r="AJ36" i="9"/>
  <c r="T36" i="9"/>
  <c r="I34" i="9"/>
  <c r="BE27" i="9"/>
  <c r="J28" i="9"/>
  <c r="K30" i="9"/>
  <c r="K36" i="9"/>
  <c r="J36" i="9"/>
  <c r="AD30" i="9"/>
  <c r="AT28" i="9"/>
  <c r="BE36" i="9"/>
  <c r="I36" i="9"/>
  <c r="BL28" i="9"/>
  <c r="BE29" i="9"/>
  <c r="Q29" i="9"/>
  <c r="BM28" i="9"/>
  <c r="AJ24" i="9"/>
  <c r="S29" i="9"/>
  <c r="AY25" i="9"/>
  <c r="U29" i="9"/>
  <c r="AK26" i="9"/>
  <c r="BA28" i="9"/>
  <c r="T26" i="9"/>
  <c r="Y35" i="9"/>
  <c r="Z35" i="9"/>
  <c r="BF30" i="9"/>
  <c r="K28" i="9"/>
  <c r="BG30" i="9"/>
  <c r="L30" i="9"/>
  <c r="AB28" i="9"/>
  <c r="S24" i="9"/>
  <c r="BF27" i="9"/>
  <c r="BF29" i="9"/>
  <c r="AI30" i="9"/>
  <c r="BO28" i="9"/>
  <c r="T24" i="9"/>
  <c r="AI24" i="9"/>
  <c r="S26" i="9"/>
  <c r="F29" i="9"/>
  <c r="V29" i="9"/>
  <c r="AL30" i="9"/>
  <c r="BB28" i="9"/>
  <c r="AY24" i="9"/>
  <c r="AI26" i="9"/>
  <c r="G29" i="9"/>
  <c r="W29" i="9"/>
  <c r="AM26" i="9"/>
  <c r="BC28" i="9"/>
  <c r="AZ24" i="9"/>
  <c r="AJ26" i="9"/>
  <c r="H29" i="9"/>
  <c r="X29" i="9"/>
  <c r="AN26" i="9"/>
  <c r="BD28" i="9"/>
  <c r="BO24" i="9"/>
  <c r="AY26" i="9"/>
  <c r="I28" i="9"/>
  <c r="Y28" i="9"/>
  <c r="AO31" i="9"/>
  <c r="BE30" i="9"/>
  <c r="AZ26" i="9"/>
  <c r="J35" i="9"/>
  <c r="Z28" i="9"/>
  <c r="AP31" i="9"/>
  <c r="BF32" i="9"/>
  <c r="BO26" i="9"/>
  <c r="K29" i="9"/>
  <c r="AA29" i="9"/>
  <c r="AQ26" i="9"/>
  <c r="BG28" i="9"/>
  <c r="S25" i="9"/>
  <c r="L29" i="9"/>
  <c r="AB29" i="9"/>
  <c r="AR26" i="9"/>
  <c r="BH28" i="9"/>
  <c r="BE31" i="9"/>
  <c r="M29" i="9"/>
  <c r="AC29" i="9"/>
  <c r="AS26" i="9"/>
  <c r="BI28" i="9"/>
  <c r="AI25" i="9"/>
  <c r="U27" i="9"/>
  <c r="BF31" i="9"/>
  <c r="N29" i="9"/>
  <c r="AD31" i="9"/>
  <c r="AT32" i="9"/>
  <c r="BJ33" i="9"/>
  <c r="V27" i="9"/>
  <c r="AM27" i="9"/>
  <c r="AL29" i="9"/>
  <c r="O28" i="9"/>
  <c r="AU26" i="9"/>
  <c r="P27" i="9"/>
  <c r="AF28" i="9"/>
  <c r="AV30" i="9"/>
  <c r="AN27" i="9"/>
  <c r="AM29" i="9"/>
  <c r="BJ32" i="9"/>
  <c r="AE35" i="9"/>
  <c r="AE34" i="9"/>
  <c r="AE33" i="9"/>
  <c r="AE32" i="9"/>
  <c r="AE31" i="9"/>
  <c r="AE30" i="9"/>
  <c r="AE29" i="9"/>
  <c r="Q35" i="9"/>
  <c r="Q34" i="9"/>
  <c r="Q33" i="9"/>
  <c r="Q32" i="9"/>
  <c r="Q31" i="9"/>
  <c r="AG35" i="9"/>
  <c r="AG34" i="9"/>
  <c r="AG33" i="9"/>
  <c r="AG32" i="9"/>
  <c r="AG31" i="9"/>
  <c r="AW35" i="9"/>
  <c r="AW34" i="9"/>
  <c r="AW33" i="9"/>
  <c r="AW32" i="9"/>
  <c r="AW31" i="9"/>
  <c r="BM35" i="9"/>
  <c r="BM34" i="9"/>
  <c r="BM33" i="9"/>
  <c r="BM32" i="9"/>
  <c r="BM31" i="9"/>
  <c r="BM30" i="9"/>
  <c r="U24" i="9"/>
  <c r="AK24" i="9"/>
  <c r="BA24" i="9"/>
  <c r="U25" i="9"/>
  <c r="AK25" i="9"/>
  <c r="BA25" i="9"/>
  <c r="U26" i="9"/>
  <c r="BA26" i="9"/>
  <c r="W27" i="9"/>
  <c r="AO27" i="9"/>
  <c r="BG27" i="9"/>
  <c r="L28" i="9"/>
  <c r="AD28" i="9"/>
  <c r="AV28" i="9"/>
  <c r="AN29" i="9"/>
  <c r="BG29" i="9"/>
  <c r="M30" i="9"/>
  <c r="AG30" i="9"/>
  <c r="BI30" i="9"/>
  <c r="BJ31" i="9"/>
  <c r="J34" i="9"/>
  <c r="AO35" i="9"/>
  <c r="BK35" i="9"/>
  <c r="BK34" i="9"/>
  <c r="BK33" i="9"/>
  <c r="BK32" i="9"/>
  <c r="BK31" i="9"/>
  <c r="BK30" i="9"/>
  <c r="BK29" i="9"/>
  <c r="R35" i="9"/>
  <c r="R34" i="9"/>
  <c r="R33" i="9"/>
  <c r="R32" i="9"/>
  <c r="R31" i="9"/>
  <c r="R30" i="9"/>
  <c r="R29" i="9"/>
  <c r="R28" i="9"/>
  <c r="R27" i="9"/>
  <c r="AH35" i="9"/>
  <c r="AH34" i="9"/>
  <c r="AH33" i="9"/>
  <c r="AH32" i="9"/>
  <c r="AH31" i="9"/>
  <c r="AH30" i="9"/>
  <c r="AH29" i="9"/>
  <c r="AH28" i="9"/>
  <c r="AH27" i="9"/>
  <c r="AX35" i="9"/>
  <c r="AX34" i="9"/>
  <c r="AX33" i="9"/>
  <c r="AX32" i="9"/>
  <c r="AX31" i="9"/>
  <c r="AX30" i="9"/>
  <c r="AX29" i="9"/>
  <c r="AX28" i="9"/>
  <c r="AX27" i="9"/>
  <c r="BN35" i="9"/>
  <c r="BN34" i="9"/>
  <c r="BN33" i="9"/>
  <c r="BN32" i="9"/>
  <c r="BN31" i="9"/>
  <c r="BN30" i="9"/>
  <c r="BN29" i="9"/>
  <c r="BN28" i="9"/>
  <c r="BN27" i="9"/>
  <c r="V24" i="9"/>
  <c r="AL24" i="9"/>
  <c r="BB24" i="9"/>
  <c r="F25" i="9"/>
  <c r="V25" i="9"/>
  <c r="AL25" i="9"/>
  <c r="BB25" i="9"/>
  <c r="F26" i="9"/>
  <c r="V26" i="9"/>
  <c r="AL26" i="9"/>
  <c r="BB26" i="9"/>
  <c r="F27" i="9"/>
  <c r="X27" i="9"/>
  <c r="AP27" i="9"/>
  <c r="BH27" i="9"/>
  <c r="M28" i="9"/>
  <c r="AE28" i="9"/>
  <c r="AW28" i="9"/>
  <c r="AO29" i="9"/>
  <c r="BH29" i="9"/>
  <c r="N30" i="9"/>
  <c r="BJ30" i="9"/>
  <c r="I33" i="9"/>
  <c r="N34" i="9"/>
  <c r="AP35" i="9"/>
  <c r="S35" i="9"/>
  <c r="S34" i="9"/>
  <c r="S33" i="9"/>
  <c r="S32" i="9"/>
  <c r="S31" i="9"/>
  <c r="AI35" i="9"/>
  <c r="AI34" i="9"/>
  <c r="AI33" i="9"/>
  <c r="AI32" i="9"/>
  <c r="AI31" i="9"/>
  <c r="AY35" i="9"/>
  <c r="AY34" i="9"/>
  <c r="AY33" i="9"/>
  <c r="AY32" i="9"/>
  <c r="AY31" i="9"/>
  <c r="BO35" i="9"/>
  <c r="BO34" i="9"/>
  <c r="BO33" i="9"/>
  <c r="BO32" i="9"/>
  <c r="BO31" i="9"/>
  <c r="BO30" i="9"/>
  <c r="G24" i="9"/>
  <c r="W24" i="9"/>
  <c r="AM24" i="9"/>
  <c r="BC24" i="9"/>
  <c r="G25" i="9"/>
  <c r="W25" i="9"/>
  <c r="AM25" i="9"/>
  <c r="BC25" i="9"/>
  <c r="G26" i="9"/>
  <c r="W26" i="9"/>
  <c r="BC26" i="9"/>
  <c r="G27" i="9"/>
  <c r="Y27" i="9"/>
  <c r="AQ27" i="9"/>
  <c r="BI27" i="9"/>
  <c r="N28" i="9"/>
  <c r="AY28" i="9"/>
  <c r="AP29" i="9"/>
  <c r="BI29" i="9"/>
  <c r="P30" i="9"/>
  <c r="J33" i="9"/>
  <c r="Y34" i="9"/>
  <c r="BE35" i="9"/>
  <c r="BL35" i="9"/>
  <c r="BL34" i="9"/>
  <c r="BL33" i="9"/>
  <c r="BL32" i="9"/>
  <c r="BL31" i="9"/>
  <c r="BL30" i="9"/>
  <c r="T35" i="9"/>
  <c r="T34" i="9"/>
  <c r="T33" i="9"/>
  <c r="T32" i="9"/>
  <c r="T31" i="9"/>
  <c r="T30" i="9"/>
  <c r="T29" i="9"/>
  <c r="T28" i="9"/>
  <c r="T27" i="9"/>
  <c r="AJ35" i="9"/>
  <c r="AJ34" i="9"/>
  <c r="AJ33" i="9"/>
  <c r="AJ32" i="9"/>
  <c r="AJ31" i="9"/>
  <c r="AJ30" i="9"/>
  <c r="AJ29" i="9"/>
  <c r="AJ28" i="9"/>
  <c r="AJ27" i="9"/>
  <c r="AZ35" i="9"/>
  <c r="AZ34" i="9"/>
  <c r="AZ33" i="9"/>
  <c r="AZ32" i="9"/>
  <c r="AZ31" i="9"/>
  <c r="AZ30" i="9"/>
  <c r="AZ29" i="9"/>
  <c r="AZ28" i="9"/>
  <c r="AZ27" i="9"/>
  <c r="H24" i="9"/>
  <c r="X24" i="9"/>
  <c r="AN24" i="9"/>
  <c r="BD24" i="9"/>
  <c r="H25" i="9"/>
  <c r="X25" i="9"/>
  <c r="AN25" i="9"/>
  <c r="BD25" i="9"/>
  <c r="H26" i="9"/>
  <c r="X26" i="9"/>
  <c r="BD26" i="9"/>
  <c r="H27" i="9"/>
  <c r="Z27" i="9"/>
  <c r="AR27" i="9"/>
  <c r="BJ27" i="9"/>
  <c r="AG28" i="9"/>
  <c r="AQ29" i="9"/>
  <c r="BJ29" i="9"/>
  <c r="Q30" i="9"/>
  <c r="AO30" i="9"/>
  <c r="I32" i="9"/>
  <c r="N33" i="9"/>
  <c r="Z34" i="9"/>
  <c r="BF35" i="9"/>
  <c r="O35" i="9"/>
  <c r="O34" i="9"/>
  <c r="O33" i="9"/>
  <c r="O32" i="9"/>
  <c r="O31" i="9"/>
  <c r="O30" i="9"/>
  <c r="U35" i="9"/>
  <c r="U34" i="9"/>
  <c r="U33" i="9"/>
  <c r="U32" i="9"/>
  <c r="U31" i="9"/>
  <c r="AK35" i="9"/>
  <c r="AK34" i="9"/>
  <c r="AK33" i="9"/>
  <c r="AK32" i="9"/>
  <c r="AK31" i="9"/>
  <c r="AK30" i="9"/>
  <c r="BA35" i="9"/>
  <c r="BA34" i="9"/>
  <c r="BA33" i="9"/>
  <c r="BA32" i="9"/>
  <c r="BA31" i="9"/>
  <c r="BA30" i="9"/>
  <c r="I24" i="9"/>
  <c r="Y24" i="9"/>
  <c r="AO24" i="9"/>
  <c r="BE24" i="9"/>
  <c r="I25" i="9"/>
  <c r="Y25" i="9"/>
  <c r="AO25" i="9"/>
  <c r="BE25" i="9"/>
  <c r="I26" i="9"/>
  <c r="Y26" i="9"/>
  <c r="AO26" i="9"/>
  <c r="BE26" i="9"/>
  <c r="I27" i="9"/>
  <c r="AA27" i="9"/>
  <c r="AS27" i="9"/>
  <c r="BK27" i="9"/>
  <c r="P28" i="9"/>
  <c r="AI28" i="9"/>
  <c r="Y29" i="9"/>
  <c r="AR29" i="9"/>
  <c r="BL29" i="9"/>
  <c r="S30" i="9"/>
  <c r="AP30" i="9"/>
  <c r="I31" i="9"/>
  <c r="J32" i="9"/>
  <c r="Y33" i="9"/>
  <c r="AD34" i="9"/>
  <c r="AU28" i="9"/>
  <c r="F34" i="9"/>
  <c r="F33" i="9"/>
  <c r="F32" i="9"/>
  <c r="F31" i="9"/>
  <c r="V35" i="9"/>
  <c r="V34" i="9"/>
  <c r="V33" i="9"/>
  <c r="V32" i="9"/>
  <c r="V31" i="9"/>
  <c r="AL35" i="9"/>
  <c r="AL34" i="9"/>
  <c r="AL33" i="9"/>
  <c r="AL32" i="9"/>
  <c r="AL31" i="9"/>
  <c r="BB35" i="9"/>
  <c r="BB34" i="9"/>
  <c r="BB33" i="9"/>
  <c r="BB32" i="9"/>
  <c r="BB31" i="9"/>
  <c r="J24" i="9"/>
  <c r="Z24" i="9"/>
  <c r="AP24" i="9"/>
  <c r="BF24" i="9"/>
  <c r="J25" i="9"/>
  <c r="Z25" i="9"/>
  <c r="AP25" i="9"/>
  <c r="BF25" i="9"/>
  <c r="J26" i="9"/>
  <c r="Z26" i="9"/>
  <c r="AP26" i="9"/>
  <c r="BF26" i="9"/>
  <c r="J27" i="9"/>
  <c r="AB27" i="9"/>
  <c r="AT27" i="9"/>
  <c r="BL27" i="9"/>
  <c r="Q28" i="9"/>
  <c r="AK28" i="9"/>
  <c r="Z29" i="9"/>
  <c r="AS29" i="9"/>
  <c r="BM29" i="9"/>
  <c r="U30" i="9"/>
  <c r="AQ30" i="9"/>
  <c r="J31" i="9"/>
  <c r="N32" i="9"/>
  <c r="Z33" i="9"/>
  <c r="AO34" i="9"/>
  <c r="AF35" i="9"/>
  <c r="AF34" i="9"/>
  <c r="AF33" i="9"/>
  <c r="AF32" i="9"/>
  <c r="AF31" i="9"/>
  <c r="AF30" i="9"/>
  <c r="G35" i="9"/>
  <c r="G34" i="9"/>
  <c r="G33" i="9"/>
  <c r="G32" i="9"/>
  <c r="G31" i="9"/>
  <c r="W35" i="9"/>
  <c r="W34" i="9"/>
  <c r="W33" i="9"/>
  <c r="W32" i="9"/>
  <c r="W31" i="9"/>
  <c r="AM35" i="9"/>
  <c r="AM34" i="9"/>
  <c r="AM33" i="9"/>
  <c r="AM32" i="9"/>
  <c r="AM31" i="9"/>
  <c r="AM30" i="9"/>
  <c r="BC35" i="9"/>
  <c r="BC34" i="9"/>
  <c r="BC33" i="9"/>
  <c r="BC32" i="9"/>
  <c r="BC31" i="9"/>
  <c r="BC30" i="9"/>
  <c r="K24" i="9"/>
  <c r="AA24" i="9"/>
  <c r="AQ24" i="9"/>
  <c r="BG24" i="9"/>
  <c r="K25" i="9"/>
  <c r="AA25" i="9"/>
  <c r="AQ25" i="9"/>
  <c r="BG25" i="9"/>
  <c r="K26" i="9"/>
  <c r="AA26" i="9"/>
  <c r="BG26" i="9"/>
  <c r="K27" i="9"/>
  <c r="AC27" i="9"/>
  <c r="AU27" i="9"/>
  <c r="BM27" i="9"/>
  <c r="S28" i="9"/>
  <c r="AL28" i="9"/>
  <c r="I29" i="9"/>
  <c r="AT29" i="9"/>
  <c r="BO29" i="9"/>
  <c r="V30" i="9"/>
  <c r="AR30" i="9"/>
  <c r="M31" i="9"/>
  <c r="Y32" i="9"/>
  <c r="AD33" i="9"/>
  <c r="AP34" i="9"/>
  <c r="H35" i="9"/>
  <c r="H34" i="9"/>
  <c r="H33" i="9"/>
  <c r="H32" i="9"/>
  <c r="H31" i="9"/>
  <c r="X35" i="9"/>
  <c r="X34" i="9"/>
  <c r="X33" i="9"/>
  <c r="X32" i="9"/>
  <c r="X31" i="9"/>
  <c r="AN35" i="9"/>
  <c r="AN34" i="9"/>
  <c r="AN33" i="9"/>
  <c r="AN32" i="9"/>
  <c r="AN31" i="9"/>
  <c r="AN30" i="9"/>
  <c r="BD35" i="9"/>
  <c r="BD34" i="9"/>
  <c r="BD33" i="9"/>
  <c r="BD32" i="9"/>
  <c r="BD31" i="9"/>
  <c r="BD30" i="9"/>
  <c r="L24" i="9"/>
  <c r="AB24" i="9"/>
  <c r="AR24" i="9"/>
  <c r="BH24" i="9"/>
  <c r="L25" i="9"/>
  <c r="AB25" i="9"/>
  <c r="AR25" i="9"/>
  <c r="BH25" i="9"/>
  <c r="L26" i="9"/>
  <c r="AB26" i="9"/>
  <c r="BH26" i="9"/>
  <c r="L27" i="9"/>
  <c r="AD27" i="9"/>
  <c r="AV27" i="9"/>
  <c r="BO27" i="9"/>
  <c r="U28" i="9"/>
  <c r="AM28" i="9"/>
  <c r="BE28" i="9"/>
  <c r="J29" i="9"/>
  <c r="AV29" i="9"/>
  <c r="W30" i="9"/>
  <c r="AS30" i="9"/>
  <c r="N31" i="9"/>
  <c r="Z32" i="9"/>
  <c r="AO33" i="9"/>
  <c r="AT34" i="9"/>
  <c r="M24" i="9"/>
  <c r="AC24" i="9"/>
  <c r="AS24" i="9"/>
  <c r="BI24" i="9"/>
  <c r="M25" i="9"/>
  <c r="AC25" i="9"/>
  <c r="AS25" i="9"/>
  <c r="BI25" i="9"/>
  <c r="M26" i="9"/>
  <c r="AC26" i="9"/>
  <c r="BI26" i="9"/>
  <c r="M27" i="9"/>
  <c r="AE27" i="9"/>
  <c r="AW27" i="9"/>
  <c r="V28" i="9"/>
  <c r="AN28" i="9"/>
  <c r="BF28" i="9"/>
  <c r="AW29" i="9"/>
  <c r="X30" i="9"/>
  <c r="AT30" i="9"/>
  <c r="Y31" i="9"/>
  <c r="AD32" i="9"/>
  <c r="AP33" i="9"/>
  <c r="BE34" i="9"/>
  <c r="N24" i="9"/>
  <c r="AD24" i="9"/>
  <c r="AT24" i="9"/>
  <c r="BJ24" i="9"/>
  <c r="N25" i="9"/>
  <c r="AD25" i="9"/>
  <c r="AT25" i="9"/>
  <c r="BJ25" i="9"/>
  <c r="N26" i="9"/>
  <c r="AD26" i="9"/>
  <c r="AT26" i="9"/>
  <c r="BJ26" i="9"/>
  <c r="N27" i="9"/>
  <c r="AF27" i="9"/>
  <c r="AY27" i="9"/>
  <c r="W28" i="9"/>
  <c r="AO28" i="9"/>
  <c r="AD29" i="9"/>
  <c r="AY29" i="9"/>
  <c r="F30" i="9"/>
  <c r="Y30" i="9"/>
  <c r="Z31" i="9"/>
  <c r="AO32" i="9"/>
  <c r="AT33" i="9"/>
  <c r="BF34" i="9"/>
  <c r="AV35" i="9"/>
  <c r="AV34" i="9"/>
  <c r="AV33" i="9"/>
  <c r="AV32" i="9"/>
  <c r="AV31" i="9"/>
  <c r="K35" i="9"/>
  <c r="K34" i="9"/>
  <c r="K33" i="9"/>
  <c r="K32" i="9"/>
  <c r="K31" i="9"/>
  <c r="AA35" i="9"/>
  <c r="AA34" i="9"/>
  <c r="AA33" i="9"/>
  <c r="AA32" i="9"/>
  <c r="AA31" i="9"/>
  <c r="AQ35" i="9"/>
  <c r="AQ34" i="9"/>
  <c r="AQ33" i="9"/>
  <c r="AQ32" i="9"/>
  <c r="AQ31" i="9"/>
  <c r="BG35" i="9"/>
  <c r="BG34" i="9"/>
  <c r="BG33" i="9"/>
  <c r="BG32" i="9"/>
  <c r="BG31" i="9"/>
  <c r="O24" i="9"/>
  <c r="AE24" i="9"/>
  <c r="AU24" i="9"/>
  <c r="BK24" i="9"/>
  <c r="O25" i="9"/>
  <c r="AE25" i="9"/>
  <c r="AU25" i="9"/>
  <c r="BK25" i="9"/>
  <c r="O26" i="9"/>
  <c r="AE26" i="9"/>
  <c r="BK26" i="9"/>
  <c r="O27" i="9"/>
  <c r="AG27" i="9"/>
  <c r="BA27" i="9"/>
  <c r="F28" i="9"/>
  <c r="X28" i="9"/>
  <c r="AP28" i="9"/>
  <c r="AF29" i="9"/>
  <c r="BA29" i="9"/>
  <c r="G30" i="9"/>
  <c r="Z30" i="9"/>
  <c r="AW30" i="9"/>
  <c r="AP32" i="9"/>
  <c r="BE33" i="9"/>
  <c r="L35" i="9"/>
  <c r="L34" i="9"/>
  <c r="L33" i="9"/>
  <c r="L32" i="9"/>
  <c r="L31" i="9"/>
  <c r="AB35" i="9"/>
  <c r="AB34" i="9"/>
  <c r="AB33" i="9"/>
  <c r="AB32" i="9"/>
  <c r="AB31" i="9"/>
  <c r="AR35" i="9"/>
  <c r="AR34" i="9"/>
  <c r="AR33" i="9"/>
  <c r="AR32" i="9"/>
  <c r="AR31" i="9"/>
  <c r="BH35" i="9"/>
  <c r="BH34" i="9"/>
  <c r="BH33" i="9"/>
  <c r="BH32" i="9"/>
  <c r="BH31" i="9"/>
  <c r="BH30" i="9"/>
  <c r="P24" i="9"/>
  <c r="AF24" i="9"/>
  <c r="AV24" i="9"/>
  <c r="BL24" i="9"/>
  <c r="P25" i="9"/>
  <c r="AF25" i="9"/>
  <c r="AV25" i="9"/>
  <c r="BL25" i="9"/>
  <c r="P26" i="9"/>
  <c r="AF26" i="9"/>
  <c r="AV26" i="9"/>
  <c r="BL26" i="9"/>
  <c r="AI27" i="9"/>
  <c r="BB27" i="9"/>
  <c r="G28" i="9"/>
  <c r="AQ28" i="9"/>
  <c r="AG29" i="9"/>
  <c r="BB29" i="9"/>
  <c r="H30" i="9"/>
  <c r="AA30" i="9"/>
  <c r="AY30" i="9"/>
  <c r="BF33" i="9"/>
  <c r="AU35" i="9"/>
  <c r="AU34" i="9"/>
  <c r="AU33" i="9"/>
  <c r="AU32" i="9"/>
  <c r="AU31" i="9"/>
  <c r="AU30" i="9"/>
  <c r="AU29" i="9"/>
  <c r="M35" i="9"/>
  <c r="M34" i="9"/>
  <c r="M33" i="9"/>
  <c r="M32" i="9"/>
  <c r="AC35" i="9"/>
  <c r="AC34" i="9"/>
  <c r="AC33" i="9"/>
  <c r="AC32" i="9"/>
  <c r="AC31" i="9"/>
  <c r="AS35" i="9"/>
  <c r="AS34" i="9"/>
  <c r="AS33" i="9"/>
  <c r="AS32" i="9"/>
  <c r="AS31" i="9"/>
  <c r="BI35" i="9"/>
  <c r="BI34" i="9"/>
  <c r="BI33" i="9"/>
  <c r="BI32" i="9"/>
  <c r="BI31" i="9"/>
  <c r="Q24" i="9"/>
  <c r="AG24" i="9"/>
  <c r="AW24" i="9"/>
  <c r="BM24" i="9"/>
  <c r="Q25" i="9"/>
  <c r="AG25" i="9"/>
  <c r="AW25" i="9"/>
  <c r="BM25" i="9"/>
  <c r="Q26" i="9"/>
  <c r="AG26" i="9"/>
  <c r="AW26" i="9"/>
  <c r="BM26" i="9"/>
  <c r="Q27" i="9"/>
  <c r="AK27" i="9"/>
  <c r="BC27" i="9"/>
  <c r="H28" i="9"/>
  <c r="AR28" i="9"/>
  <c r="BJ28" i="9"/>
  <c r="O29" i="9"/>
  <c r="AI29" i="9"/>
  <c r="BC29" i="9"/>
  <c r="I30" i="9"/>
  <c r="AB30" i="9"/>
  <c r="BB30" i="9"/>
  <c r="BE32" i="9"/>
  <c r="I35" i="9"/>
  <c r="P35" i="9"/>
  <c r="P34" i="9"/>
  <c r="P33" i="9"/>
  <c r="P32" i="9"/>
  <c r="P31" i="9"/>
  <c r="N35" i="9"/>
  <c r="AD35" i="9"/>
  <c r="AT35" i="9"/>
  <c r="BJ35" i="9"/>
  <c r="BJ34" i="9"/>
  <c r="R24" i="9"/>
  <c r="AH24" i="9"/>
  <c r="AX24" i="9"/>
  <c r="BN24" i="9"/>
  <c r="R25" i="9"/>
  <c r="AH25" i="9"/>
  <c r="AX25" i="9"/>
  <c r="BN25" i="9"/>
  <c r="R26" i="9"/>
  <c r="AH26" i="9"/>
  <c r="AX26" i="9"/>
  <c r="BN26" i="9"/>
  <c r="S27" i="9"/>
  <c r="AL27" i="9"/>
  <c r="BD27" i="9"/>
  <c r="AA28" i="9"/>
  <c r="AS28" i="9"/>
  <c r="BK28" i="9"/>
  <c r="P29" i="9"/>
  <c r="AK29" i="9"/>
  <c r="BD29" i="9"/>
  <c r="J30" i="9"/>
  <c r="AC30" i="9"/>
  <c r="AT31" i="9"/>
  <c r="F4" i="9" l="1"/>
  <c r="F5" i="9"/>
  <c r="BM4" i="9"/>
  <c r="AW5" i="9"/>
  <c r="Y5" i="9"/>
  <c r="BB4" i="9"/>
  <c r="T5" i="9"/>
  <c r="M4" i="9"/>
  <c r="BA5" i="9"/>
  <c r="AR5" i="9"/>
  <c r="T4" i="9"/>
  <c r="I4" i="9"/>
  <c r="BN5" i="9"/>
  <c r="H5" i="9"/>
  <c r="AY5" i="9"/>
  <c r="AX5" i="9"/>
  <c r="BK4" i="9"/>
  <c r="BB5" i="9"/>
  <c r="AH5" i="9"/>
  <c r="AU4" i="9"/>
  <c r="BC5" i="9"/>
  <c r="AL4" i="9"/>
  <c r="AU5" i="9"/>
  <c r="R5" i="9"/>
  <c r="AE5" i="9"/>
  <c r="AM5" i="9"/>
  <c r="V4" i="9"/>
  <c r="BA4" i="9"/>
  <c r="BO4" i="9"/>
  <c r="AY4" i="9"/>
  <c r="S5" i="9"/>
  <c r="BL5" i="9"/>
  <c r="O5" i="9"/>
  <c r="AT4" i="9"/>
  <c r="W5" i="9"/>
  <c r="AK5" i="9"/>
  <c r="AW4" i="9"/>
  <c r="AV5" i="9"/>
  <c r="AD4" i="9"/>
  <c r="BH4" i="9"/>
  <c r="BG4" i="9"/>
  <c r="G5" i="9"/>
  <c r="U5" i="9"/>
  <c r="AG5" i="9"/>
  <c r="AF5" i="9"/>
  <c r="N4" i="9"/>
  <c r="AR4" i="9"/>
  <c r="AQ4" i="9"/>
  <c r="Q5" i="9"/>
  <c r="P5" i="9"/>
  <c r="AB5" i="9"/>
  <c r="AA4" i="9"/>
  <c r="L5" i="9"/>
  <c r="K5" i="9"/>
  <c r="AJ5" i="9"/>
  <c r="AC4" i="9"/>
  <c r="BD4" i="9"/>
  <c r="AI5" i="9"/>
  <c r="BI4" i="9"/>
  <c r="BE5" i="9"/>
  <c r="AN4" i="9"/>
  <c r="AZ5" i="9"/>
  <c r="AS4" i="9"/>
  <c r="AO5" i="9"/>
  <c r="X4" i="9"/>
  <c r="J4" i="9"/>
  <c r="I5" i="9"/>
  <c r="BH5" i="9"/>
  <c r="BK5" i="9"/>
  <c r="BM5" i="9"/>
  <c r="BO5" i="9"/>
  <c r="AJ4" i="9"/>
  <c r="G4" i="9"/>
  <c r="L4" i="9"/>
  <c r="P4" i="9"/>
  <c r="R4" i="9"/>
  <c r="AZ4" i="9"/>
  <c r="W4" i="9"/>
  <c r="Y4" i="9"/>
  <c r="AB4" i="9"/>
  <c r="AF4" i="9"/>
  <c r="AH4" i="9"/>
  <c r="AM4" i="9"/>
  <c r="AO4" i="9"/>
  <c r="AV4" i="9"/>
  <c r="AX4" i="9"/>
  <c r="X5" i="9"/>
  <c r="BJ5" i="9"/>
  <c r="BC4" i="9"/>
  <c r="BE4" i="9"/>
  <c r="BJ4" i="9"/>
  <c r="BL4" i="9"/>
  <c r="BN4" i="9"/>
  <c r="AN5" i="9"/>
  <c r="AT5" i="9"/>
  <c r="J5" i="9"/>
  <c r="M5" i="9"/>
  <c r="V5" i="9"/>
  <c r="BD5" i="9"/>
  <c r="AD5" i="9"/>
  <c r="AA5" i="9"/>
  <c r="AC5" i="9"/>
  <c r="AL5" i="9"/>
  <c r="U4" i="9"/>
  <c r="Z4" i="9"/>
  <c r="Z5" i="9"/>
  <c r="N5" i="9"/>
  <c r="AQ5" i="9"/>
  <c r="AS5" i="9"/>
  <c r="AK4" i="9"/>
  <c r="BG5" i="9"/>
  <c r="BI5" i="9"/>
  <c r="S4" i="9"/>
  <c r="H4" i="9"/>
  <c r="K4" i="9"/>
  <c r="O4" i="9"/>
  <c r="Q4" i="9"/>
  <c r="AI4" i="9"/>
  <c r="AE4" i="9"/>
  <c r="AG4" i="9"/>
  <c r="BF4" i="9"/>
  <c r="BF5" i="9"/>
  <c r="AP4" i="9"/>
  <c r="AP5" i="9"/>
  <c r="G4" i="10" l="1"/>
  <c r="G6" i="10"/>
  <c r="G3" i="10"/>
  <c r="G8" i="10"/>
  <c r="G5" i="10"/>
  <c r="G2" i="10"/>
  <c r="G7" i="10"/>
  <c r="E6" i="10"/>
  <c r="E3" i="10"/>
  <c r="E8" i="10"/>
  <c r="E2" i="10"/>
  <c r="E4" i="10"/>
  <c r="E7" i="10"/>
  <c r="E5" i="10"/>
  <c r="M6" i="10"/>
  <c r="M8" i="10"/>
  <c r="M2" i="10"/>
  <c r="M4" i="10"/>
  <c r="M5" i="10"/>
  <c r="M7" i="10"/>
  <c r="M3" i="10"/>
  <c r="AA2" i="10"/>
  <c r="AA4" i="10"/>
  <c r="AA6" i="10"/>
  <c r="AA7" i="10"/>
  <c r="AA3" i="10"/>
  <c r="AA5" i="10"/>
  <c r="AA8" i="10"/>
  <c r="AI2" i="10"/>
  <c r="AI4" i="10"/>
  <c r="AI6" i="10"/>
  <c r="AI5" i="10"/>
  <c r="AI3" i="10"/>
  <c r="AI8" i="10"/>
  <c r="AI7" i="10"/>
  <c r="AJ3" i="10"/>
  <c r="AS3" i="10" s="1"/>
  <c r="AJ5" i="10"/>
  <c r="AS5" i="10" s="1"/>
  <c r="AJ2" i="10"/>
  <c r="AS2" i="10" s="1"/>
  <c r="AJ7" i="10"/>
  <c r="AS7" i="10" s="1"/>
  <c r="AJ4" i="10"/>
  <c r="AS4" i="10" s="1"/>
  <c r="AJ6" i="10"/>
  <c r="AS6" i="10" s="1"/>
  <c r="AJ8" i="10"/>
  <c r="AS8" i="10" s="1"/>
  <c r="AL3" i="10"/>
  <c r="AL5" i="10"/>
  <c r="AL2" i="10"/>
  <c r="AL7" i="10"/>
  <c r="AL4" i="10"/>
  <c r="AL6" i="10"/>
  <c r="AL8" i="10"/>
  <c r="H3" i="10"/>
  <c r="H5" i="10"/>
  <c r="H2" i="10"/>
  <c r="H8" i="10"/>
  <c r="H4" i="10"/>
  <c r="H6" i="10"/>
  <c r="H7" i="10"/>
  <c r="AO2" i="10"/>
  <c r="AO4" i="10"/>
  <c r="AO6" i="10"/>
  <c r="AO3" i="10"/>
  <c r="AO8" i="10"/>
  <c r="AO5" i="10"/>
  <c r="AO7" i="10"/>
  <c r="Q2" i="10"/>
  <c r="Q4" i="10"/>
  <c r="Q6" i="10"/>
  <c r="Q3" i="10"/>
  <c r="Q8" i="10"/>
  <c r="Q7" i="10"/>
  <c r="Q5" i="10"/>
  <c r="V3" i="10"/>
  <c r="V5" i="10"/>
  <c r="V2" i="10"/>
  <c r="V7" i="10"/>
  <c r="V4" i="10"/>
  <c r="V8" i="10"/>
  <c r="V6" i="10"/>
  <c r="Y2" i="10"/>
  <c r="Y4" i="10"/>
  <c r="Y6" i="10"/>
  <c r="Y3" i="10"/>
  <c r="Y8" i="10"/>
  <c r="Y7" i="10"/>
  <c r="Y5" i="10"/>
  <c r="AF3" i="10"/>
  <c r="AF5" i="10"/>
  <c r="AF6" i="10"/>
  <c r="AF8" i="10"/>
  <c r="AF7" i="10"/>
  <c r="AF2" i="10"/>
  <c r="AF4" i="10"/>
  <c r="AG2" i="10"/>
  <c r="AG4" i="10"/>
  <c r="AG6" i="10"/>
  <c r="AG3" i="10"/>
  <c r="AG8" i="10"/>
  <c r="AG7" i="10"/>
  <c r="AG5" i="10"/>
  <c r="U6" i="10"/>
  <c r="U8" i="10"/>
  <c r="U2" i="10"/>
  <c r="U4" i="10"/>
  <c r="U5" i="10"/>
  <c r="U7" i="10"/>
  <c r="U3" i="10"/>
  <c r="AM4" i="10"/>
  <c r="AM6" i="10"/>
  <c r="AM8" i="10"/>
  <c r="AM5" i="10"/>
  <c r="AM2" i="10"/>
  <c r="AM7" i="10"/>
  <c r="AM3" i="10"/>
  <c r="Z5" i="10"/>
  <c r="Z2" i="10"/>
  <c r="Z7" i="10"/>
  <c r="Z6" i="10"/>
  <c r="Z3" i="10"/>
  <c r="Z4" i="10"/>
  <c r="Z8" i="10"/>
  <c r="W4" i="10"/>
  <c r="W6" i="10"/>
  <c r="W8" i="10"/>
  <c r="W5" i="10"/>
  <c r="W2" i="10"/>
  <c r="W3" i="10"/>
  <c r="W7" i="10"/>
  <c r="B5" i="10"/>
  <c r="B2" i="10"/>
  <c r="B7" i="10"/>
  <c r="B6" i="10"/>
  <c r="B3" i="10"/>
  <c r="B4" i="10"/>
  <c r="B8" i="10"/>
  <c r="D3" i="10"/>
  <c r="D5" i="10"/>
  <c r="D2" i="10"/>
  <c r="D7" i="10"/>
  <c r="D4" i="10"/>
  <c r="D8" i="10"/>
  <c r="D6" i="10"/>
  <c r="T3" i="10"/>
  <c r="T5" i="10"/>
  <c r="T2" i="10"/>
  <c r="T7" i="10"/>
  <c r="T4" i="10"/>
  <c r="T8" i="10"/>
  <c r="T6" i="10"/>
  <c r="N3" i="10"/>
  <c r="N5" i="10"/>
  <c r="N2" i="10"/>
  <c r="N7" i="10"/>
  <c r="N6" i="10"/>
  <c r="N4" i="10"/>
  <c r="N8" i="10"/>
  <c r="AN3" i="10"/>
  <c r="AN5" i="10"/>
  <c r="AN4" i="10"/>
  <c r="AN2" i="10"/>
  <c r="AN6" i="10"/>
  <c r="AN8" i="10"/>
  <c r="AN7" i="10"/>
  <c r="K2" i="10"/>
  <c r="K4" i="10"/>
  <c r="K6" i="10"/>
  <c r="K3" i="10"/>
  <c r="K8" i="10"/>
  <c r="K5" i="10"/>
  <c r="K7" i="10"/>
  <c r="AD3" i="10"/>
  <c r="AD5" i="10"/>
  <c r="AD2" i="10"/>
  <c r="AD7" i="10"/>
  <c r="AD6" i="10"/>
  <c r="AD8" i="10"/>
  <c r="AD4" i="10"/>
  <c r="AK6" i="10"/>
  <c r="AK8" i="10"/>
  <c r="AK2" i="10"/>
  <c r="AV2" i="10" s="1"/>
  <c r="AK4" i="10"/>
  <c r="AK5" i="10"/>
  <c r="AK7" i="10"/>
  <c r="AK3" i="10"/>
  <c r="AV3" i="10" s="1"/>
  <c r="AC6" i="10"/>
  <c r="AC8" i="10"/>
  <c r="AC2" i="10"/>
  <c r="AC4" i="10"/>
  <c r="AC3" i="10"/>
  <c r="AC7" i="10"/>
  <c r="AC5" i="10"/>
  <c r="R5" i="10"/>
  <c r="R2" i="10"/>
  <c r="R7" i="10"/>
  <c r="R6" i="10"/>
  <c r="R3" i="10"/>
  <c r="R4" i="10"/>
  <c r="R8" i="10"/>
  <c r="S2" i="10"/>
  <c r="S4" i="10"/>
  <c r="S6" i="10"/>
  <c r="S5" i="10"/>
  <c r="S8" i="10"/>
  <c r="S7" i="10"/>
  <c r="S3" i="10"/>
  <c r="AH5" i="10"/>
  <c r="AH2" i="10"/>
  <c r="AH7" i="10"/>
  <c r="AH6" i="10"/>
  <c r="AH3" i="10"/>
  <c r="AH8" i="10"/>
  <c r="AH4" i="10"/>
  <c r="AE4" i="10"/>
  <c r="AE6" i="10"/>
  <c r="AE8" i="10"/>
  <c r="AE5" i="10"/>
  <c r="AE2" i="10"/>
  <c r="AE3" i="10"/>
  <c r="AE7" i="10"/>
  <c r="O4" i="10"/>
  <c r="O6" i="10"/>
  <c r="O8" i="10"/>
  <c r="O5" i="10"/>
  <c r="O2" i="10"/>
  <c r="O3" i="10"/>
  <c r="O7" i="10"/>
  <c r="X3" i="10"/>
  <c r="X5" i="10"/>
  <c r="X4" i="10"/>
  <c r="X2" i="10"/>
  <c r="X7" i="10"/>
  <c r="X8" i="10"/>
  <c r="X6" i="10"/>
  <c r="C2" i="10"/>
  <c r="C4" i="10"/>
  <c r="C6" i="10"/>
  <c r="C8" i="10"/>
  <c r="C3" i="10"/>
  <c r="C7" i="10"/>
  <c r="C5" i="10"/>
  <c r="I2" i="10"/>
  <c r="I4" i="10"/>
  <c r="I6" i="10"/>
  <c r="I3" i="10"/>
  <c r="I8" i="10"/>
  <c r="I5" i="10"/>
  <c r="I7" i="10"/>
  <c r="P3" i="10"/>
  <c r="P5" i="10"/>
  <c r="P4" i="10"/>
  <c r="P8" i="10"/>
  <c r="P7" i="10"/>
  <c r="P2" i="10"/>
  <c r="P6" i="10"/>
  <c r="L3" i="10"/>
  <c r="L5" i="10"/>
  <c r="L2" i="10"/>
  <c r="L7" i="10"/>
  <c r="L4" i="10"/>
  <c r="L6" i="10"/>
  <c r="L8" i="10"/>
  <c r="J5" i="10"/>
  <c r="AX5" i="10" s="1"/>
  <c r="J2" i="10"/>
  <c r="J7" i="10"/>
  <c r="J6" i="10"/>
  <c r="J3" i="10"/>
  <c r="J8" i="10"/>
  <c r="J4" i="10"/>
  <c r="AX4" i="10" s="1"/>
  <c r="F3" i="10"/>
  <c r="F5" i="10"/>
  <c r="AW5" i="10" s="1"/>
  <c r="F2" i="10"/>
  <c r="F7" i="10"/>
  <c r="F6" i="10"/>
  <c r="F8" i="10"/>
  <c r="F4" i="10"/>
  <c r="AW4" i="10" s="1"/>
  <c r="AB3" i="10"/>
  <c r="AB5" i="10"/>
  <c r="AB2" i="10"/>
  <c r="AB7" i="10"/>
  <c r="AB4" i="10"/>
  <c r="AB6" i="10"/>
  <c r="AB8" i="10"/>
  <c r="M12" i="10"/>
  <c r="M16" i="10"/>
  <c r="M20" i="10"/>
  <c r="M9" i="10"/>
  <c r="M13" i="10"/>
  <c r="M17" i="10"/>
  <c r="M10" i="10"/>
  <c r="M14" i="10"/>
  <c r="M18" i="10"/>
  <c r="M11" i="10"/>
  <c r="M15" i="10"/>
  <c r="M19" i="10"/>
  <c r="N14" i="10"/>
  <c r="N15" i="10"/>
  <c r="N16" i="10"/>
  <c r="N9" i="10"/>
  <c r="N17" i="10"/>
  <c r="N10" i="10"/>
  <c r="N18" i="10"/>
  <c r="N11" i="10"/>
  <c r="N19" i="10"/>
  <c r="N12" i="10"/>
  <c r="N20" i="10"/>
  <c r="N13" i="10"/>
  <c r="T11" i="10"/>
  <c r="T19" i="10"/>
  <c r="T12" i="10"/>
  <c r="T20" i="10"/>
  <c r="T13" i="10"/>
  <c r="T14" i="10"/>
  <c r="T15" i="10"/>
  <c r="T16" i="10"/>
  <c r="T9" i="10"/>
  <c r="T17" i="10"/>
  <c r="T10" i="10"/>
  <c r="T18" i="10"/>
  <c r="L12" i="10"/>
  <c r="L16" i="10"/>
  <c r="L20" i="10"/>
  <c r="L9" i="10"/>
  <c r="L13" i="10"/>
  <c r="L17" i="10"/>
  <c r="L10" i="10"/>
  <c r="L14" i="10"/>
  <c r="L18" i="10"/>
  <c r="L11" i="10"/>
  <c r="L15" i="10"/>
  <c r="L19" i="10"/>
  <c r="R10" i="10"/>
  <c r="R9" i="10"/>
  <c r="R19" i="10"/>
  <c r="R16" i="10"/>
  <c r="R11" i="10"/>
  <c r="R13" i="10"/>
  <c r="R15" i="10"/>
  <c r="R12" i="10"/>
  <c r="R17" i="10"/>
  <c r="R18" i="10"/>
  <c r="R14" i="10"/>
  <c r="R20" i="10"/>
  <c r="AH10" i="10"/>
  <c r="AH17" i="10"/>
  <c r="AH14" i="10"/>
  <c r="AH11" i="10"/>
  <c r="AH13" i="10"/>
  <c r="AH18" i="10"/>
  <c r="AH16" i="10"/>
  <c r="AH15" i="10"/>
  <c r="AH9" i="10"/>
  <c r="AH12" i="10"/>
  <c r="AH19" i="10"/>
  <c r="AH20" i="10"/>
  <c r="AC9" i="10"/>
  <c r="AC18" i="10"/>
  <c r="AC15" i="10"/>
  <c r="AC10" i="10"/>
  <c r="AC14" i="10"/>
  <c r="AC11" i="10"/>
  <c r="AC20" i="10"/>
  <c r="AC13" i="10"/>
  <c r="AC19" i="10"/>
  <c r="AC12" i="10"/>
  <c r="AC17" i="10"/>
  <c r="AC16" i="10"/>
  <c r="D9" i="10"/>
  <c r="D10" i="10"/>
  <c r="D15" i="10"/>
  <c r="D17" i="10"/>
  <c r="D19" i="10"/>
  <c r="D16" i="10"/>
  <c r="D14" i="10"/>
  <c r="D11" i="10"/>
  <c r="D13" i="10"/>
  <c r="D20" i="10"/>
  <c r="D18" i="10"/>
  <c r="D12" i="10"/>
  <c r="AD12" i="10"/>
  <c r="AD9" i="10"/>
  <c r="AD13" i="10"/>
  <c r="AD18" i="10"/>
  <c r="AD15" i="10"/>
  <c r="AD17" i="10"/>
  <c r="AD10" i="10"/>
  <c r="AD14" i="10"/>
  <c r="AD11" i="10"/>
  <c r="AD16" i="10"/>
  <c r="AD20" i="10"/>
  <c r="AD19" i="10"/>
  <c r="C10" i="10"/>
  <c r="C11" i="10"/>
  <c r="C16" i="10"/>
  <c r="C13" i="10"/>
  <c r="C12" i="10"/>
  <c r="C18" i="10"/>
  <c r="C9" i="10"/>
  <c r="C17" i="10"/>
  <c r="C14" i="10"/>
  <c r="C20" i="10"/>
  <c r="C15" i="10"/>
  <c r="C19" i="10"/>
  <c r="I11" i="10"/>
  <c r="I10" i="10"/>
  <c r="I20" i="10"/>
  <c r="I9" i="10"/>
  <c r="I17" i="10"/>
  <c r="I14" i="10"/>
  <c r="I16" i="10"/>
  <c r="I12" i="10"/>
  <c r="I13" i="10"/>
  <c r="I18" i="10"/>
  <c r="I15" i="10"/>
  <c r="I19" i="10"/>
  <c r="X10" i="10"/>
  <c r="X11" i="10"/>
  <c r="X16" i="10"/>
  <c r="X13" i="10"/>
  <c r="X12" i="10"/>
  <c r="X17" i="10"/>
  <c r="X9" i="10"/>
  <c r="X18" i="10"/>
  <c r="X20" i="10"/>
  <c r="X15" i="10"/>
  <c r="X19" i="10"/>
  <c r="X14" i="10"/>
  <c r="AN10" i="10"/>
  <c r="AN9" i="10"/>
  <c r="AN19" i="10"/>
  <c r="AN16" i="10"/>
  <c r="AN13" i="10"/>
  <c r="AN15" i="10"/>
  <c r="AN12" i="10"/>
  <c r="AN17" i="10"/>
  <c r="AN11" i="10"/>
  <c r="AN18" i="10"/>
  <c r="AN20" i="10"/>
  <c r="AN14" i="10"/>
  <c r="AF10" i="10"/>
  <c r="AF9" i="10"/>
  <c r="AF11" i="10"/>
  <c r="AF19" i="10"/>
  <c r="AF16" i="10"/>
  <c r="AF13" i="10"/>
  <c r="AF15" i="10"/>
  <c r="AF12" i="10"/>
  <c r="AF18" i="10"/>
  <c r="AF14" i="10"/>
  <c r="AF20" i="10"/>
  <c r="AF17" i="10"/>
  <c r="J9" i="10"/>
  <c r="J10" i="10"/>
  <c r="J15" i="10"/>
  <c r="J11" i="10"/>
  <c r="J17" i="10"/>
  <c r="J16" i="10"/>
  <c r="J12" i="10"/>
  <c r="J18" i="10"/>
  <c r="J20" i="10"/>
  <c r="J14" i="10"/>
  <c r="J13" i="10"/>
  <c r="J19" i="10"/>
  <c r="F12" i="10"/>
  <c r="F9" i="10"/>
  <c r="F13" i="10"/>
  <c r="F18" i="10"/>
  <c r="F15" i="10"/>
  <c r="F17" i="10"/>
  <c r="F11" i="10"/>
  <c r="F14" i="10"/>
  <c r="F16" i="10"/>
  <c r="F19" i="10"/>
  <c r="F10" i="10"/>
  <c r="F20" i="10"/>
  <c r="P10" i="10"/>
  <c r="P9" i="10"/>
  <c r="P12" i="10"/>
  <c r="P19" i="10"/>
  <c r="P16" i="10"/>
  <c r="P13" i="10"/>
  <c r="P15" i="10"/>
  <c r="P11" i="10"/>
  <c r="P14" i="10"/>
  <c r="P18" i="10"/>
  <c r="P17" i="10"/>
  <c r="P20" i="10"/>
  <c r="AK9" i="10"/>
  <c r="AK18" i="10"/>
  <c r="AK15" i="10"/>
  <c r="AK10" i="10"/>
  <c r="AK12" i="10"/>
  <c r="AK11" i="10"/>
  <c r="AK14" i="10"/>
  <c r="AK17" i="10"/>
  <c r="AK16" i="10"/>
  <c r="AK19" i="10"/>
  <c r="AK20" i="10"/>
  <c r="AK13" i="10"/>
  <c r="S9" i="10"/>
  <c r="S12" i="10"/>
  <c r="S14" i="10"/>
  <c r="S16" i="10"/>
  <c r="S10" i="10"/>
  <c r="S18" i="10"/>
  <c r="S15" i="10"/>
  <c r="S19" i="10"/>
  <c r="S17" i="10"/>
  <c r="S11" i="10"/>
  <c r="S13" i="10"/>
  <c r="S20" i="10"/>
  <c r="AE16" i="10"/>
  <c r="AE13" i="10"/>
  <c r="AE12" i="10"/>
  <c r="AE17" i="10"/>
  <c r="AE18" i="10"/>
  <c r="AE11" i="10"/>
  <c r="AE15" i="10"/>
  <c r="AE9" i="10"/>
  <c r="AE14" i="10"/>
  <c r="AE20" i="10"/>
  <c r="AE19" i="10"/>
  <c r="AE10" i="10"/>
  <c r="K10" i="10"/>
  <c r="K11" i="10"/>
  <c r="K12" i="10"/>
  <c r="K16" i="10"/>
  <c r="K13" i="10"/>
  <c r="K9" i="10"/>
  <c r="K18" i="10"/>
  <c r="K17" i="10"/>
  <c r="K19" i="10"/>
  <c r="K15" i="10"/>
  <c r="K14" i="10"/>
  <c r="K20" i="10"/>
  <c r="G10" i="10"/>
  <c r="G11" i="10"/>
  <c r="G16" i="10"/>
  <c r="G12" i="10"/>
  <c r="G13" i="10"/>
  <c r="G18" i="10"/>
  <c r="G17" i="10"/>
  <c r="G15" i="10"/>
  <c r="G14" i="10"/>
  <c r="G19" i="10"/>
  <c r="G9" i="10"/>
  <c r="G20" i="10"/>
  <c r="AB9" i="10"/>
  <c r="AB10" i="10"/>
  <c r="AB15" i="10"/>
  <c r="AB12" i="10"/>
  <c r="AB17" i="10"/>
  <c r="AB11" i="10"/>
  <c r="AB16" i="10"/>
  <c r="AB14" i="10"/>
  <c r="AB20" i="10"/>
  <c r="AB13" i="10"/>
  <c r="AB19" i="10"/>
  <c r="AB18" i="10"/>
  <c r="O10" i="10"/>
  <c r="O16" i="10"/>
  <c r="O13" i="10"/>
  <c r="O11" i="10"/>
  <c r="O18" i="10"/>
  <c r="O9" i="10"/>
  <c r="O17" i="10"/>
  <c r="O15" i="10"/>
  <c r="O19" i="10"/>
  <c r="O14" i="10"/>
  <c r="O12" i="10"/>
  <c r="O20" i="10"/>
  <c r="AI11" i="10"/>
  <c r="AI9" i="10"/>
  <c r="AI12" i="10"/>
  <c r="AI10" i="10"/>
  <c r="AI17" i="10"/>
  <c r="AI14" i="10"/>
  <c r="AI16" i="10"/>
  <c r="AI13" i="10"/>
  <c r="AI19" i="10"/>
  <c r="AI20" i="10"/>
  <c r="AI18" i="10"/>
  <c r="AI15" i="10"/>
  <c r="AJ9" i="10"/>
  <c r="AJ10" i="10"/>
  <c r="AJ15" i="10"/>
  <c r="AJ12" i="10"/>
  <c r="AJ17" i="10"/>
  <c r="AJ16" i="10"/>
  <c r="AJ19" i="10"/>
  <c r="AJ20" i="10"/>
  <c r="AJ11" i="10"/>
  <c r="AJ18" i="10"/>
  <c r="AJ14" i="10"/>
  <c r="AJ13" i="10"/>
  <c r="E9" i="10"/>
  <c r="E12" i="10"/>
  <c r="E18" i="10"/>
  <c r="E15" i="10"/>
  <c r="E11" i="10"/>
  <c r="E14" i="10"/>
  <c r="E10" i="10"/>
  <c r="E19" i="10"/>
  <c r="E16" i="10"/>
  <c r="E13" i="10"/>
  <c r="E20" i="10"/>
  <c r="E17" i="10"/>
  <c r="AA11" i="10"/>
  <c r="AA12" i="10"/>
  <c r="AA17" i="10"/>
  <c r="AA14" i="10"/>
  <c r="AA16" i="10"/>
  <c r="AA9" i="10"/>
  <c r="AA13" i="10"/>
  <c r="AA15" i="10"/>
  <c r="AA20" i="10"/>
  <c r="AA19" i="10"/>
  <c r="AA10" i="10"/>
  <c r="AA18" i="10"/>
  <c r="AG9" i="10"/>
  <c r="AG14" i="10"/>
  <c r="AG11" i="10"/>
  <c r="AG16" i="10"/>
  <c r="AG18" i="10"/>
  <c r="AG15" i="10"/>
  <c r="AG17" i="10"/>
  <c r="AG13" i="10"/>
  <c r="AG12" i="10"/>
  <c r="AG19" i="10"/>
  <c r="AG20" i="10"/>
  <c r="AG10" i="10"/>
  <c r="U9" i="10"/>
  <c r="U10" i="10"/>
  <c r="U15" i="10"/>
  <c r="U17" i="10"/>
  <c r="U11" i="10"/>
  <c r="U16" i="10"/>
  <c r="U12" i="10"/>
  <c r="U20" i="10"/>
  <c r="U18" i="10"/>
  <c r="U19" i="10"/>
  <c r="U14" i="10"/>
  <c r="U13" i="10"/>
  <c r="AO9" i="10"/>
  <c r="AO11" i="10"/>
  <c r="AO14" i="10"/>
  <c r="AO16" i="10"/>
  <c r="AO18" i="10"/>
  <c r="AO10" i="10"/>
  <c r="AO15" i="10"/>
  <c r="AO12" i="10"/>
  <c r="AO17" i="10"/>
  <c r="AO19" i="10"/>
  <c r="AO20" i="10"/>
  <c r="AO13" i="10"/>
  <c r="Q10" i="10"/>
  <c r="Q17" i="10"/>
  <c r="Q14" i="10"/>
  <c r="Q12" i="10"/>
  <c r="Q13" i="10"/>
  <c r="Q11" i="10"/>
  <c r="Q18" i="10"/>
  <c r="Q16" i="10"/>
  <c r="Q20" i="10"/>
  <c r="Q15" i="10"/>
  <c r="Q19" i="10"/>
  <c r="Q9" i="10"/>
  <c r="AL9" i="10"/>
  <c r="AL13" i="10"/>
  <c r="AL18" i="10"/>
  <c r="AL15" i="10"/>
  <c r="AL17" i="10"/>
  <c r="AL11" i="10"/>
  <c r="AL14" i="10"/>
  <c r="AL10" i="10"/>
  <c r="AL16" i="10"/>
  <c r="AL19" i="10"/>
  <c r="AL20" i="10"/>
  <c r="AL12" i="10"/>
  <c r="H10" i="10"/>
  <c r="H9" i="10"/>
  <c r="H19" i="10"/>
  <c r="H16" i="10"/>
  <c r="H12" i="10"/>
  <c r="H13" i="10"/>
  <c r="H15" i="10"/>
  <c r="H17" i="10"/>
  <c r="H20" i="10"/>
  <c r="H11" i="10"/>
  <c r="H14" i="10"/>
  <c r="H18" i="10"/>
  <c r="B12" i="10"/>
  <c r="B9" i="10"/>
  <c r="B13" i="10"/>
  <c r="B18" i="10"/>
  <c r="B15" i="10"/>
  <c r="B17" i="10"/>
  <c r="B14" i="10"/>
  <c r="B11" i="10"/>
  <c r="B10" i="10"/>
  <c r="B24" i="10" s="1"/>
  <c r="B16" i="10"/>
  <c r="B19" i="10"/>
  <c r="B20" i="10"/>
  <c r="AM16" i="10"/>
  <c r="AM9" i="10"/>
  <c r="AM13" i="10"/>
  <c r="AM10" i="10"/>
  <c r="AM12" i="10"/>
  <c r="AM17" i="10"/>
  <c r="AM11" i="10"/>
  <c r="AM15" i="10"/>
  <c r="AM18" i="10"/>
  <c r="AM19" i="10"/>
  <c r="AM20" i="10"/>
  <c r="AM14" i="10"/>
  <c r="Z12" i="10"/>
  <c r="Z17" i="10"/>
  <c r="Z14" i="10"/>
  <c r="Z10" i="10"/>
  <c r="Z9" i="10"/>
  <c r="Z13" i="10"/>
  <c r="Z18" i="10"/>
  <c r="Z19" i="10"/>
  <c r="Z16" i="10"/>
  <c r="Z11" i="10"/>
  <c r="Z15" i="10"/>
  <c r="Z20" i="10"/>
  <c r="W12" i="10"/>
  <c r="W9" i="10"/>
  <c r="W13" i="10"/>
  <c r="W18" i="10"/>
  <c r="W15" i="10"/>
  <c r="W17" i="10"/>
  <c r="W14" i="10"/>
  <c r="W20" i="10"/>
  <c r="W10" i="10"/>
  <c r="W16" i="10"/>
  <c r="W19" i="10"/>
  <c r="W11" i="10"/>
  <c r="V9" i="10"/>
  <c r="V18" i="10"/>
  <c r="V15" i="10"/>
  <c r="V12" i="10"/>
  <c r="V14" i="10"/>
  <c r="V13" i="10"/>
  <c r="V20" i="10"/>
  <c r="V10" i="10"/>
  <c r="V17" i="10"/>
  <c r="V16" i="10"/>
  <c r="V19" i="10"/>
  <c r="V11" i="10"/>
  <c r="Y9" i="10"/>
  <c r="Y14" i="10"/>
  <c r="Y10" i="10"/>
  <c r="Y11" i="10"/>
  <c r="Y16" i="10"/>
  <c r="Y18" i="10"/>
  <c r="Y15" i="10"/>
  <c r="Y13" i="10"/>
  <c r="Y12" i="10"/>
  <c r="Y17" i="10"/>
  <c r="Y20" i="10"/>
  <c r="Y19" i="10"/>
  <c r="AV4" i="10" l="1"/>
  <c r="AV6" i="10"/>
  <c r="AX3" i="10"/>
  <c r="AW6" i="10"/>
  <c r="AX6" i="10"/>
  <c r="AW7" i="10"/>
  <c r="AX7" i="10"/>
  <c r="AV7" i="10"/>
  <c r="AV5" i="10"/>
  <c r="AU2" i="10"/>
  <c r="AW8" i="10"/>
  <c r="AX8" i="10"/>
  <c r="AX2" i="10"/>
  <c r="AV8" i="10"/>
  <c r="AW2" i="10"/>
  <c r="AT7" i="10"/>
  <c r="AU6" i="10"/>
  <c r="AU5" i="10"/>
  <c r="AT2" i="10"/>
  <c r="AU8" i="10"/>
  <c r="AW3" i="10"/>
  <c r="AT4" i="10"/>
  <c r="AT5" i="10"/>
  <c r="AU3" i="10"/>
  <c r="AT8" i="10"/>
  <c r="AU4" i="10"/>
  <c r="AT3" i="10"/>
  <c r="AT6" i="10"/>
  <c r="AU7" i="10"/>
  <c r="L29" i="10"/>
  <c r="T29" i="10"/>
  <c r="M24" i="10"/>
  <c r="N30" i="10"/>
  <c r="L25" i="10"/>
  <c r="L30" i="10"/>
  <c r="T28" i="10"/>
  <c r="N26" i="10"/>
  <c r="N29" i="10"/>
  <c r="M31" i="10"/>
  <c r="N27" i="10"/>
  <c r="L26" i="10"/>
  <c r="T27" i="10"/>
  <c r="N28" i="10"/>
  <c r="M27" i="10"/>
  <c r="L28" i="10"/>
  <c r="N25" i="10"/>
  <c r="T30" i="10"/>
  <c r="L24" i="10"/>
  <c r="T24" i="10"/>
  <c r="T26" i="10"/>
  <c r="M29" i="10"/>
  <c r="M28" i="10"/>
  <c r="L31" i="10"/>
  <c r="T31" i="10"/>
  <c r="N24" i="10"/>
  <c r="M25" i="10"/>
  <c r="M30" i="10"/>
  <c r="L27" i="10"/>
  <c r="T25" i="10"/>
  <c r="N31" i="10"/>
  <c r="M26" i="10"/>
  <c r="AV17" i="10"/>
  <c r="AV31" i="10" s="1"/>
  <c r="AV15" i="10"/>
  <c r="AV29" i="10" s="1"/>
  <c r="AV20" i="10"/>
  <c r="AV9" i="10"/>
  <c r="AV19" i="10"/>
  <c r="AV12" i="10"/>
  <c r="AV16" i="10"/>
  <c r="AV30" i="10" s="1"/>
  <c r="AV13" i="10"/>
  <c r="AV27" i="10" s="1"/>
  <c r="AV10" i="10"/>
  <c r="AV24" i="10" s="1"/>
  <c r="Y27" i="10"/>
  <c r="Y28" i="10"/>
  <c r="W26" i="10"/>
  <c r="Z30" i="10"/>
  <c r="Z28" i="10"/>
  <c r="AM27" i="10"/>
  <c r="B27" i="10"/>
  <c r="AL24" i="10"/>
  <c r="AL27" i="10"/>
  <c r="Q30" i="10"/>
  <c r="AO24" i="10"/>
  <c r="AO25" i="10"/>
  <c r="U27" i="10"/>
  <c r="U30" i="10"/>
  <c r="AG25" i="10"/>
  <c r="AJ30" i="10"/>
  <c r="AI24" i="10"/>
  <c r="AI25" i="10"/>
  <c r="O28" i="10"/>
  <c r="O24" i="10"/>
  <c r="G29" i="10"/>
  <c r="G25" i="10"/>
  <c r="K29" i="10"/>
  <c r="AE28" i="10"/>
  <c r="AE27" i="10"/>
  <c r="AK24" i="10"/>
  <c r="P31" i="10"/>
  <c r="P26" i="10"/>
  <c r="J26" i="10"/>
  <c r="J24" i="10"/>
  <c r="AF24" i="10"/>
  <c r="X30" i="10"/>
  <c r="I30" i="10"/>
  <c r="I24" i="10"/>
  <c r="AD27" i="10"/>
  <c r="AC30" i="10"/>
  <c r="AC24" i="10"/>
  <c r="AH28" i="10"/>
  <c r="R25" i="10"/>
  <c r="R24" i="10"/>
  <c r="V25" i="10"/>
  <c r="V28" i="10"/>
  <c r="W30" i="10"/>
  <c r="W27" i="10"/>
  <c r="AM29" i="10"/>
  <c r="B25" i="10"/>
  <c r="H31" i="10"/>
  <c r="AL28" i="10"/>
  <c r="U25" i="10"/>
  <c r="AG26" i="10"/>
  <c r="AA29" i="10"/>
  <c r="AJ27" i="10"/>
  <c r="AJ31" i="10"/>
  <c r="AI26" i="10"/>
  <c r="O30" i="10"/>
  <c r="AB28" i="10"/>
  <c r="AB29" i="10"/>
  <c r="K30" i="10"/>
  <c r="S29" i="10"/>
  <c r="AK29" i="10"/>
  <c r="F28" i="10"/>
  <c r="J30" i="10"/>
  <c r="AF28" i="10"/>
  <c r="AF25" i="10"/>
  <c r="AN27" i="10"/>
  <c r="AN24" i="10"/>
  <c r="X25" i="10"/>
  <c r="I28" i="10"/>
  <c r="AD30" i="10"/>
  <c r="AC31" i="10"/>
  <c r="AC29" i="10"/>
  <c r="AH26" i="10"/>
  <c r="R28" i="10"/>
  <c r="Y29" i="10"/>
  <c r="V26" i="10"/>
  <c r="W24" i="10"/>
  <c r="Z31" i="10"/>
  <c r="AM25" i="10"/>
  <c r="AM30" i="10"/>
  <c r="B28" i="10"/>
  <c r="H29" i="10"/>
  <c r="AL25" i="10"/>
  <c r="Q25" i="10"/>
  <c r="AO27" i="10"/>
  <c r="U28" i="10"/>
  <c r="AG27" i="10"/>
  <c r="AG28" i="10"/>
  <c r="AA27" i="10"/>
  <c r="AJ28" i="10"/>
  <c r="O29" i="10"/>
  <c r="G31" i="10"/>
  <c r="K26" i="10"/>
  <c r="K24" i="10"/>
  <c r="AE30" i="10"/>
  <c r="AK30" i="10"/>
  <c r="P28" i="10"/>
  <c r="F25" i="10"/>
  <c r="J31" i="10"/>
  <c r="AN25" i="10"/>
  <c r="AN30" i="10"/>
  <c r="X24" i="10"/>
  <c r="I31" i="10"/>
  <c r="AD25" i="10"/>
  <c r="AC26" i="10"/>
  <c r="AH31" i="10"/>
  <c r="R30" i="10"/>
  <c r="V30" i="10"/>
  <c r="V29" i="10"/>
  <c r="Z26" i="10"/>
  <c r="H27" i="10"/>
  <c r="AL31" i="10"/>
  <c r="Q27" i="10"/>
  <c r="AJ26" i="10"/>
  <c r="AI27" i="10"/>
  <c r="O31" i="10"/>
  <c r="AB24" i="10"/>
  <c r="AE29" i="10"/>
  <c r="S24" i="10"/>
  <c r="P25" i="10"/>
  <c r="F31" i="10"/>
  <c r="F26" i="10"/>
  <c r="J27" i="10"/>
  <c r="AF26" i="10"/>
  <c r="X28" i="10"/>
  <c r="X31" i="10"/>
  <c r="I29" i="10"/>
  <c r="I25" i="10"/>
  <c r="AD28" i="10"/>
  <c r="AH29" i="10"/>
  <c r="AH24" i="10"/>
  <c r="R31" i="10"/>
  <c r="V31" i="10"/>
  <c r="AM31" i="10"/>
  <c r="B31" i="10"/>
  <c r="H26" i="10"/>
  <c r="AL26" i="10"/>
  <c r="Q26" i="10"/>
  <c r="AG31" i="10"/>
  <c r="AA30" i="10"/>
  <c r="AA25" i="10"/>
  <c r="AJ25" i="10"/>
  <c r="AI30" i="10"/>
  <c r="AB30" i="10"/>
  <c r="G27" i="10"/>
  <c r="K31" i="10"/>
  <c r="K25" i="10"/>
  <c r="AE25" i="10"/>
  <c r="AK31" i="10"/>
  <c r="P29" i="10"/>
  <c r="F24" i="10"/>
  <c r="F29" i="10"/>
  <c r="J28" i="10"/>
  <c r="AF29" i="10"/>
  <c r="X26" i="10"/>
  <c r="AD24" i="10"/>
  <c r="AC27" i="10"/>
  <c r="AH30" i="10"/>
  <c r="R26" i="10"/>
  <c r="Y31" i="10"/>
  <c r="Y30" i="10"/>
  <c r="V24" i="10"/>
  <c r="W28" i="10"/>
  <c r="Z27" i="10"/>
  <c r="AM28" i="10"/>
  <c r="AM26" i="10"/>
  <c r="H30" i="10"/>
  <c r="AL29" i="10"/>
  <c r="Q29" i="10"/>
  <c r="Q28" i="10"/>
  <c r="AO31" i="10"/>
  <c r="AO30" i="10"/>
  <c r="U31" i="10"/>
  <c r="AG29" i="10"/>
  <c r="AA28" i="10"/>
  <c r="AJ29" i="10"/>
  <c r="AI28" i="10"/>
  <c r="AB25" i="10"/>
  <c r="G26" i="10"/>
  <c r="AE24" i="10"/>
  <c r="S27" i="10"/>
  <c r="S30" i="10"/>
  <c r="AK28" i="10"/>
  <c r="P27" i="10"/>
  <c r="J25" i="10"/>
  <c r="AF27" i="10"/>
  <c r="AN31" i="10"/>
  <c r="X29" i="10"/>
  <c r="AD31" i="10"/>
  <c r="R29" i="10"/>
  <c r="Y26" i="10"/>
  <c r="Y25" i="10"/>
  <c r="W31" i="10"/>
  <c r="Z29" i="10"/>
  <c r="AM24" i="10"/>
  <c r="B29" i="10"/>
  <c r="B26" i="10"/>
  <c r="H28" i="10"/>
  <c r="Q31" i="10"/>
  <c r="AO26" i="10"/>
  <c r="U26" i="10"/>
  <c r="U29" i="10"/>
  <c r="AG24" i="10"/>
  <c r="AA24" i="10"/>
  <c r="AA31" i="10"/>
  <c r="AJ24" i="10"/>
  <c r="O26" i="10"/>
  <c r="O25" i="10"/>
  <c r="AB31" i="10"/>
  <c r="G30" i="10"/>
  <c r="AE31" i="10"/>
  <c r="S25" i="10"/>
  <c r="S28" i="10"/>
  <c r="AK25" i="10"/>
  <c r="P30" i="10"/>
  <c r="F27" i="10"/>
  <c r="AN26" i="10"/>
  <c r="X27" i="10"/>
  <c r="I27" i="10"/>
  <c r="AD29" i="10"/>
  <c r="AC25" i="10"/>
  <c r="AH27" i="10"/>
  <c r="Y24" i="10"/>
  <c r="V27" i="10"/>
  <c r="W25" i="10"/>
  <c r="W29" i="10"/>
  <c r="Z25" i="10"/>
  <c r="Z24" i="10"/>
  <c r="B30" i="10"/>
  <c r="H25" i="10"/>
  <c r="H24" i="10"/>
  <c r="AL30" i="10"/>
  <c r="Q24" i="10"/>
  <c r="AO29" i="10"/>
  <c r="AO28" i="10"/>
  <c r="U24" i="10"/>
  <c r="AG30" i="10"/>
  <c r="AA26" i="10"/>
  <c r="AI29" i="10"/>
  <c r="AI31" i="10"/>
  <c r="O27" i="10"/>
  <c r="AB27" i="10"/>
  <c r="AB26" i="10"/>
  <c r="G28" i="10"/>
  <c r="G24" i="10"/>
  <c r="K28" i="10"/>
  <c r="K27" i="10"/>
  <c r="AE26" i="10"/>
  <c r="S31" i="10"/>
  <c r="S26" i="10"/>
  <c r="AK27" i="10"/>
  <c r="AK26" i="10"/>
  <c r="P24" i="10"/>
  <c r="F30" i="10"/>
  <c r="J29" i="10"/>
  <c r="AF31" i="10"/>
  <c r="AF30" i="10"/>
  <c r="AN28" i="10"/>
  <c r="AN29" i="10"/>
  <c r="I26" i="10"/>
  <c r="AD26" i="10"/>
  <c r="AC28" i="10"/>
  <c r="AH25" i="10"/>
  <c r="R27" i="10"/>
  <c r="AX16" i="10"/>
  <c r="AX17" i="10"/>
  <c r="AT12" i="10"/>
  <c r="AT19" i="10"/>
  <c r="AT14" i="10"/>
  <c r="AW12" i="10"/>
  <c r="AU13" i="10"/>
  <c r="AS12" i="10"/>
  <c r="AR12" i="10"/>
  <c r="AX12" i="10"/>
  <c r="AW20" i="10"/>
  <c r="AS20" i="10"/>
  <c r="AR20" i="10"/>
  <c r="AX20" i="10"/>
  <c r="AT9" i="10"/>
  <c r="AW15" i="10"/>
  <c r="AU19" i="10"/>
  <c r="AS15" i="10"/>
  <c r="AR15" i="10"/>
  <c r="AT15" i="10"/>
  <c r="AT17" i="10"/>
  <c r="AU14" i="10"/>
  <c r="AS10" i="10"/>
  <c r="AR10" i="10"/>
  <c r="AX15" i="10"/>
  <c r="AW10" i="10"/>
  <c r="AU9" i="10"/>
  <c r="AS18" i="10"/>
  <c r="AR18" i="10"/>
  <c r="AT20" i="10"/>
  <c r="AT10" i="10"/>
  <c r="AW18" i="10"/>
  <c r="AU17" i="10"/>
  <c r="AS13" i="10"/>
  <c r="AR13" i="10"/>
  <c r="AX10" i="10"/>
  <c r="AT18" i="10"/>
  <c r="AV14" i="10"/>
  <c r="AU12" i="10"/>
  <c r="AU16" i="10"/>
  <c r="AX13" i="10"/>
  <c r="AX18" i="10"/>
  <c r="AW16" i="10"/>
  <c r="AW13" i="10"/>
  <c r="AU11" i="10"/>
  <c r="AU20" i="10"/>
  <c r="AS9" i="10"/>
  <c r="AR9" i="10"/>
  <c r="AW11" i="10"/>
  <c r="AS16" i="10"/>
  <c r="AR16" i="10"/>
  <c r="AX11" i="10"/>
  <c r="AT13" i="10"/>
  <c r="AW19" i="10"/>
  <c r="AS11" i="10"/>
  <c r="AR11" i="10"/>
  <c r="AX19" i="10"/>
  <c r="AU15" i="10"/>
  <c r="AS19" i="10"/>
  <c r="AR19" i="10"/>
  <c r="AW14" i="10"/>
  <c r="AT16" i="10"/>
  <c r="AW9" i="10"/>
  <c r="AV11" i="10"/>
  <c r="AU10" i="10"/>
  <c r="AS14" i="10"/>
  <c r="AR14" i="10"/>
  <c r="AX14" i="10"/>
  <c r="AT11" i="10"/>
  <c r="AW17" i="10"/>
  <c r="AU18" i="10"/>
  <c r="AX9" i="10"/>
  <c r="AV18" i="10"/>
  <c r="AS17" i="10"/>
  <c r="AR17" i="10"/>
  <c r="AV26" i="10" l="1"/>
  <c r="AX28" i="10"/>
  <c r="AS25" i="10"/>
  <c r="AX27" i="10"/>
  <c r="AU26" i="10"/>
  <c r="AR29" i="10"/>
  <c r="AX26" i="10"/>
  <c r="AR26" i="10"/>
  <c r="AU27" i="10"/>
  <c r="AW31" i="10"/>
  <c r="AT30" i="10"/>
  <c r="AU29" i="10"/>
  <c r="AU28" i="10"/>
  <c r="AT31" i="10"/>
  <c r="AS29" i="10"/>
  <c r="AS26" i="10"/>
  <c r="AW26" i="10"/>
  <c r="AX31" i="10"/>
  <c r="AX30" i="10"/>
  <c r="AR31" i="10"/>
  <c r="AT25" i="10"/>
  <c r="AR28" i="10"/>
  <c r="AV25" i="10"/>
  <c r="AR30" i="10"/>
  <c r="AW27" i="10"/>
  <c r="AR27" i="10"/>
  <c r="AU31" i="10"/>
  <c r="AX29" i="10"/>
  <c r="AT29" i="10"/>
  <c r="AS31" i="10"/>
  <c r="AS28" i="10"/>
  <c r="AW28" i="10"/>
  <c r="AR25" i="10"/>
  <c r="AT27" i="10"/>
  <c r="AX25" i="10"/>
  <c r="AS30" i="10"/>
  <c r="AW25" i="10"/>
  <c r="AU25" i="10"/>
  <c r="AW30" i="10"/>
  <c r="AU30" i="10"/>
  <c r="AV28" i="10"/>
  <c r="AS27" i="10"/>
  <c r="AW29" i="10"/>
  <c r="AT28" i="10"/>
  <c r="AT26" i="10"/>
  <c r="AU24" i="10"/>
  <c r="AR24" i="10"/>
  <c r="AT24" i="10"/>
  <c r="AS24" i="10"/>
  <c r="AX24" i="10"/>
  <c r="AW24" i="10"/>
</calcChain>
</file>

<file path=xl/sharedStrings.xml><?xml version="1.0" encoding="utf-8"?>
<sst xmlns="http://schemas.openxmlformats.org/spreadsheetml/2006/main" count="179" uniqueCount="175">
  <si>
    <t>Element</t>
  </si>
  <si>
    <t>LoD</t>
  </si>
  <si>
    <t>LoQ</t>
  </si>
  <si>
    <t>Slope</t>
  </si>
  <si>
    <t>Intercept</t>
  </si>
  <si>
    <t>Minimum sample intensity</t>
  </si>
  <si>
    <t>Max sample intensity</t>
  </si>
  <si>
    <t>Count &gt; 20 ppb</t>
  </si>
  <si>
    <t>Standards</t>
  </si>
  <si>
    <t>Concentration</t>
  </si>
  <si>
    <t xml:space="preserve">Copy-paste you standard concentrations, masses, and intensity
</t>
  </si>
  <si>
    <t>ME 0ppb</t>
  </si>
  <si>
    <t>ME 0.001ppb</t>
  </si>
  <si>
    <t>ME 0.002ppb</t>
  </si>
  <si>
    <t>ME 0.005ppb</t>
  </si>
  <si>
    <t>ME 0.01ppb</t>
  </si>
  <si>
    <t>ME 0.05ppb</t>
  </si>
  <si>
    <t>ME 0.1ppb</t>
  </si>
  <si>
    <t>ME 0.5ppb</t>
  </si>
  <si>
    <t>ME 1ppb</t>
  </si>
  <si>
    <t>ME 5ppb</t>
  </si>
  <si>
    <t>ME 10ppb</t>
  </si>
  <si>
    <t>ME 50ppb</t>
  </si>
  <si>
    <t>Samples</t>
  </si>
  <si>
    <t>Dilution Factor</t>
  </si>
  <si>
    <t>Volume (mL)</t>
  </si>
  <si>
    <t>Ash mass (mg)</t>
  </si>
  <si>
    <t>Blank check 1</t>
  </si>
  <si>
    <t>Blank check 2</t>
  </si>
  <si>
    <t>Blank check 3</t>
  </si>
  <si>
    <t>Blank check 4</t>
  </si>
  <si>
    <t>Blank check 5</t>
  </si>
  <si>
    <r>
      <t>Calculated Concentraations (</t>
    </r>
    <r>
      <rPr>
        <sz val="11"/>
        <color theme="1"/>
        <rFont val="Calibri"/>
        <family val="2"/>
      </rPr>
      <t>µ</t>
    </r>
    <r>
      <rPr>
        <sz val="11"/>
        <color theme="1"/>
        <rFont val="Calibri"/>
        <family val="2"/>
        <scheme val="minor"/>
      </rPr>
      <t>g/kg)</t>
    </r>
  </si>
  <si>
    <t>Ti/Nb</t>
  </si>
  <si>
    <t>Al/Si</t>
  </si>
  <si>
    <t>La/Ce</t>
  </si>
  <si>
    <t>W/U</t>
  </si>
  <si>
    <t>Cr/Fe</t>
  </si>
  <si>
    <t>Ni/Fe</t>
  </si>
  <si>
    <t>Average</t>
  </si>
  <si>
    <t>[24Mg]+ avg (cps)</t>
  </si>
  <si>
    <t>[27Al]+ avg (cps)</t>
  </si>
  <si>
    <t>[28Si]+ avg (cps)</t>
  </si>
  <si>
    <t>[43Ca]+ avg (cps)</t>
  </si>
  <si>
    <t>[45Sc]+ avg (cps)</t>
  </si>
  <si>
    <t>[47Ti]+ avg (cps)</t>
  </si>
  <si>
    <t>[48Ti]+ avg (cps)</t>
  </si>
  <si>
    <t>[49Ti]+ avg (cps)</t>
  </si>
  <si>
    <t>[51V]+ avg (cps)</t>
  </si>
  <si>
    <t>[52Cr]+ avg (cps)</t>
  </si>
  <si>
    <t>[55Mn]+ avg (cps)</t>
  </si>
  <si>
    <t>[56Fe]+ avg (cps)</t>
  </si>
  <si>
    <t>[57Fe]+ avg (cps)</t>
  </si>
  <si>
    <t>[58Ni]+ avg (cps)</t>
  </si>
  <si>
    <t>[59Co]+ avg (cps)</t>
  </si>
  <si>
    <t>[60Ni]+ avg (cps)</t>
  </si>
  <si>
    <t>[63Cu]+ avg (cps)</t>
  </si>
  <si>
    <t>[64Zn]+ avg (cps)</t>
  </si>
  <si>
    <t>[69Ga]+ avg (cps)</t>
  </si>
  <si>
    <t>[72Ge]+ avg (cps)</t>
  </si>
  <si>
    <t>[75As]+ avg (cps)</t>
  </si>
  <si>
    <t>[78Se]+ avg (cps)</t>
  </si>
  <si>
    <t>[85Rb]+ avg (cps)</t>
  </si>
  <si>
    <t>[88Sr]+ avg (cps)</t>
  </si>
  <si>
    <t>[89Y]+ avg (cps)</t>
  </si>
  <si>
    <t>[90Zr]+ avg (cps)</t>
  </si>
  <si>
    <t>[93Nb]+ avg (cps)</t>
  </si>
  <si>
    <t>[98Mo]+ avg (cps)</t>
  </si>
  <si>
    <t>[107Ag]+ avg (cps)</t>
  </si>
  <si>
    <t>[112Cd]+ avg (cps)</t>
  </si>
  <si>
    <t>[115In]+ avg (cps)</t>
  </si>
  <si>
    <t>[118Sn]+ avg (cps)</t>
  </si>
  <si>
    <t>[121Sb]+ avg (cps)</t>
  </si>
  <si>
    <t>[133Cs]+ avg (cps)</t>
  </si>
  <si>
    <t>[138Ba]+ avg (cps)</t>
  </si>
  <si>
    <t>[139La]+ avg (cps)</t>
  </si>
  <si>
    <t>[140Ce]+ avg (cps)</t>
  </si>
  <si>
    <t>[141Pr]+ avg (cps)</t>
  </si>
  <si>
    <t>[142Nd]+ avg (cps)</t>
  </si>
  <si>
    <t>[146Nd]+ avg (cps)</t>
  </si>
  <si>
    <t>[152Sm]+ avg (cps)</t>
  </si>
  <si>
    <t>[153Eu]+ avg (cps)</t>
  </si>
  <si>
    <t>[158Gd]+ avg (cps)</t>
  </si>
  <si>
    <t>[159Tb]+ avg (cps)</t>
  </si>
  <si>
    <t>[164Dy]+ avg (cps)</t>
  </si>
  <si>
    <t>[165Ho]+ avg (cps)</t>
  </si>
  <si>
    <t>[166Er]+ avg (cps)</t>
  </si>
  <si>
    <t>[169Tm]+ avg (cps)</t>
  </si>
  <si>
    <t>[174Yb]+ avg (cps)</t>
  </si>
  <si>
    <t>[175Lu]+ avg (cps)</t>
  </si>
  <si>
    <t>[180Hf]+ avg (cps)</t>
  </si>
  <si>
    <t>[181Ta]+ avg (cps)</t>
  </si>
  <si>
    <t>[184W]+ avg (cps)</t>
  </si>
  <si>
    <t>[208Pb]+ avg (cps)</t>
  </si>
  <si>
    <t>[209Bi]+ avg (cps)</t>
  </si>
  <si>
    <t>[232Th]+ avg (cps)</t>
  </si>
  <si>
    <t>[238U]+ avg (cps)</t>
  </si>
  <si>
    <t>HNO3</t>
  </si>
  <si>
    <t>Blank 1</t>
  </si>
  <si>
    <t>STD 1ppb</t>
  </si>
  <si>
    <t xml:space="preserve">Selectionof the lower calibration limit as = 0.01 * minimum sample intenssity
Select the upper calibration limit as = 3 * maximum sample intensity
</t>
  </si>
  <si>
    <t>Ti/Ta</t>
  </si>
  <si>
    <t>[25Mg]+ avg (cps)</t>
  </si>
  <si>
    <t>[65Cu]+ avg (cps)</t>
  </si>
  <si>
    <t>[66Zn]+ avg (cps)</t>
  </si>
  <si>
    <t>[111Cd]+ avg (cps)</t>
  </si>
  <si>
    <t>[120Sn]+ avg (cps)</t>
  </si>
  <si>
    <t>ME 100ppb</t>
  </si>
  <si>
    <t>LiqQuant_Blank check 1_2022-02-23_13h29m29s.h5</t>
  </si>
  <si>
    <t>LiqQuant_Blank check 2_2022-02-23_13h59m37s.h5</t>
  </si>
  <si>
    <t>LiqQuant_Blank check 3_2022-02-23_14h01m47s.h5</t>
  </si>
  <si>
    <t>LiqQuant_Blank check 4_2022-02-23_14h03m56s.h5</t>
  </si>
  <si>
    <t>LiqQuant_Blank check 5_2022-02-23_14h06m05s.h5</t>
  </si>
  <si>
    <t>LiqQuant_HNO3 check 1_2022-02-23_14h08m14s.h5</t>
  </si>
  <si>
    <t>LiqQuant_Blank 1X100_2022-02-23_14h10m23s.h5</t>
  </si>
  <si>
    <t>LiqQuant_HNO3 check 6_2022-02-23_15h27m54s.h5</t>
  </si>
  <si>
    <t>LiqQuant_SupexQ X5_2022-02-23_15h30m03s.h5</t>
  </si>
  <si>
    <t>LiqQuant_BW before X5_2022-02-23_15h32m12s.h5</t>
  </si>
  <si>
    <t>LiqQuant_BStr PP X5_2022-02-23_15h34m21s.h5</t>
  </si>
  <si>
    <t>LiqQuant_BBot PETE X5_2022-02-23_15h36m31s.h5</t>
  </si>
  <si>
    <t>LiqQuant_BBag LDPE X5_2022-02-23_15h38m40s.h5</t>
  </si>
  <si>
    <t>LiqQuant_BFoam PS X5_2022-02-23_15h40m49s.h5</t>
  </si>
  <si>
    <t>LiqQuant_BW after X5_2022-02-23_15h42m58s.h5</t>
  </si>
  <si>
    <t>LiqQuant_PS Beads X5_2022-02-23_15h45m07s.h5</t>
  </si>
  <si>
    <t>LiqQuant_HNO3 check 7_2022-02-23_15h47m16s.h5</t>
  </si>
  <si>
    <t>LiqQuant_STD 1ppb check_2022-02-23_15h49m26s.h5</t>
  </si>
  <si>
    <t>LiqQuant_HNO3 check 8_2022-02-23_15h51m35s.h5</t>
  </si>
  <si>
    <t>SupexQ</t>
  </si>
  <si>
    <t>BW before</t>
  </si>
  <si>
    <t>BW after</t>
  </si>
  <si>
    <t>PS Beads</t>
  </si>
  <si>
    <t>Al</t>
  </si>
  <si>
    <t>Si</t>
  </si>
  <si>
    <t>Ti</t>
  </si>
  <si>
    <t>V</t>
  </si>
  <si>
    <t>Cr</t>
  </si>
  <si>
    <t>Mn</t>
  </si>
  <si>
    <t>Fe</t>
  </si>
  <si>
    <t>Ni</t>
  </si>
  <si>
    <t>Co</t>
  </si>
  <si>
    <t>Cu</t>
  </si>
  <si>
    <t>Zn</t>
  </si>
  <si>
    <t>Rb</t>
  </si>
  <si>
    <t>Sr</t>
  </si>
  <si>
    <t>Y</t>
  </si>
  <si>
    <t>Zr</t>
  </si>
  <si>
    <t>Mo</t>
  </si>
  <si>
    <t>Sn</t>
  </si>
  <si>
    <t>Ba</t>
  </si>
  <si>
    <t>La</t>
  </si>
  <si>
    <t>Ce</t>
  </si>
  <si>
    <t>Pr</t>
  </si>
  <si>
    <t>Nd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</si>
  <si>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</si>
  <si>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</si>
  <si>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</si>
  <si>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</si>
  <si>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</si>
  <si>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</si>
  <si>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</si>
  <si>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</si>
  <si>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</si>
  <si>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</si>
  <si>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Hf</t>
  </si>
  <si>
    <t>Ta</t>
  </si>
  <si>
    <t>W</t>
  </si>
  <si>
    <t>Pb</t>
  </si>
  <si>
    <t>Bi</t>
  </si>
  <si>
    <t>Th</t>
  </si>
  <si>
    <t>U</t>
  </si>
  <si>
    <t>Sb</t>
  </si>
  <si>
    <t>PPS</t>
  </si>
  <si>
    <t>PETEB</t>
  </si>
  <si>
    <t>PSF</t>
  </si>
  <si>
    <t>LDPEB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</si>
</sst>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rgb="FF002060"/>
      <name val="Calibri"/>
      <family val="2"/>
      <scheme val="minor"/>
    </font>
    <font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164" fontId="0" fillId="3" borderId="0" xfId="0" applyNumberFormat="1" applyFill="1" applyAlignment="1">
      <alignment horizontal="center"/>
    </xf>
    <xf numFmtId="2" fontId="2" fillId="3" borderId="0" xfId="0" applyNumberFormat="1" applyFont="1" applyFill="1" applyAlignment="1">
      <alignment horizontal="center"/>
    </xf>
    <xf numFmtId="0" fontId="0" fillId="4" borderId="0" xfId="0" applyFill="1" applyAlignment="1">
      <alignment horizontal="left"/>
    </xf>
    <xf numFmtId="165" fontId="0" fillId="4" borderId="0" xfId="0" applyNumberFormat="1" applyFill="1" applyAlignment="1">
      <alignment horizontal="center"/>
    </xf>
    <xf numFmtId="0" fontId="3" fillId="5" borderId="0" xfId="0" applyFont="1" applyFill="1" applyAlignment="1">
      <alignment horizontal="left"/>
    </xf>
    <xf numFmtId="1" fontId="2" fillId="5" borderId="0" xfId="0" applyNumberFormat="1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2" fillId="7" borderId="0" xfId="0" applyFont="1" applyFill="1" applyAlignment="1">
      <alignment horizontal="left"/>
    </xf>
    <xf numFmtId="164" fontId="2" fillId="7" borderId="0" xfId="0" applyNumberFormat="1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8" borderId="0" xfId="0" applyFont="1" applyFill="1" applyAlignment="1">
      <alignment horizontal="left"/>
    </xf>
    <xf numFmtId="2" fontId="2" fillId="8" borderId="0" xfId="0" applyNumberFormat="1" applyFont="1" applyFill="1" applyAlignment="1">
      <alignment horizontal="center"/>
    </xf>
    <xf numFmtId="164" fontId="2" fillId="8" borderId="0" xfId="0" applyNumberFormat="1" applyFont="1" applyFill="1" applyAlignment="1">
      <alignment horizontal="center"/>
    </xf>
    <xf numFmtId="1" fontId="0" fillId="8" borderId="0" xfId="0" applyNumberFormat="1" applyFill="1" applyAlignment="1">
      <alignment horizontal="center"/>
    </xf>
    <xf numFmtId="0" fontId="3" fillId="0" borderId="0" xfId="0" applyFont="1" applyAlignment="1">
      <alignment horizontal="left"/>
    </xf>
    <xf numFmtId="0" fontId="0" fillId="6" borderId="0" xfId="0" applyFill="1"/>
    <xf numFmtId="0" fontId="2" fillId="6" borderId="0" xfId="0" applyFont="1" applyFill="1" applyAlignment="1">
      <alignment horizontal="left"/>
    </xf>
    <xf numFmtId="0" fontId="2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1" fontId="0" fillId="6" borderId="0" xfId="0" applyNumberFormat="1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left"/>
    </xf>
    <xf numFmtId="2" fontId="0" fillId="6" borderId="0" xfId="0" applyNumberFormat="1" applyFill="1" applyAlignment="1">
      <alignment horizontal="center"/>
    </xf>
    <xf numFmtId="0" fontId="0" fillId="9" borderId="0" xfId="0" applyFill="1" applyAlignment="1">
      <alignment horizontal="left"/>
    </xf>
    <xf numFmtId="1" fontId="0" fillId="9" borderId="0" xfId="0" applyNumberFormat="1" applyFill="1" applyAlignment="1">
      <alignment horizontal="center"/>
    </xf>
    <xf numFmtId="0" fontId="0" fillId="9" borderId="0" xfId="0" applyFill="1" applyAlignment="1">
      <alignment horizontal="center"/>
    </xf>
    <xf numFmtId="2" fontId="0" fillId="9" borderId="0" xfId="0" applyNumberFormat="1" applyFill="1" applyAlignment="1">
      <alignment horizontal="center"/>
    </xf>
    <xf numFmtId="1" fontId="0" fillId="10" borderId="0" xfId="0" applyNumberFormat="1" applyFill="1" applyAlignment="1">
      <alignment horizontal="center"/>
    </xf>
    <xf numFmtId="0" fontId="1" fillId="0" borderId="0" xfId="0" applyFont="1" applyAlignment="1">
      <alignment horizontal="left"/>
    </xf>
    <xf numFmtId="164" fontId="0" fillId="0" borderId="0" xfId="0" applyNumberFormat="1" applyAlignment="1">
      <alignment horizontal="center"/>
    </xf>
    <xf numFmtId="0" fontId="0" fillId="10" borderId="0" xfId="0" applyFill="1" applyAlignment="1">
      <alignment horizontal="center"/>
    </xf>
    <xf numFmtId="0" fontId="1" fillId="10" borderId="0" xfId="0" applyFont="1" applyFill="1" applyAlignment="1">
      <alignment horizontal="left"/>
    </xf>
    <xf numFmtId="0" fontId="2" fillId="10" borderId="0" xfId="0" applyFont="1" applyFill="1" applyAlignment="1">
      <alignment horizontal="center"/>
    </xf>
    <xf numFmtId="0" fontId="4" fillId="6" borderId="0" xfId="0" applyFont="1" applyFill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2" fontId="0" fillId="0" borderId="0" xfId="0" applyNumberFormat="1" applyAlignment="1">
      <alignment horizontal="center"/>
    </xf>
    <xf numFmtId="0" fontId="0" fillId="11" borderId="0" xfId="0" applyFill="1" applyAlignment="1">
      <alignment horizontal="left"/>
    </xf>
    <xf numFmtId="1" fontId="0" fillId="11" borderId="0" xfId="0" applyNumberFormat="1" applyFill="1" applyAlignment="1">
      <alignment horizontal="center"/>
    </xf>
    <xf numFmtId="0" fontId="0" fillId="11" borderId="0" xfId="0" applyFill="1" applyAlignment="1">
      <alignment horizontal="center"/>
    </xf>
    <xf numFmtId="2" fontId="0" fillId="11" borderId="0" xfId="0" applyNumberFormat="1" applyFill="1" applyAlignment="1">
      <alignment horizontal="center"/>
    </xf>
    <xf numFmtId="0" fontId="4" fillId="6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0" fontId="5" fillId="8" borderId="0" xfId="0" applyFont="1" applyFill="1" applyAlignment="1">
      <alignment horizontal="center" vertical="center" wrapText="1"/>
    </xf>
    <xf numFmtId="0" fontId="5" fillId="8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Concentrations!$I$23</c:f>
              <c:strCache>
                <c:ptCount val="1"/>
                <c:pt idx="0">
                  <c:v>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Concentrations!$I$34:$I$44</c:f>
                <c:numCache>
                  <c:formatCode>General</c:formatCode>
                  <c:ptCount val="11"/>
                </c:numCache>
              </c:numRef>
            </c:plus>
            <c:minus>
              <c:numRef>
                <c:f>Concentrations!$I$34:$I$44</c:f>
                <c:numCache>
                  <c:formatCode>General</c:formatCode>
                  <c:ptCount val="11"/>
                </c:numCache>
              </c:numRef>
            </c:minus>
            <c:spPr>
              <a:noFill/>
              <a:ln w="25400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Concentrations!$A$24:$A$28</c:f>
              <c:strCache>
                <c:ptCount val="5"/>
                <c:pt idx="0">
                  <c:v>SupexQ</c:v>
                </c:pt>
                <c:pt idx="1">
                  <c:v>BW before</c:v>
                </c:pt>
                <c:pt idx="2">
                  <c:v>PPS</c:v>
                </c:pt>
                <c:pt idx="3">
                  <c:v>PETEB</c:v>
                </c:pt>
                <c:pt idx="4">
                  <c:v>LDPEB</c:v>
                </c:pt>
              </c:strCache>
            </c:strRef>
          </c:cat>
          <c:val>
            <c:numRef>
              <c:f>Concentrations!$I$24:$I$28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0.11992973784622701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B0-4746-9C7E-4A89406E3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4323216"/>
        <c:axId val="284323776"/>
      </c:barChart>
      <c:catAx>
        <c:axId val="2843232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Sample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4323776"/>
        <c:crosses val="autoZero"/>
        <c:auto val="1"/>
        <c:lblAlgn val="ctr"/>
        <c:lblOffset val="100"/>
        <c:noMultiLvlLbl val="0"/>
      </c:catAx>
      <c:valAx>
        <c:axId val="28432377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(</a:t>
                </a:r>
                <a:r>
                  <a:rPr lang="el-GR"/>
                  <a:t>μ</a:t>
                </a:r>
                <a:r>
                  <a:rPr lang="en-US"/>
                  <a:t>g/kg)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4323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2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Concentrations!$AE$23</c:f>
              <c:strCache>
                <c:ptCount val="1"/>
                <c:pt idx="0">
                  <c:v>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Concentrations!$A$24:$A$28</c:f>
              <c:strCache>
                <c:ptCount val="5"/>
                <c:pt idx="0">
                  <c:v>SupexQ</c:v>
                </c:pt>
                <c:pt idx="1">
                  <c:v>BW before</c:v>
                </c:pt>
                <c:pt idx="2">
                  <c:v>PPS</c:v>
                </c:pt>
                <c:pt idx="3">
                  <c:v>PETEB</c:v>
                </c:pt>
                <c:pt idx="4">
                  <c:v>LDPEB</c:v>
                </c:pt>
              </c:strCache>
            </c:strRef>
          </c:cat>
          <c:val>
            <c:numRef>
              <c:f>Concentrations!$AE$24:$AE$28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D4-46DC-B257-F9448D386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8168848"/>
        <c:axId val="288169408"/>
      </c:barChart>
      <c:catAx>
        <c:axId val="288168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Sample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169408"/>
        <c:crosses val="autoZero"/>
        <c:auto val="1"/>
        <c:lblAlgn val="ctr"/>
        <c:lblOffset val="100"/>
        <c:noMultiLvlLbl val="0"/>
      </c:catAx>
      <c:valAx>
        <c:axId val="28816940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(</a:t>
                </a:r>
                <a:r>
                  <a:rPr lang="el-GR"/>
                  <a:t>μ</a:t>
                </a:r>
                <a:r>
                  <a:rPr lang="en-US"/>
                  <a:t>g/kg)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16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2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Concentrations!$AG$23</c:f>
              <c:strCache>
                <c:ptCount val="1"/>
                <c:pt idx="0">
                  <c:v>Yb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Concentrations!$AG$50:$AG$60</c:f>
                <c:numCache>
                  <c:formatCode>General</c:formatCode>
                  <c:ptCount val="11"/>
                </c:numCache>
              </c:numRef>
            </c:plus>
            <c:minus>
              <c:numRef>
                <c:f>Concentrations!$AG$50:$AG$60</c:f>
                <c:numCache>
                  <c:formatCode>General</c:formatCode>
                  <c:ptCount val="11"/>
                </c:numCache>
              </c:numRef>
            </c:minus>
            <c:spPr>
              <a:noFill/>
              <a:ln w="25400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Concentrations!$A$24:$A$28</c:f>
              <c:strCache>
                <c:ptCount val="5"/>
                <c:pt idx="0">
                  <c:v>SupexQ</c:v>
                </c:pt>
                <c:pt idx="1">
                  <c:v>BW before</c:v>
                </c:pt>
                <c:pt idx="2">
                  <c:v>PPS</c:v>
                </c:pt>
                <c:pt idx="3">
                  <c:v>PETEB</c:v>
                </c:pt>
                <c:pt idx="4">
                  <c:v>LDPEB</c:v>
                </c:pt>
              </c:strCache>
            </c:strRef>
          </c:cat>
          <c:val>
            <c:numRef>
              <c:f>Concentrations!$AG$24:$AG$28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4.1555589622055246E-3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F0-47B7-A592-FDA866695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8171648"/>
        <c:axId val="288172208"/>
      </c:barChart>
      <c:catAx>
        <c:axId val="2881716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Sample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172208"/>
        <c:crosses val="autoZero"/>
        <c:auto val="1"/>
        <c:lblAlgn val="ctr"/>
        <c:lblOffset val="100"/>
        <c:noMultiLvlLbl val="0"/>
      </c:catAx>
      <c:valAx>
        <c:axId val="28817220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(</a:t>
                </a:r>
                <a:r>
                  <a:rPr lang="el-GR"/>
                  <a:t>μ</a:t>
                </a:r>
                <a:r>
                  <a:rPr lang="en-US"/>
                  <a:t>g/kg)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17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28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4847661" y="27327678"/>
    <xdr:ext cx="8670192" cy="6293013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DB914A0-7D90-45BE-8B64-F739FA73866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57109178" y="16584839"/>
    <xdr:ext cx="8670192" cy="6293013"/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D40DB4C-135E-4DD5-BE54-288B5211302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absoluteAnchor>
    <xdr:pos x="61991875" y="20669250"/>
    <xdr:ext cx="8670192" cy="6293013"/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0207EDD-F6E2-4ED5-9377-D6575D14A88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  <xdr:twoCellAnchor>
    <xdr:from>
      <xdr:col>3</xdr:col>
      <xdr:colOff>692726</xdr:colOff>
      <xdr:row>16</xdr:row>
      <xdr:rowOff>34637</xdr:rowOff>
    </xdr:from>
    <xdr:to>
      <xdr:col>3</xdr:col>
      <xdr:colOff>1160317</xdr:colOff>
      <xdr:row>19</xdr:row>
      <xdr:rowOff>17318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9E9F91D-0E60-46A9-A036-96C0488F8D77}"/>
            </a:ext>
          </a:extLst>
        </xdr:cNvPr>
        <xdr:cNvSpPr txBox="1"/>
      </xdr:nvSpPr>
      <xdr:spPr>
        <a:xfrm>
          <a:off x="5541817" y="9750137"/>
          <a:ext cx="467591" cy="5541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>
              <a:solidFill>
                <a:sysClr val="windowText" lastClr="000000"/>
              </a:solidFill>
            </a:rPr>
            <a:t>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</sheetPr>
  <dimension ref="A1:BO57"/>
  <sheetViews>
    <sheetView tabSelected="1" zoomScale="55" zoomScaleNormal="55" workbookViewId="0">
      <pane ySplit="1" topLeftCell="A2" activePane="bottomLeft" state="frozen"/>
      <selection activeCell="H63" sqref="H63"/>
      <selection pane="bottomLeft" activeCell="D65" sqref="D65"/>
    </sheetView>
  </sheetViews>
  <sheetFormatPr defaultRowHeight="15" x14ac:dyDescent="0.25"/>
  <cols>
    <col min="1" max="1" width="62.5703125" style="1" bestFit="1" customWidth="1"/>
    <col min="2" max="2" width="28" style="2" bestFit="1" customWidth="1"/>
    <col min="3" max="3" width="20.5703125" style="1" bestFit="1" customWidth="1"/>
    <col min="4" max="4" width="17.5703125" style="1" bestFit="1" customWidth="1"/>
    <col min="5" max="5" width="32.85546875" style="1" bestFit="1" customWidth="1"/>
    <col min="6" max="8" width="18.5703125" style="1" bestFit="1" customWidth="1"/>
    <col min="9" max="10" width="17.85546875" style="1" bestFit="1" customWidth="1"/>
    <col min="11" max="11" width="18" style="1" bestFit="1" customWidth="1"/>
    <col min="12" max="12" width="17.85546875" style="1" bestFit="1" customWidth="1"/>
    <col min="13" max="13" width="18.140625" style="1" bestFit="1" customWidth="1"/>
    <col min="14" max="14" width="17.85546875" style="1" bestFit="1" customWidth="1"/>
    <col min="15" max="16" width="19.140625" style="1" bestFit="1" customWidth="1"/>
    <col min="17" max="17" width="19.28515625" style="1" bestFit="1" customWidth="1"/>
    <col min="18" max="18" width="18.85546875" style="1" bestFit="1" customWidth="1"/>
    <col min="19" max="19" width="18" style="1" bestFit="1" customWidth="1"/>
    <col min="20" max="20" width="18.5703125" style="1" bestFit="1" customWidth="1"/>
    <col min="21" max="21" width="17.7109375" style="1" bestFit="1" customWidth="1"/>
    <col min="22" max="22" width="18.5703125" style="1" bestFit="1" customWidth="1"/>
    <col min="23" max="26" width="19.140625" style="1" bestFit="1" customWidth="1"/>
    <col min="27" max="27" width="19.85546875" style="1" bestFit="1" customWidth="1"/>
    <col min="28" max="29" width="18.5703125" style="1" bestFit="1" customWidth="1"/>
    <col min="30" max="30" width="17.85546875" style="1" bestFit="1" customWidth="1"/>
    <col min="31" max="32" width="19.28515625" style="1" bestFit="1" customWidth="1"/>
    <col min="33" max="33" width="20.28515625" style="1" bestFit="1" customWidth="1"/>
    <col min="34" max="34" width="19.28515625" style="1" bestFit="1" customWidth="1"/>
    <col min="35" max="35" width="19.85546875" style="1" bestFit="1" customWidth="1"/>
    <col min="36" max="36" width="18.7109375" style="1" bestFit="1" customWidth="1"/>
    <col min="37" max="37" width="19.85546875" style="1" bestFit="1" customWidth="1"/>
    <col min="38" max="39" width="18.5703125" style="1" bestFit="1" customWidth="1"/>
    <col min="40" max="40" width="19.140625" style="1" bestFit="1" customWidth="1"/>
    <col min="41" max="42" width="19.85546875" style="1" bestFit="1" customWidth="1"/>
    <col min="43" max="45" width="19.140625" style="1" bestFit="1" customWidth="1"/>
    <col min="46" max="46" width="19.85546875" style="1" bestFit="1" customWidth="1"/>
    <col min="47" max="47" width="20.28515625" style="1" bestFit="1" customWidth="1"/>
    <col min="48" max="48" width="19.85546875" style="1" bestFit="1" customWidth="1"/>
    <col min="49" max="50" width="20.28515625" style="1" bestFit="1" customWidth="1"/>
    <col min="51" max="51" width="19.85546875" style="1" bestFit="1" customWidth="1"/>
    <col min="52" max="52" width="18.7109375" style="1" bestFit="1" customWidth="1"/>
    <col min="53" max="53" width="19.28515625" style="1" bestFit="1" customWidth="1"/>
    <col min="54" max="56" width="19.85546875" style="1" bestFit="1" customWidth="1"/>
    <col min="57" max="57" width="19.140625" style="1" bestFit="1" customWidth="1"/>
    <col min="58" max="58" width="20.28515625" style="1" bestFit="1" customWidth="1"/>
    <col min="59" max="59" width="19.28515625" style="1" bestFit="1" customWidth="1"/>
    <col min="60" max="60" width="20.28515625" style="1" bestFit="1" customWidth="1"/>
    <col min="61" max="61" width="19.85546875" style="1" bestFit="1" customWidth="1"/>
    <col min="62" max="62" width="20.28515625" style="1" bestFit="1" customWidth="1"/>
    <col min="63" max="63" width="19.85546875" style="1" bestFit="1" customWidth="1"/>
    <col min="64" max="64" width="20.28515625" style="1" bestFit="1" customWidth="1"/>
    <col min="65" max="65" width="19.28515625" style="1" bestFit="1" customWidth="1"/>
    <col min="66" max="66" width="19.85546875" style="1" bestFit="1" customWidth="1"/>
    <col min="67" max="67" width="20.28515625" style="1" bestFit="1" customWidth="1"/>
    <col min="68" max="68" width="13" style="1" bestFit="1" customWidth="1"/>
    <col min="69" max="72" width="6.5703125" style="1" bestFit="1" customWidth="1"/>
    <col min="73" max="16384" width="9.140625" style="1"/>
  </cols>
  <sheetData>
    <row r="1" spans="1:67" x14ac:dyDescent="0.25">
      <c r="E1" s="3" t="s">
        <v>0</v>
      </c>
      <c r="F1" t="s">
        <v>40</v>
      </c>
      <c r="G1" t="s">
        <v>102</v>
      </c>
      <c r="H1" t="s">
        <v>41</v>
      </c>
      <c r="I1" t="s">
        <v>42</v>
      </c>
      <c r="J1" t="s">
        <v>43</v>
      </c>
      <c r="K1" t="s">
        <v>44</v>
      </c>
      <c r="L1" t="s">
        <v>45</v>
      </c>
      <c r="M1" t="s">
        <v>46</v>
      </c>
      <c r="N1" t="s">
        <v>47</v>
      </c>
      <c r="O1" t="s">
        <v>48</v>
      </c>
      <c r="P1" t="s">
        <v>49</v>
      </c>
      <c r="Q1" t="s">
        <v>50</v>
      </c>
      <c r="R1" t="s">
        <v>51</v>
      </c>
      <c r="S1" t="s">
        <v>52</v>
      </c>
      <c r="T1" t="s">
        <v>53</v>
      </c>
      <c r="U1" t="s">
        <v>54</v>
      </c>
      <c r="V1" t="s">
        <v>55</v>
      </c>
      <c r="W1" t="s">
        <v>56</v>
      </c>
      <c r="X1" t="s">
        <v>57</v>
      </c>
      <c r="Y1" t="s">
        <v>103</v>
      </c>
      <c r="Z1" t="s">
        <v>104</v>
      </c>
      <c r="AA1" t="s">
        <v>58</v>
      </c>
      <c r="AB1" t="s">
        <v>59</v>
      </c>
      <c r="AC1" t="s">
        <v>60</v>
      </c>
      <c r="AD1" t="s">
        <v>61</v>
      </c>
      <c r="AE1" t="s">
        <v>62</v>
      </c>
      <c r="AF1" t="s">
        <v>63</v>
      </c>
      <c r="AG1" t="s">
        <v>64</v>
      </c>
      <c r="AH1" t="s">
        <v>65</v>
      </c>
      <c r="AI1" t="s">
        <v>66</v>
      </c>
      <c r="AJ1" t="s">
        <v>67</v>
      </c>
      <c r="AK1" t="s">
        <v>68</v>
      </c>
      <c r="AL1" t="s">
        <v>105</v>
      </c>
      <c r="AM1" t="s">
        <v>69</v>
      </c>
      <c r="AN1" t="s">
        <v>70</v>
      </c>
      <c r="AO1" t="s">
        <v>71</v>
      </c>
      <c r="AP1" t="s">
        <v>106</v>
      </c>
      <c r="AQ1" t="s">
        <v>72</v>
      </c>
      <c r="AR1" t="s">
        <v>73</v>
      </c>
      <c r="AS1" t="s">
        <v>74</v>
      </c>
      <c r="AT1" t="s">
        <v>75</v>
      </c>
      <c r="AU1" t="s">
        <v>76</v>
      </c>
      <c r="AV1" t="s">
        <v>77</v>
      </c>
      <c r="AW1" t="s">
        <v>78</v>
      </c>
      <c r="AX1" t="s">
        <v>79</v>
      </c>
      <c r="AY1" t="s">
        <v>80</v>
      </c>
      <c r="AZ1" t="s">
        <v>81</v>
      </c>
      <c r="BA1" t="s">
        <v>82</v>
      </c>
      <c r="BB1" t="s">
        <v>83</v>
      </c>
      <c r="BC1" t="s">
        <v>84</v>
      </c>
      <c r="BD1" t="s">
        <v>85</v>
      </c>
      <c r="BE1" t="s">
        <v>86</v>
      </c>
      <c r="BF1" t="s">
        <v>87</v>
      </c>
      <c r="BG1" t="s">
        <v>88</v>
      </c>
      <c r="BH1" t="s">
        <v>89</v>
      </c>
      <c r="BI1" t="s">
        <v>90</v>
      </c>
      <c r="BJ1" t="s">
        <v>91</v>
      </c>
      <c r="BK1" t="s">
        <v>92</v>
      </c>
      <c r="BL1" t="s">
        <v>93</v>
      </c>
      <c r="BM1" t="s">
        <v>94</v>
      </c>
      <c r="BN1" t="s">
        <v>95</v>
      </c>
      <c r="BO1" t="s">
        <v>96</v>
      </c>
    </row>
    <row r="2" spans="1:67" x14ac:dyDescent="0.25">
      <c r="E2" s="5" t="s">
        <v>1</v>
      </c>
      <c r="F2" s="6">
        <v>0.22293885029645388</v>
      </c>
      <c r="G2" s="6">
        <v>0.36712345736064927</v>
      </c>
      <c r="H2" s="6">
        <v>0.36712345736064927</v>
      </c>
      <c r="I2" s="6">
        <v>0.43704106984904201</v>
      </c>
      <c r="J2" s="6">
        <v>14.236591058866491</v>
      </c>
      <c r="K2" s="6">
        <v>8.6955387953297816</v>
      </c>
      <c r="L2" s="6">
        <v>0.32629482789228625</v>
      </c>
      <c r="M2" s="6">
        <v>3.5196362547448581E-2</v>
      </c>
      <c r="N2" s="6">
        <v>3.2458282279301004E-2</v>
      </c>
      <c r="O2" s="6">
        <v>2.8925593316503139E-2</v>
      </c>
      <c r="P2" s="6">
        <v>1.2896169303675971E-3</v>
      </c>
      <c r="Q2" s="6">
        <v>4.6293200940480256E-3</v>
      </c>
      <c r="R2" s="6">
        <v>7.1635219526979196E-3</v>
      </c>
      <c r="S2" s="6">
        <v>0.51469136507375735</v>
      </c>
      <c r="T2" s="6">
        <v>0.30704891277823126</v>
      </c>
      <c r="U2" s="6">
        <v>7.6053055565610339E-3</v>
      </c>
      <c r="V2" s="6">
        <v>1.1742451267978853E-3</v>
      </c>
      <c r="W2" s="6">
        <v>4.4854455710411217E-3</v>
      </c>
      <c r="X2" s="6">
        <v>0.40118034584792139</v>
      </c>
      <c r="Y2" s="6">
        <v>4.4854455710411217E-3</v>
      </c>
      <c r="Z2" s="6">
        <v>0.40118034584792139</v>
      </c>
      <c r="AA2" s="6">
        <v>0.57844313890284726</v>
      </c>
      <c r="AB2" s="6">
        <v>0.40648902854554914</v>
      </c>
      <c r="AC2" s="6">
        <v>0.6247647520278663</v>
      </c>
      <c r="AD2" s="6">
        <v>1.5849805208293603E-3</v>
      </c>
      <c r="AE2" s="6">
        <v>1.7197342739768734E-3</v>
      </c>
      <c r="AF2" s="6">
        <v>1.2765058676843829E-3</v>
      </c>
      <c r="AG2" s="6">
        <v>3.2190106732989804E-3</v>
      </c>
      <c r="AH2" s="6">
        <v>1.069236875881963E-3</v>
      </c>
      <c r="AI2" s="6">
        <v>6.3003566356926704E-3</v>
      </c>
      <c r="AJ2" s="6">
        <v>8.5892821053624459E-4</v>
      </c>
      <c r="AK2" s="6">
        <v>3.5564191793626141E-3</v>
      </c>
      <c r="AL2" s="6">
        <v>3.9026115173415544E-4</v>
      </c>
      <c r="AM2" s="6">
        <v>3.9026115173415544E-4</v>
      </c>
      <c r="AN2" s="6">
        <v>9.4183068802931467E-4</v>
      </c>
      <c r="AO2" s="6">
        <v>2.069533494337695E-3</v>
      </c>
      <c r="AP2" s="6">
        <v>2.069533494337695E-3</v>
      </c>
      <c r="AQ2" s="6">
        <v>1.1233726005491606E-3</v>
      </c>
      <c r="AR2" s="6">
        <v>6.8894416380325322E-4</v>
      </c>
      <c r="AS2" s="6">
        <v>3.6817517273113603E-4</v>
      </c>
      <c r="AT2" s="6">
        <v>1.4906616669870163E-3</v>
      </c>
      <c r="AU2" s="6">
        <v>1.5728117756053075E-3</v>
      </c>
      <c r="AV2" s="6">
        <v>5.9737493359554193E-5</v>
      </c>
      <c r="AW2" s="6">
        <v>9.5539084928242127E-4</v>
      </c>
      <c r="AX2" s="6">
        <v>1.3796201231869739E-3</v>
      </c>
      <c r="AY2" s="6">
        <v>6.4461576599102286E-4</v>
      </c>
      <c r="AZ2" s="6">
        <v>9.233619299387132E-4</v>
      </c>
      <c r="BA2" s="6">
        <v>7.1212940949801681E-4</v>
      </c>
      <c r="BB2" s="6">
        <v>8.9779998474553546E-4</v>
      </c>
      <c r="BC2" s="6">
        <v>1.0282191984613597E-3</v>
      </c>
      <c r="BD2" s="6">
        <v>1.0159490448033294E-3</v>
      </c>
      <c r="BE2" s="6">
        <v>9.6340915960229441E-4</v>
      </c>
      <c r="BF2" s="6">
        <v>1.0613482610130583E-3</v>
      </c>
      <c r="BG2" s="6">
        <v>8.2950480385048792E-4</v>
      </c>
      <c r="BH2" s="6">
        <v>8.0744335089744589E-4</v>
      </c>
      <c r="BI2" s="6">
        <v>8.8842708425041958E-4</v>
      </c>
      <c r="BJ2" s="6">
        <v>1.1891665871563628E-3</v>
      </c>
      <c r="BK2" s="6">
        <v>8.0386422532715131E-4</v>
      </c>
      <c r="BL2" s="6">
        <v>8.5671807684146507E-4</v>
      </c>
      <c r="BM2" s="6">
        <v>8.9094349473337671E-4</v>
      </c>
      <c r="BN2" s="6">
        <v>8.080899399882306E-4</v>
      </c>
      <c r="BO2" s="6">
        <v>8.4257450828750845E-4</v>
      </c>
    </row>
    <row r="3" spans="1:67" x14ac:dyDescent="0.25">
      <c r="E3" s="5" t="s">
        <v>2</v>
      </c>
      <c r="F3" s="7">
        <f>10/3*F2</f>
        <v>0.74312950098817965</v>
      </c>
      <c r="G3" s="7">
        <f t="shared" ref="G3:BO3" si="0">10/3*G2</f>
        <v>1.223744857868831</v>
      </c>
      <c r="H3" s="7">
        <f t="shared" si="0"/>
        <v>1.223744857868831</v>
      </c>
      <c r="I3" s="7">
        <f t="shared" si="0"/>
        <v>1.4568035661634735</v>
      </c>
      <c r="J3" s="7">
        <f t="shared" si="0"/>
        <v>47.455303529554975</v>
      </c>
      <c r="K3" s="7">
        <f t="shared" si="0"/>
        <v>28.985129317765939</v>
      </c>
      <c r="L3" s="7">
        <f t="shared" si="0"/>
        <v>1.0876494263076208</v>
      </c>
      <c r="M3" s="7">
        <f t="shared" si="0"/>
        <v>0.11732120849149527</v>
      </c>
      <c r="N3" s="7">
        <f t="shared" si="0"/>
        <v>0.10819427426433668</v>
      </c>
      <c r="O3" s="7">
        <f t="shared" si="0"/>
        <v>9.6418644388343799E-2</v>
      </c>
      <c r="P3" s="7">
        <f t="shared" si="0"/>
        <v>4.2987231012253241E-3</v>
      </c>
      <c r="Q3" s="7">
        <f t="shared" si="0"/>
        <v>1.5431066980160085E-2</v>
      </c>
      <c r="R3" s="7">
        <f t="shared" si="0"/>
        <v>2.3878406508993068E-2</v>
      </c>
      <c r="S3" s="7">
        <f t="shared" si="0"/>
        <v>1.7156378835791912</v>
      </c>
      <c r="T3" s="7">
        <f t="shared" si="0"/>
        <v>1.0234963759274376</v>
      </c>
      <c r="U3" s="7">
        <f t="shared" si="0"/>
        <v>2.5351018521870113E-2</v>
      </c>
      <c r="V3" s="7">
        <f t="shared" si="0"/>
        <v>3.9141504226596182E-3</v>
      </c>
      <c r="W3" s="7">
        <f t="shared" si="0"/>
        <v>1.495148523680374E-2</v>
      </c>
      <c r="X3" s="7">
        <f t="shared" si="0"/>
        <v>1.3372678194930714</v>
      </c>
      <c r="Y3" s="7">
        <f t="shared" si="0"/>
        <v>1.495148523680374E-2</v>
      </c>
      <c r="Z3" s="7">
        <f t="shared" si="0"/>
        <v>1.3372678194930714</v>
      </c>
      <c r="AA3" s="7">
        <f t="shared" si="0"/>
        <v>1.9281437963428243</v>
      </c>
      <c r="AB3" s="7">
        <f t="shared" si="0"/>
        <v>1.3549634284851639</v>
      </c>
      <c r="AC3" s="7">
        <f t="shared" si="0"/>
        <v>2.0825491734262211</v>
      </c>
      <c r="AD3" s="7">
        <f t="shared" si="0"/>
        <v>5.2832684027645342E-3</v>
      </c>
      <c r="AE3" s="7">
        <f t="shared" si="0"/>
        <v>5.7324475799229117E-3</v>
      </c>
      <c r="AF3" s="7">
        <f t="shared" si="0"/>
        <v>4.2550195589479431E-3</v>
      </c>
      <c r="AG3" s="7">
        <f t="shared" si="0"/>
        <v>1.0730035577663269E-2</v>
      </c>
      <c r="AH3" s="7">
        <f t="shared" si="0"/>
        <v>3.5641229196065436E-3</v>
      </c>
      <c r="AI3" s="7">
        <f t="shared" si="0"/>
        <v>2.1001188785642236E-2</v>
      </c>
      <c r="AJ3" s="7">
        <f t="shared" si="0"/>
        <v>2.8630940351208156E-3</v>
      </c>
      <c r="AK3" s="7">
        <f t="shared" si="0"/>
        <v>1.185473059787538E-2</v>
      </c>
      <c r="AL3" s="7">
        <f t="shared" si="0"/>
        <v>1.3008705057805181E-3</v>
      </c>
      <c r="AM3" s="7">
        <f t="shared" si="0"/>
        <v>1.3008705057805181E-3</v>
      </c>
      <c r="AN3" s="7">
        <f t="shared" si="0"/>
        <v>3.1394356267643825E-3</v>
      </c>
      <c r="AO3" s="7">
        <f t="shared" si="0"/>
        <v>6.8984449811256504E-3</v>
      </c>
      <c r="AP3" s="7">
        <f t="shared" si="0"/>
        <v>6.8984449811256504E-3</v>
      </c>
      <c r="AQ3" s="7">
        <f t="shared" si="0"/>
        <v>3.7445753351638689E-3</v>
      </c>
      <c r="AR3" s="7">
        <f t="shared" si="0"/>
        <v>2.2964805460108442E-3</v>
      </c>
      <c r="AS3" s="7">
        <f t="shared" si="0"/>
        <v>1.2272505757704535E-3</v>
      </c>
      <c r="AT3" s="7">
        <f t="shared" si="0"/>
        <v>4.9688722232900549E-3</v>
      </c>
      <c r="AU3" s="7">
        <f t="shared" si="0"/>
        <v>5.2427059186843589E-3</v>
      </c>
      <c r="AV3" s="7">
        <f t="shared" si="0"/>
        <v>1.9912497786518066E-4</v>
      </c>
      <c r="AW3" s="7">
        <f t="shared" si="0"/>
        <v>3.1846361642747377E-3</v>
      </c>
      <c r="AX3" s="7">
        <f t="shared" si="0"/>
        <v>4.5987337439565802E-3</v>
      </c>
      <c r="AY3" s="7">
        <f t="shared" si="0"/>
        <v>2.1487192199700763E-3</v>
      </c>
      <c r="AZ3" s="7">
        <f t="shared" si="0"/>
        <v>3.0778730997957108E-3</v>
      </c>
      <c r="BA3" s="7">
        <f t="shared" si="0"/>
        <v>2.3737646983267228E-3</v>
      </c>
      <c r="BB3" s="7">
        <f t="shared" si="0"/>
        <v>2.9926666158184515E-3</v>
      </c>
      <c r="BC3" s="7">
        <f t="shared" si="0"/>
        <v>3.4273973282045326E-3</v>
      </c>
      <c r="BD3" s="7">
        <f t="shared" si="0"/>
        <v>3.3864968160110982E-3</v>
      </c>
      <c r="BE3" s="7">
        <f t="shared" si="0"/>
        <v>3.2113638653409817E-3</v>
      </c>
      <c r="BF3" s="7">
        <f t="shared" si="0"/>
        <v>3.5378275367101944E-3</v>
      </c>
      <c r="BG3" s="7">
        <f t="shared" si="0"/>
        <v>2.76501601283496E-3</v>
      </c>
      <c r="BH3" s="7">
        <f t="shared" si="0"/>
        <v>2.6914778363248196E-3</v>
      </c>
      <c r="BI3" s="7">
        <f t="shared" si="0"/>
        <v>2.9614236141680653E-3</v>
      </c>
      <c r="BJ3" s="7">
        <f t="shared" si="0"/>
        <v>3.9638886238545432E-3</v>
      </c>
      <c r="BK3" s="7">
        <f t="shared" si="0"/>
        <v>2.6795474177571713E-3</v>
      </c>
      <c r="BL3" s="7">
        <f t="shared" si="0"/>
        <v>2.8557269228048836E-3</v>
      </c>
      <c r="BM3" s="7">
        <f t="shared" si="0"/>
        <v>2.9698116491112558E-3</v>
      </c>
      <c r="BN3" s="7">
        <f t="shared" si="0"/>
        <v>2.6936331332941023E-3</v>
      </c>
      <c r="BO3" s="7">
        <f t="shared" si="0"/>
        <v>2.808581694291695E-3</v>
      </c>
    </row>
    <row r="4" spans="1:67" x14ac:dyDescent="0.25">
      <c r="B4" s="1"/>
      <c r="E4" s="8" t="s">
        <v>3</v>
      </c>
      <c r="F4" s="9">
        <f>SLOPE(F24:F36,$C24:$C36)</f>
        <v>2.3157328675241313</v>
      </c>
      <c r="G4" s="9">
        <f t="shared" ref="G4:BO4" si="1">SLOPE(G24:G36,$C24:$C36)</f>
        <v>3.4294475346871933</v>
      </c>
      <c r="H4" s="9">
        <f t="shared" si="1"/>
        <v>344.45855563708687</v>
      </c>
      <c r="I4" s="9">
        <f t="shared" si="1"/>
        <v>113.31686418911167</v>
      </c>
      <c r="J4" s="9">
        <f t="shared" si="1"/>
        <v>8.4752063065112608</v>
      </c>
      <c r="K4" s="9">
        <f t="shared" si="1"/>
        <v>4918.0812551386998</v>
      </c>
      <c r="L4" s="9">
        <f t="shared" si="1"/>
        <v>437.88948410818227</v>
      </c>
      <c r="M4" s="9">
        <f t="shared" si="1"/>
        <v>5048.6274276703862</v>
      </c>
      <c r="N4" s="9">
        <f t="shared" si="1"/>
        <v>393.9323349618586</v>
      </c>
      <c r="O4" s="9">
        <f t="shared" si="1"/>
        <v>7603.6745497401771</v>
      </c>
      <c r="P4" s="9">
        <f t="shared" si="1"/>
        <v>8777.5352605019543</v>
      </c>
      <c r="Q4" s="9">
        <f t="shared" si="1"/>
        <v>13193.54431435585</v>
      </c>
      <c r="R4" s="9">
        <f t="shared" si="1"/>
        <v>11410.816583107113</v>
      </c>
      <c r="S4" s="9">
        <f t="shared" si="1"/>
        <v>273.04028563939443</v>
      </c>
      <c r="T4" s="9">
        <f t="shared" si="1"/>
        <v>7924.5178018710985</v>
      </c>
      <c r="U4" s="9">
        <f t="shared" si="1"/>
        <v>14631.406868700713</v>
      </c>
      <c r="V4" s="9">
        <f t="shared" si="1"/>
        <v>3350.5979597832988</v>
      </c>
      <c r="W4" s="9">
        <f t="shared" si="1"/>
        <v>8351.4402470124314</v>
      </c>
      <c r="X4" s="9">
        <f t="shared" si="1"/>
        <v>3670.8520073046279</v>
      </c>
      <c r="Y4" s="9">
        <f t="shared" si="1"/>
        <v>3995.9316127818543</v>
      </c>
      <c r="Z4" s="9">
        <f t="shared" si="1"/>
        <v>2073.7731454382233</v>
      </c>
      <c r="AA4" s="9">
        <f t="shared" si="1"/>
        <v>12464.216896821859</v>
      </c>
      <c r="AB4" s="9">
        <f t="shared" si="1"/>
        <v>3257.0389117790028</v>
      </c>
      <c r="AC4" s="9">
        <f t="shared" si="1"/>
        <v>1845.6054869520215</v>
      </c>
      <c r="AD4" s="9">
        <f t="shared" si="1"/>
        <v>537.27753111736502</v>
      </c>
      <c r="AE4" s="9">
        <f t="shared" si="1"/>
        <v>15480.263802200683</v>
      </c>
      <c r="AF4" s="9">
        <f t="shared" si="1"/>
        <v>23241.444699402451</v>
      </c>
      <c r="AG4" s="9">
        <f t="shared" si="1"/>
        <v>26637.258413607593</v>
      </c>
      <c r="AH4" s="9">
        <f t="shared" si="1"/>
        <v>8325.7460481826893</v>
      </c>
      <c r="AI4" s="9">
        <f t="shared" si="1"/>
        <v>26769.38371694486</v>
      </c>
      <c r="AJ4" s="9">
        <f t="shared" si="1"/>
        <v>6974.8516273377045</v>
      </c>
      <c r="AK4" s="9">
        <f t="shared" si="1"/>
        <v>15108.851707322819</v>
      </c>
      <c r="AL4" s="9">
        <f t="shared" si="1"/>
        <v>3199.4000826500101</v>
      </c>
      <c r="AM4" s="9">
        <f t="shared" si="1"/>
        <v>6655.770607535921</v>
      </c>
      <c r="AN4" s="9">
        <f t="shared" si="1"/>
        <v>39876.316260418047</v>
      </c>
      <c r="AO4" s="9">
        <f t="shared" si="1"/>
        <v>9913.420068422558</v>
      </c>
      <c r="AP4" s="9">
        <f t="shared" si="1"/>
        <v>13701.340905419844</v>
      </c>
      <c r="AQ4" s="9">
        <f t="shared" si="1"/>
        <v>11182.706708542721</v>
      </c>
      <c r="AR4" s="9">
        <f t="shared" si="1"/>
        <v>40675.572328737384</v>
      </c>
      <c r="AS4" s="9">
        <f t="shared" si="1"/>
        <v>34767.318178328831</v>
      </c>
      <c r="AT4" s="9">
        <f t="shared" si="1"/>
        <v>44253.650059196334</v>
      </c>
      <c r="AU4" s="9">
        <f t="shared" si="1"/>
        <v>38005.039473546771</v>
      </c>
      <c r="AV4" s="9">
        <f t="shared" si="1"/>
        <v>55526.438384120294</v>
      </c>
      <c r="AW4" s="9">
        <f t="shared" si="1"/>
        <v>18852.645376164241</v>
      </c>
      <c r="AX4" s="9">
        <f t="shared" si="1"/>
        <v>9219.9706128987091</v>
      </c>
      <c r="AY4" s="9">
        <f t="shared" si="1"/>
        <v>16710.155981645505</v>
      </c>
      <c r="AZ4" s="9">
        <f t="shared" si="1"/>
        <v>32462.816910229991</v>
      </c>
      <c r="BA4" s="9">
        <f t="shared" si="1"/>
        <v>13467.718560449013</v>
      </c>
      <c r="BB4" s="9" t="e">
        <f t="shared" si="1"/>
        <v>#DIV/0!</v>
      </c>
      <c r="BC4" s="9">
        <f t="shared" si="1"/>
        <v>18621.534035286706</v>
      </c>
      <c r="BD4" s="9">
        <f t="shared" si="1"/>
        <v>54932.532423246914</v>
      </c>
      <c r="BE4" s="9">
        <f t="shared" si="1"/>
        <v>18487.406894880878</v>
      </c>
      <c r="BF4" s="9" t="e">
        <f t="shared" si="1"/>
        <v>#DIV/0!</v>
      </c>
      <c r="BG4" s="9">
        <f t="shared" si="1"/>
        <v>19006.203678673937</v>
      </c>
      <c r="BH4" s="9" t="e">
        <f t="shared" si="1"/>
        <v>#DIV/0!</v>
      </c>
      <c r="BI4" s="9">
        <f t="shared" si="1"/>
        <v>12902.960399481</v>
      </c>
      <c r="BJ4" s="9">
        <f t="shared" si="1"/>
        <v>39955.432651534953</v>
      </c>
      <c r="BK4" s="9">
        <f t="shared" si="1"/>
        <v>8397.8121591126637</v>
      </c>
      <c r="BL4" s="9">
        <f t="shared" si="1"/>
        <v>21859.916951794949</v>
      </c>
      <c r="BM4" s="9">
        <f t="shared" si="1"/>
        <v>35127.585520198249</v>
      </c>
      <c r="BN4" s="9">
        <f t="shared" si="1"/>
        <v>31384.341704588751</v>
      </c>
      <c r="BO4" s="9">
        <f t="shared" si="1"/>
        <v>43693.986457362837</v>
      </c>
    </row>
    <row r="5" spans="1:67" x14ac:dyDescent="0.25">
      <c r="B5" s="1"/>
      <c r="E5" s="8" t="s">
        <v>4</v>
      </c>
      <c r="F5" s="9">
        <f>INTERCEPT(F24:F36,$C24:$C36)</f>
        <v>8.6803784663742096</v>
      </c>
      <c r="G5" s="9">
        <f t="shared" ref="G5:BO5" si="2">INTERCEPT(G24:G36,$C24:$C36)</f>
        <v>8.6858810581169408</v>
      </c>
      <c r="H5" s="9">
        <f>INTERCEPT(H24:H36,$C24:$C36)</f>
        <v>311.66220276036006</v>
      </c>
      <c r="I5" s="9">
        <f t="shared" si="2"/>
        <v>6513.1528575665543</v>
      </c>
      <c r="J5" s="9">
        <f t="shared" si="2"/>
        <v>404.72305167550019</v>
      </c>
      <c r="K5" s="9">
        <f t="shared" si="2"/>
        <v>30631.522985620129</v>
      </c>
      <c r="L5" s="9">
        <f>INTERCEPT(L24:L36,$C24:$C36)</f>
        <v>321.36475790947151</v>
      </c>
      <c r="M5" s="9">
        <f t="shared" si="2"/>
        <v>55.77681849004955</v>
      </c>
      <c r="N5" s="9">
        <f t="shared" si="2"/>
        <v>51.613022671050999</v>
      </c>
      <c r="O5" s="9">
        <f t="shared" si="2"/>
        <v>446.03952441752335</v>
      </c>
      <c r="P5" s="9">
        <f t="shared" si="2"/>
        <v>106.97583106113416</v>
      </c>
      <c r="Q5" s="9">
        <f t="shared" si="2"/>
        <v>89.595869762745394</v>
      </c>
      <c r="R5" s="9">
        <f t="shared" si="2"/>
        <v>2385.6655792315141</v>
      </c>
      <c r="S5" s="9">
        <f t="shared" si="2"/>
        <v>1602.8818120878223</v>
      </c>
      <c r="T5" s="9">
        <f t="shared" si="2"/>
        <v>80.685117618105778</v>
      </c>
      <c r="U5" s="9">
        <f t="shared" si="2"/>
        <v>29.174335695254655</v>
      </c>
      <c r="V5" s="9">
        <f t="shared" si="2"/>
        <v>24.219166471540348</v>
      </c>
      <c r="W5" s="9">
        <f t="shared" si="2"/>
        <v>55.997982752702683</v>
      </c>
      <c r="X5" s="9">
        <f t="shared" si="2"/>
        <v>230.62415510711423</v>
      </c>
      <c r="Y5" s="9">
        <f t="shared" si="2"/>
        <v>50.493474509826342</v>
      </c>
      <c r="Z5" s="9">
        <f t="shared" si="2"/>
        <v>137.19224428925338</v>
      </c>
      <c r="AA5" s="9">
        <f t="shared" si="2"/>
        <v>70.821044488730365</v>
      </c>
      <c r="AB5" s="9">
        <f t="shared" si="2"/>
        <v>13.294510624236608</v>
      </c>
      <c r="AC5" s="9">
        <f t="shared" si="2"/>
        <v>17.801438630592159</v>
      </c>
      <c r="AD5" s="9">
        <f t="shared" si="2"/>
        <v>17.357748573596442</v>
      </c>
      <c r="AE5" s="9">
        <f t="shared" si="2"/>
        <v>91.897663795614392</v>
      </c>
      <c r="AF5" s="9">
        <f t="shared" si="2"/>
        <v>15.43799368740622</v>
      </c>
      <c r="AG5" s="9">
        <f t="shared" si="2"/>
        <v>7.7753519502336275</v>
      </c>
      <c r="AH5" s="9">
        <f t="shared" si="2"/>
        <v>0.37804546929351091</v>
      </c>
      <c r="AI5" s="9">
        <f t="shared" si="2"/>
        <v>10.6906247811798</v>
      </c>
      <c r="AJ5" s="9">
        <f t="shared" si="2"/>
        <v>6.3075541106499315</v>
      </c>
      <c r="AK5" s="9">
        <f t="shared" si="2"/>
        <v>9.8433894509568063</v>
      </c>
      <c r="AL5" s="9">
        <f t="shared" si="2"/>
        <v>6.7553402574228922</v>
      </c>
      <c r="AM5" s="9">
        <f t="shared" si="2"/>
        <v>6.2501825410675913</v>
      </c>
      <c r="AN5" s="9">
        <f t="shared" si="2"/>
        <v>5.5076622903585175</v>
      </c>
      <c r="AO5" s="9">
        <f t="shared" si="2"/>
        <v>10.090777678111181</v>
      </c>
      <c r="AP5" s="9">
        <f t="shared" si="2"/>
        <v>12.938639703391374</v>
      </c>
      <c r="AQ5" s="9">
        <f t="shared" si="2"/>
        <v>8.9168344715180865</v>
      </c>
      <c r="AR5" s="9">
        <f t="shared" si="2"/>
        <v>9.0075173730204625</v>
      </c>
      <c r="AS5" s="9">
        <f t="shared" si="2"/>
        <v>28.667633961976662</v>
      </c>
      <c r="AT5" s="9">
        <f t="shared" si="2"/>
        <v>9.770300616962686</v>
      </c>
      <c r="AU5" s="9">
        <f t="shared" si="2"/>
        <v>11.13986825700394</v>
      </c>
      <c r="AV5" s="9">
        <f t="shared" si="2"/>
        <v>4.2402070907870737</v>
      </c>
      <c r="AW5" s="9">
        <f t="shared" si="2"/>
        <v>7.2323715815477669</v>
      </c>
      <c r="AX5" s="9">
        <f t="shared" si="2"/>
        <v>6.3313768062870608</v>
      </c>
      <c r="AY5" s="9">
        <f t="shared" si="2"/>
        <v>4.6289441454271518</v>
      </c>
      <c r="AZ5" s="9">
        <f t="shared" si="2"/>
        <v>4.9100655496808905</v>
      </c>
      <c r="BA5" s="9">
        <f t="shared" si="2"/>
        <v>4.1387218437998232</v>
      </c>
      <c r="BB5" s="9" t="e">
        <f t="shared" si="2"/>
        <v>#DIV/0!</v>
      </c>
      <c r="BC5" s="9">
        <f t="shared" si="2"/>
        <v>4.7568546848100937</v>
      </c>
      <c r="BD5" s="9">
        <f t="shared" si="2"/>
        <v>5.0997689903275685</v>
      </c>
      <c r="BE5" s="9">
        <f t="shared" si="2"/>
        <v>5.4645522269805689</v>
      </c>
      <c r="BF5" s="9" t="e">
        <f t="shared" si="2"/>
        <v>#DIV/0!</v>
      </c>
      <c r="BG5" s="9">
        <f t="shared" si="2"/>
        <v>4.8224130817344815</v>
      </c>
      <c r="BH5" s="9" t="e">
        <f t="shared" si="2"/>
        <v>#DIV/0!</v>
      </c>
      <c r="BI5" s="9">
        <f t="shared" si="2"/>
        <v>6.2114147632393397</v>
      </c>
      <c r="BJ5" s="9">
        <f t="shared" si="2"/>
        <v>14.39368991793981</v>
      </c>
      <c r="BK5" s="9">
        <f t="shared" si="2"/>
        <v>30.270926707529643</v>
      </c>
      <c r="BL5" s="9">
        <f t="shared" si="2"/>
        <v>35.810733776124835</v>
      </c>
      <c r="BM5" s="9">
        <f t="shared" si="2"/>
        <v>7.2794953137752714</v>
      </c>
      <c r="BN5" s="9">
        <f t="shared" si="2"/>
        <v>6.8638728703763405</v>
      </c>
      <c r="BO5" s="9">
        <f t="shared" si="2"/>
        <v>5.8675201076401393</v>
      </c>
    </row>
    <row r="6" spans="1:67" x14ac:dyDescent="0.25">
      <c r="B6" s="1"/>
      <c r="E6" s="10" t="s">
        <v>5</v>
      </c>
      <c r="F6" s="11">
        <f>MIN(F47:F54)</f>
        <v>7.6696271789400203</v>
      </c>
      <c r="G6" s="11">
        <f t="shared" ref="G6:BO6" si="3">MIN(G47:G54)</f>
        <v>8.6525593019359803</v>
      </c>
      <c r="H6" s="11">
        <f t="shared" si="3"/>
        <v>705.77233967178802</v>
      </c>
      <c r="I6" s="11">
        <f t="shared" si="3"/>
        <v>8583.2874047266196</v>
      </c>
      <c r="J6" s="11">
        <f t="shared" si="3"/>
        <v>325.03769291241201</v>
      </c>
      <c r="K6" s="11">
        <f t="shared" si="3"/>
        <v>14768.645493718799</v>
      </c>
      <c r="L6" s="11">
        <f t="shared" si="3"/>
        <v>320.65697701716601</v>
      </c>
      <c r="M6" s="11">
        <f t="shared" si="3"/>
        <v>1674.2033166925401</v>
      </c>
      <c r="N6" s="11">
        <f t="shared" si="3"/>
        <v>972.34667346726405</v>
      </c>
      <c r="O6" s="11">
        <f t="shared" si="3"/>
        <v>19423.655059077999</v>
      </c>
      <c r="P6" s="11">
        <f t="shared" si="3"/>
        <v>1530.92469460089</v>
      </c>
      <c r="Q6" s="11">
        <f t="shared" si="3"/>
        <v>363.43487258749099</v>
      </c>
      <c r="R6" s="11">
        <f t="shared" si="3"/>
        <v>12537.9860088198</v>
      </c>
      <c r="S6" s="11">
        <f t="shared" si="3"/>
        <v>1359.45790566609</v>
      </c>
      <c r="T6" s="11">
        <f t="shared" si="3"/>
        <v>284.27020458578897</v>
      </c>
      <c r="U6" s="11">
        <f t="shared" si="3"/>
        <v>45.361349852793403</v>
      </c>
      <c r="V6" s="11">
        <f t="shared" si="3"/>
        <v>98.849003179601794</v>
      </c>
      <c r="W6" s="11">
        <f t="shared" si="3"/>
        <v>407.042941640187</v>
      </c>
      <c r="X6" s="11">
        <f t="shared" si="3"/>
        <v>1797.2713414028599</v>
      </c>
      <c r="Y6" s="11">
        <f t="shared" si="3"/>
        <v>216.68729451120299</v>
      </c>
      <c r="Z6" s="11">
        <f t="shared" si="3"/>
        <v>1065.9911589036999</v>
      </c>
      <c r="AA6" s="11">
        <f t="shared" si="3"/>
        <v>86.673004761591997</v>
      </c>
      <c r="AB6" s="11">
        <f t="shared" si="3"/>
        <v>242.68032475510199</v>
      </c>
      <c r="AC6" s="11">
        <f t="shared" si="3"/>
        <v>44.392483812783901</v>
      </c>
      <c r="AD6" s="11">
        <f t="shared" si="3"/>
        <v>15.1016327631461</v>
      </c>
      <c r="AE6" s="11">
        <f t="shared" si="3"/>
        <v>102.514415451133</v>
      </c>
      <c r="AF6" s="11">
        <f t="shared" si="3"/>
        <v>198.56484710528599</v>
      </c>
      <c r="AG6" s="11">
        <f t="shared" si="3"/>
        <v>17.171304071643199</v>
      </c>
      <c r="AH6" s="11">
        <f t="shared" si="3"/>
        <v>211.04213937853299</v>
      </c>
      <c r="AI6" s="11">
        <f t="shared" si="3"/>
        <v>30.0997398384375</v>
      </c>
      <c r="AJ6" s="11">
        <f t="shared" si="3"/>
        <v>19.3309976454373</v>
      </c>
      <c r="AK6" s="11">
        <f t="shared" si="3"/>
        <v>15.7112532493224</v>
      </c>
      <c r="AL6" s="11">
        <f t="shared" si="3"/>
        <v>10.7817766219126</v>
      </c>
      <c r="AM6" s="11">
        <f t="shared" si="3"/>
        <v>19.183210926664501</v>
      </c>
      <c r="AN6" s="11">
        <f t="shared" si="3"/>
        <v>9.0679751388716401</v>
      </c>
      <c r="AO6" s="11">
        <f t="shared" si="3"/>
        <v>157.66607635052901</v>
      </c>
      <c r="AP6" s="11">
        <f t="shared" si="3"/>
        <v>223.804126945463</v>
      </c>
      <c r="AQ6" s="11">
        <f t="shared" si="3"/>
        <v>75.811989530121807</v>
      </c>
      <c r="AR6" s="11">
        <f t="shared" si="3"/>
        <v>17.536269846150699</v>
      </c>
      <c r="AS6" s="11">
        <f t="shared" si="3"/>
        <v>678.33135339847502</v>
      </c>
      <c r="AT6" s="11">
        <f t="shared" si="3"/>
        <v>41.821687893400998</v>
      </c>
      <c r="AU6" s="11">
        <f t="shared" si="3"/>
        <v>62.515587360323501</v>
      </c>
      <c r="AV6" s="11">
        <f t="shared" si="3"/>
        <v>16.718753903325599</v>
      </c>
      <c r="AW6" s="11">
        <f t="shared" si="3"/>
        <v>25.474932732391199</v>
      </c>
      <c r="AX6" s="11">
        <f t="shared" si="3"/>
        <v>13.794807596182601</v>
      </c>
      <c r="AY6" s="11">
        <f t="shared" si="3"/>
        <v>8.3300728001544506</v>
      </c>
      <c r="AZ6" s="11">
        <f t="shared" si="3"/>
        <v>8.8799596436963295</v>
      </c>
      <c r="BA6" s="11">
        <f t="shared" si="3"/>
        <v>8.4739210498022093</v>
      </c>
      <c r="BB6" s="11">
        <f t="shared" si="3"/>
        <v>8.1711269872252608</v>
      </c>
      <c r="BC6" s="11">
        <f t="shared" si="3"/>
        <v>7.5967653285090098</v>
      </c>
      <c r="BD6" s="11">
        <f t="shared" si="3"/>
        <v>6.42825581720545</v>
      </c>
      <c r="BE6" s="11">
        <f t="shared" si="3"/>
        <v>6.8305433980199401</v>
      </c>
      <c r="BF6" s="11">
        <f t="shared" si="3"/>
        <v>9.7342346982475796</v>
      </c>
      <c r="BG6" s="11">
        <f t="shared" si="3"/>
        <v>7.4939897452583901</v>
      </c>
      <c r="BH6" s="11">
        <f t="shared" si="3"/>
        <v>7.8033479752625103</v>
      </c>
      <c r="BI6" s="11">
        <f t="shared" si="3"/>
        <v>75.628850467954607</v>
      </c>
      <c r="BJ6" s="11">
        <f t="shared" si="3"/>
        <v>82.507030392233901</v>
      </c>
      <c r="BK6" s="11">
        <f t="shared" si="3"/>
        <v>21.313459772941201</v>
      </c>
      <c r="BL6" s="11">
        <f t="shared" si="3"/>
        <v>250.549689930032</v>
      </c>
      <c r="BM6" s="11">
        <f t="shared" si="3"/>
        <v>29.919788874737499</v>
      </c>
      <c r="BN6" s="11">
        <f t="shared" si="3"/>
        <v>82.004499310689596</v>
      </c>
      <c r="BO6" s="11">
        <f t="shared" si="3"/>
        <v>11.509551498939199</v>
      </c>
    </row>
    <row r="7" spans="1:67" x14ac:dyDescent="0.25">
      <c r="B7" s="10" t="s">
        <v>6</v>
      </c>
      <c r="C7" s="12"/>
      <c r="D7" s="12"/>
      <c r="E7" s="10" t="s">
        <v>6</v>
      </c>
      <c r="F7" s="11">
        <f>MAX(F47:F54)</f>
        <v>11.3498554783357</v>
      </c>
      <c r="G7" s="11">
        <f t="shared" ref="G7:BO7" si="4">MAX(G47:G54)</f>
        <v>48.160577602818599</v>
      </c>
      <c r="H7" s="11">
        <f t="shared" si="4"/>
        <v>7657.4966973132496</v>
      </c>
      <c r="I7" s="11">
        <f t="shared" si="4"/>
        <v>15800.743794391101</v>
      </c>
      <c r="J7" s="11">
        <f t="shared" si="4"/>
        <v>449.40917244409599</v>
      </c>
      <c r="K7" s="11">
        <f t="shared" si="4"/>
        <v>15640.047959762</v>
      </c>
      <c r="L7" s="11">
        <f t="shared" si="4"/>
        <v>470.30299608566298</v>
      </c>
      <c r="M7" s="11">
        <f t="shared" si="4"/>
        <v>3884.6846957160901</v>
      </c>
      <c r="N7" s="11">
        <f t="shared" si="4"/>
        <v>1555.4256002904101</v>
      </c>
      <c r="O7" s="11">
        <f t="shared" si="4"/>
        <v>28420.582838399001</v>
      </c>
      <c r="P7" s="11">
        <f t="shared" si="4"/>
        <v>15223.054857429999</v>
      </c>
      <c r="Q7" s="11">
        <f t="shared" si="4"/>
        <v>1901.1203464519599</v>
      </c>
      <c r="R7" s="11">
        <f t="shared" si="4"/>
        <v>129037.370060859</v>
      </c>
      <c r="S7" s="11">
        <f t="shared" si="4"/>
        <v>4234.9689911426203</v>
      </c>
      <c r="T7" s="11">
        <f t="shared" si="4"/>
        <v>6406.1799793854298</v>
      </c>
      <c r="U7" s="11">
        <f t="shared" si="4"/>
        <v>406.744836824294</v>
      </c>
      <c r="V7" s="11">
        <f t="shared" si="4"/>
        <v>2584.9913535016499</v>
      </c>
      <c r="W7" s="11">
        <f t="shared" si="4"/>
        <v>5535.9512379746702</v>
      </c>
      <c r="X7" s="11">
        <f t="shared" si="4"/>
        <v>2742.5137683503299</v>
      </c>
      <c r="Y7" s="11">
        <f t="shared" si="4"/>
        <v>2715.8601154195198</v>
      </c>
      <c r="Z7" s="11">
        <f t="shared" si="4"/>
        <v>1597.82990634424</v>
      </c>
      <c r="AA7" s="11">
        <f t="shared" si="4"/>
        <v>264.92514097635598</v>
      </c>
      <c r="AB7" s="11">
        <f t="shared" si="4"/>
        <v>480.64731942764098</v>
      </c>
      <c r="AC7" s="11">
        <f t="shared" si="4"/>
        <v>71.931930387824593</v>
      </c>
      <c r="AD7" s="11">
        <f t="shared" si="4"/>
        <v>20.368037036456101</v>
      </c>
      <c r="AE7" s="11">
        <f t="shared" si="4"/>
        <v>203.27011124417299</v>
      </c>
      <c r="AF7" s="11">
        <f t="shared" si="4"/>
        <v>607.102066406993</v>
      </c>
      <c r="AG7" s="11">
        <f t="shared" si="4"/>
        <v>135.77412866154299</v>
      </c>
      <c r="AH7" s="11">
        <f t="shared" si="4"/>
        <v>533.24112601571505</v>
      </c>
      <c r="AI7" s="11">
        <f t="shared" si="4"/>
        <v>58.434665350979998</v>
      </c>
      <c r="AJ7" s="11">
        <f t="shared" si="4"/>
        <v>366.93533629339902</v>
      </c>
      <c r="AK7" s="11">
        <f t="shared" si="4"/>
        <v>44.643514924952299</v>
      </c>
      <c r="AL7" s="11">
        <f t="shared" si="4"/>
        <v>35.696976284862302</v>
      </c>
      <c r="AM7" s="11">
        <f t="shared" si="4"/>
        <v>66.013895295825293</v>
      </c>
      <c r="AN7" s="11">
        <f t="shared" si="4"/>
        <v>44.484944298302899</v>
      </c>
      <c r="AO7" s="11">
        <f t="shared" si="4"/>
        <v>325.05185324883098</v>
      </c>
      <c r="AP7" s="11">
        <f t="shared" si="4"/>
        <v>453.61753149103902</v>
      </c>
      <c r="AQ7" s="11">
        <f t="shared" si="4"/>
        <v>3445.3620770350999</v>
      </c>
      <c r="AR7" s="11">
        <f t="shared" si="4"/>
        <v>31.929257522088999</v>
      </c>
      <c r="AS7" s="11">
        <f t="shared" si="4"/>
        <v>6412.2661536890901</v>
      </c>
      <c r="AT7" s="11">
        <f t="shared" si="4"/>
        <v>172.85201114683699</v>
      </c>
      <c r="AU7" s="11">
        <f t="shared" si="4"/>
        <v>301.04822330813897</v>
      </c>
      <c r="AV7" s="11">
        <f t="shared" si="4"/>
        <v>48.708026325158301</v>
      </c>
      <c r="AW7" s="11">
        <f t="shared" si="4"/>
        <v>85.889246990133501</v>
      </c>
      <c r="AX7" s="11">
        <f t="shared" si="4"/>
        <v>34.986268228451998</v>
      </c>
      <c r="AY7" s="11">
        <f t="shared" si="4"/>
        <v>17.891014374284801</v>
      </c>
      <c r="AZ7" s="11">
        <f t="shared" si="4"/>
        <v>18.5567113250613</v>
      </c>
      <c r="BA7" s="11">
        <f t="shared" si="4"/>
        <v>17.535050797163901</v>
      </c>
      <c r="BB7" s="11">
        <f t="shared" si="4"/>
        <v>17.772015993089902</v>
      </c>
      <c r="BC7" s="11">
        <f t="shared" si="4"/>
        <v>25.211617153601299</v>
      </c>
      <c r="BD7" s="11">
        <f t="shared" si="4"/>
        <v>21.734126887643701</v>
      </c>
      <c r="BE7" s="11">
        <f t="shared" si="4"/>
        <v>20.1646426666304</v>
      </c>
      <c r="BF7" s="11">
        <f t="shared" si="4"/>
        <v>20.002883600214499</v>
      </c>
      <c r="BG7" s="11">
        <f t="shared" si="4"/>
        <v>20.618693088617899</v>
      </c>
      <c r="BH7" s="11">
        <f t="shared" si="4"/>
        <v>17.159301029369701</v>
      </c>
      <c r="BI7" s="11">
        <f t="shared" si="4"/>
        <v>174.855666651153</v>
      </c>
      <c r="BJ7" s="11">
        <f t="shared" si="4"/>
        <v>138.87849515524701</v>
      </c>
      <c r="BK7" s="11">
        <f t="shared" si="4"/>
        <v>147.851102977338</v>
      </c>
      <c r="BL7" s="11">
        <f t="shared" si="4"/>
        <v>24639.510201721099</v>
      </c>
      <c r="BM7" s="11">
        <f t="shared" si="4"/>
        <v>74.920580173880893</v>
      </c>
      <c r="BN7" s="11">
        <f t="shared" si="4"/>
        <v>113.24133418563</v>
      </c>
      <c r="BO7" s="11">
        <f t="shared" si="4"/>
        <v>65.150993041098403</v>
      </c>
    </row>
    <row r="8" spans="1:67" x14ac:dyDescent="0.25">
      <c r="B8" s="10"/>
      <c r="C8" s="12"/>
      <c r="D8" s="12"/>
      <c r="E8" s="10" t="s">
        <v>7</v>
      </c>
      <c r="F8" s="11">
        <f t="shared" ref="F8:AK8" si="5">COUNTIF(F39:F57,"&gt;"&amp;F21)</f>
        <v>0</v>
      </c>
      <c r="G8" s="11">
        <f t="shared" si="5"/>
        <v>0</v>
      </c>
      <c r="H8" s="11">
        <f t="shared" si="5"/>
        <v>0</v>
      </c>
      <c r="I8" s="11">
        <f t="shared" si="5"/>
        <v>3</v>
      </c>
      <c r="J8" s="11">
        <f t="shared" si="5"/>
        <v>0</v>
      </c>
      <c r="K8" s="11">
        <f t="shared" si="5"/>
        <v>0</v>
      </c>
      <c r="L8" s="11">
        <f t="shared" si="5"/>
        <v>0</v>
      </c>
      <c r="M8" s="11">
        <f t="shared" si="5"/>
        <v>0</v>
      </c>
      <c r="N8" s="11">
        <f t="shared" si="5"/>
        <v>0</v>
      </c>
      <c r="O8" s="11">
        <f t="shared" si="5"/>
        <v>0</v>
      </c>
      <c r="P8" s="11">
        <f t="shared" si="5"/>
        <v>0</v>
      </c>
      <c r="Q8" s="11">
        <f t="shared" si="5"/>
        <v>0</v>
      </c>
      <c r="R8" s="11">
        <f t="shared" si="5"/>
        <v>0</v>
      </c>
      <c r="S8" s="11">
        <f t="shared" si="5"/>
        <v>0</v>
      </c>
      <c r="T8" s="11">
        <f t="shared" si="5"/>
        <v>0</v>
      </c>
      <c r="U8" s="11">
        <f t="shared" si="5"/>
        <v>0</v>
      </c>
      <c r="V8" s="11">
        <f t="shared" si="5"/>
        <v>0</v>
      </c>
      <c r="W8" s="11">
        <f t="shared" si="5"/>
        <v>0</v>
      </c>
      <c r="X8" s="11">
        <f t="shared" si="5"/>
        <v>0</v>
      </c>
      <c r="Y8" s="11">
        <f t="shared" si="5"/>
        <v>0</v>
      </c>
      <c r="Z8" s="11">
        <f t="shared" si="5"/>
        <v>0</v>
      </c>
      <c r="AA8" s="11">
        <f t="shared" si="5"/>
        <v>0</v>
      </c>
      <c r="AB8" s="11">
        <f t="shared" si="5"/>
        <v>0</v>
      </c>
      <c r="AC8" s="11">
        <f t="shared" si="5"/>
        <v>0</v>
      </c>
      <c r="AD8" s="11">
        <f t="shared" si="5"/>
        <v>0</v>
      </c>
      <c r="AE8" s="11">
        <f t="shared" si="5"/>
        <v>0</v>
      </c>
      <c r="AF8" s="11">
        <f t="shared" si="5"/>
        <v>0</v>
      </c>
      <c r="AG8" s="11">
        <f t="shared" si="5"/>
        <v>0</v>
      </c>
      <c r="AH8" s="11">
        <f t="shared" si="5"/>
        <v>0</v>
      </c>
      <c r="AI8" s="11">
        <f t="shared" si="5"/>
        <v>0</v>
      </c>
      <c r="AJ8" s="11">
        <f t="shared" si="5"/>
        <v>0</v>
      </c>
      <c r="AK8" s="11">
        <f t="shared" si="5"/>
        <v>0</v>
      </c>
      <c r="AL8" s="11">
        <f t="shared" ref="AL8:BO8" si="6">COUNTIF(AL39:AL57,"&gt;"&amp;AL21)</f>
        <v>0</v>
      </c>
      <c r="AM8" s="11">
        <f t="shared" si="6"/>
        <v>0</v>
      </c>
      <c r="AN8" s="11">
        <f t="shared" si="6"/>
        <v>0</v>
      </c>
      <c r="AO8" s="11">
        <f t="shared" si="6"/>
        <v>0</v>
      </c>
      <c r="AP8" s="11">
        <f t="shared" si="6"/>
        <v>0</v>
      </c>
      <c r="AQ8" s="11">
        <f t="shared" si="6"/>
        <v>0</v>
      </c>
      <c r="AR8" s="11">
        <f t="shared" si="6"/>
        <v>0</v>
      </c>
      <c r="AS8" s="11">
        <f t="shared" si="6"/>
        <v>0</v>
      </c>
      <c r="AT8" s="11">
        <f t="shared" si="6"/>
        <v>0</v>
      </c>
      <c r="AU8" s="11">
        <f t="shared" si="6"/>
        <v>0</v>
      </c>
      <c r="AV8" s="11">
        <f t="shared" si="6"/>
        <v>0</v>
      </c>
      <c r="AW8" s="11">
        <f t="shared" si="6"/>
        <v>0</v>
      </c>
      <c r="AX8" s="11">
        <f t="shared" si="6"/>
        <v>0</v>
      </c>
      <c r="AY8" s="11">
        <f t="shared" si="6"/>
        <v>0</v>
      </c>
      <c r="AZ8" s="11">
        <f t="shared" si="6"/>
        <v>0</v>
      </c>
      <c r="BA8" s="11">
        <f t="shared" si="6"/>
        <v>0</v>
      </c>
      <c r="BB8" s="11">
        <f t="shared" si="6"/>
        <v>0</v>
      </c>
      <c r="BC8" s="11">
        <f t="shared" si="6"/>
        <v>0</v>
      </c>
      <c r="BD8" s="11">
        <f t="shared" si="6"/>
        <v>0</v>
      </c>
      <c r="BE8" s="11">
        <f t="shared" si="6"/>
        <v>0</v>
      </c>
      <c r="BF8" s="11">
        <f t="shared" si="6"/>
        <v>0</v>
      </c>
      <c r="BG8" s="11">
        <f t="shared" si="6"/>
        <v>0</v>
      </c>
      <c r="BH8" s="11">
        <f t="shared" si="6"/>
        <v>0</v>
      </c>
      <c r="BI8" s="11">
        <f t="shared" si="6"/>
        <v>0</v>
      </c>
      <c r="BJ8" s="11">
        <f t="shared" si="6"/>
        <v>0</v>
      </c>
      <c r="BK8" s="11">
        <f t="shared" si="6"/>
        <v>0</v>
      </c>
      <c r="BL8" s="11">
        <f t="shared" si="6"/>
        <v>0</v>
      </c>
      <c r="BM8" s="11">
        <f t="shared" si="6"/>
        <v>0</v>
      </c>
      <c r="BN8" s="11">
        <f t="shared" si="6"/>
        <v>0</v>
      </c>
      <c r="BO8" s="11">
        <f t="shared" si="6"/>
        <v>0</v>
      </c>
    </row>
    <row r="9" spans="1:67" x14ac:dyDescent="0.25">
      <c r="B9" s="13" t="s">
        <v>8</v>
      </c>
      <c r="C9" s="13" t="s">
        <v>9</v>
      </c>
      <c r="D9" s="13"/>
      <c r="E9" s="13"/>
      <c r="F9" s="4" t="str">
        <f>F1</f>
        <v>[24Mg]+ avg (cps)</v>
      </c>
      <c r="G9" s="4" t="str">
        <f t="shared" ref="G9:BO9" si="7">G1</f>
        <v>[25Mg]+ avg (cps)</v>
      </c>
      <c r="H9" s="4" t="str">
        <f t="shared" si="7"/>
        <v>[27Al]+ avg (cps)</v>
      </c>
      <c r="I9" s="4" t="str">
        <f t="shared" si="7"/>
        <v>[28Si]+ avg (cps)</v>
      </c>
      <c r="J9" s="4" t="str">
        <f t="shared" si="7"/>
        <v>[43Ca]+ avg (cps)</v>
      </c>
      <c r="K9" s="4" t="str">
        <f t="shared" si="7"/>
        <v>[45Sc]+ avg (cps)</v>
      </c>
      <c r="L9" s="4" t="str">
        <f t="shared" si="7"/>
        <v>[47Ti]+ avg (cps)</v>
      </c>
      <c r="M9" s="4" t="str">
        <f t="shared" si="7"/>
        <v>[48Ti]+ avg (cps)</v>
      </c>
      <c r="N9" s="4" t="str">
        <f t="shared" si="7"/>
        <v>[49Ti]+ avg (cps)</v>
      </c>
      <c r="O9" s="4" t="str">
        <f t="shared" si="7"/>
        <v>[51V]+ avg (cps)</v>
      </c>
      <c r="P9" s="4" t="str">
        <f t="shared" si="7"/>
        <v>[52Cr]+ avg (cps)</v>
      </c>
      <c r="Q9" s="4" t="str">
        <f t="shared" si="7"/>
        <v>[55Mn]+ avg (cps)</v>
      </c>
      <c r="R9" s="4" t="str">
        <f t="shared" si="7"/>
        <v>[56Fe]+ avg (cps)</v>
      </c>
      <c r="S9" s="4" t="str">
        <f t="shared" si="7"/>
        <v>[57Fe]+ avg (cps)</v>
      </c>
      <c r="T9" s="4" t="str">
        <f t="shared" si="7"/>
        <v>[58Ni]+ avg (cps)</v>
      </c>
      <c r="U9" s="4" t="str">
        <f t="shared" si="7"/>
        <v>[59Co]+ avg (cps)</v>
      </c>
      <c r="V9" s="4" t="str">
        <f t="shared" si="7"/>
        <v>[60Ni]+ avg (cps)</v>
      </c>
      <c r="W9" s="4" t="str">
        <f t="shared" si="7"/>
        <v>[63Cu]+ avg (cps)</v>
      </c>
      <c r="X9" s="4" t="str">
        <f t="shared" si="7"/>
        <v>[64Zn]+ avg (cps)</v>
      </c>
      <c r="Y9" s="4" t="str">
        <f t="shared" si="7"/>
        <v>[65Cu]+ avg (cps)</v>
      </c>
      <c r="Z9" s="4" t="str">
        <f t="shared" si="7"/>
        <v>[66Zn]+ avg (cps)</v>
      </c>
      <c r="AA9" s="4" t="str">
        <f t="shared" si="7"/>
        <v>[69Ga]+ avg (cps)</v>
      </c>
      <c r="AB9" s="4" t="str">
        <f t="shared" si="7"/>
        <v>[72Ge]+ avg (cps)</v>
      </c>
      <c r="AC9" s="4" t="str">
        <f t="shared" si="7"/>
        <v>[75As]+ avg (cps)</v>
      </c>
      <c r="AD9" s="4" t="str">
        <f t="shared" si="7"/>
        <v>[78Se]+ avg (cps)</v>
      </c>
      <c r="AE9" s="4" t="str">
        <f t="shared" si="7"/>
        <v>[85Rb]+ avg (cps)</v>
      </c>
      <c r="AF9" s="4" t="str">
        <f t="shared" si="7"/>
        <v>[88Sr]+ avg (cps)</v>
      </c>
      <c r="AG9" s="4" t="str">
        <f t="shared" si="7"/>
        <v>[89Y]+ avg (cps)</v>
      </c>
      <c r="AH9" s="4" t="str">
        <f t="shared" si="7"/>
        <v>[90Zr]+ avg (cps)</v>
      </c>
      <c r="AI9" s="4" t="str">
        <f t="shared" si="7"/>
        <v>[93Nb]+ avg (cps)</v>
      </c>
      <c r="AJ9" s="4" t="str">
        <f t="shared" si="7"/>
        <v>[98Mo]+ avg (cps)</v>
      </c>
      <c r="AK9" s="4" t="str">
        <f t="shared" si="7"/>
        <v>[107Ag]+ avg (cps)</v>
      </c>
      <c r="AL9" s="4" t="str">
        <f t="shared" si="7"/>
        <v>[111Cd]+ avg (cps)</v>
      </c>
      <c r="AM9" s="4" t="str">
        <f t="shared" si="7"/>
        <v>[112Cd]+ avg (cps)</v>
      </c>
      <c r="AN9" s="4" t="str">
        <f t="shared" si="7"/>
        <v>[115In]+ avg (cps)</v>
      </c>
      <c r="AO9" s="4" t="str">
        <f t="shared" si="7"/>
        <v>[118Sn]+ avg (cps)</v>
      </c>
      <c r="AP9" s="4" t="str">
        <f t="shared" si="7"/>
        <v>[120Sn]+ avg (cps)</v>
      </c>
      <c r="AQ9" s="4" t="str">
        <f t="shared" si="7"/>
        <v>[121Sb]+ avg (cps)</v>
      </c>
      <c r="AR9" s="4" t="str">
        <f t="shared" si="7"/>
        <v>[133Cs]+ avg (cps)</v>
      </c>
      <c r="AS9" s="4" t="str">
        <f t="shared" si="7"/>
        <v>[138Ba]+ avg (cps)</v>
      </c>
      <c r="AT9" s="4" t="str">
        <f t="shared" si="7"/>
        <v>[139La]+ avg (cps)</v>
      </c>
      <c r="AU9" s="4" t="str">
        <f t="shared" si="7"/>
        <v>[140Ce]+ avg (cps)</v>
      </c>
      <c r="AV9" s="4" t="str">
        <f t="shared" si="7"/>
        <v>[141Pr]+ avg (cps)</v>
      </c>
      <c r="AW9" s="4" t="str">
        <f t="shared" si="7"/>
        <v>[142Nd]+ avg (cps)</v>
      </c>
      <c r="AX9" s="4" t="str">
        <f t="shared" si="7"/>
        <v>[146Nd]+ avg (cps)</v>
      </c>
      <c r="AY9" s="4" t="str">
        <f t="shared" si="7"/>
        <v>[152Sm]+ avg (cps)</v>
      </c>
      <c r="AZ9" s="4" t="str">
        <f t="shared" si="7"/>
        <v>[153Eu]+ avg (cps)</v>
      </c>
      <c r="BA9" s="4" t="str">
        <f t="shared" si="7"/>
        <v>[158Gd]+ avg (cps)</v>
      </c>
      <c r="BB9" s="4" t="str">
        <f t="shared" si="7"/>
        <v>[159Tb]+ avg (cps)</v>
      </c>
      <c r="BC9" s="4" t="str">
        <f t="shared" si="7"/>
        <v>[164Dy]+ avg (cps)</v>
      </c>
      <c r="BD9" s="4" t="str">
        <f t="shared" si="7"/>
        <v>[165Ho]+ avg (cps)</v>
      </c>
      <c r="BE9" s="4" t="str">
        <f t="shared" si="7"/>
        <v>[166Er]+ avg (cps)</v>
      </c>
      <c r="BF9" s="4" t="str">
        <f t="shared" si="7"/>
        <v>[169Tm]+ avg (cps)</v>
      </c>
      <c r="BG9" s="4" t="str">
        <f t="shared" si="7"/>
        <v>[174Yb]+ avg (cps)</v>
      </c>
      <c r="BH9" s="4" t="str">
        <f t="shared" si="7"/>
        <v>[175Lu]+ avg (cps)</v>
      </c>
      <c r="BI9" s="4" t="str">
        <f t="shared" si="7"/>
        <v>[180Hf]+ avg (cps)</v>
      </c>
      <c r="BJ9" s="4" t="str">
        <f t="shared" si="7"/>
        <v>[181Ta]+ avg (cps)</v>
      </c>
      <c r="BK9" s="4" t="str">
        <f t="shared" si="7"/>
        <v>[184W]+ avg (cps)</v>
      </c>
      <c r="BL9" s="4" t="str">
        <f t="shared" si="7"/>
        <v>[208Pb]+ avg (cps)</v>
      </c>
      <c r="BM9" s="4" t="str">
        <f t="shared" si="7"/>
        <v>[209Bi]+ avg (cps)</v>
      </c>
      <c r="BN9" s="4" t="str">
        <f t="shared" si="7"/>
        <v>[232Th]+ avg (cps)</v>
      </c>
      <c r="BO9" s="4" t="str">
        <f t="shared" si="7"/>
        <v>[238U]+ avg (cps)</v>
      </c>
    </row>
    <row r="10" spans="1:67" x14ac:dyDescent="0.25">
      <c r="A10" s="51" t="s">
        <v>10</v>
      </c>
      <c r="B10" s="2" t="s">
        <v>11</v>
      </c>
      <c r="C10" s="40">
        <v>0</v>
      </c>
      <c r="D10" s="14"/>
      <c r="E10" s="14"/>
      <c r="F10" s="15">
        <v>8.48254822245997</v>
      </c>
      <c r="G10" s="15">
        <v>8.7071353792169095</v>
      </c>
      <c r="H10" s="15">
        <v>252.865420857278</v>
      </c>
      <c r="I10" s="15">
        <v>6608.4428647063096</v>
      </c>
      <c r="J10" s="15">
        <v>397.80186181857198</v>
      </c>
      <c r="K10" s="15">
        <v>30908.344182172699</v>
      </c>
      <c r="L10" s="15">
        <v>328.07041543314898</v>
      </c>
      <c r="M10" s="15">
        <v>46.0234833367467</v>
      </c>
      <c r="N10" s="15">
        <v>39.2419834207493</v>
      </c>
      <c r="O10" s="15">
        <v>191.99246164280501</v>
      </c>
      <c r="P10" s="15">
        <v>92.250548683564006</v>
      </c>
      <c r="Q10" s="15">
        <v>88.950664752537094</v>
      </c>
      <c r="R10" s="15">
        <v>2123.1352736373701</v>
      </c>
      <c r="S10" s="15">
        <v>1588.53518577925</v>
      </c>
      <c r="T10" s="15">
        <v>72.322496544975493</v>
      </c>
      <c r="U10" s="15">
        <v>30.116525298012998</v>
      </c>
      <c r="V10" s="15">
        <v>19.467812988545901</v>
      </c>
      <c r="W10" s="15">
        <v>62.906528243480999</v>
      </c>
      <c r="X10" s="15">
        <v>287.14707706368398</v>
      </c>
      <c r="Y10" s="15">
        <v>54.665634029902797</v>
      </c>
      <c r="Z10" s="15">
        <v>171.21379109177201</v>
      </c>
      <c r="AA10" s="15">
        <v>73.536954917745206</v>
      </c>
      <c r="AB10" s="15">
        <v>13.9003025733754</v>
      </c>
      <c r="AC10" s="15">
        <v>18.684243030335701</v>
      </c>
      <c r="AD10" s="15">
        <v>18.374884798822301</v>
      </c>
      <c r="AE10" s="15">
        <v>93.181624194339406</v>
      </c>
      <c r="AF10" s="15">
        <v>17.404049431817899</v>
      </c>
      <c r="AG10" s="15">
        <v>6.1151466545859199</v>
      </c>
      <c r="AH10" s="15">
        <v>9.6996323364159291</v>
      </c>
      <c r="AI10" s="15">
        <v>11.0009249033712</v>
      </c>
      <c r="AJ10" s="15">
        <v>8.1530287382883504</v>
      </c>
      <c r="AK10" s="15">
        <v>10.9833892813164</v>
      </c>
      <c r="AL10" s="15">
        <v>6.8851195058714696</v>
      </c>
      <c r="AM10" s="15">
        <v>6.0364708351754901</v>
      </c>
      <c r="AN10" s="15">
        <v>5.59395444599794</v>
      </c>
      <c r="AO10" s="15">
        <v>13.2634878616162</v>
      </c>
      <c r="AP10" s="15">
        <v>17.2077818242728</v>
      </c>
      <c r="AQ10" s="15">
        <v>9.4598539078441508</v>
      </c>
      <c r="AR10" s="15">
        <v>9.6368979545656401</v>
      </c>
      <c r="AS10" s="15">
        <v>54.355150323664098</v>
      </c>
      <c r="AT10" s="15">
        <v>7.7683705488877797</v>
      </c>
      <c r="AU10" s="15">
        <v>9.3397302898714791</v>
      </c>
      <c r="AV10" s="15">
        <v>5.5737931982941804</v>
      </c>
      <c r="AW10" s="15">
        <v>5.9079075750770098</v>
      </c>
      <c r="AX10" s="15">
        <v>5.8010059784318004</v>
      </c>
      <c r="AY10" s="15">
        <v>4.8601781259878898</v>
      </c>
      <c r="AZ10" s="15">
        <v>4.9100655496808896</v>
      </c>
      <c r="BA10" s="15">
        <v>4.4550773170812104</v>
      </c>
      <c r="BB10" s="15">
        <v>5.5213739116941003</v>
      </c>
      <c r="BC10" s="15">
        <v>4.9630474763634496</v>
      </c>
      <c r="BD10" s="15">
        <v>5.0997689903275703</v>
      </c>
      <c r="BE10" s="15">
        <v>5.3515503844777701</v>
      </c>
      <c r="BF10" s="15">
        <v>14.0634682543234</v>
      </c>
      <c r="BG10" s="15">
        <v>5.4310701874280598</v>
      </c>
      <c r="BH10" s="15">
        <v>5.6685042432476402</v>
      </c>
      <c r="BI10" s="15">
        <v>5.2966929732730597</v>
      </c>
      <c r="BJ10" s="15">
        <v>12.3248168230391</v>
      </c>
      <c r="BK10" s="15">
        <v>6.9677337938100496</v>
      </c>
      <c r="BL10" s="15">
        <v>18.8674761653083</v>
      </c>
      <c r="BM10" s="15">
        <v>7.9645443310575397</v>
      </c>
      <c r="BN10" s="15">
        <v>7.9407258926564204</v>
      </c>
      <c r="BO10" s="15">
        <v>6.1315569656408204</v>
      </c>
    </row>
    <row r="11" spans="1:67" x14ac:dyDescent="0.25">
      <c r="A11" s="52"/>
      <c r="B11" s="2" t="s">
        <v>12</v>
      </c>
      <c r="C11" s="40">
        <v>9.8613487268800004E-4</v>
      </c>
      <c r="D11" s="14"/>
      <c r="E11" s="14"/>
      <c r="F11" s="15">
        <v>8.4931446111460307</v>
      </c>
      <c r="G11" s="15">
        <v>8.1110182944419495</v>
      </c>
      <c r="H11" s="15">
        <v>233.45640440522601</v>
      </c>
      <c r="I11" s="15">
        <v>6297.80360824741</v>
      </c>
      <c r="J11" s="15">
        <v>396.34818715279999</v>
      </c>
      <c r="K11" s="15">
        <v>30773.750250667799</v>
      </c>
      <c r="L11" s="15">
        <v>324.468019197952</v>
      </c>
      <c r="M11" s="15">
        <v>46.7804217276027</v>
      </c>
      <c r="N11" s="15">
        <v>39.660493896208401</v>
      </c>
      <c r="O11" s="15">
        <v>193.30041209348099</v>
      </c>
      <c r="P11" s="15">
        <v>83.742212910222406</v>
      </c>
      <c r="Q11" s="15">
        <v>103.852373356865</v>
      </c>
      <c r="R11" s="15">
        <v>1950.95112322062</v>
      </c>
      <c r="S11" s="15">
        <v>1589.81266304372</v>
      </c>
      <c r="T11" s="15">
        <v>76.5160399521518</v>
      </c>
      <c r="U11" s="15">
        <v>46.506416149470397</v>
      </c>
      <c r="V11" s="15">
        <v>20.4653736950008</v>
      </c>
      <c r="W11" s="15">
        <v>45.258386652347198</v>
      </c>
      <c r="X11" s="15">
        <v>220.399780032395</v>
      </c>
      <c r="Y11" s="15">
        <v>45.612474912790098</v>
      </c>
      <c r="Z11" s="15">
        <v>131.54720222650701</v>
      </c>
      <c r="AA11" s="15">
        <v>83.738555755894296</v>
      </c>
      <c r="AB11" s="15">
        <v>16.561589803001201</v>
      </c>
      <c r="AC11" s="15">
        <v>19.6020026365501</v>
      </c>
      <c r="AD11" s="15">
        <v>17.282050323891099</v>
      </c>
      <c r="AE11" s="15">
        <v>105.237499569053</v>
      </c>
      <c r="AF11" s="15">
        <v>38.8338820398398</v>
      </c>
      <c r="AG11" s="15">
        <v>32.493022757293403</v>
      </c>
      <c r="AH11" s="15">
        <v>14.1363300960906</v>
      </c>
      <c r="AI11" s="15">
        <v>36.977826288600603</v>
      </c>
      <c r="AJ11" s="15">
        <v>14.9780395164825</v>
      </c>
      <c r="AK11" s="15">
        <v>23.2681648720094</v>
      </c>
      <c r="AL11" s="15">
        <v>9.3821158513011707</v>
      </c>
      <c r="AM11" s="15">
        <v>13.1267663309896</v>
      </c>
      <c r="AN11" s="15">
        <v>44.658331280745202</v>
      </c>
      <c r="AO11" s="15">
        <v>18.642513934977799</v>
      </c>
      <c r="AP11" s="15">
        <v>24.114656655128101</v>
      </c>
      <c r="AQ11" s="15">
        <v>18.5975965244895</v>
      </c>
      <c r="AR11" s="15">
        <v>47.859096528657403</v>
      </c>
      <c r="AS11" s="15">
        <v>58.407002391529502</v>
      </c>
      <c r="AT11" s="15">
        <v>50.414326173070897</v>
      </c>
      <c r="AU11" s="15">
        <v>45.275359782729801</v>
      </c>
      <c r="AV11" s="15">
        <v>56.326922280459598</v>
      </c>
      <c r="AW11" s="15">
        <v>24.312049619516198</v>
      </c>
      <c r="AX11" s="15">
        <v>15.306433746617101</v>
      </c>
      <c r="AY11" s="15">
        <v>20.644480794970502</v>
      </c>
      <c r="AZ11" s="15">
        <v>36.922781370544399</v>
      </c>
      <c r="BA11" s="15">
        <v>16.786364480952699</v>
      </c>
      <c r="BB11" s="15">
        <v>60.561726099881099</v>
      </c>
      <c r="BC11" s="15">
        <v>22.707400398464799</v>
      </c>
      <c r="BD11" s="15">
        <v>59.270654857955599</v>
      </c>
      <c r="BE11" s="15">
        <v>23.9218587865156</v>
      </c>
      <c r="BF11" s="15">
        <v>67.000671870645505</v>
      </c>
      <c r="BG11" s="15">
        <v>22.346560582555099</v>
      </c>
      <c r="BH11" s="15">
        <v>70.736414102958705</v>
      </c>
      <c r="BI11" s="15">
        <v>18.437525356559199</v>
      </c>
      <c r="BJ11" s="15">
        <v>51.446020375588503</v>
      </c>
      <c r="BK11" s="15">
        <v>83.961829585306802</v>
      </c>
      <c r="BL11" s="15">
        <v>37.965540874724603</v>
      </c>
      <c r="BM11" s="15">
        <v>39.817939192210901</v>
      </c>
      <c r="BN11" s="15">
        <v>37.879457014008999</v>
      </c>
      <c r="BO11" s="15">
        <v>48.427081561683401</v>
      </c>
    </row>
    <row r="12" spans="1:67" x14ac:dyDescent="0.25">
      <c r="A12" s="52"/>
      <c r="B12" s="2" t="s">
        <v>13</v>
      </c>
      <c r="C12" s="40">
        <v>1.970299445931E-3</v>
      </c>
      <c r="D12" s="14"/>
      <c r="E12" s="14"/>
      <c r="F12" s="15">
        <v>8.56956988678672</v>
      </c>
      <c r="G12" s="15">
        <v>8.5942322712584502</v>
      </c>
      <c r="H12" s="15">
        <v>239.160354270136</v>
      </c>
      <c r="I12" s="15">
        <v>6269.24182876538</v>
      </c>
      <c r="J12" s="15">
        <v>403.508156685546</v>
      </c>
      <c r="K12" s="15">
        <v>30698.3633045674</v>
      </c>
      <c r="L12" s="15">
        <v>322.75037375046003</v>
      </c>
      <c r="M12" s="15">
        <v>59.161033512305799</v>
      </c>
      <c r="N12" s="15">
        <v>39.262519853683898</v>
      </c>
      <c r="O12" s="15">
        <v>189.19417174254099</v>
      </c>
      <c r="P12" s="15">
        <v>91.088134342759304</v>
      </c>
      <c r="Q12" s="15">
        <v>119.379830662359</v>
      </c>
      <c r="R12" s="15">
        <v>2113.5555834534898</v>
      </c>
      <c r="S12" s="15">
        <v>1586.2764650383001</v>
      </c>
      <c r="T12" s="15">
        <v>86.348642702131997</v>
      </c>
      <c r="U12" s="15">
        <v>57.282566314073001</v>
      </c>
      <c r="V12" s="15">
        <v>25.127596366326799</v>
      </c>
      <c r="W12" s="15">
        <v>64.152494442313596</v>
      </c>
      <c r="X12" s="15">
        <v>253.60951238688199</v>
      </c>
      <c r="Y12" s="15">
        <v>54.981837612446803</v>
      </c>
      <c r="Z12" s="15">
        <v>151.82737335803</v>
      </c>
      <c r="AA12" s="15">
        <v>95.061404522823594</v>
      </c>
      <c r="AB12" s="15">
        <v>19.601533732408001</v>
      </c>
      <c r="AC12" s="15">
        <v>21.416047804776301</v>
      </c>
      <c r="AD12" s="15">
        <v>17.809619150042799</v>
      </c>
      <c r="AE12" s="15">
        <v>122.12279436429699</v>
      </c>
      <c r="AF12" s="15">
        <v>63.165811431112701</v>
      </c>
      <c r="AG12" s="15">
        <v>60.000023770026203</v>
      </c>
      <c r="AH12" s="15">
        <v>22.007007293396899</v>
      </c>
      <c r="AI12" s="15">
        <v>63.070631741445197</v>
      </c>
      <c r="AJ12" s="15">
        <v>20.0328911176913</v>
      </c>
      <c r="AK12" s="15">
        <v>39.686656702953101</v>
      </c>
      <c r="AL12" s="15">
        <v>13.1328616362293</v>
      </c>
      <c r="AM12" s="15">
        <v>19.707685113729799</v>
      </c>
      <c r="AN12" s="15">
        <v>84.162411036737197</v>
      </c>
      <c r="AO12" s="15">
        <v>29.8765592582915</v>
      </c>
      <c r="AP12" s="15">
        <v>38.7846509481002</v>
      </c>
      <c r="AQ12" s="15">
        <v>29.3701831333115</v>
      </c>
      <c r="AR12" s="15">
        <v>89.7812155979869</v>
      </c>
      <c r="AS12" s="15">
        <v>109.881341999171</v>
      </c>
      <c r="AT12" s="15">
        <v>99.393919916717905</v>
      </c>
      <c r="AU12" s="15">
        <v>87.998491069097994</v>
      </c>
      <c r="AV12" s="15">
        <v>114.980173823104</v>
      </c>
      <c r="AW12" s="15">
        <v>45.7600740895531</v>
      </c>
      <c r="AX12" s="15">
        <v>25.203834000835599</v>
      </c>
      <c r="AY12" s="15">
        <v>37.784652128936401</v>
      </c>
      <c r="AZ12" s="15">
        <v>70.110758345438896</v>
      </c>
      <c r="BA12" s="15">
        <v>30.991149078979099</v>
      </c>
      <c r="BB12" s="15">
        <v>118.235420441814</v>
      </c>
      <c r="BC12" s="15">
        <v>41.653458466855398</v>
      </c>
      <c r="BD12" s="15">
        <v>118.57384860170799</v>
      </c>
      <c r="BE12" s="15">
        <v>41.777051716247698</v>
      </c>
      <c r="BF12" s="15">
        <v>123.177650937167</v>
      </c>
      <c r="BG12" s="15">
        <v>42.880201297514603</v>
      </c>
      <c r="BH12" s="15">
        <v>139.032095864062</v>
      </c>
      <c r="BI12" s="15">
        <v>32.957950984776801</v>
      </c>
      <c r="BJ12" s="15">
        <v>95.406021433693795</v>
      </c>
      <c r="BK12" s="15">
        <v>30.534848123403599</v>
      </c>
      <c r="BL12" s="15">
        <v>60.052068090147898</v>
      </c>
      <c r="BM12" s="15">
        <v>78.143851157163795</v>
      </c>
      <c r="BN12" s="15">
        <v>68.250201826095307</v>
      </c>
      <c r="BO12" s="15">
        <v>92.222322875417504</v>
      </c>
    </row>
    <row r="13" spans="1:67" x14ac:dyDescent="0.25">
      <c r="A13" s="52"/>
      <c r="B13" s="2" t="s">
        <v>14</v>
      </c>
      <c r="C13" s="40">
        <v>5.0242635871229997E-3</v>
      </c>
      <c r="D13" s="14"/>
      <c r="E13" s="14"/>
      <c r="F13" s="15">
        <v>9.1547154965451192</v>
      </c>
      <c r="G13" s="15">
        <v>8.6542472252703</v>
      </c>
      <c r="H13" s="15">
        <v>232.769233191946</v>
      </c>
      <c r="I13" s="15">
        <v>6728.0292747938502</v>
      </c>
      <c r="J13" s="15">
        <v>404.08317362925999</v>
      </c>
      <c r="K13" s="15">
        <v>30721.9887759784</v>
      </c>
      <c r="L13" s="15">
        <v>322.79360222082801</v>
      </c>
      <c r="M13" s="15">
        <v>86.182757714434103</v>
      </c>
      <c r="N13" s="15">
        <v>43.017579113842103</v>
      </c>
      <c r="O13" s="15">
        <v>204.002856872942</v>
      </c>
      <c r="P13" s="15">
        <v>124.517484289194</v>
      </c>
      <c r="Q13" s="15">
        <v>157.98471846382799</v>
      </c>
      <c r="R13" s="15">
        <v>2020.3717039524199</v>
      </c>
      <c r="S13" s="15">
        <v>1594.74476800822</v>
      </c>
      <c r="T13" s="15">
        <v>116.499113929093</v>
      </c>
      <c r="U13" s="15">
        <v>104.565613254421</v>
      </c>
      <c r="V13" s="15">
        <v>38.547498274290199</v>
      </c>
      <c r="W13" s="15">
        <v>91.159214768469297</v>
      </c>
      <c r="X13" s="15">
        <v>228.65867883776201</v>
      </c>
      <c r="Y13" s="15">
        <v>66.063782657984802</v>
      </c>
      <c r="Z13" s="15">
        <v>132.838085363207</v>
      </c>
      <c r="AA13" s="15">
        <v>135.916851994914</v>
      </c>
      <c r="AB13" s="15">
        <v>30.3061350026681</v>
      </c>
      <c r="AC13" s="15">
        <v>27.089240696580699</v>
      </c>
      <c r="AD13" s="15">
        <v>20.201401743735399</v>
      </c>
      <c r="AE13" s="15">
        <v>171.04012346213199</v>
      </c>
      <c r="AF13" s="15">
        <v>137.38412290846199</v>
      </c>
      <c r="AG13" s="15">
        <v>148.259110458446</v>
      </c>
      <c r="AH13" s="15">
        <v>44.039427306270603</v>
      </c>
      <c r="AI13" s="15">
        <v>145.35148075912801</v>
      </c>
      <c r="AJ13" s="15">
        <v>41.047776446384603</v>
      </c>
      <c r="AK13" s="15">
        <v>86.014528126345994</v>
      </c>
      <c r="AL13" s="15">
        <v>23.414357555738199</v>
      </c>
      <c r="AM13" s="15">
        <v>38.9911398200286</v>
      </c>
      <c r="AN13" s="15">
        <v>201.36360539122899</v>
      </c>
      <c r="AO13" s="15">
        <v>59.196761358856797</v>
      </c>
      <c r="AP13" s="15">
        <v>82.955360850595895</v>
      </c>
      <c r="AQ13" s="15">
        <v>63.055815263404</v>
      </c>
      <c r="AR13" s="15">
        <v>212.223777388765</v>
      </c>
      <c r="AS13" s="15">
        <v>196.695756745583</v>
      </c>
      <c r="AT13" s="15">
        <v>237.72552903677899</v>
      </c>
      <c r="AU13" s="15">
        <v>208.66451657550701</v>
      </c>
      <c r="AV13" s="15">
        <v>273.06701042408599</v>
      </c>
      <c r="AW13" s="15">
        <v>105.171576345593</v>
      </c>
      <c r="AX13" s="15">
        <v>52.798700523376901</v>
      </c>
      <c r="AY13" s="15">
        <v>85.111866310641801</v>
      </c>
      <c r="AZ13" s="15">
        <v>165.800725323915</v>
      </c>
      <c r="BA13" s="15">
        <v>69.740259991047793</v>
      </c>
      <c r="BB13" s="15">
        <v>291.95211685248398</v>
      </c>
      <c r="BC13" s="15">
        <v>91.628362647512901</v>
      </c>
      <c r="BD13" s="15">
        <v>290.003505921309</v>
      </c>
      <c r="BE13" s="15">
        <v>100.428146161217</v>
      </c>
      <c r="BF13" s="15">
        <v>297.449202942635</v>
      </c>
      <c r="BG13" s="15">
        <v>94.9257145889501</v>
      </c>
      <c r="BH13" s="15">
        <v>347.15610319072903</v>
      </c>
      <c r="BI13" s="15">
        <v>71.6581120504474</v>
      </c>
      <c r="BJ13" s="15">
        <v>219.93550832419399</v>
      </c>
      <c r="BK13" s="15">
        <v>63.215605351901203</v>
      </c>
      <c r="BL13" s="15">
        <v>128.15570221398499</v>
      </c>
      <c r="BM13" s="15">
        <v>183.53429476948801</v>
      </c>
      <c r="BN13" s="15">
        <v>162.96436321247401</v>
      </c>
      <c r="BO13" s="15">
        <v>223.96429172503801</v>
      </c>
    </row>
    <row r="14" spans="1:67" x14ac:dyDescent="0.25">
      <c r="A14" s="52"/>
      <c r="B14" s="2" t="s">
        <v>15</v>
      </c>
      <c r="C14" s="40">
        <v>9.8613487268830007E-3</v>
      </c>
      <c r="D14" s="14"/>
      <c r="E14" s="14"/>
      <c r="F14" s="15">
        <v>8.6835044586334398</v>
      </c>
      <c r="G14" s="15">
        <v>8.9954883855923509</v>
      </c>
      <c r="H14" s="15">
        <v>225.80665678731401</v>
      </c>
      <c r="I14" s="15">
        <v>6372.7407744436596</v>
      </c>
      <c r="J14" s="15">
        <v>399.78122881854301</v>
      </c>
      <c r="K14" s="15">
        <v>30528.638711964199</v>
      </c>
      <c r="L14" s="15">
        <v>320.23209029238097</v>
      </c>
      <c r="M14" s="15">
        <v>91.610545602099293</v>
      </c>
      <c r="N14" s="15">
        <v>43.322811320721897</v>
      </c>
      <c r="O14" s="15">
        <v>237.90660512374001</v>
      </c>
      <c r="P14" s="15">
        <v>173.00083023514699</v>
      </c>
      <c r="Q14" s="15">
        <v>214.13544026931899</v>
      </c>
      <c r="R14" s="15">
        <v>2119.9415463863702</v>
      </c>
      <c r="S14" s="15">
        <v>1592.38317314655</v>
      </c>
      <c r="T14" s="15">
        <v>146.584037496875</v>
      </c>
      <c r="U14" s="15">
        <v>167.48076858752901</v>
      </c>
      <c r="V14" s="15">
        <v>51.958116488207096</v>
      </c>
      <c r="W14" s="15">
        <v>118.17896962886699</v>
      </c>
      <c r="X14" s="15">
        <v>222.09942172637199</v>
      </c>
      <c r="Y14" s="15">
        <v>77.487625340388206</v>
      </c>
      <c r="Z14" s="15">
        <v>132.14894558534701</v>
      </c>
      <c r="AA14" s="15">
        <v>187.18048338905501</v>
      </c>
      <c r="AB14" s="15">
        <v>44.176148688452798</v>
      </c>
      <c r="AC14" s="15">
        <v>35.147277093333201</v>
      </c>
      <c r="AD14" s="15">
        <v>22.6925841529137</v>
      </c>
      <c r="AE14" s="15">
        <v>244.10586603245201</v>
      </c>
      <c r="AF14" s="15">
        <v>233.45856093531901</v>
      </c>
      <c r="AG14" s="15">
        <v>267.27266289168602</v>
      </c>
      <c r="AH14" s="15">
        <v>74.705839311626406</v>
      </c>
      <c r="AI14" s="15">
        <v>260.684804425332</v>
      </c>
      <c r="AJ14" s="15">
        <v>73.410360860849806</v>
      </c>
      <c r="AK14" s="15">
        <v>154.44299312319001</v>
      </c>
      <c r="AL14" s="15">
        <v>38.046092209040097</v>
      </c>
      <c r="AM14" s="15">
        <v>72.141420161125197</v>
      </c>
      <c r="AN14" s="15">
        <v>380.737740130681</v>
      </c>
      <c r="AO14" s="15">
        <v>105.868499568741</v>
      </c>
      <c r="AP14" s="15">
        <v>145.63505091427001</v>
      </c>
      <c r="AQ14" s="15">
        <v>117.391461087069</v>
      </c>
      <c r="AR14" s="15">
        <v>401.699643787762</v>
      </c>
      <c r="AS14" s="15">
        <v>349.66547761091198</v>
      </c>
      <c r="AT14" s="15">
        <v>443.12504542940701</v>
      </c>
      <c r="AU14" s="15">
        <v>382.50893012958898</v>
      </c>
      <c r="AV14" s="15">
        <v>512.93563502322399</v>
      </c>
      <c r="AW14" s="15">
        <v>191.38002822786399</v>
      </c>
      <c r="AX14" s="15">
        <v>97.0500554089448</v>
      </c>
      <c r="AY14" s="15">
        <v>156.07586820259701</v>
      </c>
      <c r="AZ14" s="15">
        <v>311.53761474105499</v>
      </c>
      <c r="BA14" s="15">
        <v>126.18008533818499</v>
      </c>
      <c r="BB14" s="15">
        <v>555.05505346930897</v>
      </c>
      <c r="BC14" s="15">
        <v>170.78018348670801</v>
      </c>
      <c r="BD14" s="15">
        <v>544.66731297542401</v>
      </c>
      <c r="BE14" s="15">
        <v>183.57527355654801</v>
      </c>
      <c r="BF14" s="15">
        <v>546.52111852380096</v>
      </c>
      <c r="BG14" s="15">
        <v>179.97756596328301</v>
      </c>
      <c r="BH14" s="15">
        <v>660.21687923708396</v>
      </c>
      <c r="BI14" s="15">
        <v>132.922013597594</v>
      </c>
      <c r="BJ14" s="15">
        <v>405.74277522857801</v>
      </c>
      <c r="BK14" s="15">
        <v>116.50877283814</v>
      </c>
      <c r="BL14" s="15">
        <v>224.707633907413</v>
      </c>
      <c r="BM14" s="15">
        <v>341.23994268928499</v>
      </c>
      <c r="BN14" s="15">
        <v>317.24550463415699</v>
      </c>
      <c r="BO14" s="15">
        <v>424.380506677489</v>
      </c>
    </row>
    <row r="15" spans="1:67" x14ac:dyDescent="0.25">
      <c r="A15" s="52"/>
      <c r="B15" s="2" t="s">
        <v>16</v>
      </c>
      <c r="C15" s="40">
        <v>4.9356001120563001E-2</v>
      </c>
      <c r="D15" s="14"/>
      <c r="E15" s="14"/>
      <c r="F15" s="15">
        <v>8.6948510854450909</v>
      </c>
      <c r="G15" s="15">
        <v>8.8112237817770591</v>
      </c>
      <c r="H15" s="15">
        <v>235.711840997645</v>
      </c>
      <c r="I15" s="15">
        <v>6281.7278483806003</v>
      </c>
      <c r="J15" s="15">
        <v>408.50233487246101</v>
      </c>
      <c r="K15" s="15">
        <v>30825.986497008002</v>
      </c>
      <c r="L15" s="15">
        <v>343.130694821303</v>
      </c>
      <c r="M15" s="15">
        <v>304.44263080467499</v>
      </c>
      <c r="N15" s="15">
        <v>58.250869640732901</v>
      </c>
      <c r="O15" s="15">
        <v>561.32136310676799</v>
      </c>
      <c r="P15" s="15">
        <v>520.22623030109503</v>
      </c>
      <c r="Q15" s="15">
        <v>738.20328523795797</v>
      </c>
      <c r="R15" s="15">
        <v>2473.5368754711399</v>
      </c>
      <c r="S15" s="15">
        <v>1604.5818681513799</v>
      </c>
      <c r="T15" s="15">
        <v>471.18052688784701</v>
      </c>
      <c r="U15" s="15">
        <v>752.29610202729498</v>
      </c>
      <c r="V15" s="15">
        <v>187.78391450810099</v>
      </c>
      <c r="W15" s="15">
        <v>458.591361551082</v>
      </c>
      <c r="X15" s="15">
        <v>373.12362663852502</v>
      </c>
      <c r="Y15" s="15">
        <v>241.58205136214201</v>
      </c>
      <c r="Z15" s="15">
        <v>217.847926698641</v>
      </c>
      <c r="AA15" s="15">
        <v>687.063058590678</v>
      </c>
      <c r="AB15" s="15">
        <v>173.94222016788601</v>
      </c>
      <c r="AC15" s="15">
        <v>108.71789617949599</v>
      </c>
      <c r="AD15" s="15">
        <v>43.889952464913002</v>
      </c>
      <c r="AE15" s="15">
        <v>895.89364887035003</v>
      </c>
      <c r="AF15" s="15">
        <v>1164.1612461414099</v>
      </c>
      <c r="AG15" s="15">
        <v>1395.7329858916</v>
      </c>
      <c r="AH15" s="15">
        <v>381.92613022958</v>
      </c>
      <c r="AI15" s="15">
        <v>1338.11218338241</v>
      </c>
      <c r="AJ15" s="15">
        <v>346.94586263814699</v>
      </c>
      <c r="AK15" s="15">
        <v>782.457077772346</v>
      </c>
      <c r="AL15" s="15">
        <v>174.729634753124</v>
      </c>
      <c r="AM15" s="15">
        <v>341.96649794292199</v>
      </c>
      <c r="AN15" s="15">
        <v>1982.3394910265599</v>
      </c>
      <c r="AO15" s="15">
        <v>499.85931924145501</v>
      </c>
      <c r="AP15" s="15">
        <v>689.63769747309198</v>
      </c>
      <c r="AQ15" s="15">
        <v>562.41513412929703</v>
      </c>
      <c r="AR15" s="15">
        <v>2069.8648026593601</v>
      </c>
      <c r="AS15" s="15">
        <v>1739.1815753650901</v>
      </c>
      <c r="AT15" s="15">
        <v>2322.77561159077</v>
      </c>
      <c r="AU15" s="15">
        <v>2001.7592941108801</v>
      </c>
      <c r="AV15" s="15">
        <v>2673.1740212765999</v>
      </c>
      <c r="AW15" s="15">
        <v>996.02303147190798</v>
      </c>
      <c r="AX15" s="15">
        <v>491.799219734151</v>
      </c>
      <c r="AY15" s="15">
        <v>799.29323527741803</v>
      </c>
      <c r="AZ15" s="15">
        <v>1614.12564946516</v>
      </c>
      <c r="BA15" s="15">
        <v>640.49362454495201</v>
      </c>
      <c r="BB15" s="15">
        <v>2859.9590642063099</v>
      </c>
      <c r="BC15" s="15">
        <v>871.18784271397499</v>
      </c>
      <c r="BD15" s="15">
        <v>2839.7833446178802</v>
      </c>
      <c r="BE15" s="15">
        <v>936.10243558293496</v>
      </c>
      <c r="BF15" s="15">
        <v>2826.6084827248001</v>
      </c>
      <c r="BG15" s="15">
        <v>933.27704207910801</v>
      </c>
      <c r="BH15" s="15">
        <v>3450.4953191743898</v>
      </c>
      <c r="BI15" s="15">
        <v>707.52111477891901</v>
      </c>
      <c r="BJ15" s="15">
        <v>2075.2987778834199</v>
      </c>
      <c r="BK15" s="15">
        <v>583.93855167045899</v>
      </c>
      <c r="BL15" s="15">
        <v>1113.8838243344101</v>
      </c>
      <c r="BM15" s="15">
        <v>1755.53114742193</v>
      </c>
      <c r="BN15" s="15">
        <v>1696.02371226944</v>
      </c>
      <c r="BO15" s="15">
        <v>2186.5675916033001</v>
      </c>
    </row>
    <row r="16" spans="1:67" x14ac:dyDescent="0.25">
      <c r="A16" s="52"/>
      <c r="B16" s="2" t="s">
        <v>17</v>
      </c>
      <c r="C16" s="40">
        <v>9.8613487268829E-2</v>
      </c>
      <c r="D16" s="14"/>
      <c r="E16" s="14"/>
      <c r="F16" s="15">
        <v>8.4902376485631201</v>
      </c>
      <c r="G16" s="15">
        <v>9.0993892878330005</v>
      </c>
      <c r="H16" s="15">
        <v>262.42852005900801</v>
      </c>
      <c r="I16" s="15">
        <v>6289.2691794187103</v>
      </c>
      <c r="J16" s="15">
        <v>406.18941719324403</v>
      </c>
      <c r="K16" s="15">
        <v>30788.770782099898</v>
      </c>
      <c r="L16" s="15">
        <v>359.21872904741599</v>
      </c>
      <c r="M16" s="15">
        <v>562.93970261729203</v>
      </c>
      <c r="N16" s="15">
        <v>83.834579587625399</v>
      </c>
      <c r="O16" s="15">
        <v>968.81563615689902</v>
      </c>
      <c r="P16" s="15">
        <v>984.61531602268701</v>
      </c>
      <c r="Q16" s="15">
        <v>1392.3066107407001</v>
      </c>
      <c r="R16" s="15">
        <v>3412.7665491941798</v>
      </c>
      <c r="S16" s="15">
        <v>1621.18752848859</v>
      </c>
      <c r="T16" s="15">
        <v>878.44186646602805</v>
      </c>
      <c r="U16" s="15">
        <v>1463.15357752062</v>
      </c>
      <c r="V16" s="15">
        <v>365.86510275143797</v>
      </c>
      <c r="W16" s="15">
        <v>897.22719745408199</v>
      </c>
      <c r="X16" s="15">
        <v>614.56511367728206</v>
      </c>
      <c r="Y16" s="15">
        <v>456.82101527510002</v>
      </c>
      <c r="Z16" s="15">
        <v>355.79834804564803</v>
      </c>
      <c r="AA16" s="15">
        <v>1303.5165781405001</v>
      </c>
      <c r="AB16" s="15">
        <v>334.62826599038101</v>
      </c>
      <c r="AC16" s="15">
        <v>199.97604180964501</v>
      </c>
      <c r="AD16" s="15">
        <v>68.844912195843094</v>
      </c>
      <c r="AE16" s="15">
        <v>1722.4354448706199</v>
      </c>
      <c r="AF16" s="15">
        <v>2316.3078789270398</v>
      </c>
      <c r="AG16" s="15">
        <v>2780.44696433423</v>
      </c>
      <c r="AH16" s="15">
        <v>836.63668416433802</v>
      </c>
      <c r="AI16" s="15">
        <v>2648.47608204364</v>
      </c>
      <c r="AJ16" s="15">
        <v>696.09577433638401</v>
      </c>
      <c r="AK16" s="15">
        <v>1584.6313095570299</v>
      </c>
      <c r="AL16" s="15">
        <v>344.46040131520499</v>
      </c>
      <c r="AM16" s="15">
        <v>674.64578304380495</v>
      </c>
      <c r="AN16" s="15">
        <v>3967.02584229072</v>
      </c>
      <c r="AO16" s="15">
        <v>995.07076210296805</v>
      </c>
      <c r="AP16" s="15">
        <v>1384.1122244656599</v>
      </c>
      <c r="AQ16" s="15">
        <v>1117.6125395416</v>
      </c>
      <c r="AR16" s="15">
        <v>4101.0073083515799</v>
      </c>
      <c r="AS16" s="15">
        <v>3456.0925561119898</v>
      </c>
      <c r="AT16" s="15">
        <v>4632.72473125747</v>
      </c>
      <c r="AU16" s="15">
        <v>4003.6468665198499</v>
      </c>
      <c r="AV16" s="15">
        <v>5336.6702346160801</v>
      </c>
      <c r="AW16" s="15">
        <v>1978.28426384869</v>
      </c>
      <c r="AX16" s="15">
        <v>978.96538181926201</v>
      </c>
      <c r="AY16" s="15">
        <v>1598.9002348905999</v>
      </c>
      <c r="AZ16" s="15">
        <v>3225.53168500539</v>
      </c>
      <c r="BA16" s="15">
        <v>1279.23003256214</v>
      </c>
      <c r="BB16" s="15">
        <v>5732.0007190953302</v>
      </c>
      <c r="BC16" s="15">
        <v>1735.6809252130399</v>
      </c>
      <c r="BD16" s="15">
        <v>5688.1866175564001</v>
      </c>
      <c r="BE16" s="15">
        <v>1868.73835106619</v>
      </c>
      <c r="BF16" s="15">
        <v>5657.7056038318897</v>
      </c>
      <c r="BG16" s="15">
        <v>1853.38240267724</v>
      </c>
      <c r="BH16" s="15">
        <v>6872.2234168748</v>
      </c>
      <c r="BI16" s="15">
        <v>1504.00031265235</v>
      </c>
      <c r="BJ16" s="15">
        <v>4140.0808768339602</v>
      </c>
      <c r="BK16" s="15">
        <v>1174.1052499891</v>
      </c>
      <c r="BL16" s="15">
        <v>2225.16976276783</v>
      </c>
      <c r="BM16" s="15">
        <v>3582.0028504612101</v>
      </c>
      <c r="BN16" s="15">
        <v>3701.0478136902798</v>
      </c>
      <c r="BO16" s="15">
        <v>4373.2994681734499</v>
      </c>
    </row>
    <row r="17" spans="1:67" s="18" customFormat="1" x14ac:dyDescent="0.25">
      <c r="A17" s="52"/>
      <c r="B17" s="16" t="s">
        <v>18</v>
      </c>
      <c r="C17" s="40">
        <v>0.49843434179905199</v>
      </c>
      <c r="D17" s="17"/>
      <c r="E17" s="17"/>
      <c r="F17" s="15">
        <v>9.8986193493895893</v>
      </c>
      <c r="G17" s="15">
        <v>10.414185150936399</v>
      </c>
      <c r="H17" s="15">
        <v>434.95523162407397</v>
      </c>
      <c r="I17" s="15">
        <v>6539.90346043095</v>
      </c>
      <c r="J17" s="15">
        <v>403.18820169522502</v>
      </c>
      <c r="K17" s="15">
        <v>32990.540205949503</v>
      </c>
      <c r="L17" s="15">
        <v>541.47601881512401</v>
      </c>
      <c r="M17" s="15">
        <v>2635.1032633878699</v>
      </c>
      <c r="N17" s="15">
        <v>255.202816490798</v>
      </c>
      <c r="O17" s="15">
        <v>4277.7867367987901</v>
      </c>
      <c r="P17" s="15">
        <v>4578.1482626931902</v>
      </c>
      <c r="Q17" s="15">
        <v>6599.6226402792599</v>
      </c>
      <c r="R17" s="15">
        <v>8391.5920312827402</v>
      </c>
      <c r="S17" s="15">
        <v>1756.13635900033</v>
      </c>
      <c r="T17" s="15">
        <v>4095.7145649965501</v>
      </c>
      <c r="U17" s="15">
        <v>7200.9053060037804</v>
      </c>
      <c r="V17" s="15">
        <v>1728.23972993343</v>
      </c>
      <c r="W17" s="15">
        <v>4299.9411566798299</v>
      </c>
      <c r="X17" s="15">
        <v>2107.0394583410798</v>
      </c>
      <c r="Y17" s="15">
        <v>2081.6885935242699</v>
      </c>
      <c r="Z17" s="15">
        <v>1193.00292144836</v>
      </c>
      <c r="AA17" s="15">
        <v>6230.4694745371098</v>
      </c>
      <c r="AB17" s="15">
        <v>1619.6585533329601</v>
      </c>
      <c r="AC17" s="15">
        <v>944.73914391655399</v>
      </c>
      <c r="AD17" s="15">
        <v>273.63508946169799</v>
      </c>
      <c r="AE17" s="15">
        <v>8287.4288259953191</v>
      </c>
      <c r="AF17" s="15">
        <v>11587.391592095</v>
      </c>
      <c r="AG17" s="15">
        <v>14019.3827850412</v>
      </c>
      <c r="AH17" s="15">
        <v>4825.9425156115803</v>
      </c>
      <c r="AI17" s="15">
        <v>13278.026293606599</v>
      </c>
      <c r="AJ17" s="15">
        <v>3444.7901404694398</v>
      </c>
      <c r="AK17" s="15">
        <v>8062.80054060361</v>
      </c>
      <c r="AL17" s="15">
        <v>1687.04604431026</v>
      </c>
      <c r="AM17" s="15">
        <v>3367.8587882628899</v>
      </c>
      <c r="AN17" s="15">
        <v>19973.154007905701</v>
      </c>
      <c r="AO17" s="15">
        <v>4928.1388592727199</v>
      </c>
      <c r="AP17" s="15">
        <v>6862.5015671318297</v>
      </c>
      <c r="AQ17" s="15">
        <v>5581.4989150339397</v>
      </c>
      <c r="AR17" s="15">
        <v>20630.551571964799</v>
      </c>
      <c r="AS17" s="15">
        <v>17359.109959229001</v>
      </c>
      <c r="AT17" s="15">
        <v>23346.152546668302</v>
      </c>
      <c r="AU17" s="15">
        <v>20094.405038200101</v>
      </c>
      <c r="AV17" s="15">
        <v>26976.9956641393</v>
      </c>
      <c r="AW17" s="15">
        <v>9953.0862037963107</v>
      </c>
      <c r="AX17" s="15">
        <v>4902.7183947890799</v>
      </c>
      <c r="AY17" s="15">
        <v>8002.6685409169604</v>
      </c>
      <c r="AZ17" s="15">
        <v>16206.864078696601</v>
      </c>
      <c r="BA17" s="15">
        <v>6380.0852049445002</v>
      </c>
      <c r="BB17" s="15">
        <v>29047.018597156799</v>
      </c>
      <c r="BC17" s="15">
        <v>8754.4889424857993</v>
      </c>
      <c r="BD17" s="15">
        <v>28763.0830821854</v>
      </c>
      <c r="BE17" s="15">
        <v>9423.5171713415602</v>
      </c>
      <c r="BF17" s="15">
        <v>28570.7771098546</v>
      </c>
      <c r="BG17" s="15">
        <v>9281.0851172788607</v>
      </c>
      <c r="BH17" s="15">
        <v>35120.168919324402</v>
      </c>
      <c r="BI17" s="15">
        <v>8199.9287603854991</v>
      </c>
      <c r="BJ17" s="15">
        <v>20878.513341117399</v>
      </c>
      <c r="BK17" s="15">
        <v>5789.9107178016502</v>
      </c>
      <c r="BL17" s="15">
        <v>11071.5983635021</v>
      </c>
      <c r="BM17" s="15">
        <v>18182.640372723199</v>
      </c>
      <c r="BN17" s="15">
        <v>20416.398807363101</v>
      </c>
      <c r="BO17" s="15">
        <v>22023.537791672999</v>
      </c>
    </row>
    <row r="18" spans="1:67" s="18" customFormat="1" x14ac:dyDescent="0.25">
      <c r="A18" s="52"/>
      <c r="B18" s="16" t="s">
        <v>19</v>
      </c>
      <c r="C18" s="40">
        <v>0.98810714243366804</v>
      </c>
      <c r="D18" s="17"/>
      <c r="E18" s="17"/>
      <c r="F18" s="15">
        <v>11.180500830839099</v>
      </c>
      <c r="G18" s="15">
        <v>12.0263362701342</v>
      </c>
      <c r="H18" s="15">
        <v>641.45902226498197</v>
      </c>
      <c r="I18" s="15">
        <v>6818.6875661858003</v>
      </c>
      <c r="J18" s="15">
        <v>414.34872923980498</v>
      </c>
      <c r="K18" s="15">
        <v>35573.7305710418</v>
      </c>
      <c r="L18" s="15">
        <v>753.69088877268496</v>
      </c>
      <c r="M18" s="15">
        <v>5011.8623009108596</v>
      </c>
      <c r="N18" s="15">
        <v>463.97141996014398</v>
      </c>
      <c r="O18" s="15">
        <v>8131.3626296950097</v>
      </c>
      <c r="P18" s="15">
        <v>8840.4041401731192</v>
      </c>
      <c r="Q18" s="15">
        <v>12747.4702078767</v>
      </c>
      <c r="R18" s="15">
        <v>14403.357914071399</v>
      </c>
      <c r="S18" s="15">
        <v>1898.3230904580701</v>
      </c>
      <c r="T18" s="15">
        <v>7876.6596856469196</v>
      </c>
      <c r="U18" s="15">
        <v>13938.9639139676</v>
      </c>
      <c r="V18" s="15">
        <v>3316.8880083952199</v>
      </c>
      <c r="W18" s="15">
        <v>8266.0940426303696</v>
      </c>
      <c r="X18" s="15">
        <v>3834.5181247671599</v>
      </c>
      <c r="Y18" s="15">
        <v>3978.2279209889598</v>
      </c>
      <c r="Z18" s="15">
        <v>2175.1109229000099</v>
      </c>
      <c r="AA18" s="15">
        <v>11980.922903307801</v>
      </c>
      <c r="AB18" s="15">
        <v>3158.5628968743699</v>
      </c>
      <c r="AC18" s="15">
        <v>1817.9613069714701</v>
      </c>
      <c r="AD18" s="15">
        <v>514.27303254268998</v>
      </c>
      <c r="AE18" s="15">
        <v>16024.542599692901</v>
      </c>
      <c r="AF18" s="15">
        <v>22523.250892431999</v>
      </c>
      <c r="AG18" s="15">
        <v>27362.644681335401</v>
      </c>
      <c r="AH18" s="15">
        <v>10352.100328643701</v>
      </c>
      <c r="AI18" s="15">
        <v>25899.647012187499</v>
      </c>
      <c r="AJ18" s="15">
        <v>6660.6244533368899</v>
      </c>
      <c r="AK18" s="15">
        <v>15717.449307692101</v>
      </c>
      <c r="AL18" s="15">
        <v>3249.35911454097</v>
      </c>
      <c r="AM18" s="15">
        <v>6553.8473840844299</v>
      </c>
      <c r="AN18" s="15">
        <v>39115.717022618599</v>
      </c>
      <c r="AO18" s="15">
        <v>9580.4028957411592</v>
      </c>
      <c r="AP18" s="15">
        <v>13326.181240207699</v>
      </c>
      <c r="AQ18" s="15">
        <v>10900.4392759456</v>
      </c>
      <c r="AR18" s="15">
        <v>40274.298373479003</v>
      </c>
      <c r="AS18" s="15">
        <v>33852.850705912802</v>
      </c>
      <c r="AT18" s="15">
        <v>45689.189895437601</v>
      </c>
      <c r="AU18" s="15">
        <v>39310.162359982198</v>
      </c>
      <c r="AV18" s="15">
        <v>52848.226202167301</v>
      </c>
      <c r="AW18" s="15">
        <v>19364.894089167999</v>
      </c>
      <c r="AX18" s="15">
        <v>9493.8962677023701</v>
      </c>
      <c r="AY18" s="15">
        <v>15576.0281988353</v>
      </c>
      <c r="AZ18" s="15">
        <v>31695.006274976698</v>
      </c>
      <c r="BA18" s="15">
        <v>12417.330872966</v>
      </c>
      <c r="BB18" s="15">
        <v>56916.910107701602</v>
      </c>
      <c r="BC18" s="15">
        <v>17058.7927880961</v>
      </c>
      <c r="BD18" s="15">
        <v>56489.013084019098</v>
      </c>
      <c r="BE18" s="15">
        <v>18387.479911578699</v>
      </c>
      <c r="BF18" s="15">
        <v>56175.932703953797</v>
      </c>
      <c r="BG18" s="15">
        <v>18109.0799477449</v>
      </c>
      <c r="BH18" s="15">
        <v>68964.368600298796</v>
      </c>
      <c r="BI18" s="15">
        <v>17369.787470556901</v>
      </c>
      <c r="BJ18" s="15">
        <v>40942.645416294101</v>
      </c>
      <c r="BK18" s="15">
        <v>11293.440395527499</v>
      </c>
      <c r="BL18" s="15">
        <v>21562.196008085401</v>
      </c>
      <c r="BM18" s="15">
        <v>36054.791557942597</v>
      </c>
      <c r="BN18" s="15">
        <v>43008.067838215</v>
      </c>
      <c r="BO18" s="15">
        <v>43166.066357011397</v>
      </c>
    </row>
    <row r="19" spans="1:67" x14ac:dyDescent="0.25">
      <c r="A19" s="52"/>
      <c r="B19" s="2" t="s">
        <v>20</v>
      </c>
      <c r="C19" s="40">
        <v>4.9602584096221101</v>
      </c>
      <c r="D19" s="14"/>
      <c r="E19" s="14"/>
      <c r="F19" s="15">
        <v>20.806896268585199</v>
      </c>
      <c r="G19" s="15">
        <v>26.538228649859001</v>
      </c>
      <c r="H19" s="15">
        <v>2307.4402953639201</v>
      </c>
      <c r="I19" s="15">
        <v>7172.87318836344</v>
      </c>
      <c r="J19" s="15">
        <v>445.84990988443298</v>
      </c>
      <c r="K19" s="15">
        <v>57374.468069336901</v>
      </c>
      <c r="L19" s="15">
        <v>2523.29066123041</v>
      </c>
      <c r="M19" s="15">
        <v>24671.918166281001</v>
      </c>
      <c r="N19" s="15">
        <v>2109.3368123431101</v>
      </c>
      <c r="O19" s="15">
        <v>39855.540979026599</v>
      </c>
      <c r="P19" s="15">
        <v>43624.195131925102</v>
      </c>
      <c r="Q19" s="15">
        <v>63064.653309050402</v>
      </c>
      <c r="R19" s="15">
        <v>61773.4724395882</v>
      </c>
      <c r="S19" s="15">
        <v>3053.3499700544498</v>
      </c>
      <c r="T19" s="15">
        <v>38799.526739363697</v>
      </c>
      <c r="U19" s="15">
        <v>69542.415160657794</v>
      </c>
      <c r="V19" s="15">
        <v>16289.7555902489</v>
      </c>
      <c r="W19" s="15">
        <v>40644.421811365602</v>
      </c>
      <c r="X19" s="15">
        <v>18249.904093640798</v>
      </c>
      <c r="Y19" s="15">
        <v>19274.038503808799</v>
      </c>
      <c r="Z19" s="15">
        <v>10251.3147534245</v>
      </c>
      <c r="AA19" s="15">
        <v>59437.744187550503</v>
      </c>
      <c r="AB19" s="15">
        <v>15538.6208432807</v>
      </c>
      <c r="AC19" s="15">
        <v>8821.9357938906705</v>
      </c>
      <c r="AD19" s="15">
        <v>2452.8339675085799</v>
      </c>
      <c r="AE19" s="15">
        <v>80116.781571803396</v>
      </c>
      <c r="AF19" s="15">
        <v>113533.065514346</v>
      </c>
      <c r="AG19" s="15">
        <v>138503.10308025501</v>
      </c>
      <c r="AH19" s="15">
        <v>59317.737844589101</v>
      </c>
      <c r="AI19" s="15">
        <v>130894.628259251</v>
      </c>
      <c r="AJ19" s="15">
        <v>33082.985293210702</v>
      </c>
      <c r="AK19" s="15">
        <v>79633.912988657597</v>
      </c>
      <c r="AL19" s="15">
        <v>16178.7683081062</v>
      </c>
      <c r="AM19" s="15">
        <v>32633.4531425965</v>
      </c>
      <c r="AN19" s="15">
        <v>199699.123593161</v>
      </c>
      <c r="AO19" s="15">
        <v>47741.914954301399</v>
      </c>
      <c r="AP19" s="15">
        <v>66763.477517862499</v>
      </c>
      <c r="AQ19" s="15">
        <v>54600.374408215997</v>
      </c>
      <c r="AR19" s="15">
        <v>204389.800547552</v>
      </c>
      <c r="AS19" s="15">
        <v>172370.603339936</v>
      </c>
      <c r="AT19" s="15">
        <v>233874.415049423</v>
      </c>
      <c r="AU19" s="15">
        <v>200737.416762115</v>
      </c>
      <c r="AV19" s="15">
        <v>270763.29535419401</v>
      </c>
      <c r="AW19" s="15">
        <v>97865.670356098097</v>
      </c>
      <c r="AX19" s="15">
        <v>47409.657061439801</v>
      </c>
      <c r="AY19" s="15">
        <v>78545.270007614497</v>
      </c>
      <c r="AZ19" s="15">
        <v>161437.83062312001</v>
      </c>
      <c r="BA19" s="15">
        <v>62367.360941683502</v>
      </c>
      <c r="BB19" s="15">
        <v>292184.15930719703</v>
      </c>
      <c r="BC19" s="15">
        <v>85891.974748450593</v>
      </c>
      <c r="BD19" s="15">
        <v>290055.17167012102</v>
      </c>
      <c r="BE19" s="15">
        <v>92986.019924528897</v>
      </c>
      <c r="BF19" s="15">
        <v>287575.816593119</v>
      </c>
      <c r="BG19" s="15">
        <v>91252.7320909314</v>
      </c>
      <c r="BH19" s="15">
        <v>352823.97506260598</v>
      </c>
      <c r="BI19" s="15">
        <v>97744.438729055895</v>
      </c>
      <c r="BJ19" s="15">
        <v>209615.05573431801</v>
      </c>
      <c r="BK19" s="15">
        <v>56323.2335928428</v>
      </c>
      <c r="BL19" s="15">
        <v>109630.789157331</v>
      </c>
      <c r="BM19" s="15">
        <v>185651.82738786301</v>
      </c>
      <c r="BN19" s="15">
        <v>227529.05356930499</v>
      </c>
      <c r="BO19" s="15">
        <v>221189.18630335</v>
      </c>
    </row>
    <row r="20" spans="1:67" x14ac:dyDescent="0.25">
      <c r="A20" s="52"/>
      <c r="B20" s="2" t="s">
        <v>21</v>
      </c>
      <c r="C20" s="40">
        <v>9.9798821385800505</v>
      </c>
      <c r="D20" s="14"/>
      <c r="E20" s="14"/>
      <c r="F20" s="15">
        <v>31.453357980065601</v>
      </c>
      <c r="G20" s="15">
        <v>42.496293102194898</v>
      </c>
      <c r="H20" s="15">
        <v>4193.4989388286604</v>
      </c>
      <c r="I20" s="15">
        <v>7617.9354287574397</v>
      </c>
      <c r="J20" s="15">
        <v>494.21875847980198</v>
      </c>
      <c r="K20" s="15">
        <v>81379.2696808896</v>
      </c>
      <c r="L20" s="15">
        <v>4470.5835946447496</v>
      </c>
      <c r="M20" s="15">
        <v>46491.9776913643</v>
      </c>
      <c r="N20" s="15">
        <v>3928.9610976218601</v>
      </c>
      <c r="O20" s="15">
        <v>75473.020679772599</v>
      </c>
      <c r="P20" s="15">
        <v>82778.365412453699</v>
      </c>
      <c r="Q20" s="15">
        <v>119421.812352782</v>
      </c>
      <c r="R20" s="15">
        <v>114793.54108592399</v>
      </c>
      <c r="S20" s="15">
        <v>4276.7880449254299</v>
      </c>
      <c r="T20" s="15">
        <v>73240.951986739194</v>
      </c>
      <c r="U20" s="15">
        <v>131507.791522885</v>
      </c>
      <c r="V20" s="15">
        <v>30443.255541169401</v>
      </c>
      <c r="W20" s="15">
        <v>76130.2211711688</v>
      </c>
      <c r="X20" s="15">
        <v>34170.634398544797</v>
      </c>
      <c r="Y20" s="15">
        <v>35765.922788453499</v>
      </c>
      <c r="Z20" s="15">
        <v>19134.830997543198</v>
      </c>
      <c r="AA20" s="15">
        <v>111935.69186496999</v>
      </c>
      <c r="AB20" s="15">
        <v>29041.4957877862</v>
      </c>
      <c r="AC20" s="15">
        <v>16453.2382147397</v>
      </c>
      <c r="AD20" s="15">
        <v>4528.1643360325597</v>
      </c>
      <c r="AE20" s="15">
        <v>151408.85373975901</v>
      </c>
      <c r="AF20" s="15">
        <v>215524.49255564701</v>
      </c>
      <c r="AG20" s="15">
        <v>263654.06492469599</v>
      </c>
      <c r="AH20" s="15">
        <v>115828.13683551901</v>
      </c>
      <c r="AI20" s="15">
        <v>247554.783273165</v>
      </c>
      <c r="AJ20" s="15">
        <v>62934.803329642898</v>
      </c>
      <c r="AK20" s="15">
        <v>151514.37352521301</v>
      </c>
      <c r="AL20" s="15">
        <v>30610.5116824291</v>
      </c>
      <c r="AM20" s="15">
        <v>62240.962434237001</v>
      </c>
      <c r="AN20" s="15">
        <v>380375.57126951398</v>
      </c>
      <c r="AO20" s="15">
        <v>90552.764041910894</v>
      </c>
      <c r="AP20" s="15">
        <v>126534.254458657</v>
      </c>
      <c r="AQ20" s="15">
        <v>103156.84098364699</v>
      </c>
      <c r="AR20" s="15">
        <v>387032.69040015899</v>
      </c>
      <c r="AS20" s="15">
        <v>329144.96212079999</v>
      </c>
      <c r="AT20" s="15">
        <v>447624.93660598103</v>
      </c>
      <c r="AU20" s="15">
        <v>385691.50470306701</v>
      </c>
      <c r="AV20" s="15">
        <v>517418.80072940799</v>
      </c>
      <c r="AW20" s="15">
        <v>187630.747518416</v>
      </c>
      <c r="AX20" s="15">
        <v>90456.7700193481</v>
      </c>
      <c r="AY20" s="15">
        <v>150811.69703255</v>
      </c>
      <c r="AZ20" s="15">
        <v>309900.97439042298</v>
      </c>
      <c r="BA20" s="15">
        <v>119847.043011949</v>
      </c>
      <c r="BB20" s="15">
        <v>559905.937187957</v>
      </c>
      <c r="BC20" s="15">
        <v>164973.533085578</v>
      </c>
      <c r="BD20" s="15">
        <v>556664.41478208499</v>
      </c>
      <c r="BE20" s="15">
        <v>178933.334321973</v>
      </c>
      <c r="BF20" s="15">
        <v>552445.19322118105</v>
      </c>
      <c r="BG20" s="15">
        <v>175072.46010588901</v>
      </c>
      <c r="BH20" s="15">
        <v>672000.72649324301</v>
      </c>
      <c r="BI20" s="15">
        <v>193013.21203916799</v>
      </c>
      <c r="BJ20" s="15">
        <v>403734.97884837899</v>
      </c>
      <c r="BK20" s="15">
        <v>108150.830148685</v>
      </c>
      <c r="BL20" s="15">
        <v>211915.26782645</v>
      </c>
      <c r="BM20" s="15">
        <v>358486.59328823502</v>
      </c>
      <c r="BN20" s="15">
        <v>439755.85765249201</v>
      </c>
      <c r="BO20" s="15">
        <v>427136.38228980999</v>
      </c>
    </row>
    <row r="21" spans="1:67" x14ac:dyDescent="0.25">
      <c r="A21" s="52"/>
      <c r="B21" s="2" t="s">
        <v>22</v>
      </c>
      <c r="C21" s="40">
        <v>50.141628107461401</v>
      </c>
      <c r="D21" s="14"/>
      <c r="E21" s="14"/>
      <c r="F21" s="15">
        <v>108.767221382789</v>
      </c>
      <c r="G21" s="15">
        <v>162.613839053563</v>
      </c>
      <c r="H21" s="15">
        <v>17467.533678326101</v>
      </c>
      <c r="I21" s="15">
        <v>13268.345018567699</v>
      </c>
      <c r="J21" s="15">
        <v>868.40934086867105</v>
      </c>
      <c r="K21" s="15">
        <v>254063.04279891599</v>
      </c>
      <c r="L21" s="15">
        <v>17598.234079029298</v>
      </c>
      <c r="M21" s="15">
        <v>194803.73478136101</v>
      </c>
      <c r="N21" s="15">
        <v>15944.0219956692</v>
      </c>
      <c r="O21" s="15">
        <v>315237.489863984</v>
      </c>
      <c r="P21" s="15">
        <v>348939.99692022399</v>
      </c>
      <c r="Q21" s="15">
        <v>492049.603786978</v>
      </c>
      <c r="R21" s="15">
        <v>464987.07239956199</v>
      </c>
      <c r="S21" s="15">
        <v>12848.6554722081</v>
      </c>
      <c r="T21" s="15">
        <v>299071.341207569</v>
      </c>
      <c r="U21" s="15">
        <v>532296.24095565395</v>
      </c>
      <c r="V21" s="15">
        <v>122050.52547471999</v>
      </c>
      <c r="W21" s="15">
        <v>310918.95169264701</v>
      </c>
      <c r="X21" s="15">
        <v>138313.51710410201</v>
      </c>
      <c r="Y21" s="15">
        <v>144357.52465350801</v>
      </c>
      <c r="Z21" s="15">
        <v>78029.358454949499</v>
      </c>
      <c r="AA21" s="15">
        <v>456215.49965131399</v>
      </c>
      <c r="AB21" s="15">
        <v>116296.505305705</v>
      </c>
      <c r="AC21" s="15">
        <v>65711.944839312695</v>
      </c>
      <c r="AD21" s="15">
        <v>17882.961756361201</v>
      </c>
      <c r="AE21" s="15">
        <v>621817.06890629197</v>
      </c>
      <c r="AF21" s="15">
        <v>876549.29099553602</v>
      </c>
      <c r="AG21" s="15">
        <v>1069467.8326894899</v>
      </c>
      <c r="AH21" s="15">
        <v>486553.116600112</v>
      </c>
      <c r="AI21" s="15">
        <v>992101.97518546402</v>
      </c>
      <c r="AJ21" s="15">
        <v>266569.82035312097</v>
      </c>
      <c r="AK21" s="15">
        <v>629128.25367810496</v>
      </c>
      <c r="AL21" s="15">
        <v>129250.07530708</v>
      </c>
      <c r="AM21" s="15">
        <v>263469.73181128502</v>
      </c>
      <c r="AN21" s="15">
        <v>1545370.6112417299</v>
      </c>
      <c r="AO21" s="15">
        <v>373937.87477311899</v>
      </c>
      <c r="AP21" s="15">
        <v>520957.13545315398</v>
      </c>
      <c r="AQ21" s="15">
        <v>423535.89177811198</v>
      </c>
      <c r="AR21" s="15">
        <v>1588517.79247596</v>
      </c>
      <c r="AS21" s="15">
        <v>1374210.08984749</v>
      </c>
      <c r="AT21" s="15">
        <v>1861307.56306069</v>
      </c>
      <c r="AU21" s="15">
        <v>1620483.25537205</v>
      </c>
      <c r="AV21" s="15">
        <v>2143556.1902595302</v>
      </c>
      <c r="AW21" s="15">
        <v>794780.40186449699</v>
      </c>
      <c r="AX21" s="15">
        <v>385649.15160606301</v>
      </c>
      <c r="AY21" s="15">
        <v>643340.41650968394</v>
      </c>
      <c r="AZ21" s="15">
        <v>1303242.31744921</v>
      </c>
      <c r="BA21" s="15">
        <v>516482.397989936</v>
      </c>
      <c r="BB21" s="15">
        <v>2336349.5491089602</v>
      </c>
      <c r="BC21" s="15">
        <v>702389.44642221194</v>
      </c>
      <c r="BD21" s="15">
        <v>2326994.0378284701</v>
      </c>
      <c r="BE21" s="15">
        <v>764115.35473081598</v>
      </c>
      <c r="BF21" s="15">
        <v>2310020.7666716999</v>
      </c>
      <c r="BG21" s="15">
        <v>742759.532052906</v>
      </c>
      <c r="BH21" s="15">
        <v>2737364.1386355399</v>
      </c>
      <c r="BI21" s="15">
        <v>821147.61854984902</v>
      </c>
      <c r="BJ21" s="15">
        <v>1724875.0269466599</v>
      </c>
      <c r="BK21" s="15">
        <v>469107.22428100702</v>
      </c>
      <c r="BL21" s="15">
        <v>915284.85038063698</v>
      </c>
      <c r="BM21" s="15">
        <v>1530253.72765853</v>
      </c>
      <c r="BN21" s="15">
        <v>1879657.13990833</v>
      </c>
      <c r="BO21" s="15">
        <v>1829831.8275202201</v>
      </c>
    </row>
    <row r="22" spans="1:67" ht="15.75" customHeight="1" x14ac:dyDescent="0.25">
      <c r="A22" s="44"/>
      <c r="B22" s="2" t="s">
        <v>107</v>
      </c>
      <c r="C22" s="40">
        <v>99.403578528826998</v>
      </c>
      <c r="D22" s="14"/>
      <c r="E22" s="14"/>
      <c r="F22" s="15">
        <v>186.301077123113</v>
      </c>
      <c r="G22" s="15">
        <v>278.34757407492901</v>
      </c>
      <c r="H22" s="15">
        <v>27796.7812007803</v>
      </c>
      <c r="I22" s="15">
        <v>17232.190317983099</v>
      </c>
      <c r="J22" s="15">
        <v>1227.2216559592</v>
      </c>
      <c r="K22" s="15">
        <v>378172.37128948199</v>
      </c>
      <c r="L22" s="15">
        <v>26912.125942408798</v>
      </c>
      <c r="M22" s="15">
        <v>297460.23213008599</v>
      </c>
      <c r="N22" s="15">
        <v>24059.8777160965</v>
      </c>
      <c r="O22" s="15">
        <v>471655.46136828</v>
      </c>
      <c r="P22" s="15">
        <v>520769.61884726101</v>
      </c>
      <c r="Q22" s="15">
        <v>719474.796486301</v>
      </c>
      <c r="R22" s="15">
        <v>682172.28598470194</v>
      </c>
      <c r="S22" s="15">
        <v>18552.570247521398</v>
      </c>
      <c r="T22" s="15">
        <v>433344.79636699602</v>
      </c>
      <c r="U22" s="15">
        <v>765192.93775080598</v>
      </c>
      <c r="V22" s="15">
        <v>177896.26672322999</v>
      </c>
      <c r="W22" s="15">
        <v>454890.583500718</v>
      </c>
      <c r="X22" s="15">
        <v>204902.851864128</v>
      </c>
      <c r="Y22" s="15">
        <v>212462.737686885</v>
      </c>
      <c r="Z22" s="15">
        <v>116020.392770707</v>
      </c>
      <c r="AA22" s="15">
        <v>665498.494028938</v>
      </c>
      <c r="AB22" s="15">
        <v>169286.64256673001</v>
      </c>
      <c r="AC22" s="15">
        <v>96146.026209886506</v>
      </c>
      <c r="AD22" s="15">
        <v>26068.5145533053</v>
      </c>
      <c r="AE22" s="15">
        <v>916382.48030430498</v>
      </c>
      <c r="AF22" s="15">
        <v>1268558.45355501</v>
      </c>
      <c r="AG22" s="15">
        <v>1567572.0005395899</v>
      </c>
      <c r="AH22" s="15">
        <v>738628.20261060505</v>
      </c>
      <c r="AI22" s="15">
        <v>1457419.00258904</v>
      </c>
      <c r="AJ22" s="15">
        <v>411267.841681324</v>
      </c>
      <c r="AK22" s="15">
        <v>937539.77419913001</v>
      </c>
      <c r="AL22" s="15">
        <v>197113.41544596801</v>
      </c>
      <c r="AM22" s="15">
        <v>399358.12862864399</v>
      </c>
      <c r="AN22" s="15">
        <v>2302893.32014714</v>
      </c>
      <c r="AO22" s="15">
        <v>560933.95489527599</v>
      </c>
      <c r="AP22" s="15">
        <v>781822.103013371</v>
      </c>
      <c r="AQ22" s="15">
        <v>632064.37955273199</v>
      </c>
      <c r="AR22" s="15">
        <v>2415228.09087855</v>
      </c>
      <c r="AS22" s="15">
        <v>2076918.24175093</v>
      </c>
      <c r="AT22" s="15">
        <v>2819386.8665125798</v>
      </c>
      <c r="AU22" s="15">
        <v>2490320.3024007198</v>
      </c>
      <c r="AV22" s="15">
        <v>3258379.0666664299</v>
      </c>
      <c r="AW22" s="15">
        <v>1217765.8321404699</v>
      </c>
      <c r="AX22" s="15">
        <v>594271.01634266204</v>
      </c>
      <c r="AY22" s="15">
        <v>984884.81975410099</v>
      </c>
      <c r="AZ22" s="15">
        <v>1986027.39912663</v>
      </c>
      <c r="BA22" s="15">
        <v>806783.00145077996</v>
      </c>
      <c r="BB22" s="15">
        <v>3631877.5741252098</v>
      </c>
      <c r="BC22" s="15">
        <v>1081781.1063485499</v>
      </c>
      <c r="BD22" s="15">
        <v>3575564.6880453401</v>
      </c>
      <c r="BE22" s="15">
        <v>1179367.8917757501</v>
      </c>
      <c r="BF22" s="15">
        <v>3548415.9545715302</v>
      </c>
      <c r="BG22" s="15">
        <v>1150251.7696761701</v>
      </c>
      <c r="BH22" s="15">
        <v>4110727.3050303101</v>
      </c>
      <c r="BI22" s="15">
        <v>1284089.2392309301</v>
      </c>
      <c r="BJ22" s="15">
        <v>2762627.38731148</v>
      </c>
      <c r="BK22" s="15">
        <v>758858.04608674406</v>
      </c>
      <c r="BL22" s="15">
        <v>1442012.3364951899</v>
      </c>
      <c r="BM22" s="15">
        <v>2432978.0168873798</v>
      </c>
      <c r="BN22" s="15">
        <v>2953375.4011692698</v>
      </c>
      <c r="BO22" s="15">
        <v>2890661.8490828602</v>
      </c>
    </row>
    <row r="23" spans="1:67" x14ac:dyDescent="0.25">
      <c r="C23"/>
      <c r="D23" s="14"/>
      <c r="E23" s="14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</row>
    <row r="24" spans="1:67" x14ac:dyDescent="0.25">
      <c r="A24" s="53" t="s">
        <v>100</v>
      </c>
      <c r="B24" s="19" t="str">
        <f t="shared" ref="B24:C36" si="8">B10</f>
        <v>ME 0ppb</v>
      </c>
      <c r="C24" s="20">
        <f t="shared" si="8"/>
        <v>0</v>
      </c>
      <c r="D24" s="21"/>
      <c r="E24" s="21"/>
      <c r="F24" s="22">
        <f>IF(AND(F10&lt;(3*F$7), F10&gt;0.01*F$6),F10,"")</f>
        <v>8.48254822245997</v>
      </c>
      <c r="G24" s="22">
        <f t="shared" ref="F24:BG28" si="9">IF(AND(G10&lt;(3*G$7), G10&gt;0.01*G$6),G10,"")</f>
        <v>8.7071353792169095</v>
      </c>
      <c r="H24" s="22">
        <f t="shared" si="9"/>
        <v>252.865420857278</v>
      </c>
      <c r="I24" s="22">
        <f t="shared" si="9"/>
        <v>6608.4428647063096</v>
      </c>
      <c r="J24" s="22">
        <f t="shared" si="9"/>
        <v>397.80186181857198</v>
      </c>
      <c r="K24" s="22">
        <f t="shared" si="9"/>
        <v>30908.344182172699</v>
      </c>
      <c r="L24" s="22">
        <f t="shared" si="9"/>
        <v>328.07041543314898</v>
      </c>
      <c r="M24" s="22">
        <f t="shared" si="9"/>
        <v>46.0234833367467</v>
      </c>
      <c r="N24" s="22">
        <f t="shared" si="9"/>
        <v>39.2419834207493</v>
      </c>
      <c r="O24" s="22" t="str">
        <f t="shared" si="9"/>
        <v/>
      </c>
      <c r="P24" s="22">
        <f t="shared" si="9"/>
        <v>92.250548683564006</v>
      </c>
      <c r="Q24" s="22">
        <f t="shared" si="9"/>
        <v>88.950664752537094</v>
      </c>
      <c r="R24" s="22">
        <f t="shared" si="9"/>
        <v>2123.1352736373701</v>
      </c>
      <c r="S24" s="22">
        <f t="shared" si="9"/>
        <v>1588.53518577925</v>
      </c>
      <c r="T24" s="22">
        <f t="shared" si="9"/>
        <v>72.322496544975493</v>
      </c>
      <c r="U24" s="22">
        <f t="shared" si="9"/>
        <v>30.116525298012998</v>
      </c>
      <c r="V24" s="22">
        <f t="shared" si="9"/>
        <v>19.467812988545901</v>
      </c>
      <c r="W24" s="22">
        <f t="shared" si="9"/>
        <v>62.906528243480999</v>
      </c>
      <c r="X24" s="22">
        <f t="shared" si="9"/>
        <v>287.14707706368398</v>
      </c>
      <c r="Y24" s="22">
        <f t="shared" si="9"/>
        <v>54.665634029902797</v>
      </c>
      <c r="Z24" s="22">
        <f t="shared" si="9"/>
        <v>171.21379109177201</v>
      </c>
      <c r="AA24" s="22">
        <f t="shared" si="9"/>
        <v>73.536954917745206</v>
      </c>
      <c r="AB24" s="22">
        <f t="shared" si="9"/>
        <v>13.9003025733754</v>
      </c>
      <c r="AC24" s="22">
        <f t="shared" si="9"/>
        <v>18.684243030335701</v>
      </c>
      <c r="AD24" s="22">
        <f t="shared" si="9"/>
        <v>18.374884798822301</v>
      </c>
      <c r="AE24" s="22">
        <f t="shared" si="9"/>
        <v>93.181624194339406</v>
      </c>
      <c r="AF24" s="22">
        <f t="shared" si="9"/>
        <v>17.404049431817899</v>
      </c>
      <c r="AG24" s="22">
        <f t="shared" si="9"/>
        <v>6.1151466545859199</v>
      </c>
      <c r="AH24" s="22">
        <f t="shared" si="9"/>
        <v>9.6996323364159291</v>
      </c>
      <c r="AI24" s="22">
        <f t="shared" si="9"/>
        <v>11.0009249033712</v>
      </c>
      <c r="AJ24" s="22">
        <f t="shared" si="9"/>
        <v>8.1530287382883504</v>
      </c>
      <c r="AK24" s="22">
        <f t="shared" si="9"/>
        <v>10.9833892813164</v>
      </c>
      <c r="AL24" s="22">
        <f t="shared" si="9"/>
        <v>6.8851195058714696</v>
      </c>
      <c r="AM24" s="22">
        <f t="shared" si="9"/>
        <v>6.0364708351754901</v>
      </c>
      <c r="AN24" s="22">
        <f t="shared" si="9"/>
        <v>5.59395444599794</v>
      </c>
      <c r="AO24" s="22">
        <f t="shared" si="9"/>
        <v>13.2634878616162</v>
      </c>
      <c r="AP24" s="22">
        <f t="shared" si="9"/>
        <v>17.2077818242728</v>
      </c>
      <c r="AQ24" s="22">
        <f t="shared" si="9"/>
        <v>9.4598539078441508</v>
      </c>
      <c r="AR24" s="22">
        <f t="shared" si="9"/>
        <v>9.6368979545656401</v>
      </c>
      <c r="AS24" s="22">
        <f t="shared" si="9"/>
        <v>54.355150323664098</v>
      </c>
      <c r="AT24" s="22">
        <f t="shared" si="9"/>
        <v>7.7683705488877797</v>
      </c>
      <c r="AU24" s="22">
        <f t="shared" si="9"/>
        <v>9.3397302898714791</v>
      </c>
      <c r="AV24" s="22">
        <f t="shared" si="9"/>
        <v>5.5737931982941804</v>
      </c>
      <c r="AW24" s="22">
        <f t="shared" si="9"/>
        <v>5.9079075750770098</v>
      </c>
      <c r="AX24" s="22">
        <f t="shared" si="9"/>
        <v>5.8010059784318004</v>
      </c>
      <c r="AY24" s="22">
        <f t="shared" si="9"/>
        <v>4.8601781259878898</v>
      </c>
      <c r="AZ24" s="22">
        <f t="shared" si="9"/>
        <v>4.9100655496808896</v>
      </c>
      <c r="BA24" s="22">
        <f t="shared" si="9"/>
        <v>4.4550773170812104</v>
      </c>
      <c r="BB24" s="22">
        <f t="shared" si="9"/>
        <v>5.5213739116941003</v>
      </c>
      <c r="BC24" s="22">
        <f t="shared" si="9"/>
        <v>4.9630474763634496</v>
      </c>
      <c r="BD24" s="22">
        <f t="shared" si="9"/>
        <v>5.0997689903275703</v>
      </c>
      <c r="BE24" s="22">
        <f t="shared" si="9"/>
        <v>5.3515503844777701</v>
      </c>
      <c r="BF24" s="22">
        <f t="shared" si="9"/>
        <v>14.0634682543234</v>
      </c>
      <c r="BG24" s="22">
        <f t="shared" si="9"/>
        <v>5.4310701874280598</v>
      </c>
      <c r="BH24" s="22">
        <f>IF(AND(BH10&lt;(3*BH$7), BH10&gt;0.01*BH$6),BH10,"")</f>
        <v>5.6685042432476402</v>
      </c>
      <c r="BI24" s="22">
        <f t="shared" ref="BI24:BO35" si="10">IF(AND(BI10&lt;(3*BI$7), BI10&gt;0.01*BI$6),BI10,"")</f>
        <v>5.2966929732730597</v>
      </c>
      <c r="BJ24" s="22">
        <f t="shared" si="10"/>
        <v>12.3248168230391</v>
      </c>
      <c r="BK24" s="22">
        <f t="shared" si="10"/>
        <v>6.9677337938100496</v>
      </c>
      <c r="BL24" s="22">
        <f t="shared" si="10"/>
        <v>18.8674761653083</v>
      </c>
      <c r="BM24" s="22">
        <f t="shared" si="10"/>
        <v>7.9645443310575397</v>
      </c>
      <c r="BN24" s="22">
        <f t="shared" si="10"/>
        <v>7.9407258926564204</v>
      </c>
      <c r="BO24" s="22">
        <f t="shared" si="10"/>
        <v>6.1315569656408204</v>
      </c>
    </row>
    <row r="25" spans="1:67" x14ac:dyDescent="0.25">
      <c r="A25" s="54"/>
      <c r="B25" s="19" t="str">
        <f t="shared" si="8"/>
        <v>ME 0.001ppb</v>
      </c>
      <c r="C25" s="20">
        <f t="shared" si="8"/>
        <v>9.8613487268800004E-4</v>
      </c>
      <c r="D25" s="21"/>
      <c r="E25" s="21"/>
      <c r="F25" s="22">
        <f t="shared" si="9"/>
        <v>8.4931446111460307</v>
      </c>
      <c r="G25" s="22">
        <f t="shared" si="9"/>
        <v>8.1110182944419495</v>
      </c>
      <c r="H25" s="22">
        <f t="shared" si="9"/>
        <v>233.45640440522601</v>
      </c>
      <c r="I25" s="22">
        <f t="shared" si="9"/>
        <v>6297.80360824741</v>
      </c>
      <c r="J25" s="22">
        <f t="shared" si="9"/>
        <v>396.34818715279999</v>
      </c>
      <c r="K25" s="22">
        <f t="shared" si="9"/>
        <v>30773.750250667799</v>
      </c>
      <c r="L25" s="22">
        <f t="shared" si="9"/>
        <v>324.468019197952</v>
      </c>
      <c r="M25" s="22">
        <f t="shared" si="9"/>
        <v>46.7804217276027</v>
      </c>
      <c r="N25" s="22">
        <f t="shared" si="9"/>
        <v>39.660493896208401</v>
      </c>
      <c r="O25" s="22" t="str">
        <f t="shared" si="9"/>
        <v/>
      </c>
      <c r="P25" s="22">
        <f t="shared" si="9"/>
        <v>83.742212910222406</v>
      </c>
      <c r="Q25" s="22">
        <f t="shared" si="9"/>
        <v>103.852373356865</v>
      </c>
      <c r="R25" s="22">
        <f t="shared" si="9"/>
        <v>1950.95112322062</v>
      </c>
      <c r="S25" s="22">
        <f t="shared" si="9"/>
        <v>1589.81266304372</v>
      </c>
      <c r="T25" s="22">
        <f t="shared" si="9"/>
        <v>76.5160399521518</v>
      </c>
      <c r="U25" s="22">
        <f t="shared" si="9"/>
        <v>46.506416149470397</v>
      </c>
      <c r="V25" s="22">
        <f t="shared" si="9"/>
        <v>20.4653736950008</v>
      </c>
      <c r="W25" s="22">
        <f t="shared" si="9"/>
        <v>45.258386652347198</v>
      </c>
      <c r="X25" s="22">
        <f t="shared" si="9"/>
        <v>220.399780032395</v>
      </c>
      <c r="Y25" s="22">
        <f t="shared" si="9"/>
        <v>45.612474912790098</v>
      </c>
      <c r="Z25" s="22">
        <f t="shared" si="9"/>
        <v>131.54720222650701</v>
      </c>
      <c r="AA25" s="22">
        <f t="shared" si="9"/>
        <v>83.738555755894296</v>
      </c>
      <c r="AB25" s="22">
        <f t="shared" si="9"/>
        <v>16.561589803001201</v>
      </c>
      <c r="AC25" s="22">
        <f t="shared" si="9"/>
        <v>19.6020026365501</v>
      </c>
      <c r="AD25" s="22">
        <f t="shared" si="9"/>
        <v>17.282050323891099</v>
      </c>
      <c r="AE25" s="22">
        <f t="shared" si="9"/>
        <v>105.237499569053</v>
      </c>
      <c r="AF25" s="22">
        <f t="shared" si="9"/>
        <v>38.8338820398398</v>
      </c>
      <c r="AG25" s="22">
        <f t="shared" si="9"/>
        <v>32.493022757293403</v>
      </c>
      <c r="AH25" s="22">
        <f t="shared" si="9"/>
        <v>14.1363300960906</v>
      </c>
      <c r="AI25" s="22">
        <f t="shared" si="9"/>
        <v>36.977826288600603</v>
      </c>
      <c r="AJ25" s="22">
        <f t="shared" si="9"/>
        <v>14.9780395164825</v>
      </c>
      <c r="AK25" s="22">
        <f t="shared" si="9"/>
        <v>23.2681648720094</v>
      </c>
      <c r="AL25" s="22">
        <f t="shared" si="9"/>
        <v>9.3821158513011707</v>
      </c>
      <c r="AM25" s="22">
        <f t="shared" si="9"/>
        <v>13.1267663309896</v>
      </c>
      <c r="AN25" s="22">
        <f t="shared" si="9"/>
        <v>44.658331280745202</v>
      </c>
      <c r="AO25" s="22">
        <f t="shared" si="9"/>
        <v>18.642513934977799</v>
      </c>
      <c r="AP25" s="22">
        <f t="shared" si="9"/>
        <v>24.114656655128101</v>
      </c>
      <c r="AQ25" s="22">
        <f t="shared" si="9"/>
        <v>18.5975965244895</v>
      </c>
      <c r="AR25" s="22">
        <f t="shared" si="9"/>
        <v>47.859096528657403</v>
      </c>
      <c r="AS25" s="22">
        <f t="shared" si="9"/>
        <v>58.407002391529502</v>
      </c>
      <c r="AT25" s="22">
        <f t="shared" si="9"/>
        <v>50.414326173070897</v>
      </c>
      <c r="AU25" s="22">
        <f t="shared" si="9"/>
        <v>45.275359782729801</v>
      </c>
      <c r="AV25" s="22">
        <f t="shared" si="9"/>
        <v>56.326922280459598</v>
      </c>
      <c r="AW25" s="22">
        <f t="shared" si="9"/>
        <v>24.312049619516198</v>
      </c>
      <c r="AX25" s="22">
        <f t="shared" si="9"/>
        <v>15.306433746617101</v>
      </c>
      <c r="AY25" s="22">
        <f t="shared" si="9"/>
        <v>20.644480794970502</v>
      </c>
      <c r="AZ25" s="22">
        <f t="shared" si="9"/>
        <v>36.922781370544399</v>
      </c>
      <c r="BA25" s="22">
        <f t="shared" si="9"/>
        <v>16.786364480952699</v>
      </c>
      <c r="BB25" s="22" t="str">
        <f t="shared" si="9"/>
        <v/>
      </c>
      <c r="BC25" s="22">
        <f t="shared" si="9"/>
        <v>22.707400398464799</v>
      </c>
      <c r="BD25" s="22">
        <f t="shared" si="9"/>
        <v>59.270654857955599</v>
      </c>
      <c r="BE25" s="22">
        <f t="shared" si="9"/>
        <v>23.9218587865156</v>
      </c>
      <c r="BF25" s="22" t="str">
        <f t="shared" si="9"/>
        <v/>
      </c>
      <c r="BG25" s="22">
        <f t="shared" si="9"/>
        <v>22.346560582555099</v>
      </c>
      <c r="BH25" s="22" t="str">
        <f t="shared" ref="BH25:BN35" si="11">IF(AND(BH11&lt;(3*BH$7), BH11&gt;0.01*BH$6),BH11,"")</f>
        <v/>
      </c>
      <c r="BI25" s="22">
        <f t="shared" si="11"/>
        <v>18.437525356559199</v>
      </c>
      <c r="BJ25" s="22">
        <f t="shared" si="11"/>
        <v>51.446020375588503</v>
      </c>
      <c r="BK25" s="22">
        <f t="shared" si="11"/>
        <v>83.961829585306802</v>
      </c>
      <c r="BL25" s="22">
        <f t="shared" si="11"/>
        <v>37.965540874724603</v>
      </c>
      <c r="BM25" s="22">
        <f t="shared" si="11"/>
        <v>39.817939192210901</v>
      </c>
      <c r="BN25" s="22">
        <f t="shared" si="11"/>
        <v>37.879457014008999</v>
      </c>
      <c r="BO25" s="22">
        <f t="shared" si="10"/>
        <v>48.427081561683401</v>
      </c>
    </row>
    <row r="26" spans="1:67" x14ac:dyDescent="0.25">
      <c r="A26" s="54"/>
      <c r="B26" s="19" t="str">
        <f t="shared" si="8"/>
        <v>ME 0.002ppb</v>
      </c>
      <c r="C26" s="20">
        <f t="shared" si="8"/>
        <v>1.970299445931E-3</v>
      </c>
      <c r="D26" s="21"/>
      <c r="E26" s="21"/>
      <c r="F26" s="22">
        <f t="shared" si="9"/>
        <v>8.56956988678672</v>
      </c>
      <c r="G26" s="22">
        <f t="shared" si="9"/>
        <v>8.5942322712584502</v>
      </c>
      <c r="H26" s="22">
        <f t="shared" si="9"/>
        <v>239.160354270136</v>
      </c>
      <c r="I26" s="22">
        <f t="shared" si="9"/>
        <v>6269.24182876538</v>
      </c>
      <c r="J26" s="22">
        <f t="shared" si="9"/>
        <v>403.508156685546</v>
      </c>
      <c r="K26" s="22">
        <f t="shared" si="9"/>
        <v>30698.3633045674</v>
      </c>
      <c r="L26" s="22">
        <f t="shared" si="9"/>
        <v>322.75037375046003</v>
      </c>
      <c r="M26" s="22">
        <f t="shared" si="9"/>
        <v>59.161033512305799</v>
      </c>
      <c r="N26" s="22">
        <f t="shared" si="9"/>
        <v>39.262519853683898</v>
      </c>
      <c r="O26" s="22" t="str">
        <f t="shared" si="9"/>
        <v/>
      </c>
      <c r="P26" s="22">
        <f t="shared" si="9"/>
        <v>91.088134342759304</v>
      </c>
      <c r="Q26" s="22">
        <f t="shared" si="9"/>
        <v>119.379830662359</v>
      </c>
      <c r="R26" s="22">
        <f t="shared" si="9"/>
        <v>2113.5555834534898</v>
      </c>
      <c r="S26" s="22">
        <f t="shared" si="9"/>
        <v>1586.2764650383001</v>
      </c>
      <c r="T26" s="22">
        <f t="shared" si="9"/>
        <v>86.348642702131997</v>
      </c>
      <c r="U26" s="22">
        <f t="shared" si="9"/>
        <v>57.282566314073001</v>
      </c>
      <c r="V26" s="22">
        <f t="shared" si="9"/>
        <v>25.127596366326799</v>
      </c>
      <c r="W26" s="22">
        <f t="shared" si="9"/>
        <v>64.152494442313596</v>
      </c>
      <c r="X26" s="22">
        <f t="shared" si="9"/>
        <v>253.60951238688199</v>
      </c>
      <c r="Y26" s="22">
        <f t="shared" si="9"/>
        <v>54.981837612446803</v>
      </c>
      <c r="Z26" s="22">
        <f t="shared" si="9"/>
        <v>151.82737335803</v>
      </c>
      <c r="AA26" s="22">
        <f t="shared" si="9"/>
        <v>95.061404522823594</v>
      </c>
      <c r="AB26" s="22">
        <f t="shared" si="9"/>
        <v>19.601533732408001</v>
      </c>
      <c r="AC26" s="22">
        <f t="shared" si="9"/>
        <v>21.416047804776301</v>
      </c>
      <c r="AD26" s="22">
        <f t="shared" si="9"/>
        <v>17.809619150042799</v>
      </c>
      <c r="AE26" s="22">
        <f t="shared" si="9"/>
        <v>122.12279436429699</v>
      </c>
      <c r="AF26" s="22">
        <f t="shared" si="9"/>
        <v>63.165811431112701</v>
      </c>
      <c r="AG26" s="22">
        <f t="shared" si="9"/>
        <v>60.000023770026203</v>
      </c>
      <c r="AH26" s="22">
        <f t="shared" si="9"/>
        <v>22.007007293396899</v>
      </c>
      <c r="AI26" s="22">
        <f t="shared" si="9"/>
        <v>63.070631741445197</v>
      </c>
      <c r="AJ26" s="22">
        <f t="shared" si="9"/>
        <v>20.0328911176913</v>
      </c>
      <c r="AK26" s="22">
        <f t="shared" si="9"/>
        <v>39.686656702953101</v>
      </c>
      <c r="AL26" s="22">
        <f t="shared" si="9"/>
        <v>13.1328616362293</v>
      </c>
      <c r="AM26" s="22">
        <f t="shared" si="9"/>
        <v>19.707685113729799</v>
      </c>
      <c r="AN26" s="22">
        <f t="shared" si="9"/>
        <v>84.162411036737197</v>
      </c>
      <c r="AO26" s="22">
        <f t="shared" si="9"/>
        <v>29.8765592582915</v>
      </c>
      <c r="AP26" s="22">
        <f t="shared" si="9"/>
        <v>38.7846509481002</v>
      </c>
      <c r="AQ26" s="22">
        <f t="shared" si="9"/>
        <v>29.3701831333115</v>
      </c>
      <c r="AR26" s="22">
        <f t="shared" si="9"/>
        <v>89.7812155979869</v>
      </c>
      <c r="AS26" s="22">
        <f t="shared" si="9"/>
        <v>109.881341999171</v>
      </c>
      <c r="AT26" s="22">
        <f t="shared" si="9"/>
        <v>99.393919916717905</v>
      </c>
      <c r="AU26" s="22">
        <f t="shared" si="9"/>
        <v>87.998491069097994</v>
      </c>
      <c r="AV26" s="22">
        <f t="shared" si="9"/>
        <v>114.980173823104</v>
      </c>
      <c r="AW26" s="22">
        <f t="shared" si="9"/>
        <v>45.7600740895531</v>
      </c>
      <c r="AX26" s="22">
        <f t="shared" si="9"/>
        <v>25.203834000835599</v>
      </c>
      <c r="AY26" s="22">
        <f t="shared" si="9"/>
        <v>37.784652128936401</v>
      </c>
      <c r="AZ26" s="22" t="str">
        <f t="shared" si="9"/>
        <v/>
      </c>
      <c r="BA26" s="22">
        <f t="shared" si="9"/>
        <v>30.991149078979099</v>
      </c>
      <c r="BB26" s="22" t="str">
        <f t="shared" si="9"/>
        <v/>
      </c>
      <c r="BC26" s="22">
        <f t="shared" si="9"/>
        <v>41.653458466855398</v>
      </c>
      <c r="BD26" s="22" t="str">
        <f t="shared" si="9"/>
        <v/>
      </c>
      <c r="BE26" s="22">
        <f t="shared" si="9"/>
        <v>41.777051716247698</v>
      </c>
      <c r="BF26" s="22" t="str">
        <f t="shared" si="9"/>
        <v/>
      </c>
      <c r="BG26" s="22">
        <f t="shared" si="9"/>
        <v>42.880201297514603</v>
      </c>
      <c r="BH26" s="22" t="str">
        <f t="shared" si="11"/>
        <v/>
      </c>
      <c r="BI26" s="22">
        <f t="shared" si="11"/>
        <v>32.957950984776801</v>
      </c>
      <c r="BJ26" s="22">
        <f t="shared" si="11"/>
        <v>95.406021433693795</v>
      </c>
      <c r="BK26" s="22">
        <f t="shared" si="11"/>
        <v>30.534848123403599</v>
      </c>
      <c r="BL26" s="22">
        <f t="shared" si="11"/>
        <v>60.052068090147898</v>
      </c>
      <c r="BM26" s="22">
        <f t="shared" si="11"/>
        <v>78.143851157163795</v>
      </c>
      <c r="BN26" s="22">
        <f t="shared" si="11"/>
        <v>68.250201826095307</v>
      </c>
      <c r="BO26" s="22">
        <f t="shared" si="10"/>
        <v>92.222322875417504</v>
      </c>
    </row>
    <row r="27" spans="1:67" x14ac:dyDescent="0.25">
      <c r="A27" s="54"/>
      <c r="B27" s="19" t="str">
        <f t="shared" si="8"/>
        <v>ME 0.005ppb</v>
      </c>
      <c r="C27" s="20">
        <f t="shared" si="8"/>
        <v>5.0242635871229997E-3</v>
      </c>
      <c r="D27" s="21"/>
      <c r="E27" s="21"/>
      <c r="F27" s="22">
        <f t="shared" si="9"/>
        <v>9.1547154965451192</v>
      </c>
      <c r="G27" s="22">
        <f t="shared" si="9"/>
        <v>8.6542472252703</v>
      </c>
      <c r="H27" s="22">
        <f t="shared" si="9"/>
        <v>232.769233191946</v>
      </c>
      <c r="I27" s="22">
        <f t="shared" si="9"/>
        <v>6728.0292747938502</v>
      </c>
      <c r="J27" s="22">
        <f t="shared" si="9"/>
        <v>404.08317362925999</v>
      </c>
      <c r="K27" s="22">
        <f t="shared" si="9"/>
        <v>30721.9887759784</v>
      </c>
      <c r="L27" s="22">
        <f t="shared" si="9"/>
        <v>322.79360222082801</v>
      </c>
      <c r="M27" s="22">
        <f t="shared" si="9"/>
        <v>86.182757714434103</v>
      </c>
      <c r="N27" s="22">
        <f t="shared" si="9"/>
        <v>43.017579113842103</v>
      </c>
      <c r="O27" s="22">
        <f t="shared" si="9"/>
        <v>204.002856872942</v>
      </c>
      <c r="P27" s="22">
        <f t="shared" si="9"/>
        <v>124.517484289194</v>
      </c>
      <c r="Q27" s="22">
        <f t="shared" si="9"/>
        <v>157.98471846382799</v>
      </c>
      <c r="R27" s="22">
        <f t="shared" si="9"/>
        <v>2020.3717039524199</v>
      </c>
      <c r="S27" s="22">
        <f t="shared" si="9"/>
        <v>1594.74476800822</v>
      </c>
      <c r="T27" s="22">
        <f t="shared" si="9"/>
        <v>116.499113929093</v>
      </c>
      <c r="U27" s="22">
        <f t="shared" si="9"/>
        <v>104.565613254421</v>
      </c>
      <c r="V27" s="22">
        <f t="shared" si="9"/>
        <v>38.547498274290199</v>
      </c>
      <c r="W27" s="22">
        <f t="shared" si="9"/>
        <v>91.159214768469297</v>
      </c>
      <c r="X27" s="22">
        <f t="shared" si="9"/>
        <v>228.65867883776201</v>
      </c>
      <c r="Y27" s="22">
        <f t="shared" si="9"/>
        <v>66.063782657984802</v>
      </c>
      <c r="Z27" s="22">
        <f t="shared" si="9"/>
        <v>132.838085363207</v>
      </c>
      <c r="AA27" s="22">
        <f t="shared" si="9"/>
        <v>135.916851994914</v>
      </c>
      <c r="AB27" s="22">
        <f t="shared" si="9"/>
        <v>30.3061350026681</v>
      </c>
      <c r="AC27" s="22">
        <f t="shared" si="9"/>
        <v>27.089240696580699</v>
      </c>
      <c r="AD27" s="22">
        <f t="shared" si="9"/>
        <v>20.201401743735399</v>
      </c>
      <c r="AE27" s="22">
        <f t="shared" si="9"/>
        <v>171.04012346213199</v>
      </c>
      <c r="AF27" s="22">
        <f t="shared" si="9"/>
        <v>137.38412290846199</v>
      </c>
      <c r="AG27" s="22">
        <f t="shared" si="9"/>
        <v>148.259110458446</v>
      </c>
      <c r="AH27" s="22">
        <f t="shared" si="9"/>
        <v>44.039427306270603</v>
      </c>
      <c r="AI27" s="22">
        <f t="shared" si="9"/>
        <v>145.35148075912801</v>
      </c>
      <c r="AJ27" s="22">
        <f t="shared" si="9"/>
        <v>41.047776446384603</v>
      </c>
      <c r="AK27" s="22">
        <f t="shared" si="9"/>
        <v>86.014528126345994</v>
      </c>
      <c r="AL27" s="22">
        <f t="shared" si="9"/>
        <v>23.414357555738199</v>
      </c>
      <c r="AM27" s="22">
        <f t="shared" si="9"/>
        <v>38.9911398200286</v>
      </c>
      <c r="AN27" s="22" t="str">
        <f t="shared" si="9"/>
        <v/>
      </c>
      <c r="AO27" s="22">
        <f t="shared" si="9"/>
        <v>59.196761358856797</v>
      </c>
      <c r="AP27" s="22">
        <f t="shared" si="9"/>
        <v>82.955360850595895</v>
      </c>
      <c r="AQ27" s="22">
        <f t="shared" si="9"/>
        <v>63.055815263404</v>
      </c>
      <c r="AR27" s="22" t="str">
        <f t="shared" si="9"/>
        <v/>
      </c>
      <c r="AS27" s="22">
        <f t="shared" si="9"/>
        <v>196.695756745583</v>
      </c>
      <c r="AT27" s="22">
        <f t="shared" si="9"/>
        <v>237.72552903677899</v>
      </c>
      <c r="AU27" s="22">
        <f t="shared" si="9"/>
        <v>208.66451657550701</v>
      </c>
      <c r="AV27" s="22" t="str">
        <f t="shared" si="9"/>
        <v/>
      </c>
      <c r="AW27" s="22">
        <f t="shared" si="9"/>
        <v>105.171576345593</v>
      </c>
      <c r="AX27" s="22">
        <f t="shared" si="9"/>
        <v>52.798700523376901</v>
      </c>
      <c r="AY27" s="22" t="str">
        <f t="shared" si="9"/>
        <v/>
      </c>
      <c r="AZ27" s="22" t="str">
        <f t="shared" si="9"/>
        <v/>
      </c>
      <c r="BA27" s="22" t="str">
        <f t="shared" si="9"/>
        <v/>
      </c>
      <c r="BB27" s="22" t="str">
        <f t="shared" si="9"/>
        <v/>
      </c>
      <c r="BC27" s="22" t="str">
        <f t="shared" si="9"/>
        <v/>
      </c>
      <c r="BD27" s="22" t="str">
        <f t="shared" si="9"/>
        <v/>
      </c>
      <c r="BE27" s="22" t="str">
        <f t="shared" si="9"/>
        <v/>
      </c>
      <c r="BF27" s="22" t="str">
        <f t="shared" si="9"/>
        <v/>
      </c>
      <c r="BG27" s="22" t="str">
        <f t="shared" si="9"/>
        <v/>
      </c>
      <c r="BH27" s="22" t="str">
        <f t="shared" si="11"/>
        <v/>
      </c>
      <c r="BI27" s="22">
        <f t="shared" si="11"/>
        <v>71.6581120504474</v>
      </c>
      <c r="BJ27" s="22">
        <f t="shared" si="11"/>
        <v>219.93550832419399</v>
      </c>
      <c r="BK27" s="22">
        <f t="shared" si="11"/>
        <v>63.215605351901203</v>
      </c>
      <c r="BL27" s="22">
        <f t="shared" si="11"/>
        <v>128.15570221398499</v>
      </c>
      <c r="BM27" s="22">
        <f t="shared" si="11"/>
        <v>183.53429476948801</v>
      </c>
      <c r="BN27" s="22">
        <f t="shared" si="11"/>
        <v>162.96436321247401</v>
      </c>
      <c r="BO27" s="22" t="str">
        <f t="shared" si="10"/>
        <v/>
      </c>
    </row>
    <row r="28" spans="1:67" x14ac:dyDescent="0.25">
      <c r="A28" s="54"/>
      <c r="B28" s="19" t="str">
        <f t="shared" si="8"/>
        <v>ME 0.01ppb</v>
      </c>
      <c r="C28" s="20">
        <f t="shared" si="8"/>
        <v>9.8613487268830007E-3</v>
      </c>
      <c r="D28" s="21"/>
      <c r="E28" s="21"/>
      <c r="F28" s="22">
        <f t="shared" si="9"/>
        <v>8.6835044586334398</v>
      </c>
      <c r="G28" s="22">
        <f t="shared" si="9"/>
        <v>8.9954883855923509</v>
      </c>
      <c r="H28" s="22">
        <f t="shared" si="9"/>
        <v>225.80665678731401</v>
      </c>
      <c r="I28" s="22">
        <f t="shared" si="9"/>
        <v>6372.7407744436596</v>
      </c>
      <c r="J28" s="22">
        <f t="shared" si="9"/>
        <v>399.78122881854301</v>
      </c>
      <c r="K28" s="22">
        <f t="shared" si="9"/>
        <v>30528.638711964199</v>
      </c>
      <c r="L28" s="22">
        <f t="shared" si="9"/>
        <v>320.23209029238097</v>
      </c>
      <c r="M28" s="22">
        <f t="shared" si="9"/>
        <v>91.610545602099293</v>
      </c>
      <c r="N28" s="22">
        <f t="shared" si="9"/>
        <v>43.322811320721897</v>
      </c>
      <c r="O28" s="22">
        <f t="shared" si="9"/>
        <v>237.90660512374001</v>
      </c>
      <c r="P28" s="22">
        <f t="shared" si="9"/>
        <v>173.00083023514699</v>
      </c>
      <c r="Q28" s="22">
        <f t="shared" si="9"/>
        <v>214.13544026931899</v>
      </c>
      <c r="R28" s="22">
        <f t="shared" si="9"/>
        <v>2119.9415463863702</v>
      </c>
      <c r="S28" s="22">
        <f t="shared" si="9"/>
        <v>1592.38317314655</v>
      </c>
      <c r="T28" s="22">
        <f t="shared" si="9"/>
        <v>146.584037496875</v>
      </c>
      <c r="U28" s="22">
        <f t="shared" si="9"/>
        <v>167.48076858752901</v>
      </c>
      <c r="V28" s="22">
        <f t="shared" si="9"/>
        <v>51.958116488207096</v>
      </c>
      <c r="W28" s="22">
        <f t="shared" si="9"/>
        <v>118.17896962886699</v>
      </c>
      <c r="X28" s="22">
        <f t="shared" si="9"/>
        <v>222.09942172637199</v>
      </c>
      <c r="Y28" s="22">
        <f t="shared" si="9"/>
        <v>77.487625340388206</v>
      </c>
      <c r="Z28" s="22">
        <f t="shared" si="9"/>
        <v>132.14894558534701</v>
      </c>
      <c r="AA28" s="22">
        <f t="shared" si="9"/>
        <v>187.18048338905501</v>
      </c>
      <c r="AB28" s="22">
        <f t="shared" si="9"/>
        <v>44.176148688452798</v>
      </c>
      <c r="AC28" s="22">
        <f t="shared" si="9"/>
        <v>35.147277093333201</v>
      </c>
      <c r="AD28" s="22">
        <f t="shared" si="9"/>
        <v>22.6925841529137</v>
      </c>
      <c r="AE28" s="22">
        <f t="shared" si="9"/>
        <v>244.10586603245201</v>
      </c>
      <c r="AF28" s="22">
        <f t="shared" si="9"/>
        <v>233.45856093531901</v>
      </c>
      <c r="AG28" s="22">
        <f t="shared" si="9"/>
        <v>267.27266289168602</v>
      </c>
      <c r="AH28" s="22">
        <f t="shared" si="9"/>
        <v>74.705839311626406</v>
      </c>
      <c r="AI28" s="22" t="str">
        <f t="shared" si="9"/>
        <v/>
      </c>
      <c r="AJ28" s="22">
        <f t="shared" si="9"/>
        <v>73.410360860849806</v>
      </c>
      <c r="AK28" s="22" t="str">
        <f t="shared" si="9"/>
        <v/>
      </c>
      <c r="AL28" s="22">
        <f t="shared" si="9"/>
        <v>38.046092209040097</v>
      </c>
      <c r="AM28" s="22">
        <f t="shared" si="9"/>
        <v>72.141420161125197</v>
      </c>
      <c r="AN28" s="22" t="str">
        <f t="shared" si="9"/>
        <v/>
      </c>
      <c r="AO28" s="22">
        <f t="shared" si="9"/>
        <v>105.868499568741</v>
      </c>
      <c r="AP28" s="22">
        <f t="shared" si="9"/>
        <v>145.63505091427001</v>
      </c>
      <c r="AQ28" s="22">
        <f t="shared" si="9"/>
        <v>117.391461087069</v>
      </c>
      <c r="AR28" s="22" t="str">
        <f t="shared" si="9"/>
        <v/>
      </c>
      <c r="AS28" s="22">
        <f t="shared" ref="AS28:BG35" si="12">IF(AND(AS14&lt;(3*AS$7), AS14&gt;0.01*AS$6),AS14,"")</f>
        <v>349.66547761091198</v>
      </c>
      <c r="AT28" s="22">
        <f t="shared" si="12"/>
        <v>443.12504542940701</v>
      </c>
      <c r="AU28" s="22">
        <f t="shared" si="12"/>
        <v>382.50893012958898</v>
      </c>
      <c r="AV28" s="22" t="str">
        <f t="shared" si="12"/>
        <v/>
      </c>
      <c r="AW28" s="22">
        <f t="shared" si="12"/>
        <v>191.38002822786399</v>
      </c>
      <c r="AX28" s="22">
        <f t="shared" si="12"/>
        <v>97.0500554089448</v>
      </c>
      <c r="AY28" s="22" t="str">
        <f t="shared" si="12"/>
        <v/>
      </c>
      <c r="AZ28" s="22" t="str">
        <f t="shared" si="12"/>
        <v/>
      </c>
      <c r="BA28" s="22" t="str">
        <f t="shared" si="12"/>
        <v/>
      </c>
      <c r="BB28" s="22" t="str">
        <f t="shared" si="12"/>
        <v/>
      </c>
      <c r="BC28" s="22" t="str">
        <f t="shared" si="12"/>
        <v/>
      </c>
      <c r="BD28" s="22" t="str">
        <f t="shared" si="12"/>
        <v/>
      </c>
      <c r="BE28" s="22" t="str">
        <f t="shared" si="12"/>
        <v/>
      </c>
      <c r="BF28" s="22" t="str">
        <f t="shared" si="12"/>
        <v/>
      </c>
      <c r="BG28" s="22" t="str">
        <f t="shared" si="12"/>
        <v/>
      </c>
      <c r="BH28" s="22" t="str">
        <f t="shared" si="11"/>
        <v/>
      </c>
      <c r="BI28" s="22">
        <f t="shared" si="11"/>
        <v>132.922013597594</v>
      </c>
      <c r="BJ28" s="22">
        <f t="shared" si="11"/>
        <v>405.74277522857801</v>
      </c>
      <c r="BK28" s="22">
        <f t="shared" si="11"/>
        <v>116.50877283814</v>
      </c>
      <c r="BL28" s="22">
        <f t="shared" si="11"/>
        <v>224.707633907413</v>
      </c>
      <c r="BM28" s="22" t="str">
        <f t="shared" si="11"/>
        <v/>
      </c>
      <c r="BN28" s="22">
        <f t="shared" si="11"/>
        <v>317.24550463415699</v>
      </c>
      <c r="BO28" s="22" t="str">
        <f t="shared" si="10"/>
        <v/>
      </c>
    </row>
    <row r="29" spans="1:67" x14ac:dyDescent="0.25">
      <c r="A29" s="54"/>
      <c r="B29" s="19" t="str">
        <f t="shared" si="8"/>
        <v>ME 0.05ppb</v>
      </c>
      <c r="C29" s="20">
        <f t="shared" si="8"/>
        <v>4.9356001120563001E-2</v>
      </c>
      <c r="D29" s="21"/>
      <c r="E29" s="21"/>
      <c r="F29" s="22">
        <f t="shared" ref="F29:BD33" si="13">IF(AND(F15&lt;(3*F$7), F15&gt;0.01*F$6),F15,"")</f>
        <v>8.6948510854450909</v>
      </c>
      <c r="G29" s="22">
        <f t="shared" si="13"/>
        <v>8.8112237817770591</v>
      </c>
      <c r="H29" s="22">
        <f t="shared" si="13"/>
        <v>235.711840997645</v>
      </c>
      <c r="I29" s="22">
        <f t="shared" si="13"/>
        <v>6281.7278483806003</v>
      </c>
      <c r="J29" s="22">
        <f t="shared" si="13"/>
        <v>408.50233487246101</v>
      </c>
      <c r="K29" s="22">
        <f t="shared" si="13"/>
        <v>30825.986497008002</v>
      </c>
      <c r="L29" s="22">
        <f t="shared" si="13"/>
        <v>343.130694821303</v>
      </c>
      <c r="M29" s="22">
        <f t="shared" si="13"/>
        <v>304.44263080467499</v>
      </c>
      <c r="N29" s="22">
        <f t="shared" si="13"/>
        <v>58.250869640732901</v>
      </c>
      <c r="O29" s="22">
        <f t="shared" si="13"/>
        <v>561.32136310676799</v>
      </c>
      <c r="P29" s="22">
        <f t="shared" si="13"/>
        <v>520.22623030109503</v>
      </c>
      <c r="Q29" s="22">
        <f t="shared" si="13"/>
        <v>738.20328523795797</v>
      </c>
      <c r="R29" s="22">
        <f t="shared" si="13"/>
        <v>2473.5368754711399</v>
      </c>
      <c r="S29" s="22">
        <f t="shared" si="13"/>
        <v>1604.5818681513799</v>
      </c>
      <c r="T29" s="22">
        <f t="shared" si="13"/>
        <v>471.18052688784701</v>
      </c>
      <c r="U29" s="22">
        <f t="shared" si="13"/>
        <v>752.29610202729498</v>
      </c>
      <c r="V29" s="22">
        <f t="shared" si="13"/>
        <v>187.78391450810099</v>
      </c>
      <c r="W29" s="22">
        <f t="shared" si="13"/>
        <v>458.591361551082</v>
      </c>
      <c r="X29" s="22">
        <f t="shared" si="13"/>
        <v>373.12362663852502</v>
      </c>
      <c r="Y29" s="22">
        <f t="shared" si="13"/>
        <v>241.58205136214201</v>
      </c>
      <c r="Z29" s="22">
        <f t="shared" si="13"/>
        <v>217.847926698641</v>
      </c>
      <c r="AA29" s="22">
        <f t="shared" si="13"/>
        <v>687.063058590678</v>
      </c>
      <c r="AB29" s="22">
        <f t="shared" si="13"/>
        <v>173.94222016788601</v>
      </c>
      <c r="AC29" s="22">
        <f t="shared" si="13"/>
        <v>108.71789617949599</v>
      </c>
      <c r="AD29" s="22">
        <f t="shared" si="13"/>
        <v>43.889952464913002</v>
      </c>
      <c r="AE29" s="22" t="str">
        <f t="shared" si="13"/>
        <v/>
      </c>
      <c r="AF29" s="22">
        <f t="shared" si="13"/>
        <v>1164.1612461414099</v>
      </c>
      <c r="AG29" s="22" t="str">
        <f t="shared" si="13"/>
        <v/>
      </c>
      <c r="AH29" s="22">
        <f t="shared" si="13"/>
        <v>381.92613022958</v>
      </c>
      <c r="AI29" s="22" t="str">
        <f t="shared" si="13"/>
        <v/>
      </c>
      <c r="AJ29" s="22">
        <f t="shared" si="13"/>
        <v>346.94586263814699</v>
      </c>
      <c r="AK29" s="22" t="str">
        <f t="shared" si="13"/>
        <v/>
      </c>
      <c r="AL29" s="22" t="str">
        <f t="shared" si="13"/>
        <v/>
      </c>
      <c r="AM29" s="22" t="str">
        <f t="shared" si="13"/>
        <v/>
      </c>
      <c r="AN29" s="22" t="str">
        <f t="shared" si="13"/>
        <v/>
      </c>
      <c r="AO29" s="22">
        <f t="shared" si="13"/>
        <v>499.85931924145501</v>
      </c>
      <c r="AP29" s="22">
        <f t="shared" si="13"/>
        <v>689.63769747309198</v>
      </c>
      <c r="AQ29" s="22">
        <f t="shared" si="13"/>
        <v>562.41513412929703</v>
      </c>
      <c r="AR29" s="22" t="str">
        <f t="shared" si="13"/>
        <v/>
      </c>
      <c r="AS29" s="22">
        <f t="shared" si="13"/>
        <v>1739.1815753650901</v>
      </c>
      <c r="AT29" s="22" t="str">
        <f t="shared" si="13"/>
        <v/>
      </c>
      <c r="AU29" s="22" t="str">
        <f t="shared" si="13"/>
        <v/>
      </c>
      <c r="AV29" s="22" t="str">
        <f t="shared" si="13"/>
        <v/>
      </c>
      <c r="AW29" s="22" t="str">
        <f t="shared" si="13"/>
        <v/>
      </c>
      <c r="AX29" s="22" t="str">
        <f t="shared" si="13"/>
        <v/>
      </c>
      <c r="AY29" s="22" t="str">
        <f t="shared" si="13"/>
        <v/>
      </c>
      <c r="AZ29" s="22" t="str">
        <f t="shared" si="13"/>
        <v/>
      </c>
      <c r="BA29" s="22" t="str">
        <f t="shared" si="13"/>
        <v/>
      </c>
      <c r="BB29" s="22" t="str">
        <f t="shared" si="13"/>
        <v/>
      </c>
      <c r="BC29" s="22" t="str">
        <f t="shared" si="13"/>
        <v/>
      </c>
      <c r="BD29" s="22" t="str">
        <f t="shared" si="13"/>
        <v/>
      </c>
      <c r="BE29" s="22" t="str">
        <f t="shared" si="12"/>
        <v/>
      </c>
      <c r="BF29" s="22" t="str">
        <f t="shared" si="12"/>
        <v/>
      </c>
      <c r="BG29" s="22" t="str">
        <f t="shared" si="12"/>
        <v/>
      </c>
      <c r="BH29" s="22" t="str">
        <f t="shared" si="11"/>
        <v/>
      </c>
      <c r="BI29" s="22" t="str">
        <f t="shared" si="11"/>
        <v/>
      </c>
      <c r="BJ29" s="22" t="str">
        <f t="shared" si="11"/>
        <v/>
      </c>
      <c r="BK29" s="22" t="str">
        <f t="shared" si="11"/>
        <v/>
      </c>
      <c r="BL29" s="22">
        <f t="shared" si="11"/>
        <v>1113.8838243344101</v>
      </c>
      <c r="BM29" s="22" t="str">
        <f t="shared" si="11"/>
        <v/>
      </c>
      <c r="BN29" s="22" t="str">
        <f t="shared" si="11"/>
        <v/>
      </c>
      <c r="BO29" s="22" t="str">
        <f t="shared" si="10"/>
        <v/>
      </c>
    </row>
    <row r="30" spans="1:67" x14ac:dyDescent="0.25">
      <c r="A30" s="54"/>
      <c r="B30" s="19" t="str">
        <f t="shared" si="8"/>
        <v>ME 0.1ppb</v>
      </c>
      <c r="C30" s="20">
        <f t="shared" si="8"/>
        <v>9.8613487268829E-2</v>
      </c>
      <c r="D30" s="21"/>
      <c r="E30" s="21"/>
      <c r="F30" s="22">
        <f t="shared" si="13"/>
        <v>8.4902376485631201</v>
      </c>
      <c r="G30" s="22">
        <f t="shared" si="13"/>
        <v>9.0993892878330005</v>
      </c>
      <c r="H30" s="22">
        <f t="shared" si="13"/>
        <v>262.42852005900801</v>
      </c>
      <c r="I30" s="22">
        <f t="shared" si="13"/>
        <v>6289.2691794187103</v>
      </c>
      <c r="J30" s="22">
        <f t="shared" si="13"/>
        <v>406.18941719324403</v>
      </c>
      <c r="K30" s="22">
        <f t="shared" si="13"/>
        <v>30788.770782099898</v>
      </c>
      <c r="L30" s="22">
        <f t="shared" si="13"/>
        <v>359.21872904741599</v>
      </c>
      <c r="M30" s="22">
        <f t="shared" si="13"/>
        <v>562.93970261729203</v>
      </c>
      <c r="N30" s="22">
        <f t="shared" si="13"/>
        <v>83.834579587625399</v>
      </c>
      <c r="O30" s="22">
        <f t="shared" si="13"/>
        <v>968.81563615689902</v>
      </c>
      <c r="P30" s="22">
        <f t="shared" si="13"/>
        <v>984.61531602268701</v>
      </c>
      <c r="Q30" s="22">
        <f t="shared" si="13"/>
        <v>1392.3066107407001</v>
      </c>
      <c r="R30" s="22">
        <f t="shared" si="13"/>
        <v>3412.7665491941798</v>
      </c>
      <c r="S30" s="22">
        <f t="shared" si="13"/>
        <v>1621.18752848859</v>
      </c>
      <c r="T30" s="22">
        <f t="shared" si="13"/>
        <v>878.44186646602805</v>
      </c>
      <c r="U30" s="22" t="str">
        <f t="shared" si="13"/>
        <v/>
      </c>
      <c r="V30" s="22">
        <f t="shared" si="13"/>
        <v>365.86510275143797</v>
      </c>
      <c r="W30" s="22">
        <f t="shared" si="13"/>
        <v>897.22719745408199</v>
      </c>
      <c r="X30" s="22">
        <f t="shared" si="13"/>
        <v>614.56511367728206</v>
      </c>
      <c r="Y30" s="22">
        <f t="shared" si="13"/>
        <v>456.82101527510002</v>
      </c>
      <c r="Z30" s="22">
        <f t="shared" si="13"/>
        <v>355.79834804564803</v>
      </c>
      <c r="AA30" s="22" t="str">
        <f t="shared" si="13"/>
        <v/>
      </c>
      <c r="AB30" s="22">
        <f t="shared" si="13"/>
        <v>334.62826599038101</v>
      </c>
      <c r="AC30" s="22">
        <f t="shared" si="13"/>
        <v>199.97604180964501</v>
      </c>
      <c r="AD30" s="22" t="str">
        <f t="shared" si="13"/>
        <v/>
      </c>
      <c r="AE30" s="22" t="str">
        <f t="shared" si="13"/>
        <v/>
      </c>
      <c r="AF30" s="22" t="str">
        <f t="shared" si="13"/>
        <v/>
      </c>
      <c r="AG30" s="22" t="str">
        <f t="shared" si="13"/>
        <v/>
      </c>
      <c r="AH30" s="22">
        <f t="shared" si="13"/>
        <v>836.63668416433802</v>
      </c>
      <c r="AI30" s="22" t="str">
        <f t="shared" si="13"/>
        <v/>
      </c>
      <c r="AJ30" s="22">
        <f t="shared" si="13"/>
        <v>696.09577433638401</v>
      </c>
      <c r="AK30" s="22" t="str">
        <f t="shared" si="13"/>
        <v/>
      </c>
      <c r="AL30" s="22" t="str">
        <f t="shared" si="13"/>
        <v/>
      </c>
      <c r="AM30" s="22" t="str">
        <f t="shared" si="13"/>
        <v/>
      </c>
      <c r="AN30" s="22" t="str">
        <f t="shared" si="13"/>
        <v/>
      </c>
      <c r="AO30" s="22" t="str">
        <f t="shared" si="13"/>
        <v/>
      </c>
      <c r="AP30" s="22" t="str">
        <f t="shared" si="13"/>
        <v/>
      </c>
      <c r="AQ30" s="22">
        <f t="shared" si="13"/>
        <v>1117.6125395416</v>
      </c>
      <c r="AR30" s="22" t="str">
        <f t="shared" si="13"/>
        <v/>
      </c>
      <c r="AS30" s="22">
        <f t="shared" si="13"/>
        <v>3456.0925561119898</v>
      </c>
      <c r="AT30" s="22" t="str">
        <f t="shared" si="13"/>
        <v/>
      </c>
      <c r="AU30" s="22" t="str">
        <f t="shared" si="13"/>
        <v/>
      </c>
      <c r="AV30" s="22" t="str">
        <f t="shared" si="13"/>
        <v/>
      </c>
      <c r="AW30" s="22" t="str">
        <f t="shared" si="13"/>
        <v/>
      </c>
      <c r="AX30" s="22" t="str">
        <f t="shared" si="13"/>
        <v/>
      </c>
      <c r="AY30" s="22" t="str">
        <f t="shared" si="13"/>
        <v/>
      </c>
      <c r="AZ30" s="22" t="str">
        <f t="shared" si="13"/>
        <v/>
      </c>
      <c r="BA30" s="22" t="str">
        <f t="shared" si="13"/>
        <v/>
      </c>
      <c r="BB30" s="22" t="str">
        <f t="shared" si="13"/>
        <v/>
      </c>
      <c r="BC30" s="22" t="str">
        <f t="shared" si="13"/>
        <v/>
      </c>
      <c r="BD30" s="22" t="str">
        <f t="shared" si="13"/>
        <v/>
      </c>
      <c r="BE30" s="22" t="str">
        <f t="shared" si="12"/>
        <v/>
      </c>
      <c r="BF30" s="22" t="str">
        <f t="shared" si="12"/>
        <v/>
      </c>
      <c r="BG30" s="22" t="str">
        <f t="shared" si="12"/>
        <v/>
      </c>
      <c r="BH30" s="22" t="str">
        <f t="shared" si="11"/>
        <v/>
      </c>
      <c r="BI30" s="22" t="str">
        <f t="shared" si="11"/>
        <v/>
      </c>
      <c r="BJ30" s="22" t="str">
        <f t="shared" si="11"/>
        <v/>
      </c>
      <c r="BK30" s="22" t="str">
        <f t="shared" si="11"/>
        <v/>
      </c>
      <c r="BL30" s="22">
        <f t="shared" si="11"/>
        <v>2225.16976276783</v>
      </c>
      <c r="BM30" s="22" t="str">
        <f t="shared" si="11"/>
        <v/>
      </c>
      <c r="BN30" s="22" t="str">
        <f t="shared" si="11"/>
        <v/>
      </c>
      <c r="BO30" s="22" t="str">
        <f t="shared" si="10"/>
        <v/>
      </c>
    </row>
    <row r="31" spans="1:67" x14ac:dyDescent="0.25">
      <c r="A31" s="54"/>
      <c r="B31" s="19" t="str">
        <f t="shared" si="8"/>
        <v>ME 0.5ppb</v>
      </c>
      <c r="C31" s="20">
        <f t="shared" si="8"/>
        <v>0.49843434179905199</v>
      </c>
      <c r="D31" s="21"/>
      <c r="E31" s="21"/>
      <c r="F31" s="22">
        <f t="shared" si="13"/>
        <v>9.8986193493895893</v>
      </c>
      <c r="G31" s="22">
        <f t="shared" si="13"/>
        <v>10.414185150936399</v>
      </c>
      <c r="H31" s="22">
        <f t="shared" si="13"/>
        <v>434.95523162407397</v>
      </c>
      <c r="I31" s="22">
        <f t="shared" si="13"/>
        <v>6539.90346043095</v>
      </c>
      <c r="J31" s="22">
        <f t="shared" si="13"/>
        <v>403.18820169522502</v>
      </c>
      <c r="K31" s="22">
        <f t="shared" si="13"/>
        <v>32990.540205949503</v>
      </c>
      <c r="L31" s="22">
        <f t="shared" si="13"/>
        <v>541.47601881512401</v>
      </c>
      <c r="M31" s="22">
        <f t="shared" si="13"/>
        <v>2635.1032633878699</v>
      </c>
      <c r="N31" s="22">
        <f t="shared" si="13"/>
        <v>255.202816490798</v>
      </c>
      <c r="O31" s="22">
        <f t="shared" si="13"/>
        <v>4277.7867367987901</v>
      </c>
      <c r="P31" s="22">
        <f t="shared" si="13"/>
        <v>4578.1482626931902</v>
      </c>
      <c r="Q31" s="22" t="str">
        <f t="shared" si="13"/>
        <v/>
      </c>
      <c r="R31" s="22">
        <f t="shared" si="13"/>
        <v>8391.5920312827402</v>
      </c>
      <c r="S31" s="22">
        <f t="shared" si="13"/>
        <v>1756.13635900033</v>
      </c>
      <c r="T31" s="22">
        <f t="shared" si="13"/>
        <v>4095.7145649965501</v>
      </c>
      <c r="U31" s="22" t="str">
        <f t="shared" si="13"/>
        <v/>
      </c>
      <c r="V31" s="22">
        <f t="shared" si="13"/>
        <v>1728.23972993343</v>
      </c>
      <c r="W31" s="22">
        <f t="shared" si="13"/>
        <v>4299.9411566798299</v>
      </c>
      <c r="X31" s="22">
        <f t="shared" si="13"/>
        <v>2107.0394583410798</v>
      </c>
      <c r="Y31" s="22">
        <f t="shared" si="13"/>
        <v>2081.6885935242699</v>
      </c>
      <c r="Z31" s="22">
        <f t="shared" si="13"/>
        <v>1193.00292144836</v>
      </c>
      <c r="AA31" s="22" t="str">
        <f t="shared" si="13"/>
        <v/>
      </c>
      <c r="AB31" s="22" t="str">
        <f t="shared" si="13"/>
        <v/>
      </c>
      <c r="AC31" s="22" t="str">
        <f t="shared" si="13"/>
        <v/>
      </c>
      <c r="AD31" s="22" t="str">
        <f t="shared" si="13"/>
        <v/>
      </c>
      <c r="AE31" s="22" t="str">
        <f t="shared" si="13"/>
        <v/>
      </c>
      <c r="AF31" s="22" t="str">
        <f t="shared" si="13"/>
        <v/>
      </c>
      <c r="AG31" s="22" t="str">
        <f t="shared" si="13"/>
        <v/>
      </c>
      <c r="AH31" s="22" t="str">
        <f t="shared" si="13"/>
        <v/>
      </c>
      <c r="AI31" s="22" t="str">
        <f t="shared" si="13"/>
        <v/>
      </c>
      <c r="AJ31" s="22" t="str">
        <f t="shared" si="13"/>
        <v/>
      </c>
      <c r="AK31" s="22" t="str">
        <f t="shared" si="13"/>
        <v/>
      </c>
      <c r="AL31" s="22" t="str">
        <f t="shared" si="13"/>
        <v/>
      </c>
      <c r="AM31" s="22" t="str">
        <f t="shared" si="13"/>
        <v/>
      </c>
      <c r="AN31" s="22" t="str">
        <f t="shared" si="13"/>
        <v/>
      </c>
      <c r="AO31" s="22" t="str">
        <f t="shared" si="13"/>
        <v/>
      </c>
      <c r="AP31" s="22" t="str">
        <f t="shared" si="13"/>
        <v/>
      </c>
      <c r="AQ31" s="22">
        <f t="shared" si="13"/>
        <v>5581.4989150339397</v>
      </c>
      <c r="AR31" s="22" t="str">
        <f t="shared" si="13"/>
        <v/>
      </c>
      <c r="AS31" s="22">
        <f t="shared" si="13"/>
        <v>17359.109959229001</v>
      </c>
      <c r="AT31" s="22" t="str">
        <f t="shared" si="13"/>
        <v/>
      </c>
      <c r="AU31" s="22" t="str">
        <f t="shared" si="13"/>
        <v/>
      </c>
      <c r="AV31" s="22" t="str">
        <f t="shared" si="13"/>
        <v/>
      </c>
      <c r="AW31" s="22" t="str">
        <f t="shared" si="13"/>
        <v/>
      </c>
      <c r="AX31" s="22" t="str">
        <f t="shared" si="13"/>
        <v/>
      </c>
      <c r="AY31" s="22" t="str">
        <f t="shared" si="13"/>
        <v/>
      </c>
      <c r="AZ31" s="22" t="str">
        <f t="shared" si="13"/>
        <v/>
      </c>
      <c r="BA31" s="22" t="str">
        <f t="shared" si="13"/>
        <v/>
      </c>
      <c r="BB31" s="22" t="str">
        <f t="shared" si="13"/>
        <v/>
      </c>
      <c r="BC31" s="22" t="str">
        <f t="shared" si="13"/>
        <v/>
      </c>
      <c r="BD31" s="22" t="str">
        <f t="shared" si="13"/>
        <v/>
      </c>
      <c r="BE31" s="22" t="str">
        <f t="shared" si="12"/>
        <v/>
      </c>
      <c r="BF31" s="22" t="str">
        <f t="shared" si="12"/>
        <v/>
      </c>
      <c r="BG31" s="22" t="str">
        <f t="shared" si="12"/>
        <v/>
      </c>
      <c r="BH31" s="22" t="str">
        <f t="shared" si="11"/>
        <v/>
      </c>
      <c r="BI31" s="22" t="str">
        <f t="shared" si="11"/>
        <v/>
      </c>
      <c r="BJ31" s="22" t="str">
        <f t="shared" si="11"/>
        <v/>
      </c>
      <c r="BK31" s="22" t="str">
        <f t="shared" si="11"/>
        <v/>
      </c>
      <c r="BL31" s="22">
        <f t="shared" si="11"/>
        <v>11071.5983635021</v>
      </c>
      <c r="BM31" s="22" t="str">
        <f t="shared" si="11"/>
        <v/>
      </c>
      <c r="BN31" s="22" t="str">
        <f t="shared" si="11"/>
        <v/>
      </c>
      <c r="BO31" s="22" t="str">
        <f t="shared" si="10"/>
        <v/>
      </c>
    </row>
    <row r="32" spans="1:67" x14ac:dyDescent="0.25">
      <c r="A32" s="54"/>
      <c r="B32" s="19" t="str">
        <f t="shared" si="8"/>
        <v>ME 1ppb</v>
      </c>
      <c r="C32" s="20">
        <f t="shared" si="8"/>
        <v>0.98810714243366804</v>
      </c>
      <c r="D32" s="21"/>
      <c r="E32" s="21"/>
      <c r="F32" s="22">
        <f t="shared" si="13"/>
        <v>11.180500830839099</v>
      </c>
      <c r="G32" s="22">
        <f t="shared" si="13"/>
        <v>12.0263362701342</v>
      </c>
      <c r="H32" s="22">
        <f t="shared" si="13"/>
        <v>641.45902226498197</v>
      </c>
      <c r="I32" s="22">
        <f t="shared" si="13"/>
        <v>6818.6875661858003</v>
      </c>
      <c r="J32" s="22">
        <f t="shared" si="13"/>
        <v>414.34872923980498</v>
      </c>
      <c r="K32" s="22">
        <f t="shared" si="13"/>
        <v>35573.7305710418</v>
      </c>
      <c r="L32" s="22">
        <f t="shared" si="13"/>
        <v>753.69088877268496</v>
      </c>
      <c r="M32" s="22">
        <f t="shared" si="13"/>
        <v>5011.8623009108596</v>
      </c>
      <c r="N32" s="22">
        <f t="shared" si="13"/>
        <v>463.97141996014398</v>
      </c>
      <c r="O32" s="22">
        <f t="shared" si="13"/>
        <v>8131.3626296950097</v>
      </c>
      <c r="P32" s="22">
        <f t="shared" si="13"/>
        <v>8840.4041401731192</v>
      </c>
      <c r="Q32" s="22" t="str">
        <f t="shared" si="13"/>
        <v/>
      </c>
      <c r="R32" s="22">
        <f t="shared" si="13"/>
        <v>14403.357914071399</v>
      </c>
      <c r="S32" s="22">
        <f t="shared" si="13"/>
        <v>1898.3230904580701</v>
      </c>
      <c r="T32" s="22">
        <f t="shared" si="13"/>
        <v>7876.6596856469196</v>
      </c>
      <c r="U32" s="22" t="str">
        <f t="shared" si="13"/>
        <v/>
      </c>
      <c r="V32" s="22">
        <f t="shared" si="13"/>
        <v>3316.8880083952199</v>
      </c>
      <c r="W32" s="22">
        <f t="shared" si="13"/>
        <v>8266.0940426303696</v>
      </c>
      <c r="X32" s="22">
        <f t="shared" si="13"/>
        <v>3834.5181247671599</v>
      </c>
      <c r="Y32" s="22">
        <f t="shared" si="13"/>
        <v>3978.2279209889598</v>
      </c>
      <c r="Z32" s="22">
        <f t="shared" si="13"/>
        <v>2175.1109229000099</v>
      </c>
      <c r="AA32" s="22" t="str">
        <f t="shared" si="13"/>
        <v/>
      </c>
      <c r="AB32" s="22" t="str">
        <f t="shared" si="13"/>
        <v/>
      </c>
      <c r="AC32" s="22" t="str">
        <f t="shared" si="13"/>
        <v/>
      </c>
      <c r="AD32" s="22" t="str">
        <f t="shared" si="13"/>
        <v/>
      </c>
      <c r="AE32" s="22" t="str">
        <f t="shared" si="13"/>
        <v/>
      </c>
      <c r="AF32" s="22" t="str">
        <f t="shared" si="13"/>
        <v/>
      </c>
      <c r="AG32" s="22" t="str">
        <f t="shared" si="13"/>
        <v/>
      </c>
      <c r="AH32" s="22" t="str">
        <f t="shared" si="13"/>
        <v/>
      </c>
      <c r="AI32" s="22" t="str">
        <f t="shared" si="13"/>
        <v/>
      </c>
      <c r="AJ32" s="22" t="str">
        <f t="shared" si="13"/>
        <v/>
      </c>
      <c r="AK32" s="22" t="str">
        <f t="shared" si="13"/>
        <v/>
      </c>
      <c r="AL32" s="22" t="str">
        <f t="shared" si="13"/>
        <v/>
      </c>
      <c r="AM32" s="22" t="str">
        <f t="shared" si="13"/>
        <v/>
      </c>
      <c r="AN32" s="22" t="str">
        <f t="shared" si="13"/>
        <v/>
      </c>
      <c r="AO32" s="22" t="str">
        <f t="shared" si="13"/>
        <v/>
      </c>
      <c r="AP32" s="22" t="str">
        <f t="shared" si="13"/>
        <v/>
      </c>
      <c r="AQ32" s="22" t="str">
        <f t="shared" si="13"/>
        <v/>
      </c>
      <c r="AR32" s="22" t="str">
        <f t="shared" si="13"/>
        <v/>
      </c>
      <c r="AS32" s="22" t="str">
        <f t="shared" si="13"/>
        <v/>
      </c>
      <c r="AT32" s="22" t="str">
        <f t="shared" si="13"/>
        <v/>
      </c>
      <c r="AU32" s="22" t="str">
        <f t="shared" si="13"/>
        <v/>
      </c>
      <c r="AV32" s="22" t="str">
        <f t="shared" si="13"/>
        <v/>
      </c>
      <c r="AW32" s="22" t="str">
        <f t="shared" si="13"/>
        <v/>
      </c>
      <c r="AX32" s="22" t="str">
        <f t="shared" si="13"/>
        <v/>
      </c>
      <c r="AY32" s="22" t="str">
        <f t="shared" si="13"/>
        <v/>
      </c>
      <c r="AZ32" s="22" t="str">
        <f t="shared" si="13"/>
        <v/>
      </c>
      <c r="BA32" s="22" t="str">
        <f t="shared" si="13"/>
        <v/>
      </c>
      <c r="BB32" s="22" t="str">
        <f t="shared" si="13"/>
        <v/>
      </c>
      <c r="BC32" s="22" t="str">
        <f t="shared" si="13"/>
        <v/>
      </c>
      <c r="BD32" s="22" t="str">
        <f t="shared" si="13"/>
        <v/>
      </c>
      <c r="BE32" s="22" t="str">
        <f t="shared" si="12"/>
        <v/>
      </c>
      <c r="BF32" s="22" t="str">
        <f t="shared" si="12"/>
        <v/>
      </c>
      <c r="BG32" s="22" t="str">
        <f t="shared" si="12"/>
        <v/>
      </c>
      <c r="BH32" s="22" t="str">
        <f t="shared" si="11"/>
        <v/>
      </c>
      <c r="BI32" s="22" t="str">
        <f t="shared" si="11"/>
        <v/>
      </c>
      <c r="BJ32" s="22" t="str">
        <f t="shared" si="11"/>
        <v/>
      </c>
      <c r="BK32" s="22" t="str">
        <f t="shared" si="11"/>
        <v/>
      </c>
      <c r="BL32" s="22">
        <f t="shared" si="11"/>
        <v>21562.196008085401</v>
      </c>
      <c r="BM32" s="22" t="str">
        <f t="shared" si="11"/>
        <v/>
      </c>
      <c r="BN32" s="22" t="str">
        <f t="shared" si="11"/>
        <v/>
      </c>
      <c r="BO32" s="22" t="str">
        <f t="shared" si="10"/>
        <v/>
      </c>
    </row>
    <row r="33" spans="1:67" x14ac:dyDescent="0.25">
      <c r="A33" s="54"/>
      <c r="B33" s="19" t="str">
        <f t="shared" si="8"/>
        <v>ME 5ppb</v>
      </c>
      <c r="C33" s="20">
        <f t="shared" si="8"/>
        <v>4.9602584096221101</v>
      </c>
      <c r="D33" s="21"/>
      <c r="E33" s="21"/>
      <c r="F33" s="22">
        <f t="shared" si="13"/>
        <v>20.806896268585199</v>
      </c>
      <c r="G33" s="22">
        <f t="shared" si="13"/>
        <v>26.538228649859001</v>
      </c>
      <c r="H33" s="22">
        <f t="shared" si="13"/>
        <v>2307.4402953639201</v>
      </c>
      <c r="I33" s="22">
        <f t="shared" si="13"/>
        <v>7172.87318836344</v>
      </c>
      <c r="J33" s="22">
        <f t="shared" si="13"/>
        <v>445.84990988443298</v>
      </c>
      <c r="K33" s="22" t="str">
        <f t="shared" si="13"/>
        <v/>
      </c>
      <c r="L33" s="22" t="str">
        <f t="shared" si="13"/>
        <v/>
      </c>
      <c r="M33" s="22" t="str">
        <f t="shared" si="13"/>
        <v/>
      </c>
      <c r="N33" s="22">
        <f t="shared" si="13"/>
        <v>2109.3368123431101</v>
      </c>
      <c r="O33" s="22">
        <f t="shared" si="13"/>
        <v>39855.540979026599</v>
      </c>
      <c r="P33" s="22">
        <f t="shared" si="13"/>
        <v>43624.195131925102</v>
      </c>
      <c r="Q33" s="22" t="str">
        <f t="shared" si="13"/>
        <v/>
      </c>
      <c r="R33" s="22">
        <f t="shared" si="13"/>
        <v>61773.4724395882</v>
      </c>
      <c r="S33" s="22">
        <f t="shared" si="13"/>
        <v>3053.3499700544498</v>
      </c>
      <c r="T33" s="22" t="str">
        <f t="shared" si="13"/>
        <v/>
      </c>
      <c r="U33" s="22" t="str">
        <f t="shared" si="13"/>
        <v/>
      </c>
      <c r="V33" s="22" t="str">
        <f t="shared" si="13"/>
        <v/>
      </c>
      <c r="W33" s="22" t="str">
        <f t="shared" si="13"/>
        <v/>
      </c>
      <c r="X33" s="22" t="str">
        <f t="shared" si="13"/>
        <v/>
      </c>
      <c r="Y33" s="22" t="str">
        <f t="shared" si="13"/>
        <v/>
      </c>
      <c r="Z33" s="22" t="str">
        <f t="shared" si="13"/>
        <v/>
      </c>
      <c r="AA33" s="22" t="str">
        <f t="shared" si="13"/>
        <v/>
      </c>
      <c r="AB33" s="22" t="str">
        <f t="shared" si="13"/>
        <v/>
      </c>
      <c r="AC33" s="22" t="str">
        <f t="shared" si="13"/>
        <v/>
      </c>
      <c r="AD33" s="22" t="str">
        <f t="shared" si="13"/>
        <v/>
      </c>
      <c r="AE33" s="22" t="str">
        <f t="shared" si="13"/>
        <v/>
      </c>
      <c r="AF33" s="22" t="str">
        <f t="shared" si="13"/>
        <v/>
      </c>
      <c r="AG33" s="22" t="str">
        <f t="shared" si="13"/>
        <v/>
      </c>
      <c r="AH33" s="22" t="str">
        <f t="shared" si="13"/>
        <v/>
      </c>
      <c r="AI33" s="22" t="str">
        <f t="shared" si="13"/>
        <v/>
      </c>
      <c r="AJ33" s="22" t="str">
        <f t="shared" si="13"/>
        <v/>
      </c>
      <c r="AK33" s="22" t="str">
        <f t="shared" si="13"/>
        <v/>
      </c>
      <c r="AL33" s="22" t="str">
        <f t="shared" si="13"/>
        <v/>
      </c>
      <c r="AM33" s="22" t="str">
        <f t="shared" si="13"/>
        <v/>
      </c>
      <c r="AN33" s="22" t="str">
        <f t="shared" si="13"/>
        <v/>
      </c>
      <c r="AO33" s="22" t="str">
        <f t="shared" si="13"/>
        <v/>
      </c>
      <c r="AP33" s="22" t="str">
        <f t="shared" si="13"/>
        <v/>
      </c>
      <c r="AQ33" s="22" t="str">
        <f t="shared" si="13"/>
        <v/>
      </c>
      <c r="AR33" s="22" t="str">
        <f t="shared" si="13"/>
        <v/>
      </c>
      <c r="AS33" s="22" t="str">
        <f t="shared" si="13"/>
        <v/>
      </c>
      <c r="AT33" s="22" t="str">
        <f t="shared" si="13"/>
        <v/>
      </c>
      <c r="AU33" s="22" t="str">
        <f t="shared" si="13"/>
        <v/>
      </c>
      <c r="AV33" s="22" t="str">
        <f t="shared" si="13"/>
        <v/>
      </c>
      <c r="AW33" s="22" t="str">
        <f t="shared" si="13"/>
        <v/>
      </c>
      <c r="AX33" s="22" t="str">
        <f t="shared" si="13"/>
        <v/>
      </c>
      <c r="AY33" s="22" t="str">
        <f t="shared" si="13"/>
        <v/>
      </c>
      <c r="AZ33" s="22" t="str">
        <f t="shared" si="13"/>
        <v/>
      </c>
      <c r="BA33" s="22" t="str">
        <f t="shared" si="13"/>
        <v/>
      </c>
      <c r="BB33" s="22" t="str">
        <f t="shared" si="13"/>
        <v/>
      </c>
      <c r="BC33" s="22" t="str">
        <f t="shared" si="13"/>
        <v/>
      </c>
      <c r="BD33" s="22" t="str">
        <f t="shared" si="13"/>
        <v/>
      </c>
      <c r="BE33" s="22" t="str">
        <f t="shared" si="12"/>
        <v/>
      </c>
      <c r="BF33" s="22" t="str">
        <f t="shared" si="12"/>
        <v/>
      </c>
      <c r="BG33" s="22" t="str">
        <f t="shared" si="12"/>
        <v/>
      </c>
      <c r="BH33" s="22" t="str">
        <f t="shared" si="11"/>
        <v/>
      </c>
      <c r="BI33" s="22" t="str">
        <f t="shared" si="11"/>
        <v/>
      </c>
      <c r="BJ33" s="22" t="str">
        <f t="shared" si="11"/>
        <v/>
      </c>
      <c r="BK33" s="22" t="str">
        <f t="shared" si="11"/>
        <v/>
      </c>
      <c r="BL33" s="22" t="str">
        <f t="shared" si="11"/>
        <v/>
      </c>
      <c r="BM33" s="22" t="str">
        <f t="shared" si="11"/>
        <v/>
      </c>
      <c r="BN33" s="22" t="str">
        <f t="shared" si="11"/>
        <v/>
      </c>
      <c r="BO33" s="22" t="str">
        <f t="shared" si="10"/>
        <v/>
      </c>
    </row>
    <row r="34" spans="1:67" x14ac:dyDescent="0.25">
      <c r="A34" s="54"/>
      <c r="B34" s="19" t="str">
        <f t="shared" si="8"/>
        <v>ME 10ppb</v>
      </c>
      <c r="C34" s="20">
        <f t="shared" si="8"/>
        <v>9.9798821385800505</v>
      </c>
      <c r="D34" s="21"/>
      <c r="E34" s="21"/>
      <c r="F34" s="22">
        <f t="shared" ref="F34:BD35" si="14">IF(AND(F20&lt;(3*F$7), F20&gt;0.01*F$6),F20,"")</f>
        <v>31.453357980065601</v>
      </c>
      <c r="G34" s="22">
        <f t="shared" si="14"/>
        <v>42.496293102194898</v>
      </c>
      <c r="H34" s="22">
        <f t="shared" si="14"/>
        <v>4193.4989388286604</v>
      </c>
      <c r="I34" s="22">
        <f t="shared" si="14"/>
        <v>7617.9354287574397</v>
      </c>
      <c r="J34" s="22">
        <f t="shared" si="14"/>
        <v>494.21875847980198</v>
      </c>
      <c r="K34" s="22" t="str">
        <f t="shared" si="14"/>
        <v/>
      </c>
      <c r="L34" s="22" t="str">
        <f t="shared" si="14"/>
        <v/>
      </c>
      <c r="M34" s="22" t="str">
        <f t="shared" si="14"/>
        <v/>
      </c>
      <c r="N34" s="22">
        <f t="shared" si="14"/>
        <v>3928.9610976218601</v>
      </c>
      <c r="O34" s="22">
        <f t="shared" si="14"/>
        <v>75473.020679772599</v>
      </c>
      <c r="P34" s="22" t="str">
        <f t="shared" si="14"/>
        <v/>
      </c>
      <c r="Q34" s="22" t="str">
        <f t="shared" si="14"/>
        <v/>
      </c>
      <c r="R34" s="22">
        <f t="shared" si="14"/>
        <v>114793.54108592399</v>
      </c>
      <c r="S34" s="22">
        <f t="shared" si="14"/>
        <v>4276.7880449254299</v>
      </c>
      <c r="T34" s="22" t="str">
        <f t="shared" si="14"/>
        <v/>
      </c>
      <c r="U34" s="22" t="str">
        <f t="shared" si="14"/>
        <v/>
      </c>
      <c r="V34" s="22" t="str">
        <f t="shared" si="14"/>
        <v/>
      </c>
      <c r="W34" s="22" t="str">
        <f t="shared" si="14"/>
        <v/>
      </c>
      <c r="X34" s="22" t="str">
        <f t="shared" si="14"/>
        <v/>
      </c>
      <c r="Y34" s="22" t="str">
        <f t="shared" si="14"/>
        <v/>
      </c>
      <c r="Z34" s="22" t="str">
        <f t="shared" si="14"/>
        <v/>
      </c>
      <c r="AA34" s="22" t="str">
        <f t="shared" si="14"/>
        <v/>
      </c>
      <c r="AB34" s="22" t="str">
        <f t="shared" si="14"/>
        <v/>
      </c>
      <c r="AC34" s="22" t="str">
        <f t="shared" si="14"/>
        <v/>
      </c>
      <c r="AD34" s="22" t="str">
        <f t="shared" si="14"/>
        <v/>
      </c>
      <c r="AE34" s="22" t="str">
        <f t="shared" si="14"/>
        <v/>
      </c>
      <c r="AF34" s="22" t="str">
        <f t="shared" si="14"/>
        <v/>
      </c>
      <c r="AG34" s="22" t="str">
        <f t="shared" si="14"/>
        <v/>
      </c>
      <c r="AH34" s="22" t="str">
        <f t="shared" si="14"/>
        <v/>
      </c>
      <c r="AI34" s="22" t="str">
        <f t="shared" si="14"/>
        <v/>
      </c>
      <c r="AJ34" s="22" t="str">
        <f t="shared" si="14"/>
        <v/>
      </c>
      <c r="AK34" s="22" t="str">
        <f t="shared" si="14"/>
        <v/>
      </c>
      <c r="AL34" s="22" t="str">
        <f t="shared" si="14"/>
        <v/>
      </c>
      <c r="AM34" s="22" t="str">
        <f t="shared" si="14"/>
        <v/>
      </c>
      <c r="AN34" s="22" t="str">
        <f t="shared" si="14"/>
        <v/>
      </c>
      <c r="AO34" s="22" t="str">
        <f t="shared" si="14"/>
        <v/>
      </c>
      <c r="AP34" s="22" t="str">
        <f t="shared" si="14"/>
        <v/>
      </c>
      <c r="AQ34" s="22" t="str">
        <f t="shared" si="14"/>
        <v/>
      </c>
      <c r="AR34" s="22" t="str">
        <f t="shared" si="14"/>
        <v/>
      </c>
      <c r="AS34" s="22" t="str">
        <f t="shared" si="14"/>
        <v/>
      </c>
      <c r="AT34" s="22" t="str">
        <f t="shared" si="14"/>
        <v/>
      </c>
      <c r="AU34" s="22" t="str">
        <f t="shared" si="14"/>
        <v/>
      </c>
      <c r="AV34" s="22" t="str">
        <f t="shared" si="14"/>
        <v/>
      </c>
      <c r="AW34" s="22" t="str">
        <f t="shared" si="14"/>
        <v/>
      </c>
      <c r="AX34" s="22" t="str">
        <f t="shared" si="14"/>
        <v/>
      </c>
      <c r="AY34" s="22" t="str">
        <f t="shared" si="14"/>
        <v/>
      </c>
      <c r="AZ34" s="22" t="str">
        <f t="shared" si="14"/>
        <v/>
      </c>
      <c r="BA34" s="22" t="str">
        <f t="shared" si="14"/>
        <v/>
      </c>
      <c r="BB34" s="22" t="str">
        <f t="shared" si="14"/>
        <v/>
      </c>
      <c r="BC34" s="22" t="str">
        <f t="shared" si="14"/>
        <v/>
      </c>
      <c r="BD34" s="22" t="str">
        <f t="shared" si="14"/>
        <v/>
      </c>
      <c r="BE34" s="22" t="str">
        <f t="shared" si="12"/>
        <v/>
      </c>
      <c r="BF34" s="22" t="str">
        <f t="shared" si="12"/>
        <v/>
      </c>
      <c r="BG34" s="22" t="str">
        <f t="shared" si="12"/>
        <v/>
      </c>
      <c r="BH34" s="22" t="str">
        <f t="shared" si="11"/>
        <v/>
      </c>
      <c r="BI34" s="22" t="str">
        <f t="shared" si="11"/>
        <v/>
      </c>
      <c r="BJ34" s="22" t="str">
        <f t="shared" si="11"/>
        <v/>
      </c>
      <c r="BK34" s="22" t="str">
        <f t="shared" si="11"/>
        <v/>
      </c>
      <c r="BL34" s="22" t="str">
        <f t="shared" si="11"/>
        <v/>
      </c>
      <c r="BM34" s="22" t="str">
        <f t="shared" si="11"/>
        <v/>
      </c>
      <c r="BN34" s="22" t="str">
        <f t="shared" si="11"/>
        <v/>
      </c>
      <c r="BO34" s="22" t="str">
        <f t="shared" si="10"/>
        <v/>
      </c>
    </row>
    <row r="35" spans="1:67" x14ac:dyDescent="0.25">
      <c r="A35" s="54"/>
      <c r="B35" s="19" t="str">
        <f t="shared" si="8"/>
        <v>ME 50ppb</v>
      </c>
      <c r="C35" s="20">
        <f t="shared" si="8"/>
        <v>50.141628107461401</v>
      </c>
      <c r="D35" s="21"/>
      <c r="E35" s="21"/>
      <c r="F35" s="22" t="str">
        <f t="shared" ref="F35" si="15">IF(AND(F21&lt;(3*F$7), F21&gt;0.01*F$6),F21,"")</f>
        <v/>
      </c>
      <c r="G35" s="22" t="str">
        <f t="shared" si="14"/>
        <v/>
      </c>
      <c r="H35" s="22">
        <f t="shared" si="14"/>
        <v>17467.533678326101</v>
      </c>
      <c r="I35" s="22">
        <f t="shared" si="14"/>
        <v>13268.345018567699</v>
      </c>
      <c r="J35" s="22">
        <f t="shared" si="14"/>
        <v>868.40934086867105</v>
      </c>
      <c r="K35" s="22" t="str">
        <f t="shared" si="14"/>
        <v/>
      </c>
      <c r="L35" s="22" t="str">
        <f t="shared" si="14"/>
        <v/>
      </c>
      <c r="M35" s="22" t="str">
        <f t="shared" si="14"/>
        <v/>
      </c>
      <c r="N35" s="22" t="str">
        <f t="shared" si="14"/>
        <v/>
      </c>
      <c r="O35" s="22" t="str">
        <f t="shared" si="14"/>
        <v/>
      </c>
      <c r="P35" s="22" t="str">
        <f t="shared" si="14"/>
        <v/>
      </c>
      <c r="Q35" s="22" t="str">
        <f t="shared" si="14"/>
        <v/>
      </c>
      <c r="R35" s="22" t="str">
        <f t="shared" si="14"/>
        <v/>
      </c>
      <c r="S35" s="22" t="str">
        <f t="shared" si="14"/>
        <v/>
      </c>
      <c r="T35" s="22" t="str">
        <f t="shared" si="14"/>
        <v/>
      </c>
      <c r="U35" s="22" t="str">
        <f t="shared" si="14"/>
        <v/>
      </c>
      <c r="V35" s="22" t="str">
        <f t="shared" si="14"/>
        <v/>
      </c>
      <c r="W35" s="22" t="str">
        <f t="shared" si="14"/>
        <v/>
      </c>
      <c r="X35" s="22" t="str">
        <f t="shared" si="14"/>
        <v/>
      </c>
      <c r="Y35" s="22" t="str">
        <f t="shared" si="14"/>
        <v/>
      </c>
      <c r="Z35" s="22" t="str">
        <f t="shared" si="14"/>
        <v/>
      </c>
      <c r="AA35" s="22" t="str">
        <f t="shared" si="14"/>
        <v/>
      </c>
      <c r="AB35" s="22" t="str">
        <f t="shared" si="14"/>
        <v/>
      </c>
      <c r="AC35" s="22" t="str">
        <f t="shared" si="14"/>
        <v/>
      </c>
      <c r="AD35" s="22" t="str">
        <f t="shared" si="14"/>
        <v/>
      </c>
      <c r="AE35" s="22" t="str">
        <f t="shared" si="14"/>
        <v/>
      </c>
      <c r="AF35" s="22" t="str">
        <f t="shared" si="14"/>
        <v/>
      </c>
      <c r="AG35" s="22" t="str">
        <f t="shared" si="14"/>
        <v/>
      </c>
      <c r="AH35" s="22" t="str">
        <f t="shared" si="14"/>
        <v/>
      </c>
      <c r="AI35" s="22" t="str">
        <f t="shared" si="14"/>
        <v/>
      </c>
      <c r="AJ35" s="22" t="str">
        <f t="shared" si="14"/>
        <v/>
      </c>
      <c r="AK35" s="22" t="str">
        <f t="shared" si="14"/>
        <v/>
      </c>
      <c r="AL35" s="22" t="str">
        <f t="shared" si="14"/>
        <v/>
      </c>
      <c r="AM35" s="22" t="str">
        <f t="shared" si="14"/>
        <v/>
      </c>
      <c r="AN35" s="22" t="str">
        <f t="shared" si="14"/>
        <v/>
      </c>
      <c r="AO35" s="22" t="str">
        <f t="shared" si="14"/>
        <v/>
      </c>
      <c r="AP35" s="22" t="str">
        <f t="shared" si="14"/>
        <v/>
      </c>
      <c r="AQ35" s="22" t="str">
        <f t="shared" si="14"/>
        <v/>
      </c>
      <c r="AR35" s="22" t="str">
        <f t="shared" si="14"/>
        <v/>
      </c>
      <c r="AS35" s="22" t="str">
        <f t="shared" si="14"/>
        <v/>
      </c>
      <c r="AT35" s="22" t="str">
        <f t="shared" si="14"/>
        <v/>
      </c>
      <c r="AU35" s="22" t="str">
        <f t="shared" si="14"/>
        <v/>
      </c>
      <c r="AV35" s="22" t="str">
        <f t="shared" si="14"/>
        <v/>
      </c>
      <c r="AW35" s="22" t="str">
        <f t="shared" si="14"/>
        <v/>
      </c>
      <c r="AX35" s="22" t="str">
        <f t="shared" si="14"/>
        <v/>
      </c>
      <c r="AY35" s="22" t="str">
        <f t="shared" si="14"/>
        <v/>
      </c>
      <c r="AZ35" s="22" t="str">
        <f t="shared" si="14"/>
        <v/>
      </c>
      <c r="BA35" s="22" t="str">
        <f t="shared" si="14"/>
        <v/>
      </c>
      <c r="BB35" s="22" t="str">
        <f t="shared" si="14"/>
        <v/>
      </c>
      <c r="BC35" s="22" t="str">
        <f t="shared" si="14"/>
        <v/>
      </c>
      <c r="BD35" s="22" t="str">
        <f t="shared" si="14"/>
        <v/>
      </c>
      <c r="BE35" s="22" t="str">
        <f t="shared" si="12"/>
        <v/>
      </c>
      <c r="BF35" s="22" t="str">
        <f t="shared" si="12"/>
        <v/>
      </c>
      <c r="BG35" s="22" t="str">
        <f t="shared" si="12"/>
        <v/>
      </c>
      <c r="BH35" s="22" t="str">
        <f t="shared" si="11"/>
        <v/>
      </c>
      <c r="BI35" s="22" t="str">
        <f t="shared" si="11"/>
        <v/>
      </c>
      <c r="BJ35" s="22" t="str">
        <f t="shared" si="11"/>
        <v/>
      </c>
      <c r="BK35" s="22" t="str">
        <f t="shared" si="11"/>
        <v/>
      </c>
      <c r="BL35" s="22" t="str">
        <f t="shared" si="11"/>
        <v/>
      </c>
      <c r="BM35" s="22" t="str">
        <f t="shared" si="11"/>
        <v/>
      </c>
      <c r="BN35" s="22" t="str">
        <f t="shared" si="11"/>
        <v/>
      </c>
      <c r="BO35" s="22" t="str">
        <f t="shared" si="10"/>
        <v/>
      </c>
    </row>
    <row r="36" spans="1:67" ht="15" customHeight="1" x14ac:dyDescent="0.25">
      <c r="A36" s="45"/>
      <c r="B36" s="19" t="str">
        <f t="shared" si="8"/>
        <v>ME 100ppb</v>
      </c>
      <c r="C36" s="20">
        <f t="shared" si="8"/>
        <v>99.403578528826998</v>
      </c>
      <c r="D36" s="21"/>
      <c r="E36" s="21"/>
      <c r="F36" s="22" t="str">
        <f t="shared" ref="F36:BO36" si="16">IF(AND(F22&lt;(3*F$7), F22&gt;0.01*F$6),F22,"")</f>
        <v/>
      </c>
      <c r="G36" s="22" t="str">
        <f t="shared" si="16"/>
        <v/>
      </c>
      <c r="H36" s="22" t="str">
        <f t="shared" si="16"/>
        <v/>
      </c>
      <c r="I36" s="22">
        <f t="shared" si="16"/>
        <v>17232.190317983099</v>
      </c>
      <c r="J36" s="22">
        <f t="shared" si="16"/>
        <v>1227.2216559592</v>
      </c>
      <c r="K36" s="22" t="str">
        <f t="shared" si="16"/>
        <v/>
      </c>
      <c r="L36" s="22" t="str">
        <f t="shared" si="16"/>
        <v/>
      </c>
      <c r="M36" s="22" t="str">
        <f t="shared" si="16"/>
        <v/>
      </c>
      <c r="N36" s="22" t="str">
        <f t="shared" si="16"/>
        <v/>
      </c>
      <c r="O36" s="22" t="str">
        <f t="shared" si="16"/>
        <v/>
      </c>
      <c r="P36" s="22" t="str">
        <f t="shared" si="16"/>
        <v/>
      </c>
      <c r="Q36" s="22" t="str">
        <f t="shared" si="16"/>
        <v/>
      </c>
      <c r="R36" s="22" t="str">
        <f t="shared" si="16"/>
        <v/>
      </c>
      <c r="S36" s="22" t="str">
        <f t="shared" si="16"/>
        <v/>
      </c>
      <c r="T36" s="22" t="str">
        <f t="shared" si="16"/>
        <v/>
      </c>
      <c r="U36" s="22" t="str">
        <f t="shared" si="16"/>
        <v/>
      </c>
      <c r="V36" s="22" t="str">
        <f t="shared" si="16"/>
        <v/>
      </c>
      <c r="W36" s="22" t="str">
        <f t="shared" si="16"/>
        <v/>
      </c>
      <c r="X36" s="22" t="str">
        <f t="shared" si="16"/>
        <v/>
      </c>
      <c r="Y36" s="22" t="str">
        <f t="shared" si="16"/>
        <v/>
      </c>
      <c r="Z36" s="22" t="str">
        <f t="shared" si="16"/>
        <v/>
      </c>
      <c r="AA36" s="22" t="str">
        <f t="shared" si="16"/>
        <v/>
      </c>
      <c r="AB36" s="22" t="str">
        <f t="shared" si="16"/>
        <v/>
      </c>
      <c r="AC36" s="22" t="str">
        <f t="shared" si="16"/>
        <v/>
      </c>
      <c r="AD36" s="22" t="str">
        <f t="shared" si="16"/>
        <v/>
      </c>
      <c r="AE36" s="22" t="str">
        <f t="shared" si="16"/>
        <v/>
      </c>
      <c r="AF36" s="22" t="str">
        <f t="shared" si="16"/>
        <v/>
      </c>
      <c r="AG36" s="22" t="str">
        <f t="shared" si="16"/>
        <v/>
      </c>
      <c r="AH36" s="22" t="str">
        <f t="shared" si="16"/>
        <v/>
      </c>
      <c r="AI36" s="22" t="str">
        <f t="shared" si="16"/>
        <v/>
      </c>
      <c r="AJ36" s="22" t="str">
        <f t="shared" si="16"/>
        <v/>
      </c>
      <c r="AK36" s="22" t="str">
        <f t="shared" si="16"/>
        <v/>
      </c>
      <c r="AL36" s="22" t="str">
        <f t="shared" si="16"/>
        <v/>
      </c>
      <c r="AM36" s="22" t="str">
        <f t="shared" si="16"/>
        <v/>
      </c>
      <c r="AN36" s="22" t="str">
        <f t="shared" si="16"/>
        <v/>
      </c>
      <c r="AO36" s="22" t="str">
        <f t="shared" si="16"/>
        <v/>
      </c>
      <c r="AP36" s="22" t="str">
        <f t="shared" si="16"/>
        <v/>
      </c>
      <c r="AQ36" s="22" t="str">
        <f t="shared" si="16"/>
        <v/>
      </c>
      <c r="AR36" s="22" t="str">
        <f t="shared" si="16"/>
        <v/>
      </c>
      <c r="AS36" s="22" t="str">
        <f t="shared" si="16"/>
        <v/>
      </c>
      <c r="AT36" s="22" t="str">
        <f t="shared" si="16"/>
        <v/>
      </c>
      <c r="AU36" s="22" t="str">
        <f t="shared" si="16"/>
        <v/>
      </c>
      <c r="AV36" s="22" t="str">
        <f t="shared" si="16"/>
        <v/>
      </c>
      <c r="AW36" s="22" t="str">
        <f t="shared" si="16"/>
        <v/>
      </c>
      <c r="AX36" s="22" t="str">
        <f t="shared" si="16"/>
        <v/>
      </c>
      <c r="AY36" s="22" t="str">
        <f t="shared" si="16"/>
        <v/>
      </c>
      <c r="AZ36" s="22" t="str">
        <f t="shared" si="16"/>
        <v/>
      </c>
      <c r="BA36" s="22" t="str">
        <f t="shared" si="16"/>
        <v/>
      </c>
      <c r="BB36" s="22" t="str">
        <f t="shared" si="16"/>
        <v/>
      </c>
      <c r="BC36" s="22" t="str">
        <f t="shared" si="16"/>
        <v/>
      </c>
      <c r="BD36" s="22" t="str">
        <f t="shared" si="16"/>
        <v/>
      </c>
      <c r="BE36" s="22" t="str">
        <f t="shared" si="16"/>
        <v/>
      </c>
      <c r="BF36" s="22" t="str">
        <f t="shared" si="16"/>
        <v/>
      </c>
      <c r="BG36" s="22" t="str">
        <f t="shared" si="16"/>
        <v/>
      </c>
      <c r="BH36" s="22" t="str">
        <f t="shared" si="16"/>
        <v/>
      </c>
      <c r="BI36" s="22" t="str">
        <f t="shared" si="16"/>
        <v/>
      </c>
      <c r="BJ36" s="22" t="str">
        <f t="shared" si="16"/>
        <v/>
      </c>
      <c r="BK36" s="22" t="str">
        <f t="shared" si="16"/>
        <v/>
      </c>
      <c r="BL36" s="22" t="str">
        <f t="shared" si="16"/>
        <v/>
      </c>
      <c r="BM36" s="22" t="str">
        <f t="shared" si="16"/>
        <v/>
      </c>
      <c r="BN36" s="22" t="str">
        <f t="shared" si="16"/>
        <v/>
      </c>
      <c r="BO36" s="22" t="str">
        <f t="shared" si="16"/>
        <v/>
      </c>
    </row>
    <row r="37" spans="1:67" x14ac:dyDescent="0.25">
      <c r="C37" s="2"/>
      <c r="D37" s="14"/>
      <c r="E37" s="14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</row>
    <row r="38" spans="1:67" x14ac:dyDescent="0.25">
      <c r="B38" s="23" t="s">
        <v>23</v>
      </c>
      <c r="C38" s="13" t="s">
        <v>24</v>
      </c>
      <c r="D38" s="13" t="s">
        <v>25</v>
      </c>
      <c r="E38" s="13" t="s">
        <v>26</v>
      </c>
      <c r="F38" s="1" t="str">
        <f>F1</f>
        <v>[24Mg]+ avg (cps)</v>
      </c>
      <c r="G38" s="1" t="str">
        <f t="shared" ref="G38:BO38" si="17">G1</f>
        <v>[25Mg]+ avg (cps)</v>
      </c>
      <c r="H38" s="1" t="str">
        <f t="shared" si="17"/>
        <v>[27Al]+ avg (cps)</v>
      </c>
      <c r="I38" s="1" t="str">
        <f t="shared" si="17"/>
        <v>[28Si]+ avg (cps)</v>
      </c>
      <c r="J38" s="1" t="str">
        <f t="shared" si="17"/>
        <v>[43Ca]+ avg (cps)</v>
      </c>
      <c r="K38" s="1" t="str">
        <f t="shared" si="17"/>
        <v>[45Sc]+ avg (cps)</v>
      </c>
      <c r="L38" s="1" t="str">
        <f t="shared" si="17"/>
        <v>[47Ti]+ avg (cps)</v>
      </c>
      <c r="M38" s="1" t="str">
        <f t="shared" si="17"/>
        <v>[48Ti]+ avg (cps)</v>
      </c>
      <c r="N38" s="1" t="str">
        <f t="shared" si="17"/>
        <v>[49Ti]+ avg (cps)</v>
      </c>
      <c r="O38" s="1" t="str">
        <f t="shared" si="17"/>
        <v>[51V]+ avg (cps)</v>
      </c>
      <c r="P38" s="1" t="str">
        <f t="shared" si="17"/>
        <v>[52Cr]+ avg (cps)</v>
      </c>
      <c r="Q38" s="1" t="str">
        <f t="shared" si="17"/>
        <v>[55Mn]+ avg (cps)</v>
      </c>
      <c r="R38" s="1" t="str">
        <f t="shared" si="17"/>
        <v>[56Fe]+ avg (cps)</v>
      </c>
      <c r="S38" s="1" t="str">
        <f t="shared" si="17"/>
        <v>[57Fe]+ avg (cps)</v>
      </c>
      <c r="T38" s="1" t="str">
        <f t="shared" si="17"/>
        <v>[58Ni]+ avg (cps)</v>
      </c>
      <c r="U38" s="1" t="str">
        <f t="shared" si="17"/>
        <v>[59Co]+ avg (cps)</v>
      </c>
      <c r="V38" s="1" t="str">
        <f t="shared" si="17"/>
        <v>[60Ni]+ avg (cps)</v>
      </c>
      <c r="W38" s="1" t="str">
        <f t="shared" si="17"/>
        <v>[63Cu]+ avg (cps)</v>
      </c>
      <c r="X38" s="1" t="str">
        <f t="shared" si="17"/>
        <v>[64Zn]+ avg (cps)</v>
      </c>
      <c r="Y38" s="1" t="str">
        <f t="shared" si="17"/>
        <v>[65Cu]+ avg (cps)</v>
      </c>
      <c r="Z38" s="1" t="str">
        <f t="shared" si="17"/>
        <v>[66Zn]+ avg (cps)</v>
      </c>
      <c r="AA38" s="1" t="str">
        <f t="shared" si="17"/>
        <v>[69Ga]+ avg (cps)</v>
      </c>
      <c r="AB38" s="1" t="str">
        <f t="shared" si="17"/>
        <v>[72Ge]+ avg (cps)</v>
      </c>
      <c r="AC38" s="1" t="str">
        <f t="shared" si="17"/>
        <v>[75As]+ avg (cps)</v>
      </c>
      <c r="AD38" s="1" t="str">
        <f t="shared" si="17"/>
        <v>[78Se]+ avg (cps)</v>
      </c>
      <c r="AE38" s="1" t="str">
        <f t="shared" si="17"/>
        <v>[85Rb]+ avg (cps)</v>
      </c>
      <c r="AF38" s="1" t="str">
        <f t="shared" si="17"/>
        <v>[88Sr]+ avg (cps)</v>
      </c>
      <c r="AG38" s="1" t="str">
        <f t="shared" si="17"/>
        <v>[89Y]+ avg (cps)</v>
      </c>
      <c r="AH38" s="1" t="str">
        <f t="shared" si="17"/>
        <v>[90Zr]+ avg (cps)</v>
      </c>
      <c r="AI38" s="1" t="str">
        <f t="shared" si="17"/>
        <v>[93Nb]+ avg (cps)</v>
      </c>
      <c r="AJ38" s="1" t="str">
        <f t="shared" si="17"/>
        <v>[98Mo]+ avg (cps)</v>
      </c>
      <c r="AK38" s="1" t="str">
        <f t="shared" si="17"/>
        <v>[107Ag]+ avg (cps)</v>
      </c>
      <c r="AL38" s="1" t="str">
        <f t="shared" si="17"/>
        <v>[111Cd]+ avg (cps)</v>
      </c>
      <c r="AM38" s="1" t="str">
        <f t="shared" si="17"/>
        <v>[112Cd]+ avg (cps)</v>
      </c>
      <c r="AN38" s="1" t="str">
        <f t="shared" si="17"/>
        <v>[115In]+ avg (cps)</v>
      </c>
      <c r="AO38" s="1" t="str">
        <f t="shared" si="17"/>
        <v>[118Sn]+ avg (cps)</v>
      </c>
      <c r="AP38" s="1" t="str">
        <f t="shared" si="17"/>
        <v>[120Sn]+ avg (cps)</v>
      </c>
      <c r="AQ38" s="1" t="str">
        <f t="shared" si="17"/>
        <v>[121Sb]+ avg (cps)</v>
      </c>
      <c r="AR38" s="1" t="str">
        <f t="shared" si="17"/>
        <v>[133Cs]+ avg (cps)</v>
      </c>
      <c r="AS38" s="1" t="str">
        <f t="shared" si="17"/>
        <v>[138Ba]+ avg (cps)</v>
      </c>
      <c r="AT38" s="1" t="str">
        <f t="shared" si="17"/>
        <v>[139La]+ avg (cps)</v>
      </c>
      <c r="AU38" s="1" t="str">
        <f t="shared" si="17"/>
        <v>[140Ce]+ avg (cps)</v>
      </c>
      <c r="AV38" s="1" t="str">
        <f t="shared" si="17"/>
        <v>[141Pr]+ avg (cps)</v>
      </c>
      <c r="AW38" s="1" t="str">
        <f t="shared" si="17"/>
        <v>[142Nd]+ avg (cps)</v>
      </c>
      <c r="AX38" s="1" t="str">
        <f t="shared" si="17"/>
        <v>[146Nd]+ avg (cps)</v>
      </c>
      <c r="AY38" s="1" t="str">
        <f t="shared" si="17"/>
        <v>[152Sm]+ avg (cps)</v>
      </c>
      <c r="AZ38" s="1" t="str">
        <f t="shared" si="17"/>
        <v>[153Eu]+ avg (cps)</v>
      </c>
      <c r="BA38" s="1" t="str">
        <f t="shared" si="17"/>
        <v>[158Gd]+ avg (cps)</v>
      </c>
      <c r="BB38" s="1" t="str">
        <f t="shared" si="17"/>
        <v>[159Tb]+ avg (cps)</v>
      </c>
      <c r="BC38" s="1" t="str">
        <f t="shared" si="17"/>
        <v>[164Dy]+ avg (cps)</v>
      </c>
      <c r="BD38" s="1" t="str">
        <f t="shared" si="17"/>
        <v>[165Ho]+ avg (cps)</v>
      </c>
      <c r="BE38" s="1" t="str">
        <f t="shared" si="17"/>
        <v>[166Er]+ avg (cps)</v>
      </c>
      <c r="BF38" s="1" t="str">
        <f t="shared" si="17"/>
        <v>[169Tm]+ avg (cps)</v>
      </c>
      <c r="BG38" s="1" t="str">
        <f t="shared" si="17"/>
        <v>[174Yb]+ avg (cps)</v>
      </c>
      <c r="BH38" s="1" t="str">
        <f t="shared" si="17"/>
        <v>[175Lu]+ avg (cps)</v>
      </c>
      <c r="BI38" s="1" t="str">
        <f t="shared" si="17"/>
        <v>[180Hf]+ avg (cps)</v>
      </c>
      <c r="BJ38" s="1" t="str">
        <f t="shared" si="17"/>
        <v>[181Ta]+ avg (cps)</v>
      </c>
      <c r="BK38" s="1" t="str">
        <f t="shared" si="17"/>
        <v>[184W]+ avg (cps)</v>
      </c>
      <c r="BL38" s="1" t="str">
        <f t="shared" si="17"/>
        <v>[208Pb]+ avg (cps)</v>
      </c>
      <c r="BM38" s="1" t="str">
        <f t="shared" si="17"/>
        <v>[209Bi]+ avg (cps)</v>
      </c>
      <c r="BN38" s="1" t="str">
        <f t="shared" si="17"/>
        <v>[232Th]+ avg (cps)</v>
      </c>
      <c r="BO38" s="1" t="str">
        <f t="shared" si="17"/>
        <v>[238U]+ avg (cps)</v>
      </c>
    </row>
    <row r="39" spans="1:67" s="26" customFormat="1" x14ac:dyDescent="0.25">
      <c r="A39" s="24" t="s">
        <v>108</v>
      </c>
      <c r="B39" s="25" t="s">
        <v>27</v>
      </c>
      <c r="C39" s="26">
        <v>1</v>
      </c>
      <c r="D39" s="26">
        <v>1</v>
      </c>
      <c r="E39" s="27">
        <v>1</v>
      </c>
      <c r="F39" s="15">
        <v>9.5104914964723495</v>
      </c>
      <c r="G39" s="15">
        <v>8.3801477642199895</v>
      </c>
      <c r="H39" s="15">
        <v>234.61487992285799</v>
      </c>
      <c r="I39" s="15">
        <v>6141.59991263342</v>
      </c>
      <c r="J39" s="15">
        <v>399.07623984382298</v>
      </c>
      <c r="K39" s="15">
        <v>30955.7680821869</v>
      </c>
      <c r="L39" s="15">
        <v>324.33111093739399</v>
      </c>
      <c r="M39" s="15">
        <v>38.802655450386403</v>
      </c>
      <c r="N39" s="15">
        <v>37.712446655824401</v>
      </c>
      <c r="O39" s="15">
        <v>202.03277257156799</v>
      </c>
      <c r="P39" s="15">
        <v>71.649485056872805</v>
      </c>
      <c r="Q39" s="15">
        <v>86.224017829790398</v>
      </c>
      <c r="R39" s="15">
        <v>1831.7102609124599</v>
      </c>
      <c r="S39" s="15">
        <v>1576.96890378996</v>
      </c>
      <c r="T39" s="15">
        <v>71.470659404172693</v>
      </c>
      <c r="U39" s="15">
        <v>30.325827433251501</v>
      </c>
      <c r="V39" s="15">
        <v>17.7713595807746</v>
      </c>
      <c r="W39" s="15">
        <v>40.719288685375801</v>
      </c>
      <c r="X39" s="15">
        <v>238.63634896265401</v>
      </c>
      <c r="Y39" s="15">
        <v>43.300399550643597</v>
      </c>
      <c r="Z39" s="15">
        <v>143.66824939923001</v>
      </c>
      <c r="AA39" s="15">
        <v>72.553272447720602</v>
      </c>
      <c r="AB39" s="15">
        <v>13.5117996825887</v>
      </c>
      <c r="AC39" s="15">
        <v>18.253073275473898</v>
      </c>
      <c r="AD39" s="15">
        <v>17.283456948451501</v>
      </c>
      <c r="AE39" s="15">
        <v>86.536189095398498</v>
      </c>
      <c r="AF39" s="15">
        <v>12.3912083164783</v>
      </c>
      <c r="AG39" s="15">
        <v>5.3535196366194704</v>
      </c>
      <c r="AH39" s="15">
        <v>7.2679022578124197</v>
      </c>
      <c r="AI39" s="15">
        <v>11.527931027907</v>
      </c>
      <c r="AJ39" s="15">
        <v>6.47514247793388</v>
      </c>
      <c r="AK39" s="15">
        <v>8.6971016243627606</v>
      </c>
      <c r="AL39" s="15">
        <v>6.5271866781949299</v>
      </c>
      <c r="AM39" s="15">
        <v>5.6970113586869404</v>
      </c>
      <c r="AN39" s="15">
        <v>5.9562008397124897</v>
      </c>
      <c r="AO39" s="15">
        <v>11.379862935575201</v>
      </c>
      <c r="AP39" s="15">
        <v>12.9587245365027</v>
      </c>
      <c r="AQ39" s="15">
        <v>6.6943845240786004</v>
      </c>
      <c r="AR39" s="15">
        <v>8.7559912894094296</v>
      </c>
      <c r="AS39" s="15">
        <v>20.165861674413001</v>
      </c>
      <c r="AT39" s="15">
        <v>5.96961043832746</v>
      </c>
      <c r="AU39" s="15">
        <v>6.4287246739950996</v>
      </c>
      <c r="AV39" s="15">
        <v>4.6650357985394697</v>
      </c>
      <c r="AW39" s="15">
        <v>5.1778821796496004</v>
      </c>
      <c r="AX39" s="15">
        <v>5.5089020441736301</v>
      </c>
      <c r="AY39" s="15">
        <v>4.8936552299621896</v>
      </c>
      <c r="AZ39" s="15">
        <v>5.2430546467251498</v>
      </c>
      <c r="BA39" s="15">
        <v>5.1888536759078301</v>
      </c>
      <c r="BB39" s="15">
        <v>5.2380846629825299</v>
      </c>
      <c r="BC39" s="15">
        <v>5.5461300516168102</v>
      </c>
      <c r="BD39" s="15">
        <v>4.8698367673348297</v>
      </c>
      <c r="BE39" s="15">
        <v>6.0664782853713799</v>
      </c>
      <c r="BF39" s="15">
        <v>12.5623446338065</v>
      </c>
      <c r="BG39" s="15">
        <v>5.0658230263658703</v>
      </c>
      <c r="BH39" s="15">
        <v>5.5128405150894304</v>
      </c>
      <c r="BI39" s="15">
        <v>5.5818577126806002</v>
      </c>
      <c r="BJ39" s="15">
        <v>12.2622700266881</v>
      </c>
      <c r="BK39" s="15">
        <v>5.9810507732546698</v>
      </c>
      <c r="BL39" s="15">
        <v>15.1673678939335</v>
      </c>
      <c r="BM39" s="15">
        <v>6.8453596254674496</v>
      </c>
      <c r="BN39" s="15">
        <v>7.5565365815088699</v>
      </c>
      <c r="BO39" s="15">
        <v>5.6979490966033302</v>
      </c>
    </row>
    <row r="40" spans="1:67" s="26" customFormat="1" x14ac:dyDescent="0.25">
      <c r="A40" s="24" t="s">
        <v>109</v>
      </c>
      <c r="B40" s="25" t="s">
        <v>28</v>
      </c>
      <c r="C40" s="26">
        <v>1</v>
      </c>
      <c r="D40" s="26">
        <v>1</v>
      </c>
      <c r="E40" s="27">
        <v>1</v>
      </c>
      <c r="F40" s="15">
        <v>7.8438580429008002</v>
      </c>
      <c r="G40" s="15">
        <v>7.8783666895818101</v>
      </c>
      <c r="H40" s="15">
        <v>123.43065115530101</v>
      </c>
      <c r="I40" s="15">
        <v>5012.7946160020601</v>
      </c>
      <c r="J40" s="15">
        <v>345.802391668854</v>
      </c>
      <c r="K40" s="15">
        <v>20516.091009320899</v>
      </c>
      <c r="L40" s="15">
        <v>199.70710051631301</v>
      </c>
      <c r="M40" s="15">
        <v>72.924802228590494</v>
      </c>
      <c r="N40" s="15">
        <v>30.876276718597602</v>
      </c>
      <c r="O40" s="15">
        <v>144.92077969502</v>
      </c>
      <c r="P40" s="15">
        <v>118.86332693048401</v>
      </c>
      <c r="Q40" s="15">
        <v>144.658402227952</v>
      </c>
      <c r="R40" s="15">
        <v>1379.3244378955901</v>
      </c>
      <c r="S40" s="15">
        <v>1049.69466832167</v>
      </c>
      <c r="T40" s="15">
        <v>99.534767419586004</v>
      </c>
      <c r="U40" s="15">
        <v>119.093071694907</v>
      </c>
      <c r="V40" s="15">
        <v>35.0087738814142</v>
      </c>
      <c r="W40" s="15">
        <v>99.424958798253101</v>
      </c>
      <c r="X40" s="15">
        <v>199.015522006862</v>
      </c>
      <c r="Y40" s="15">
        <v>62.721513499255202</v>
      </c>
      <c r="Z40" s="15">
        <v>117.94059755651701</v>
      </c>
      <c r="AA40" s="15">
        <v>128.754913705484</v>
      </c>
      <c r="AB40" s="15">
        <v>34.324978626784599</v>
      </c>
      <c r="AC40" s="15">
        <v>29.465457061147099</v>
      </c>
      <c r="AD40" s="15">
        <v>19.076496821077999</v>
      </c>
      <c r="AE40" s="15">
        <v>200.68056100156301</v>
      </c>
      <c r="AF40" s="15">
        <v>157.64328926503299</v>
      </c>
      <c r="AG40" s="15">
        <v>208.35121980461199</v>
      </c>
      <c r="AH40" s="15">
        <v>213.983246289303</v>
      </c>
      <c r="AI40" s="15">
        <v>1102.3028233688501</v>
      </c>
      <c r="AJ40" s="15">
        <v>269.58258248342503</v>
      </c>
      <c r="AK40" s="15">
        <v>208.59849986701599</v>
      </c>
      <c r="AL40" s="15">
        <v>31.761309456584101</v>
      </c>
      <c r="AM40" s="15">
        <v>59.193666970270399</v>
      </c>
      <c r="AN40" s="15">
        <v>335.39749009653701</v>
      </c>
      <c r="AO40" s="15">
        <v>165.13765449229101</v>
      </c>
      <c r="AP40" s="15">
        <v>225.81040865788901</v>
      </c>
      <c r="AQ40" s="15">
        <v>311.29455456815901</v>
      </c>
      <c r="AR40" s="15">
        <v>320.87528295457298</v>
      </c>
      <c r="AS40" s="15">
        <v>249.05972400143099</v>
      </c>
      <c r="AT40" s="15">
        <v>354.70147921594503</v>
      </c>
      <c r="AU40" s="15">
        <v>303.67650136216298</v>
      </c>
      <c r="AV40" s="15">
        <v>394.85681463511298</v>
      </c>
      <c r="AW40" s="15">
        <v>155.58140154535701</v>
      </c>
      <c r="AX40" s="15">
        <v>78.346776658866901</v>
      </c>
      <c r="AY40" s="15">
        <v>124.618383951219</v>
      </c>
      <c r="AZ40" s="15">
        <v>246.88127628778199</v>
      </c>
      <c r="BA40" s="15">
        <v>102.261133764991</v>
      </c>
      <c r="BB40" s="15">
        <v>441.35573030047902</v>
      </c>
      <c r="BC40" s="15">
        <v>135.11715337529</v>
      </c>
      <c r="BD40" s="15">
        <v>434.19463531483802</v>
      </c>
      <c r="BE40" s="15">
        <v>147.309843403282</v>
      </c>
      <c r="BF40" s="15">
        <v>437.79046702520901</v>
      </c>
      <c r="BG40" s="15">
        <v>148.18249756309399</v>
      </c>
      <c r="BH40" s="15">
        <v>509.8166404012</v>
      </c>
      <c r="BI40" s="15">
        <v>464.91112157382798</v>
      </c>
      <c r="BJ40" s="15">
        <v>671.57039020356899</v>
      </c>
      <c r="BK40" s="15">
        <v>544.39424503311898</v>
      </c>
      <c r="BL40" s="15">
        <v>191.58379772318699</v>
      </c>
      <c r="BM40" s="15">
        <v>1624.35631456897</v>
      </c>
      <c r="BN40" s="15">
        <v>1693.8053147502401</v>
      </c>
      <c r="BO40" s="15">
        <v>420.35209847418002</v>
      </c>
    </row>
    <row r="41" spans="1:67" s="26" customFormat="1" x14ac:dyDescent="0.25">
      <c r="A41" s="24" t="s">
        <v>110</v>
      </c>
      <c r="B41" s="25" t="s">
        <v>29</v>
      </c>
      <c r="C41" s="26">
        <v>1</v>
      </c>
      <c r="D41" s="26">
        <v>1</v>
      </c>
      <c r="E41" s="27">
        <v>1</v>
      </c>
      <c r="F41" s="15">
        <v>8.1836925986506603</v>
      </c>
      <c r="G41" s="15">
        <v>8.2573984523879602</v>
      </c>
      <c r="H41" s="15">
        <v>134.88543889365999</v>
      </c>
      <c r="I41" s="15">
        <v>5377.9005941742398</v>
      </c>
      <c r="J41" s="15">
        <v>370.28464024001801</v>
      </c>
      <c r="K41" s="15">
        <v>23087.8362006838</v>
      </c>
      <c r="L41" s="15">
        <v>225.35963934568801</v>
      </c>
      <c r="M41" s="15">
        <v>39.2389826874684</v>
      </c>
      <c r="N41" s="15">
        <v>30.7111420015402</v>
      </c>
      <c r="O41" s="15">
        <v>99.618976143994402</v>
      </c>
      <c r="P41" s="15">
        <v>63.957070882962803</v>
      </c>
      <c r="Q41" s="15">
        <v>79.651819939881307</v>
      </c>
      <c r="R41" s="15">
        <v>1473.10189764188</v>
      </c>
      <c r="S41" s="15">
        <v>1229.7839157679</v>
      </c>
      <c r="T41" s="15">
        <v>62.735954430479602</v>
      </c>
      <c r="U41" s="15">
        <v>38.683938498451198</v>
      </c>
      <c r="V41" s="15">
        <v>17.381168760872001</v>
      </c>
      <c r="W41" s="15">
        <v>51.392756894873799</v>
      </c>
      <c r="X41" s="15">
        <v>197.28990534067299</v>
      </c>
      <c r="Y41" s="15">
        <v>43.299461844960703</v>
      </c>
      <c r="Z41" s="15">
        <v>117.59973145091401</v>
      </c>
      <c r="AA41" s="15">
        <v>55.608243472515703</v>
      </c>
      <c r="AB41" s="15">
        <v>16.475599670722001</v>
      </c>
      <c r="AC41" s="15">
        <v>18.102191867405601</v>
      </c>
      <c r="AD41" s="15">
        <v>17.3885768700037</v>
      </c>
      <c r="AE41" s="15">
        <v>96.746230227752605</v>
      </c>
      <c r="AF41" s="15">
        <v>27.6331260323226</v>
      </c>
      <c r="AG41" s="15">
        <v>30.7043902927172</v>
      </c>
      <c r="AH41" s="15">
        <v>91.226168824630804</v>
      </c>
      <c r="AI41" s="15">
        <v>441.909179498296</v>
      </c>
      <c r="AJ41" s="15">
        <v>69.050557085067297</v>
      </c>
      <c r="AK41" s="15">
        <v>55.0686716193715</v>
      </c>
      <c r="AL41" s="15">
        <v>9.8743320549065992</v>
      </c>
      <c r="AM41" s="15">
        <v>13.6168258549661</v>
      </c>
      <c r="AN41" s="15">
        <v>46.059398607425202</v>
      </c>
      <c r="AO41" s="15">
        <v>51.237562238335201</v>
      </c>
      <c r="AP41" s="15">
        <v>70.129231715847595</v>
      </c>
      <c r="AQ41" s="15">
        <v>89.956102514834498</v>
      </c>
      <c r="AR41" s="15">
        <v>53.262503566474699</v>
      </c>
      <c r="AS41" s="15">
        <v>44.276579999727602</v>
      </c>
      <c r="AT41" s="15">
        <v>43.751168067139503</v>
      </c>
      <c r="AU41" s="15">
        <v>38.381706915701898</v>
      </c>
      <c r="AV41" s="15">
        <v>49.023292236947398</v>
      </c>
      <c r="AW41" s="15">
        <v>21.746411259995199</v>
      </c>
      <c r="AX41" s="15">
        <v>13.899833731449</v>
      </c>
      <c r="AY41" s="15">
        <v>19.382854368974101</v>
      </c>
      <c r="AZ41" s="15">
        <v>32.524905857297398</v>
      </c>
      <c r="BA41" s="15">
        <v>16.767422247879001</v>
      </c>
      <c r="BB41" s="15">
        <v>53.650631223433102</v>
      </c>
      <c r="BC41" s="15">
        <v>19.8663495626848</v>
      </c>
      <c r="BD41" s="15">
        <v>52.499188485325099</v>
      </c>
      <c r="BE41" s="15">
        <v>21.561302630762199</v>
      </c>
      <c r="BF41" s="15">
        <v>56.510811873044901</v>
      </c>
      <c r="BG41" s="15">
        <v>22.554643606318301</v>
      </c>
      <c r="BH41" s="15">
        <v>60.009213507512399</v>
      </c>
      <c r="BI41" s="15">
        <v>199.45494318283201</v>
      </c>
      <c r="BJ41" s="15">
        <v>250.01293070057699</v>
      </c>
      <c r="BK41" s="15">
        <v>165.12958994574001</v>
      </c>
      <c r="BL41" s="15">
        <v>43.843722230885597</v>
      </c>
      <c r="BM41" s="15">
        <v>280.98373131213498</v>
      </c>
      <c r="BN41" s="15">
        <v>422.04208192274399</v>
      </c>
      <c r="BO41" s="15">
        <v>57.5593851184044</v>
      </c>
    </row>
    <row r="42" spans="1:67" s="26" customFormat="1" x14ac:dyDescent="0.25">
      <c r="A42" s="24" t="s">
        <v>111</v>
      </c>
      <c r="B42" s="25" t="s">
        <v>30</v>
      </c>
      <c r="C42" s="26">
        <v>1</v>
      </c>
      <c r="D42" s="26">
        <v>1</v>
      </c>
      <c r="E42" s="27">
        <v>1</v>
      </c>
      <c r="F42" s="15">
        <v>7.6812551155003703</v>
      </c>
      <c r="G42" s="15">
        <v>8.2765282334576398</v>
      </c>
      <c r="H42" s="15">
        <v>140.27102945801099</v>
      </c>
      <c r="I42" s="15">
        <v>5477.2229808749598</v>
      </c>
      <c r="J42" s="15">
        <v>374.427640029896</v>
      </c>
      <c r="K42" s="15">
        <v>24298.218744780399</v>
      </c>
      <c r="L42" s="15">
        <v>236.78048202830001</v>
      </c>
      <c r="M42" s="15">
        <v>45.381417118533797</v>
      </c>
      <c r="N42" s="15">
        <v>32.164534927520002</v>
      </c>
      <c r="O42" s="15">
        <v>97.7751110774567</v>
      </c>
      <c r="P42" s="15">
        <v>63.281152591943602</v>
      </c>
      <c r="Q42" s="15">
        <v>77.944488931816693</v>
      </c>
      <c r="R42" s="15">
        <v>1527.7561859892501</v>
      </c>
      <c r="S42" s="15">
        <v>1270.1876598982799</v>
      </c>
      <c r="T42" s="15">
        <v>61.839481453072302</v>
      </c>
      <c r="U42" s="15">
        <v>34.618020356348303</v>
      </c>
      <c r="V42" s="15">
        <v>16.502512587110399</v>
      </c>
      <c r="W42" s="15">
        <v>47.9268007921522</v>
      </c>
      <c r="X42" s="15">
        <v>197.65815288532599</v>
      </c>
      <c r="Y42" s="15">
        <v>40.5210517950416</v>
      </c>
      <c r="Z42" s="15">
        <v>120.15599222055199</v>
      </c>
      <c r="AA42" s="15">
        <v>56.2356809424357</v>
      </c>
      <c r="AB42" s="15">
        <v>13.0875691630057</v>
      </c>
      <c r="AC42" s="15">
        <v>16.7126586401087</v>
      </c>
      <c r="AD42" s="15">
        <v>16.065153861061098</v>
      </c>
      <c r="AE42" s="15">
        <v>86.271186031461497</v>
      </c>
      <c r="AF42" s="15">
        <v>21.2761378908003</v>
      </c>
      <c r="AG42" s="15">
        <v>17.892420908796201</v>
      </c>
      <c r="AH42" s="15">
        <v>66.270928075391794</v>
      </c>
      <c r="AI42" s="15">
        <v>285.13385685137803</v>
      </c>
      <c r="AJ42" s="15">
        <v>39.276210673627297</v>
      </c>
      <c r="AK42" s="15">
        <v>34.341670343734201</v>
      </c>
      <c r="AL42" s="15">
        <v>8.6319291583190303</v>
      </c>
      <c r="AM42" s="15">
        <v>10.553813675765401</v>
      </c>
      <c r="AN42" s="15">
        <v>28.412476299132798</v>
      </c>
      <c r="AO42" s="15">
        <v>35.235048967483202</v>
      </c>
      <c r="AP42" s="15">
        <v>47.091092866700997</v>
      </c>
      <c r="AQ42" s="15">
        <v>53.263535001685398</v>
      </c>
      <c r="AR42" s="15">
        <v>33.610894792368001</v>
      </c>
      <c r="AS42" s="15">
        <v>31.219487228119799</v>
      </c>
      <c r="AT42" s="15">
        <v>24.632098005365499</v>
      </c>
      <c r="AU42" s="15">
        <v>23.575366321292599</v>
      </c>
      <c r="AV42" s="15">
        <v>29.4374188233895</v>
      </c>
      <c r="AW42" s="15">
        <v>13.1752471591836</v>
      </c>
      <c r="AX42" s="15">
        <v>10.0996693931504</v>
      </c>
      <c r="AY42" s="15">
        <v>11.894584735657601</v>
      </c>
      <c r="AZ42" s="15">
        <v>19.718937981960899</v>
      </c>
      <c r="BA42" s="15">
        <v>10.795092408591399</v>
      </c>
      <c r="BB42" s="15">
        <v>31.967985928917699</v>
      </c>
      <c r="BC42" s="15">
        <v>13.7193201241873</v>
      </c>
      <c r="BD42" s="15">
        <v>31.336516415483199</v>
      </c>
      <c r="BE42" s="15">
        <v>13.1239531588199</v>
      </c>
      <c r="BF42" s="15">
        <v>35.778465372886899</v>
      </c>
      <c r="BG42" s="15">
        <v>13.6110118534633</v>
      </c>
      <c r="BH42" s="15">
        <v>35.354234820013097</v>
      </c>
      <c r="BI42" s="15">
        <v>144.42303056579701</v>
      </c>
      <c r="BJ42" s="15">
        <v>186.38669201747101</v>
      </c>
      <c r="BK42" s="15">
        <v>94.986573239453705</v>
      </c>
      <c r="BL42" s="15">
        <v>32.5908285240913</v>
      </c>
      <c r="BM42" s="15">
        <v>137.08142298806001</v>
      </c>
      <c r="BN42" s="15">
        <v>231.94721692034699</v>
      </c>
      <c r="BO42" s="15">
        <v>32.7044817129648</v>
      </c>
    </row>
    <row r="43" spans="1:67" s="26" customFormat="1" x14ac:dyDescent="0.25">
      <c r="A43" s="24" t="s">
        <v>112</v>
      </c>
      <c r="B43" s="25" t="s">
        <v>31</v>
      </c>
      <c r="C43" s="26">
        <v>1</v>
      </c>
      <c r="D43" s="26">
        <v>1</v>
      </c>
      <c r="E43" s="27">
        <v>1</v>
      </c>
      <c r="F43" s="15">
        <v>7.4727969734887498</v>
      </c>
      <c r="G43" s="15">
        <v>9.12161350348571</v>
      </c>
      <c r="H43" s="15">
        <v>140.87446082155401</v>
      </c>
      <c r="I43" s="15">
        <v>5541.5218557962398</v>
      </c>
      <c r="J43" s="15">
        <v>368.66976866963</v>
      </c>
      <c r="K43" s="15">
        <v>24778.3964008603</v>
      </c>
      <c r="L43" s="15">
        <v>239.20396017343799</v>
      </c>
      <c r="M43" s="15">
        <v>36.951851067525801</v>
      </c>
      <c r="N43" s="15">
        <v>31.6707245308755</v>
      </c>
      <c r="O43" s="15">
        <v>93.605010670366994</v>
      </c>
      <c r="P43" s="15">
        <v>61.212044118498703</v>
      </c>
      <c r="Q43" s="15">
        <v>73.965780020370403</v>
      </c>
      <c r="R43" s="15">
        <v>1570.50173221105</v>
      </c>
      <c r="S43" s="15">
        <v>1320.1476538320801</v>
      </c>
      <c r="T43" s="15">
        <v>58.739522473840204</v>
      </c>
      <c r="U43" s="15">
        <v>30.2815663292027</v>
      </c>
      <c r="V43" s="15">
        <v>15.9960429148835</v>
      </c>
      <c r="W43" s="15">
        <v>47.409078144181102</v>
      </c>
      <c r="X43" s="15">
        <v>209.433270340012</v>
      </c>
      <c r="Y43" s="15">
        <v>41.4703191580085</v>
      </c>
      <c r="Z43" s="15">
        <v>124.873447520035</v>
      </c>
      <c r="AA43" s="15">
        <v>52.7071777260769</v>
      </c>
      <c r="AB43" s="15">
        <v>13.204504441561999</v>
      </c>
      <c r="AC43" s="15">
        <v>15.9783197359813</v>
      </c>
      <c r="AD43" s="15">
        <v>16.675805746155699</v>
      </c>
      <c r="AE43" s="15">
        <v>81.650879841963999</v>
      </c>
      <c r="AF43" s="15">
        <v>14.142237815114701</v>
      </c>
      <c r="AG43" s="15">
        <v>9.2414558067382195</v>
      </c>
      <c r="AH43" s="15">
        <v>56.784723621231201</v>
      </c>
      <c r="AI43" s="15">
        <v>206.17661583987601</v>
      </c>
      <c r="AJ43" s="15">
        <v>27.295635826974799</v>
      </c>
      <c r="AK43" s="15">
        <v>26.039448198942001</v>
      </c>
      <c r="AL43" s="15">
        <v>5.7400533225999002</v>
      </c>
      <c r="AM43" s="15">
        <v>7.4746724704608702</v>
      </c>
      <c r="AN43" s="15">
        <v>14.4121174892244</v>
      </c>
      <c r="AO43" s="15">
        <v>27.629281299965101</v>
      </c>
      <c r="AP43" s="15">
        <v>35.250896623140498</v>
      </c>
      <c r="AQ43" s="15">
        <v>36.9953619402283</v>
      </c>
      <c r="AR43" s="15">
        <v>19.7878613596598</v>
      </c>
      <c r="AS43" s="15">
        <v>21.964715533261302</v>
      </c>
      <c r="AT43" s="15">
        <v>9.6415866374280093</v>
      </c>
      <c r="AU43" s="15">
        <v>9.9260949208089695</v>
      </c>
      <c r="AV43" s="15">
        <v>9.6782520279746294</v>
      </c>
      <c r="AW43" s="15">
        <v>7.8526727627188802</v>
      </c>
      <c r="AX43" s="15">
        <v>6.4025619034746697</v>
      </c>
      <c r="AY43" s="15">
        <v>6.3534247008951601</v>
      </c>
      <c r="AZ43" s="15">
        <v>8.5112428830045008</v>
      </c>
      <c r="BA43" s="15">
        <v>6.7106073116707297</v>
      </c>
      <c r="BB43" s="15">
        <v>11.095917303473099</v>
      </c>
      <c r="BC43" s="15">
        <v>6.5264365171823204</v>
      </c>
      <c r="BD43" s="15">
        <v>11.7116330209398</v>
      </c>
      <c r="BE43" s="15">
        <v>6.9316310700109796</v>
      </c>
      <c r="BF43" s="15">
        <v>16.953468617237</v>
      </c>
      <c r="BG43" s="15">
        <v>7.2540237826157998</v>
      </c>
      <c r="BH43" s="15">
        <v>11.7430470661743</v>
      </c>
      <c r="BI43" s="15">
        <v>118.439565239457</v>
      </c>
      <c r="BJ43" s="15">
        <v>154.00638463640101</v>
      </c>
      <c r="BK43" s="15">
        <v>66.270271436043899</v>
      </c>
      <c r="BL43" s="15">
        <v>25.880033504451202</v>
      </c>
      <c r="BM43" s="15">
        <v>80.033477382220795</v>
      </c>
      <c r="BN43" s="15">
        <v>157.03404394637599</v>
      </c>
      <c r="BO43" s="15">
        <v>15.3033392128608</v>
      </c>
    </row>
    <row r="44" spans="1:67" s="26" customFormat="1" x14ac:dyDescent="0.25">
      <c r="A44" s="24" t="s">
        <v>113</v>
      </c>
      <c r="B44" s="25" t="s">
        <v>97</v>
      </c>
      <c r="C44" s="26">
        <v>1</v>
      </c>
      <c r="D44" s="26">
        <v>1</v>
      </c>
      <c r="E44" s="27">
        <v>1</v>
      </c>
      <c r="F44" s="15">
        <v>8.1581863177887506</v>
      </c>
      <c r="G44" s="15">
        <v>7.93378666955463</v>
      </c>
      <c r="H44" s="15">
        <v>140.54419093774001</v>
      </c>
      <c r="I44" s="15">
        <v>5647.2841953143998</v>
      </c>
      <c r="J44" s="15">
        <v>389.26848837702897</v>
      </c>
      <c r="K44" s="15">
        <v>25385.424910527301</v>
      </c>
      <c r="L44" s="15">
        <v>248.85689302386999</v>
      </c>
      <c r="M44" s="15">
        <v>34.767213738429803</v>
      </c>
      <c r="N44" s="15">
        <v>31.8025698360841</v>
      </c>
      <c r="O44" s="15">
        <v>92.161182756905902</v>
      </c>
      <c r="P44" s="15">
        <v>59.741490767897602</v>
      </c>
      <c r="Q44" s="15">
        <v>75.974217450811807</v>
      </c>
      <c r="R44" s="15">
        <v>1611.46886362852</v>
      </c>
      <c r="S44" s="15">
        <v>1347.7785276411701</v>
      </c>
      <c r="T44" s="15">
        <v>62.377084239544999</v>
      </c>
      <c r="U44" s="15">
        <v>28.552761040625199</v>
      </c>
      <c r="V44" s="15">
        <v>15.865229054367999</v>
      </c>
      <c r="W44" s="15">
        <v>45.868007194735902</v>
      </c>
      <c r="X44" s="15">
        <v>209.09493590964701</v>
      </c>
      <c r="Y44" s="15">
        <v>40.311843419892902</v>
      </c>
      <c r="Z44" s="15">
        <v>126.599721043873</v>
      </c>
      <c r="AA44" s="15">
        <v>55.580392866271097</v>
      </c>
      <c r="AB44" s="15">
        <v>12.812063120543501</v>
      </c>
      <c r="AC44" s="15">
        <v>15.4369662289347</v>
      </c>
      <c r="AD44" s="15">
        <v>16.085596407973799</v>
      </c>
      <c r="AE44" s="15">
        <v>82.589738771831904</v>
      </c>
      <c r="AF44" s="15">
        <v>13.678622416900801</v>
      </c>
      <c r="AG44" s="15">
        <v>7.5906700526375497</v>
      </c>
      <c r="AH44" s="15">
        <v>50.653635566895403</v>
      </c>
      <c r="AI44" s="15">
        <v>168.39693425748001</v>
      </c>
      <c r="AJ44" s="15">
        <v>20.852845055343099</v>
      </c>
      <c r="AK44" s="15">
        <v>22.558300673871901</v>
      </c>
      <c r="AL44" s="15">
        <v>6.5174342410711104</v>
      </c>
      <c r="AM44" s="15">
        <v>7.0754793648878902</v>
      </c>
      <c r="AN44" s="15">
        <v>11.962289081560799</v>
      </c>
      <c r="AO44" s="15">
        <v>24.0714272684435</v>
      </c>
      <c r="AP44" s="15">
        <v>30.472207484349699</v>
      </c>
      <c r="AQ44" s="15">
        <v>29.551540860738399</v>
      </c>
      <c r="AR44" s="15">
        <v>17.590658404829501</v>
      </c>
      <c r="AS44" s="15">
        <v>21.372536959634299</v>
      </c>
      <c r="AT44" s="15">
        <v>9.2817783538727294</v>
      </c>
      <c r="AU44" s="15">
        <v>8.6556537899003203</v>
      </c>
      <c r="AV44" s="15">
        <v>9.4151240442773698</v>
      </c>
      <c r="AW44" s="15">
        <v>6.7091069269864203</v>
      </c>
      <c r="AX44" s="15">
        <v>6.5731356073257503</v>
      </c>
      <c r="AY44" s="15">
        <v>6.2334886074682396</v>
      </c>
      <c r="AZ44" s="15">
        <v>8.2339551499380796</v>
      </c>
      <c r="BA44" s="15">
        <v>6.8993730582316797</v>
      </c>
      <c r="BB44" s="15">
        <v>10.252332359870399</v>
      </c>
      <c r="BC44" s="15">
        <v>6.4366016431313202</v>
      </c>
      <c r="BD44" s="15">
        <v>10.074913211562899</v>
      </c>
      <c r="BE44" s="15">
        <v>7.2579622767004501</v>
      </c>
      <c r="BF44" s="15">
        <v>16.862508435597</v>
      </c>
      <c r="BG44" s="15">
        <v>6.8738666893503</v>
      </c>
      <c r="BH44" s="15">
        <v>11.7345136280499</v>
      </c>
      <c r="BI44" s="15">
        <v>100.9246757762</v>
      </c>
      <c r="BJ44" s="15">
        <v>133.25500210924301</v>
      </c>
      <c r="BK44" s="15">
        <v>49.993752578327602</v>
      </c>
      <c r="BL44" s="15">
        <v>23.973903015496798</v>
      </c>
      <c r="BM44" s="15">
        <v>58.662159427913302</v>
      </c>
      <c r="BN44" s="15">
        <v>123.082658531915</v>
      </c>
      <c r="BO44" s="15">
        <v>12.442127245374699</v>
      </c>
    </row>
    <row r="45" spans="1:67" s="26" customFormat="1" x14ac:dyDescent="0.25">
      <c r="A45" s="24" t="s">
        <v>114</v>
      </c>
      <c r="B45" s="25" t="s">
        <v>98</v>
      </c>
      <c r="C45" s="26">
        <v>1</v>
      </c>
      <c r="D45" s="26">
        <v>1</v>
      </c>
      <c r="E45" s="27">
        <v>1</v>
      </c>
      <c r="F45" s="15">
        <v>9.5736009855707707</v>
      </c>
      <c r="G45" s="15">
        <v>8.8700196494522192</v>
      </c>
      <c r="H45" s="15">
        <v>606.72087870379505</v>
      </c>
      <c r="I45" s="15">
        <v>5108.7101649279502</v>
      </c>
      <c r="J45" s="15">
        <v>394.555803906969</v>
      </c>
      <c r="K45" s="15">
        <v>21462.3614917673</v>
      </c>
      <c r="L45" s="15">
        <v>231.34575326564601</v>
      </c>
      <c r="M45" s="15">
        <v>133.60796487749599</v>
      </c>
      <c r="N45" s="15">
        <v>374.11987564132198</v>
      </c>
      <c r="O45" s="15">
        <v>20365.205526065802</v>
      </c>
      <c r="P45" s="15">
        <v>1422.7383009734001</v>
      </c>
      <c r="Q45" s="15">
        <v>119.115202621317</v>
      </c>
      <c r="R45" s="15">
        <v>4002.12596114999</v>
      </c>
      <c r="S45" s="15">
        <v>1253.7003373249399</v>
      </c>
      <c r="T45" s="15">
        <v>162.839832558653</v>
      </c>
      <c r="U45" s="15">
        <v>33.378336977477602</v>
      </c>
      <c r="V45" s="15">
        <v>60.287720425696499</v>
      </c>
      <c r="W45" s="15">
        <v>82.079799398874897</v>
      </c>
      <c r="X45" s="15">
        <v>322.27428538063702</v>
      </c>
      <c r="Y45" s="15">
        <v>59.224049566104597</v>
      </c>
      <c r="Z45" s="15">
        <v>195.747990445635</v>
      </c>
      <c r="AA45" s="15">
        <v>91.940909425009593</v>
      </c>
      <c r="AB45" s="15">
        <v>192.26318524668099</v>
      </c>
      <c r="AC45" s="15">
        <v>42.645955485562297</v>
      </c>
      <c r="AD45" s="15">
        <v>17.8335312960393</v>
      </c>
      <c r="AE45" s="15">
        <v>85.007683897210498</v>
      </c>
      <c r="AF45" s="15">
        <v>37.396242869715103</v>
      </c>
      <c r="AG45" s="15">
        <v>10.4904228528455</v>
      </c>
      <c r="AH45" s="15">
        <v>842.14352245646296</v>
      </c>
      <c r="AI45" s="15">
        <v>178.157706256534</v>
      </c>
      <c r="AJ45" s="15">
        <v>41.378046277806497</v>
      </c>
      <c r="AK45" s="15">
        <v>92.445878399870793</v>
      </c>
      <c r="AL45" s="15">
        <v>9.4855478265463802</v>
      </c>
      <c r="AM45" s="15">
        <v>334.93959402205599</v>
      </c>
      <c r="AN45" s="15">
        <v>141.32325997994701</v>
      </c>
      <c r="AO45" s="15">
        <v>9079.7563688983191</v>
      </c>
      <c r="AP45" s="15">
        <v>12659.0545054781</v>
      </c>
      <c r="AQ45" s="15">
        <v>67.433529622023499</v>
      </c>
      <c r="AR45" s="15">
        <v>44.927366844990601</v>
      </c>
      <c r="AS45" s="15">
        <v>46.861066791446099</v>
      </c>
      <c r="AT45" s="15">
        <v>23.661919140179599</v>
      </c>
      <c r="AU45" s="15">
        <v>16.659114072320399</v>
      </c>
      <c r="AV45" s="15">
        <v>12.935093687463899</v>
      </c>
      <c r="AW45" s="15">
        <v>12.748109627047301</v>
      </c>
      <c r="AX45" s="15">
        <v>9.9524452210512493</v>
      </c>
      <c r="AY45" s="15">
        <v>10.1626850808012</v>
      </c>
      <c r="AZ45" s="15">
        <v>12.1158898438593</v>
      </c>
      <c r="BA45" s="15">
        <v>8.6165503398469792</v>
      </c>
      <c r="BB45" s="15">
        <v>10.3384163142505</v>
      </c>
      <c r="BC45" s="15">
        <v>9.8041896199066993</v>
      </c>
      <c r="BD45" s="15">
        <v>11.9495359312807</v>
      </c>
      <c r="BE45" s="15">
        <v>9.3916807017318096</v>
      </c>
      <c r="BF45" s="15">
        <v>16.775955668556399</v>
      </c>
      <c r="BG45" s="15">
        <v>16.1683982590956</v>
      </c>
      <c r="BH45" s="15">
        <v>12.631830709846801</v>
      </c>
      <c r="BI45" s="15">
        <v>1598.0830958726101</v>
      </c>
      <c r="BJ45" s="15">
        <v>201.794119101066</v>
      </c>
      <c r="BK45" s="15">
        <v>53.8985680081392</v>
      </c>
      <c r="BL45" s="15">
        <v>76.865626815784694</v>
      </c>
      <c r="BM45" s="15">
        <v>204.96168916001599</v>
      </c>
      <c r="BN45" s="15">
        <v>191.84814436607601</v>
      </c>
      <c r="BO45" s="15">
        <v>14.363074009350701</v>
      </c>
    </row>
    <row r="46" spans="1:67" s="26" customFormat="1" x14ac:dyDescent="0.25">
      <c r="A46" s="24" t="s">
        <v>115</v>
      </c>
      <c r="B46" s="24" t="s">
        <v>97</v>
      </c>
      <c r="C46" s="26">
        <v>1</v>
      </c>
      <c r="D46" s="26">
        <v>1</v>
      </c>
      <c r="E46" s="27">
        <v>1</v>
      </c>
      <c r="F46" s="15">
        <v>6.9318186104091</v>
      </c>
      <c r="G46" s="15">
        <v>7.4259103184651396</v>
      </c>
      <c r="H46" s="15">
        <v>102.012633839066</v>
      </c>
      <c r="I46" s="15">
        <v>4710.65550407704</v>
      </c>
      <c r="J46" s="15">
        <v>314.72346989928002</v>
      </c>
      <c r="K46" s="15">
        <v>20942.190022143801</v>
      </c>
      <c r="L46" s="15">
        <v>210.86209412427201</v>
      </c>
      <c r="M46" s="15">
        <v>232.89104561087299</v>
      </c>
      <c r="N46" s="15">
        <v>60.676035677056902</v>
      </c>
      <c r="O46" s="15">
        <v>2137.3562860150901</v>
      </c>
      <c r="P46" s="15">
        <v>176.39729932722901</v>
      </c>
      <c r="Q46" s="15">
        <v>62.1900063018129</v>
      </c>
      <c r="R46" s="15">
        <v>1397.4461337887301</v>
      </c>
      <c r="S46" s="15">
        <v>1098.2211478034401</v>
      </c>
      <c r="T46" s="15">
        <v>57.7663428016971</v>
      </c>
      <c r="U46" s="15">
        <v>22.187896020629601</v>
      </c>
      <c r="V46" s="15">
        <v>17.428618047433599</v>
      </c>
      <c r="W46" s="15">
        <v>49.228562282282702</v>
      </c>
      <c r="X46" s="15">
        <v>204.25801341160101</v>
      </c>
      <c r="Y46" s="15">
        <v>42.323562807126599</v>
      </c>
      <c r="Z46" s="15">
        <v>121.868950213668</v>
      </c>
      <c r="AA46" s="15">
        <v>50.732498935802703</v>
      </c>
      <c r="AB46" s="15">
        <v>32.324136973007597</v>
      </c>
      <c r="AC46" s="15">
        <v>15.4230877533629</v>
      </c>
      <c r="AD46" s="15">
        <v>13.885392613918601</v>
      </c>
      <c r="AE46" s="15">
        <v>69.238291059637703</v>
      </c>
      <c r="AF46" s="15">
        <v>142.31800765121599</v>
      </c>
      <c r="AG46" s="15">
        <v>5.5095584438343304</v>
      </c>
      <c r="AH46" s="15">
        <v>5.4884594567815901</v>
      </c>
      <c r="AI46" s="15">
        <v>12.647397080868499</v>
      </c>
      <c r="AJ46" s="15">
        <v>6.3320443710757504</v>
      </c>
      <c r="AK46" s="15">
        <v>7.3490161895566102</v>
      </c>
      <c r="AL46" s="15">
        <v>13.5231462567438</v>
      </c>
      <c r="AM46" s="15">
        <v>19.68124111349</v>
      </c>
      <c r="AN46" s="15">
        <v>5.24042898845049</v>
      </c>
      <c r="AO46" s="15">
        <v>11.729262362528299</v>
      </c>
      <c r="AP46" s="15">
        <v>13.6991588119058</v>
      </c>
      <c r="AQ46" s="15">
        <v>10.0103971726039</v>
      </c>
      <c r="AR46" s="15">
        <v>8.8166626460921496</v>
      </c>
      <c r="AS46" s="15">
        <v>58.723393520449299</v>
      </c>
      <c r="AT46" s="15">
        <v>5.7726864616581102</v>
      </c>
      <c r="AU46" s="15">
        <v>6.3891523365218204</v>
      </c>
      <c r="AV46" s="15">
        <v>4.9950241659440904</v>
      </c>
      <c r="AW46" s="15">
        <v>4.83289008038484</v>
      </c>
      <c r="AX46" s="15">
        <v>5.7081703856135704</v>
      </c>
      <c r="AY46" s="15">
        <v>4.8934676691239796</v>
      </c>
      <c r="AZ46" s="15">
        <v>4.9330400322902097</v>
      </c>
      <c r="BA46" s="15">
        <v>4.7998818814650699</v>
      </c>
      <c r="BB46" s="15">
        <v>5.1601590301156497</v>
      </c>
      <c r="BC46" s="15">
        <v>5.1577209216703697</v>
      </c>
      <c r="BD46" s="15">
        <v>4.9193490865340399</v>
      </c>
      <c r="BE46" s="15">
        <v>4.4993383404014402</v>
      </c>
      <c r="BF46" s="15">
        <v>10.168592763609499</v>
      </c>
      <c r="BG46" s="15">
        <v>4.06207327207101</v>
      </c>
      <c r="BH46" s="15">
        <v>5.8293255453890396</v>
      </c>
      <c r="BI46" s="15">
        <v>6.0191227621058703</v>
      </c>
      <c r="BJ46" s="15">
        <v>13.091413755650899</v>
      </c>
      <c r="BK46" s="15">
        <v>7.23498779020266</v>
      </c>
      <c r="BL46" s="15">
        <v>27.745372683410299</v>
      </c>
      <c r="BM46" s="15">
        <v>8.5101176096614406</v>
      </c>
      <c r="BN46" s="15">
        <v>5.8005370909265901</v>
      </c>
      <c r="BO46" s="15">
        <v>5.3660852546279898</v>
      </c>
    </row>
    <row r="47" spans="1:67" x14ac:dyDescent="0.25">
      <c r="A47" t="s">
        <v>116</v>
      </c>
      <c r="B47" t="s">
        <v>127</v>
      </c>
      <c r="C47" s="1">
        <v>5</v>
      </c>
      <c r="D47" s="1">
        <v>1</v>
      </c>
      <c r="E47" s="29">
        <v>1</v>
      </c>
      <c r="F47" s="15">
        <v>11.081569949511801</v>
      </c>
      <c r="G47" s="15">
        <v>11.439127706428801</v>
      </c>
      <c r="H47" s="15">
        <v>935.63778497482099</v>
      </c>
      <c r="I47" s="15">
        <v>8583.2874047266196</v>
      </c>
      <c r="J47" s="15">
        <v>384.65990442106403</v>
      </c>
      <c r="K47" s="15">
        <v>15256.4008395807</v>
      </c>
      <c r="L47" s="15">
        <v>396.467748517492</v>
      </c>
      <c r="M47" s="15">
        <v>2513.7174279928299</v>
      </c>
      <c r="N47" s="15">
        <v>1490.17343330573</v>
      </c>
      <c r="O47" s="15">
        <v>22481.101690524702</v>
      </c>
      <c r="P47" s="15">
        <v>1730.1743688604499</v>
      </c>
      <c r="Q47" s="15">
        <v>363.43487258749099</v>
      </c>
      <c r="R47" s="15">
        <v>13573.953103382501</v>
      </c>
      <c r="S47" s="15">
        <v>1473.3915683021801</v>
      </c>
      <c r="T47" s="15">
        <v>386.84885518582303</v>
      </c>
      <c r="U47" s="15">
        <v>51.082929727564597</v>
      </c>
      <c r="V47" s="15">
        <v>139.583858384444</v>
      </c>
      <c r="W47" s="15">
        <v>407.042941640187</v>
      </c>
      <c r="X47" s="15">
        <v>1836.7546079906699</v>
      </c>
      <c r="Y47" s="15">
        <v>216.68729451120299</v>
      </c>
      <c r="Z47" s="15">
        <v>1076.13630998548</v>
      </c>
      <c r="AA47" s="15">
        <v>86.673004761591997</v>
      </c>
      <c r="AB47" s="15">
        <v>409.95019582761603</v>
      </c>
      <c r="AC47" s="15">
        <v>70.658113211636504</v>
      </c>
      <c r="AD47" s="15">
        <v>19.732816456338899</v>
      </c>
      <c r="AE47" s="15">
        <v>102.514415451133</v>
      </c>
      <c r="AF47" s="15">
        <v>237.520070838192</v>
      </c>
      <c r="AG47" s="15">
        <v>20.855095706813501</v>
      </c>
      <c r="AH47" s="15">
        <v>212.51513095426699</v>
      </c>
      <c r="AI47" s="15">
        <v>44.685337832246397</v>
      </c>
      <c r="AJ47" s="15">
        <v>52.5082844365254</v>
      </c>
      <c r="AK47" s="15">
        <v>27.2026126750408</v>
      </c>
      <c r="AL47" s="15">
        <v>12.9625692601282</v>
      </c>
      <c r="AM47" s="15">
        <v>23.259162675441399</v>
      </c>
      <c r="AN47" s="15">
        <v>15.4114598425893</v>
      </c>
      <c r="AO47" s="15">
        <v>230.16327244061699</v>
      </c>
      <c r="AP47" s="15">
        <v>317.757506275026</v>
      </c>
      <c r="AQ47" s="15">
        <v>139.25471370902801</v>
      </c>
      <c r="AR47" s="15">
        <v>25.7758513759021</v>
      </c>
      <c r="AS47" s="15">
        <v>678.33135339847502</v>
      </c>
      <c r="AT47" s="15">
        <v>48.697617680307701</v>
      </c>
      <c r="AU47" s="15">
        <v>64.188503538572206</v>
      </c>
      <c r="AV47" s="15">
        <v>20.3249950182323</v>
      </c>
      <c r="AW47" s="15">
        <v>27.773785981174399</v>
      </c>
      <c r="AX47" s="15">
        <v>15.999699989531999</v>
      </c>
      <c r="AY47" s="15">
        <v>16.1771191767583</v>
      </c>
      <c r="AZ47" s="15">
        <v>16.050525176348199</v>
      </c>
      <c r="BA47" s="15">
        <v>11.7675218897737</v>
      </c>
      <c r="BB47" s="15">
        <v>12.679842664460701</v>
      </c>
      <c r="BC47" s="15">
        <v>12.9146511092643</v>
      </c>
      <c r="BD47" s="15">
        <v>13.3988965809831</v>
      </c>
      <c r="BE47" s="15">
        <v>11.8095323347116</v>
      </c>
      <c r="BF47" s="15">
        <v>15.6744940374168</v>
      </c>
      <c r="BG47" s="15">
        <v>12.1206722499051</v>
      </c>
      <c r="BH47" s="15">
        <v>11.4316258072335</v>
      </c>
      <c r="BI47" s="15">
        <v>83.091894577252006</v>
      </c>
      <c r="BJ47" s="15">
        <v>91.046968428459905</v>
      </c>
      <c r="BK47" s="15">
        <v>30.9498887540543</v>
      </c>
      <c r="BL47" s="15">
        <v>250.549689930032</v>
      </c>
      <c r="BM47" s="15">
        <v>40.752484249814501</v>
      </c>
      <c r="BN47" s="15">
        <v>103.461807356891</v>
      </c>
      <c r="BO47" s="15">
        <v>17.218190662865101</v>
      </c>
    </row>
    <row r="48" spans="1:67" x14ac:dyDescent="0.25">
      <c r="A48" t="s">
        <v>117</v>
      </c>
      <c r="B48" t="s">
        <v>128</v>
      </c>
      <c r="C48" s="1">
        <v>5</v>
      </c>
      <c r="D48" s="1">
        <v>1</v>
      </c>
      <c r="E48" s="29">
        <v>1</v>
      </c>
      <c r="F48" s="15">
        <v>10.471293134247301</v>
      </c>
      <c r="G48" s="15">
        <v>10.9762624914755</v>
      </c>
      <c r="H48" s="15">
        <v>705.77233967178802</v>
      </c>
      <c r="I48" s="15">
        <v>9273.2637557331</v>
      </c>
      <c r="J48" s="15">
        <v>365.35459994474002</v>
      </c>
      <c r="K48" s="15">
        <v>15095.768838968899</v>
      </c>
      <c r="L48" s="15">
        <v>443.13207827005499</v>
      </c>
      <c r="M48" s="15">
        <v>3142.9448447497898</v>
      </c>
      <c r="N48" s="15">
        <v>1416.60900025925</v>
      </c>
      <c r="O48" s="15">
        <v>21383.652538999999</v>
      </c>
      <c r="P48" s="15">
        <v>1568.6736194857799</v>
      </c>
      <c r="Q48" s="15">
        <v>829.71499224092497</v>
      </c>
      <c r="R48" s="15">
        <v>27386.163238144301</v>
      </c>
      <c r="S48" s="15">
        <v>1761.67442551916</v>
      </c>
      <c r="T48" s="15">
        <v>489.79725146611997</v>
      </c>
      <c r="U48" s="15">
        <v>123.014203877714</v>
      </c>
      <c r="V48" s="15">
        <v>163.07426643653699</v>
      </c>
      <c r="W48" s="15">
        <v>738.94671872235801</v>
      </c>
      <c r="X48" s="15">
        <v>2438.8844318891302</v>
      </c>
      <c r="Y48" s="15">
        <v>383.48182914580201</v>
      </c>
      <c r="Z48" s="15">
        <v>1419.28341667769</v>
      </c>
      <c r="AA48" s="15">
        <v>99.701778052283601</v>
      </c>
      <c r="AB48" s="15">
        <v>392.93971516252299</v>
      </c>
      <c r="AC48" s="15">
        <v>61.889275251612503</v>
      </c>
      <c r="AD48" s="15">
        <v>18.0340187308766</v>
      </c>
      <c r="AE48" s="15">
        <v>112.97511186941399</v>
      </c>
      <c r="AF48" s="15">
        <v>483.73687085789197</v>
      </c>
      <c r="AG48" s="15">
        <v>17.171304071643199</v>
      </c>
      <c r="AH48" s="15">
        <v>211.04213937853299</v>
      </c>
      <c r="AI48" s="15">
        <v>58.434665350979998</v>
      </c>
      <c r="AJ48" s="15">
        <v>19.995944385060302</v>
      </c>
      <c r="AK48" s="15">
        <v>23.266101936097701</v>
      </c>
      <c r="AL48" s="15">
        <v>13.136237497079</v>
      </c>
      <c r="AM48" s="15">
        <v>23.0929025917175</v>
      </c>
      <c r="AN48" s="15">
        <v>12.931717829667001</v>
      </c>
      <c r="AO48" s="15">
        <v>183.41407707106899</v>
      </c>
      <c r="AP48" s="15">
        <v>253.644209112575</v>
      </c>
      <c r="AQ48" s="15">
        <v>290.37447317656802</v>
      </c>
      <c r="AR48" s="15">
        <v>18.865225493099398</v>
      </c>
      <c r="AS48" s="15">
        <v>1108.5350887373199</v>
      </c>
      <c r="AT48" s="15">
        <v>56.709142379390599</v>
      </c>
      <c r="AU48" s="15">
        <v>88.781216785372095</v>
      </c>
      <c r="AV48" s="15">
        <v>18.323778308269102</v>
      </c>
      <c r="AW48" s="15">
        <v>29.4730525540207</v>
      </c>
      <c r="AX48" s="15">
        <v>15.8822020137258</v>
      </c>
      <c r="AY48" s="15">
        <v>12.376673432513799</v>
      </c>
      <c r="AZ48" s="15">
        <v>13.2467024448822</v>
      </c>
      <c r="BA48" s="15">
        <v>10.8071892046786</v>
      </c>
      <c r="BB48" s="15">
        <v>11.467728528474399</v>
      </c>
      <c r="BC48" s="15">
        <v>10.762553086193501</v>
      </c>
      <c r="BD48" s="15">
        <v>10.5215556465305</v>
      </c>
      <c r="BE48" s="15">
        <v>10.510865466476201</v>
      </c>
      <c r="BF48" s="15">
        <v>13.3957082972334</v>
      </c>
      <c r="BG48" s="15">
        <v>10.839728522471599</v>
      </c>
      <c r="BH48" s="15">
        <v>10.210884567192</v>
      </c>
      <c r="BI48" s="15">
        <v>120.675871996759</v>
      </c>
      <c r="BJ48" s="15">
        <v>121.174839662235</v>
      </c>
      <c r="BK48" s="15">
        <v>32.828262502183897</v>
      </c>
      <c r="BL48" s="15">
        <v>360.83022383998099</v>
      </c>
      <c r="BM48" s="15">
        <v>53.283039763644702</v>
      </c>
      <c r="BN48" s="15">
        <v>98.239851503152593</v>
      </c>
      <c r="BO48" s="15">
        <v>16.8566007613246</v>
      </c>
    </row>
    <row r="49" spans="1:67" x14ac:dyDescent="0.25">
      <c r="A49" t="s">
        <v>118</v>
      </c>
      <c r="B49" t="s">
        <v>171</v>
      </c>
      <c r="C49" s="1">
        <v>5</v>
      </c>
      <c r="D49" s="1">
        <v>1</v>
      </c>
      <c r="E49" s="29">
        <v>1</v>
      </c>
      <c r="F49" s="15">
        <v>9.7126668461336596</v>
      </c>
      <c r="G49" s="15">
        <v>10.386146916180399</v>
      </c>
      <c r="H49" s="15">
        <v>1155.87702593823</v>
      </c>
      <c r="I49" s="15">
        <v>9231.0981773021103</v>
      </c>
      <c r="J49" s="15">
        <v>398.62875345766901</v>
      </c>
      <c r="K49" s="15">
        <v>14796.467691865601</v>
      </c>
      <c r="L49" s="15">
        <v>338.274923798972</v>
      </c>
      <c r="M49" s="15">
        <v>2295.42764133424</v>
      </c>
      <c r="N49" s="15">
        <v>1356.60972731216</v>
      </c>
      <c r="O49" s="15">
        <v>22036.244445043099</v>
      </c>
      <c r="P49" s="15">
        <v>1669.6014833582699</v>
      </c>
      <c r="Q49" s="15">
        <v>430.59814653725101</v>
      </c>
      <c r="R49" s="15">
        <v>12825.774392708299</v>
      </c>
      <c r="S49" s="15">
        <v>1398.9651692484099</v>
      </c>
      <c r="T49" s="15">
        <v>343.516760092467</v>
      </c>
      <c r="U49" s="15">
        <v>128.117817287223</v>
      </c>
      <c r="V49" s="15">
        <v>125.346534274644</v>
      </c>
      <c r="W49" s="15">
        <v>772.226595412297</v>
      </c>
      <c r="X49" s="15">
        <v>2715.2864989524801</v>
      </c>
      <c r="Y49" s="15">
        <v>401.96314827948902</v>
      </c>
      <c r="Z49" s="15">
        <v>1597.82990634424</v>
      </c>
      <c r="AA49" s="15">
        <v>103.019103272339</v>
      </c>
      <c r="AB49" s="15">
        <v>413.14617985233002</v>
      </c>
      <c r="AC49" s="15">
        <v>63.770743279178298</v>
      </c>
      <c r="AD49" s="15">
        <v>17.347879210402301</v>
      </c>
      <c r="AE49" s="15">
        <v>104.89222573067801</v>
      </c>
      <c r="AF49" s="15">
        <v>524.69012157322595</v>
      </c>
      <c r="AG49" s="15">
        <v>19.407704284506401</v>
      </c>
      <c r="AH49" s="15">
        <v>270.98308583934403</v>
      </c>
      <c r="AI49" s="15">
        <v>36.001927263864602</v>
      </c>
      <c r="AJ49" s="15">
        <v>28.3012611061774</v>
      </c>
      <c r="AK49" s="15">
        <v>22.9504608551518</v>
      </c>
      <c r="AL49" s="15">
        <v>10.7817766219126</v>
      </c>
      <c r="AM49" s="15">
        <v>19.183210926664501</v>
      </c>
      <c r="AN49" s="15">
        <v>44.484944298302899</v>
      </c>
      <c r="AO49" s="15">
        <v>201.64792629072301</v>
      </c>
      <c r="AP49" s="15">
        <v>283.15533322505399</v>
      </c>
      <c r="AQ49" s="15">
        <v>112.243586331198</v>
      </c>
      <c r="AR49" s="15">
        <v>18.898046225655602</v>
      </c>
      <c r="AS49" s="15">
        <v>1151.3678459274599</v>
      </c>
      <c r="AT49" s="15">
        <v>50.174172497470401</v>
      </c>
      <c r="AU49" s="15">
        <v>69.447030970519904</v>
      </c>
      <c r="AV49" s="15">
        <v>17.088783498198701</v>
      </c>
      <c r="AW49" s="15">
        <v>27.554825373490502</v>
      </c>
      <c r="AX49" s="15">
        <v>15.721005643400099</v>
      </c>
      <c r="AY49" s="15">
        <v>12.7736159879812</v>
      </c>
      <c r="AZ49" s="15">
        <v>12.7719280733277</v>
      </c>
      <c r="BA49" s="15">
        <v>10.0199620561889</v>
      </c>
      <c r="BB49" s="15">
        <v>9.3549215629568998</v>
      </c>
      <c r="BC49" s="15">
        <v>10.978044208105301</v>
      </c>
      <c r="BD49" s="15">
        <v>9.3072847126236002</v>
      </c>
      <c r="BE49" s="15">
        <v>11.014334466819401</v>
      </c>
      <c r="BF49" s="15">
        <v>12.1190781370232</v>
      </c>
      <c r="BG49" s="15">
        <v>9.4553527918232607</v>
      </c>
      <c r="BH49" s="15">
        <v>9.2397679018400591</v>
      </c>
      <c r="BI49" s="15">
        <v>75.628850467954607</v>
      </c>
      <c r="BJ49" s="15">
        <v>82.507030392233901</v>
      </c>
      <c r="BK49" s="15">
        <v>147.851102977338</v>
      </c>
      <c r="BL49" s="15">
        <v>1719.2091696699799</v>
      </c>
      <c r="BM49" s="15">
        <v>40.323283823039098</v>
      </c>
      <c r="BN49" s="15">
        <v>89.447945234120695</v>
      </c>
      <c r="BO49" s="15">
        <v>14.886985612264599</v>
      </c>
    </row>
    <row r="50" spans="1:67" x14ac:dyDescent="0.25">
      <c r="A50" t="s">
        <v>119</v>
      </c>
      <c r="B50" t="s">
        <v>172</v>
      </c>
      <c r="C50" s="1">
        <v>5</v>
      </c>
      <c r="D50" s="1">
        <v>1</v>
      </c>
      <c r="E50" s="29">
        <v>1</v>
      </c>
      <c r="F50" s="15">
        <v>8.4355677816791204</v>
      </c>
      <c r="G50" s="15">
        <v>10.888959574200801</v>
      </c>
      <c r="H50" s="15">
        <v>3513.7876235630401</v>
      </c>
      <c r="I50" s="15">
        <v>15095.755010798601</v>
      </c>
      <c r="J50" s="15">
        <v>345.77406994817397</v>
      </c>
      <c r="K50" s="15">
        <v>15640.047959762</v>
      </c>
      <c r="L50" s="15">
        <v>357.62392582990498</v>
      </c>
      <c r="M50" s="15">
        <v>2310.4187320194701</v>
      </c>
      <c r="N50" s="15">
        <v>1068.5175989787699</v>
      </c>
      <c r="O50" s="15">
        <v>19649.796351061701</v>
      </c>
      <c r="P50" s="15">
        <v>11461.2378472864</v>
      </c>
      <c r="Q50" s="15">
        <v>1444.8084206533499</v>
      </c>
      <c r="R50" s="15">
        <v>78672.695152758795</v>
      </c>
      <c r="S50" s="15">
        <v>3041.8044001427302</v>
      </c>
      <c r="T50" s="15">
        <v>4677.3044654566902</v>
      </c>
      <c r="U50" s="15">
        <v>380.12249371220702</v>
      </c>
      <c r="V50" s="15">
        <v>1913.34266458103</v>
      </c>
      <c r="W50" s="15">
        <v>1062.97756558937</v>
      </c>
      <c r="X50" s="15">
        <v>2581.74098127245</v>
      </c>
      <c r="Y50" s="15">
        <v>551.80346252921504</v>
      </c>
      <c r="Z50" s="15">
        <v>1476.1134332726001</v>
      </c>
      <c r="AA50" s="15">
        <v>155.226281478592</v>
      </c>
      <c r="AB50" s="15">
        <v>309.71381675251899</v>
      </c>
      <c r="AC50" s="15">
        <v>53.256408034202401</v>
      </c>
      <c r="AD50" s="15">
        <v>16.0939421950916</v>
      </c>
      <c r="AE50" s="15">
        <v>136.31313802836999</v>
      </c>
      <c r="AF50" s="15">
        <v>607.102066406993</v>
      </c>
      <c r="AG50" s="15">
        <v>52.3049839293909</v>
      </c>
      <c r="AH50" s="15">
        <v>442.15561686815198</v>
      </c>
      <c r="AI50" s="15">
        <v>41.4021459870971</v>
      </c>
      <c r="AJ50" s="15">
        <v>106.214054910052</v>
      </c>
      <c r="AK50" s="15">
        <v>24.742094159976201</v>
      </c>
      <c r="AL50" s="15">
        <v>10.900212347880499</v>
      </c>
      <c r="AM50" s="15">
        <v>22.2144338873808</v>
      </c>
      <c r="AN50" s="15">
        <v>11.0555947644566</v>
      </c>
      <c r="AO50" s="15">
        <v>234.23950523171601</v>
      </c>
      <c r="AP50" s="15">
        <v>322.93069895335702</v>
      </c>
      <c r="AQ50" s="15">
        <v>207.908047229597</v>
      </c>
      <c r="AR50" s="15">
        <v>22.941833659649198</v>
      </c>
      <c r="AS50" s="15">
        <v>1540.0426527678101</v>
      </c>
      <c r="AT50" s="15">
        <v>76.082244067221794</v>
      </c>
      <c r="AU50" s="15">
        <v>184.119627514824</v>
      </c>
      <c r="AV50" s="15">
        <v>28.091677618630001</v>
      </c>
      <c r="AW50" s="15">
        <v>51.918825426424199</v>
      </c>
      <c r="AX50" s="15">
        <v>20.513760771146099</v>
      </c>
      <c r="AY50" s="15">
        <v>13.2374189377555</v>
      </c>
      <c r="AZ50" s="15">
        <v>11.3774248107147</v>
      </c>
      <c r="BA50" s="15">
        <v>11.8817377909053</v>
      </c>
      <c r="BB50" s="15">
        <v>11.164465579892999</v>
      </c>
      <c r="BC50" s="15">
        <v>11.5110518341989</v>
      </c>
      <c r="BD50" s="15">
        <v>10.3932736603062</v>
      </c>
      <c r="BE50" s="15">
        <v>10.5389036499657</v>
      </c>
      <c r="BF50" s="15">
        <v>11.487889845599399</v>
      </c>
      <c r="BG50" s="15">
        <v>9.2749329127932008</v>
      </c>
      <c r="BH50" s="15">
        <v>8.6539658889247395</v>
      </c>
      <c r="BI50" s="15">
        <v>134.07626889390099</v>
      </c>
      <c r="BJ50" s="15">
        <v>121.45362763802299</v>
      </c>
      <c r="BK50" s="15">
        <v>31.782971128479499</v>
      </c>
      <c r="BL50" s="15">
        <v>1690.4925872193701</v>
      </c>
      <c r="BM50" s="15">
        <v>33.181694249893297</v>
      </c>
      <c r="BN50" s="15">
        <v>106.037854714509</v>
      </c>
      <c r="BO50" s="15">
        <v>20.061960868702101</v>
      </c>
    </row>
    <row r="51" spans="1:67" x14ac:dyDescent="0.25">
      <c r="A51" t="s">
        <v>120</v>
      </c>
      <c r="B51" t="s">
        <v>174</v>
      </c>
      <c r="C51" s="1">
        <v>5</v>
      </c>
      <c r="D51" s="1">
        <v>1</v>
      </c>
      <c r="E51" s="29">
        <v>1</v>
      </c>
      <c r="F51" s="15">
        <v>11.3082201276417</v>
      </c>
      <c r="G51" s="15">
        <v>48.160577602818599</v>
      </c>
      <c r="H51" s="15">
        <v>1183.36846066727</v>
      </c>
      <c r="I51" s="15">
        <v>15800.743794391101</v>
      </c>
      <c r="J51" s="15">
        <v>449.40917244409599</v>
      </c>
      <c r="K51" s="15">
        <v>14919.0231482617</v>
      </c>
      <c r="L51" s="15">
        <v>470.30299608566298</v>
      </c>
      <c r="M51" s="15">
        <v>3884.6846957160901</v>
      </c>
      <c r="N51" s="15">
        <v>1555.4256002904101</v>
      </c>
      <c r="O51" s="15">
        <v>24532.556587463001</v>
      </c>
      <c r="P51" s="15">
        <v>3615.9008853148698</v>
      </c>
      <c r="Q51" s="15">
        <v>1295.9275917761199</v>
      </c>
      <c r="R51" s="15">
        <v>33170.520052193096</v>
      </c>
      <c r="S51" s="15">
        <v>1896.66488360722</v>
      </c>
      <c r="T51" s="15">
        <v>1361.9886547496901</v>
      </c>
      <c r="U51" s="15">
        <v>103.23675105975801</v>
      </c>
      <c r="V51" s="15">
        <v>528.85919224784902</v>
      </c>
      <c r="W51" s="15">
        <v>760.57863059324302</v>
      </c>
      <c r="X51" s="15">
        <v>2337.03637660498</v>
      </c>
      <c r="Y51" s="15">
        <v>392.546897523268</v>
      </c>
      <c r="Z51" s="15">
        <v>1351.7078186588999</v>
      </c>
      <c r="AA51" s="15">
        <v>264.92514097635598</v>
      </c>
      <c r="AB51" s="15">
        <v>462.63393106879602</v>
      </c>
      <c r="AC51" s="15">
        <v>71.931930387824593</v>
      </c>
      <c r="AD51" s="15">
        <v>20.368037036456101</v>
      </c>
      <c r="AE51" s="15">
        <v>125.96750135530399</v>
      </c>
      <c r="AF51" s="15">
        <v>584.67129618153001</v>
      </c>
      <c r="AG51" s="15">
        <v>135.77412866154299</v>
      </c>
      <c r="AH51" s="15">
        <v>276.88433519016098</v>
      </c>
      <c r="AI51" s="15">
        <v>45.031830390247201</v>
      </c>
      <c r="AJ51" s="15">
        <v>366.93533629339902</v>
      </c>
      <c r="AK51" s="15">
        <v>24.050515889564402</v>
      </c>
      <c r="AL51" s="15">
        <v>12.7545800425709</v>
      </c>
      <c r="AM51" s="15">
        <v>25.657134308267601</v>
      </c>
      <c r="AN51" s="15">
        <v>14.8173120432042</v>
      </c>
      <c r="AO51" s="15">
        <v>270.37459109039997</v>
      </c>
      <c r="AP51" s="15">
        <v>372.24197013042698</v>
      </c>
      <c r="AQ51" s="15">
        <v>3445.3620770350999</v>
      </c>
      <c r="AR51" s="15">
        <v>21.206276734287801</v>
      </c>
      <c r="AS51" s="15">
        <v>6412.2661536890901</v>
      </c>
      <c r="AT51" s="15">
        <v>65.4557563820387</v>
      </c>
      <c r="AU51" s="15">
        <v>98.803804206144704</v>
      </c>
      <c r="AV51" s="15">
        <v>25.3355855743335</v>
      </c>
      <c r="AW51" s="15">
        <v>38.119985439629197</v>
      </c>
      <c r="AX51" s="15">
        <v>18.998946279530202</v>
      </c>
      <c r="AY51" s="15">
        <v>15.9426858143371</v>
      </c>
      <c r="AZ51" s="15">
        <v>18.5567113250613</v>
      </c>
      <c r="BA51" s="15">
        <v>17.361007473081099</v>
      </c>
      <c r="BB51" s="15">
        <v>17.772015993089902</v>
      </c>
      <c r="BC51" s="15">
        <v>25.211617153601299</v>
      </c>
      <c r="BD51" s="15">
        <v>21.734126887643701</v>
      </c>
      <c r="BE51" s="15">
        <v>20.1646426666304</v>
      </c>
      <c r="BF51" s="15">
        <v>20.002883600214499</v>
      </c>
      <c r="BG51" s="15">
        <v>20.618693088617899</v>
      </c>
      <c r="BH51" s="15">
        <v>17.159301029369701</v>
      </c>
      <c r="BI51" s="15">
        <v>157.66279426275599</v>
      </c>
      <c r="BJ51" s="15">
        <v>138.47114316959301</v>
      </c>
      <c r="BK51" s="15">
        <v>130.81370714572401</v>
      </c>
      <c r="BL51" s="15">
        <v>1825.4751767074599</v>
      </c>
      <c r="BM51" s="15">
        <v>34.770026929700798</v>
      </c>
      <c r="BN51" s="15">
        <v>112.60536344729699</v>
      </c>
      <c r="BO51" s="15">
        <v>23.923640533843901</v>
      </c>
    </row>
    <row r="52" spans="1:67" x14ac:dyDescent="0.25">
      <c r="A52" t="s">
        <v>121</v>
      </c>
      <c r="B52" t="s">
        <v>173</v>
      </c>
      <c r="C52" s="1">
        <v>5</v>
      </c>
      <c r="D52" s="1">
        <v>1</v>
      </c>
      <c r="E52" s="29">
        <v>1</v>
      </c>
      <c r="F52" s="15">
        <v>9.8651423088247796</v>
      </c>
      <c r="G52" s="15">
        <v>14.538336371641799</v>
      </c>
      <c r="H52" s="15">
        <v>7657.4966973132496</v>
      </c>
      <c r="I52" s="15">
        <v>15686.564288302399</v>
      </c>
      <c r="J52" s="15">
        <v>377.28266121566497</v>
      </c>
      <c r="K52" s="15">
        <v>14768.645493718799</v>
      </c>
      <c r="L52" s="15">
        <v>351.33098596927698</v>
      </c>
      <c r="M52" s="15">
        <v>2285.1196323076301</v>
      </c>
      <c r="N52" s="15">
        <v>1399.6351872420801</v>
      </c>
      <c r="O52" s="15">
        <v>24348.9125219866</v>
      </c>
      <c r="P52" s="15">
        <v>15223.054857429999</v>
      </c>
      <c r="Q52" s="15">
        <v>1901.1203464519599</v>
      </c>
      <c r="R52" s="15">
        <v>129037.370060859</v>
      </c>
      <c r="S52" s="15">
        <v>4234.9689911426203</v>
      </c>
      <c r="T52" s="15">
        <v>6406.1799793854298</v>
      </c>
      <c r="U52" s="15">
        <v>406.744836824294</v>
      </c>
      <c r="V52" s="15">
        <v>2584.9913535016499</v>
      </c>
      <c r="W52" s="15">
        <v>1912.0089312975699</v>
      </c>
      <c r="X52" s="15">
        <v>2742.5137683503299</v>
      </c>
      <c r="Y52" s="15">
        <v>966.045477654156</v>
      </c>
      <c r="Z52" s="15">
        <v>1556.7445246228399</v>
      </c>
      <c r="AA52" s="15">
        <v>237.412795359076</v>
      </c>
      <c r="AB52" s="15">
        <v>440.06062615657203</v>
      </c>
      <c r="AC52" s="15">
        <v>69.001325925654498</v>
      </c>
      <c r="AD52" s="15">
        <v>20.126476858543601</v>
      </c>
      <c r="AE52" s="15">
        <v>175.93631033550599</v>
      </c>
      <c r="AF52" s="15">
        <v>574.518456728724</v>
      </c>
      <c r="AG52" s="15">
        <v>110.805384512122</v>
      </c>
      <c r="AH52" s="15">
        <v>533.24112601571505</v>
      </c>
      <c r="AI52" s="15">
        <v>49.621472507170303</v>
      </c>
      <c r="AJ52" s="15">
        <v>55.573828730019898</v>
      </c>
      <c r="AK52" s="15">
        <v>33.0953288294834</v>
      </c>
      <c r="AL52" s="15">
        <v>12.7953714336102</v>
      </c>
      <c r="AM52" s="15">
        <v>23.353217331350798</v>
      </c>
      <c r="AN52" s="15">
        <v>14.3286591929057</v>
      </c>
      <c r="AO52" s="15">
        <v>232.486037745348</v>
      </c>
      <c r="AP52" s="15">
        <v>316.72356148107099</v>
      </c>
      <c r="AQ52" s="15">
        <v>75.811989530121807</v>
      </c>
      <c r="AR52" s="15">
        <v>31.929257522088999</v>
      </c>
      <c r="AS52" s="15">
        <v>1836.0468956029599</v>
      </c>
      <c r="AT52" s="15">
        <v>172.85201114683699</v>
      </c>
      <c r="AU52" s="15">
        <v>301.04822330813897</v>
      </c>
      <c r="AV52" s="15">
        <v>48.708026325158301</v>
      </c>
      <c r="AW52" s="15">
        <v>85.889246990133501</v>
      </c>
      <c r="AX52" s="15">
        <v>34.986268228451998</v>
      </c>
      <c r="AY52" s="15">
        <v>17.891014374284801</v>
      </c>
      <c r="AZ52" s="15">
        <v>16.1491746638896</v>
      </c>
      <c r="BA52" s="15">
        <v>17.535050797163901</v>
      </c>
      <c r="BB52" s="15">
        <v>14.1825603316189</v>
      </c>
      <c r="BC52" s="15">
        <v>16.605663257527201</v>
      </c>
      <c r="BD52" s="15">
        <v>14.6957818126777</v>
      </c>
      <c r="BE52" s="15">
        <v>14.7232574102164</v>
      </c>
      <c r="BF52" s="15">
        <v>15.472037450497901</v>
      </c>
      <c r="BG52" s="15">
        <v>14.6338913842316</v>
      </c>
      <c r="BH52" s="15">
        <v>12.271459803400299</v>
      </c>
      <c r="BI52" s="15">
        <v>112.58904724441901</v>
      </c>
      <c r="BJ52" s="15">
        <v>97.353974721337806</v>
      </c>
      <c r="BK52" s="15">
        <v>47.518511589808199</v>
      </c>
      <c r="BL52" s="15">
        <v>24639.510201721099</v>
      </c>
      <c r="BM52" s="15">
        <v>74.920580173880893</v>
      </c>
      <c r="BN52" s="15">
        <v>113.24133418563</v>
      </c>
      <c r="BO52" s="15">
        <v>65.150993041098403</v>
      </c>
    </row>
    <row r="53" spans="1:67" x14ac:dyDescent="0.25">
      <c r="A53" t="s">
        <v>122</v>
      </c>
      <c r="B53" t="s">
        <v>129</v>
      </c>
      <c r="C53" s="1">
        <v>5</v>
      </c>
      <c r="D53" s="1">
        <v>1</v>
      </c>
      <c r="E53" s="29">
        <v>1</v>
      </c>
      <c r="F53" s="15">
        <v>7.6696271789400203</v>
      </c>
      <c r="G53" s="15">
        <v>8.6525593019359803</v>
      </c>
      <c r="H53" s="15">
        <v>1416.40325816515</v>
      </c>
      <c r="I53" s="15">
        <v>12257.209638378999</v>
      </c>
      <c r="J53" s="15">
        <v>325.03769291241201</v>
      </c>
      <c r="K53" s="15">
        <v>15324.723463926901</v>
      </c>
      <c r="L53" s="15">
        <v>336.07143903709402</v>
      </c>
      <c r="M53" s="15">
        <v>2110.4064836825401</v>
      </c>
      <c r="N53" s="15">
        <v>972.34667346726405</v>
      </c>
      <c r="O53" s="15">
        <v>19423.655059077999</v>
      </c>
      <c r="P53" s="15">
        <v>1530.92469460089</v>
      </c>
      <c r="Q53" s="15">
        <v>651.10989184332004</v>
      </c>
      <c r="R53" s="15">
        <v>18334.1432415327</v>
      </c>
      <c r="S53" s="15">
        <v>1575.63994531602</v>
      </c>
      <c r="T53" s="15">
        <v>764.79702671565599</v>
      </c>
      <c r="U53" s="15">
        <v>75.233407921660501</v>
      </c>
      <c r="V53" s="15">
        <v>298.53866139397201</v>
      </c>
      <c r="W53" s="15">
        <v>638.86656544648804</v>
      </c>
      <c r="X53" s="15">
        <v>2317.8854337458902</v>
      </c>
      <c r="Y53" s="15">
        <v>337.72072252953501</v>
      </c>
      <c r="Z53" s="15">
        <v>1395.75671910918</v>
      </c>
      <c r="AA53" s="15">
        <v>121.47547692178399</v>
      </c>
      <c r="AB53" s="15">
        <v>242.68032475510199</v>
      </c>
      <c r="AC53" s="15">
        <v>44.392483812783901</v>
      </c>
      <c r="AD53" s="15">
        <v>15.1016327631461</v>
      </c>
      <c r="AE53" s="15">
        <v>203.27011124417299</v>
      </c>
      <c r="AF53" s="15">
        <v>425.71265045346701</v>
      </c>
      <c r="AG53" s="15">
        <v>20.635572334479299</v>
      </c>
      <c r="AH53" s="15">
        <v>218.55910332410201</v>
      </c>
      <c r="AI53" s="15">
        <v>30.0997398384375</v>
      </c>
      <c r="AJ53" s="15">
        <v>19.3309976454373</v>
      </c>
      <c r="AK53" s="15">
        <v>15.7112532493224</v>
      </c>
      <c r="AL53" s="15">
        <v>35.696976284862302</v>
      </c>
      <c r="AM53" s="15">
        <v>66.013895295825293</v>
      </c>
      <c r="AN53" s="15">
        <v>9.0679751388716401</v>
      </c>
      <c r="AO53" s="15">
        <v>157.66607635052901</v>
      </c>
      <c r="AP53" s="15">
        <v>223.804126945463</v>
      </c>
      <c r="AQ53" s="15">
        <v>79.817517547111805</v>
      </c>
      <c r="AR53" s="15">
        <v>17.536269846150699</v>
      </c>
      <c r="AS53" s="15">
        <v>1545.8399013574499</v>
      </c>
      <c r="AT53" s="15">
        <v>47.715529398137598</v>
      </c>
      <c r="AU53" s="15">
        <v>77.611312096641697</v>
      </c>
      <c r="AV53" s="15">
        <v>16.718753903325599</v>
      </c>
      <c r="AW53" s="15">
        <v>27.249311711700599</v>
      </c>
      <c r="AX53" s="15">
        <v>13.794807596182601</v>
      </c>
      <c r="AY53" s="15">
        <v>8.3300728001544506</v>
      </c>
      <c r="AZ53" s="15">
        <v>8.8799596436963295</v>
      </c>
      <c r="BA53" s="15">
        <v>8.4739210498022093</v>
      </c>
      <c r="BB53" s="15">
        <v>8.1711269872252608</v>
      </c>
      <c r="BC53" s="15">
        <v>7.5967653285090098</v>
      </c>
      <c r="BD53" s="15">
        <v>6.42825581720545</v>
      </c>
      <c r="BE53" s="15">
        <v>6.8305433980199401</v>
      </c>
      <c r="BF53" s="15">
        <v>9.7342346982475796</v>
      </c>
      <c r="BG53" s="15">
        <v>7.4939897452583901</v>
      </c>
      <c r="BH53" s="15">
        <v>7.8033479752625103</v>
      </c>
      <c r="BI53" s="15">
        <v>90.745486677567001</v>
      </c>
      <c r="BJ53" s="15">
        <v>90.329601986715403</v>
      </c>
      <c r="BK53" s="15">
        <v>23.296296881317598</v>
      </c>
      <c r="BL53" s="15">
        <v>3431.6392800416702</v>
      </c>
      <c r="BM53" s="15">
        <v>29.919788874737499</v>
      </c>
      <c r="BN53" s="15">
        <v>82.004499310689596</v>
      </c>
      <c r="BO53" s="15">
        <v>11.509551498939199</v>
      </c>
    </row>
    <row r="54" spans="1:67" x14ac:dyDescent="0.25">
      <c r="A54" t="s">
        <v>123</v>
      </c>
      <c r="B54" t="s">
        <v>130</v>
      </c>
      <c r="C54" s="1">
        <v>5</v>
      </c>
      <c r="D54" s="1">
        <v>1</v>
      </c>
      <c r="E54" s="29">
        <v>1</v>
      </c>
      <c r="F54" s="15">
        <v>11.3498554783357</v>
      </c>
      <c r="G54" s="15">
        <v>11.4761681303254</v>
      </c>
      <c r="H54" s="15">
        <v>813.24998899610296</v>
      </c>
      <c r="I54" s="15">
        <v>11772.694260087599</v>
      </c>
      <c r="J54" s="15">
        <v>377.72996094611</v>
      </c>
      <c r="K54" s="15">
        <v>14904.078311867201</v>
      </c>
      <c r="L54" s="15">
        <v>320.65697701716601</v>
      </c>
      <c r="M54" s="15">
        <v>1674.2033166925401</v>
      </c>
      <c r="N54" s="15">
        <v>1476.67391454265</v>
      </c>
      <c r="O54" s="15">
        <v>28420.582838399001</v>
      </c>
      <c r="P54" s="15">
        <v>1908.38421154248</v>
      </c>
      <c r="Q54" s="15">
        <v>391.35306981941801</v>
      </c>
      <c r="R54" s="15">
        <v>12537.9860088198</v>
      </c>
      <c r="S54" s="15">
        <v>1359.45790566609</v>
      </c>
      <c r="T54" s="15">
        <v>284.27020458578897</v>
      </c>
      <c r="U54" s="15">
        <v>45.361349852793403</v>
      </c>
      <c r="V54" s="15">
        <v>98.849003179601794</v>
      </c>
      <c r="W54" s="15">
        <v>5535.9512379746702</v>
      </c>
      <c r="X54" s="15">
        <v>1797.2713414028599</v>
      </c>
      <c r="Y54" s="15">
        <v>2715.8601154195198</v>
      </c>
      <c r="Z54" s="15">
        <v>1065.9911589036999</v>
      </c>
      <c r="AA54" s="15">
        <v>112.098894153822</v>
      </c>
      <c r="AB54" s="15">
        <v>480.64731942764098</v>
      </c>
      <c r="AC54" s="15">
        <v>70.549430200375198</v>
      </c>
      <c r="AD54" s="15">
        <v>19.443338095363199</v>
      </c>
      <c r="AE54" s="15">
        <v>107.82864340574</v>
      </c>
      <c r="AF54" s="15">
        <v>198.56484710528599</v>
      </c>
      <c r="AG54" s="15">
        <v>18.1854625946998</v>
      </c>
      <c r="AH54" s="15">
        <v>266.257848072559</v>
      </c>
      <c r="AI54" s="15">
        <v>40.9036469256001</v>
      </c>
      <c r="AJ54" s="15">
        <v>43.234008020093199</v>
      </c>
      <c r="AK54" s="15">
        <v>44.643514924952299</v>
      </c>
      <c r="AL54" s="15">
        <v>13.357730103059</v>
      </c>
      <c r="AM54" s="15">
        <v>26.443798835707899</v>
      </c>
      <c r="AN54" s="15">
        <v>14.9173681170351</v>
      </c>
      <c r="AO54" s="15">
        <v>325.05185324883098</v>
      </c>
      <c r="AP54" s="15">
        <v>453.61753149103902</v>
      </c>
      <c r="AQ54" s="15">
        <v>1042.31808302176</v>
      </c>
      <c r="AR54" s="15">
        <v>20.1202878090408</v>
      </c>
      <c r="AS54" s="15">
        <v>949.31500304703798</v>
      </c>
      <c r="AT54" s="15">
        <v>41.821687893400998</v>
      </c>
      <c r="AU54" s="15">
        <v>62.515587360323501</v>
      </c>
      <c r="AV54" s="15">
        <v>17.0594324358105</v>
      </c>
      <c r="AW54" s="15">
        <v>25.474932732391199</v>
      </c>
      <c r="AX54" s="15">
        <v>14.3172188199123</v>
      </c>
      <c r="AY54" s="15">
        <v>13.445033082276501</v>
      </c>
      <c r="AZ54" s="15">
        <v>14.6774022007217</v>
      </c>
      <c r="BA54" s="15">
        <v>11.7549562615153</v>
      </c>
      <c r="BB54" s="15">
        <v>11.057470200279001</v>
      </c>
      <c r="BC54" s="15">
        <v>11.8521054105906</v>
      </c>
      <c r="BD54" s="15">
        <v>10.2388290041331</v>
      </c>
      <c r="BE54" s="15">
        <v>11.2749305693354</v>
      </c>
      <c r="BF54" s="15">
        <v>14.3505083815016</v>
      </c>
      <c r="BG54" s="15">
        <v>11.324442864905301</v>
      </c>
      <c r="BH54" s="15">
        <v>11.446817060501299</v>
      </c>
      <c r="BI54" s="15">
        <v>174.855666651153</v>
      </c>
      <c r="BJ54" s="15">
        <v>138.87849515524701</v>
      </c>
      <c r="BK54" s="15">
        <v>21.313459772941201</v>
      </c>
      <c r="BL54" s="15">
        <v>316.45002445452502</v>
      </c>
      <c r="BM54" s="15">
        <v>65.358044501945102</v>
      </c>
      <c r="BN54" s="15">
        <v>96.487228071527795</v>
      </c>
      <c r="BO54" s="15">
        <v>16.040303847020599</v>
      </c>
    </row>
    <row r="55" spans="1:67" s="26" customFormat="1" x14ac:dyDescent="0.25">
      <c r="A55" s="24" t="s">
        <v>124</v>
      </c>
      <c r="B55" s="24" t="s">
        <v>97</v>
      </c>
      <c r="C55" s="26">
        <v>1</v>
      </c>
      <c r="D55" s="26">
        <v>1</v>
      </c>
      <c r="E55" s="27">
        <v>1</v>
      </c>
      <c r="F55" s="15">
        <v>6.9085628394035998</v>
      </c>
      <c r="G55" s="15">
        <v>7.4090310877483301</v>
      </c>
      <c r="H55" s="15">
        <v>92.8880198278313</v>
      </c>
      <c r="I55" s="15">
        <v>4104.8299748100699</v>
      </c>
      <c r="J55" s="15">
        <v>294.10346473480303</v>
      </c>
      <c r="K55" s="15">
        <v>20183.595314849899</v>
      </c>
      <c r="L55" s="15">
        <v>188.38537648625299</v>
      </c>
      <c r="M55" s="15">
        <v>30.617368687024602</v>
      </c>
      <c r="N55" s="15">
        <v>57.906909308086398</v>
      </c>
      <c r="O55" s="15">
        <v>3868.8252027546901</v>
      </c>
      <c r="P55" s="15">
        <v>292.992249367037</v>
      </c>
      <c r="Q55" s="15">
        <v>60.315008353519602</v>
      </c>
      <c r="R55" s="15">
        <v>1387.0644002276599</v>
      </c>
      <c r="S55" s="15">
        <v>1056.5680630802401</v>
      </c>
      <c r="T55" s="15">
        <v>54.801417745696199</v>
      </c>
      <c r="U55" s="15">
        <v>21.841966341886899</v>
      </c>
      <c r="V55" s="15">
        <v>16.112603126065601</v>
      </c>
      <c r="W55" s="15">
        <v>37.517866950926098</v>
      </c>
      <c r="X55" s="15">
        <v>199.62364162812699</v>
      </c>
      <c r="Y55" s="15">
        <v>35.372333025903899</v>
      </c>
      <c r="Z55" s="15">
        <v>124.66283285268899</v>
      </c>
      <c r="AA55" s="15">
        <v>51.476496700950499</v>
      </c>
      <c r="AB55" s="15">
        <v>62.6433062239444</v>
      </c>
      <c r="AC55" s="15">
        <v>16.955625394009701</v>
      </c>
      <c r="AD55" s="15">
        <v>12.4149330121513</v>
      </c>
      <c r="AE55" s="15">
        <v>68.114042773053697</v>
      </c>
      <c r="AF55" s="15">
        <v>10.039748224145301</v>
      </c>
      <c r="AG55" s="15">
        <v>4.3083220628788501</v>
      </c>
      <c r="AH55" s="15">
        <v>5.10848992020148</v>
      </c>
      <c r="AI55" s="15">
        <v>9.3706754516000892</v>
      </c>
      <c r="AJ55" s="15">
        <v>4.5531642304481101</v>
      </c>
      <c r="AK55" s="15">
        <v>5.7900345035175702</v>
      </c>
      <c r="AL55" s="15">
        <v>4.1938248154331799</v>
      </c>
      <c r="AM55" s="15">
        <v>5.0805454768649003</v>
      </c>
      <c r="AN55" s="15">
        <v>4.1985134816671899</v>
      </c>
      <c r="AO55" s="15">
        <v>9.8816463558541603</v>
      </c>
      <c r="AP55" s="15">
        <v>12.423747621957901</v>
      </c>
      <c r="AQ55" s="15">
        <v>9.7823403772046404</v>
      </c>
      <c r="AR55" s="15">
        <v>7.8728340319286598</v>
      </c>
      <c r="AS55" s="15">
        <v>18.4440894999051</v>
      </c>
      <c r="AT55" s="15">
        <v>4.7244881088191404</v>
      </c>
      <c r="AU55" s="15">
        <v>4.7342405299797399</v>
      </c>
      <c r="AV55" s="15">
        <v>4.2981007616403799</v>
      </c>
      <c r="AW55" s="15">
        <v>4.8153544869137699</v>
      </c>
      <c r="AX55" s="15">
        <v>3.9866795131541402</v>
      </c>
      <c r="AY55" s="15">
        <v>3.64759512939162</v>
      </c>
      <c r="AZ55" s="15">
        <v>3.7643429423347698</v>
      </c>
      <c r="BA55" s="15">
        <v>3.9753329346500301</v>
      </c>
      <c r="BB55" s="15">
        <v>4.2309590554700103</v>
      </c>
      <c r="BC55" s="15">
        <v>4.1669118809240899</v>
      </c>
      <c r="BD55" s="15">
        <v>3.9740201064379099</v>
      </c>
      <c r="BE55" s="15">
        <v>3.7069536571288699</v>
      </c>
      <c r="BF55" s="15">
        <v>9.06638100946377</v>
      </c>
      <c r="BG55" s="15">
        <v>3.5501646541012102</v>
      </c>
      <c r="BH55" s="15">
        <v>3.8777148993741402</v>
      </c>
      <c r="BI55" s="15">
        <v>5.2041387156832997</v>
      </c>
      <c r="BJ55" s="15">
        <v>9.9276890648583294</v>
      </c>
      <c r="BK55" s="15">
        <v>6.2984735172103097</v>
      </c>
      <c r="BL55" s="15">
        <v>14.943812251052201</v>
      </c>
      <c r="BM55" s="15">
        <v>6.6020178013185902</v>
      </c>
      <c r="BN55" s="15">
        <v>4.5555085776182098</v>
      </c>
      <c r="BO55" s="15">
        <v>4.13456006298156</v>
      </c>
    </row>
    <row r="56" spans="1:67" s="26" customFormat="1" x14ac:dyDescent="0.25">
      <c r="A56" s="24" t="s">
        <v>125</v>
      </c>
      <c r="B56" s="24" t="s">
        <v>99</v>
      </c>
      <c r="C56" s="26">
        <v>1</v>
      </c>
      <c r="D56" s="26">
        <v>1</v>
      </c>
      <c r="E56" s="27">
        <v>1</v>
      </c>
      <c r="F56" s="15">
        <v>8.9769212760370092</v>
      </c>
      <c r="G56" s="15">
        <v>11.0555947439227</v>
      </c>
      <c r="H56" s="15">
        <v>399.23284091044201</v>
      </c>
      <c r="I56" s="15">
        <v>4936.1515082720698</v>
      </c>
      <c r="J56" s="15">
        <v>338.44484057095298</v>
      </c>
      <c r="K56" s="15">
        <v>26701.3299046713</v>
      </c>
      <c r="L56" s="15">
        <v>605.824501403157</v>
      </c>
      <c r="M56" s="15">
        <v>4398.1370225240298</v>
      </c>
      <c r="N56" s="15">
        <v>409.08832594242602</v>
      </c>
      <c r="O56" s="15">
        <v>9668.7932934376204</v>
      </c>
      <c r="P56" s="15">
        <v>7148.1754369038999</v>
      </c>
      <c r="Q56" s="15">
        <v>11173.5133152984</v>
      </c>
      <c r="R56" s="15">
        <v>12604.0111763356</v>
      </c>
      <c r="S56" s="15">
        <v>1430.6193901107999</v>
      </c>
      <c r="T56" s="15">
        <v>6926.5535311980702</v>
      </c>
      <c r="U56" s="15">
        <v>12366.4479051093</v>
      </c>
      <c r="V56" s="15">
        <v>3021.25180926439</v>
      </c>
      <c r="W56" s="15">
        <v>7295.3113400288703</v>
      </c>
      <c r="X56" s="15">
        <v>3523.0678961937301</v>
      </c>
      <c r="Y56" s="15">
        <v>3670.8744644600101</v>
      </c>
      <c r="Z56" s="15">
        <v>2016.1348384152</v>
      </c>
      <c r="AA56" s="15">
        <v>10300.960415231501</v>
      </c>
      <c r="AB56" s="15">
        <v>2860.5679284245798</v>
      </c>
      <c r="AC56" s="15">
        <v>1718.7554940263899</v>
      </c>
      <c r="AD56" s="15">
        <v>470.00676537133199</v>
      </c>
      <c r="AE56" s="15">
        <v>14535.8276365399</v>
      </c>
      <c r="AF56" s="15">
        <v>20505.353222728801</v>
      </c>
      <c r="AG56" s="15">
        <v>24503.9712245351</v>
      </c>
      <c r="AH56" s="15">
        <v>8157.2257565765303</v>
      </c>
      <c r="AI56" s="15">
        <v>23361.262413534801</v>
      </c>
      <c r="AJ56" s="15">
        <v>6111.4039814153903</v>
      </c>
      <c r="AK56" s="15">
        <v>14672.117372049899</v>
      </c>
      <c r="AL56" s="15">
        <v>3021.6160393802002</v>
      </c>
      <c r="AM56" s="15">
        <v>6023.7646482922901</v>
      </c>
      <c r="AN56" s="15">
        <v>35693.213169259303</v>
      </c>
      <c r="AO56" s="15">
        <v>8784.7148280332603</v>
      </c>
      <c r="AP56" s="15">
        <v>12333.2978019191</v>
      </c>
      <c r="AQ56" s="15">
        <v>10060.7945911526</v>
      </c>
      <c r="AR56" s="15">
        <v>38351.572099978097</v>
      </c>
      <c r="AS56" s="15">
        <v>31210.3218603807</v>
      </c>
      <c r="AT56" s="15">
        <v>41399.008656206199</v>
      </c>
      <c r="AU56" s="15">
        <v>35928.660895850902</v>
      </c>
      <c r="AV56" s="15">
        <v>48527.747026049197</v>
      </c>
      <c r="AW56" s="15">
        <v>17947.2973968687</v>
      </c>
      <c r="AX56" s="15">
        <v>8926.4536293784004</v>
      </c>
      <c r="AY56" s="15">
        <v>14547.513209410799</v>
      </c>
      <c r="AZ56" s="15">
        <v>29591.185612754402</v>
      </c>
      <c r="BA56" s="15">
        <v>11781.072977817401</v>
      </c>
      <c r="BB56" s="15">
        <v>54141.591019434403</v>
      </c>
      <c r="BC56" s="15">
        <v>16260.185901231</v>
      </c>
      <c r="BD56" s="15">
        <v>54032.916819552098</v>
      </c>
      <c r="BE56" s="15">
        <v>17571.552568572199</v>
      </c>
      <c r="BF56" s="15">
        <v>53620.4613331664</v>
      </c>
      <c r="BG56" s="15">
        <v>17494.6692785343</v>
      </c>
      <c r="BH56" s="15">
        <v>67562.821692544807</v>
      </c>
      <c r="BI56" s="15">
        <v>15036.0028700109</v>
      </c>
      <c r="BJ56" s="15">
        <v>39412.536726246901</v>
      </c>
      <c r="BK56" s="15">
        <v>10800.490521862501</v>
      </c>
      <c r="BL56" s="15">
        <v>20751.673897000099</v>
      </c>
      <c r="BM56" s="15">
        <v>34229.000525684904</v>
      </c>
      <c r="BN56" s="15">
        <v>37776.917773540597</v>
      </c>
      <c r="BO56" s="15">
        <v>42196.392941467799</v>
      </c>
    </row>
    <row r="57" spans="1:67" s="26" customFormat="1" x14ac:dyDescent="0.25">
      <c r="A57" s="24" t="s">
        <v>126</v>
      </c>
      <c r="B57" s="24" t="s">
        <v>97</v>
      </c>
      <c r="C57" s="26">
        <v>1</v>
      </c>
      <c r="D57" s="26">
        <v>1</v>
      </c>
      <c r="E57" s="27">
        <v>1</v>
      </c>
      <c r="F57" s="15">
        <v>7.14290239392205</v>
      </c>
      <c r="G57" s="15">
        <v>7.6683143803264002</v>
      </c>
      <c r="H57" s="15">
        <v>104.859780364841</v>
      </c>
      <c r="I57" s="15">
        <v>4626.1973363874604</v>
      </c>
      <c r="J57" s="15">
        <v>320.36553026352198</v>
      </c>
      <c r="K57" s="15">
        <v>22528.882297423701</v>
      </c>
      <c r="L57" s="15">
        <v>215.31229578584501</v>
      </c>
      <c r="M57" s="15">
        <v>30.978583408493201</v>
      </c>
      <c r="N57" s="15">
        <v>41.369887931870899</v>
      </c>
      <c r="O57" s="15">
        <v>2105.422431987</v>
      </c>
      <c r="P57" s="15">
        <v>163.04613371174901</v>
      </c>
      <c r="Q57" s="15">
        <v>66.283493586518304</v>
      </c>
      <c r="R57" s="15">
        <v>1498.4429239144799</v>
      </c>
      <c r="S57" s="15">
        <v>1168.9070192496199</v>
      </c>
      <c r="T57" s="15">
        <v>58.052351566181301</v>
      </c>
      <c r="U57" s="15">
        <v>24.999033087766598</v>
      </c>
      <c r="V57" s="15">
        <v>16.7139714538243</v>
      </c>
      <c r="W57" s="15">
        <v>38.907869045799799</v>
      </c>
      <c r="X57" s="15">
        <v>209.89819862643699</v>
      </c>
      <c r="Y57" s="15">
        <v>37.319817659359899</v>
      </c>
      <c r="Z57" s="15">
        <v>126.80742889083901</v>
      </c>
      <c r="AA57" s="15">
        <v>54.245810769107102</v>
      </c>
      <c r="AB57" s="15">
        <v>36.456259090552997</v>
      </c>
      <c r="AC57" s="15">
        <v>16.309058252699</v>
      </c>
      <c r="AD57" s="15">
        <v>12.250735862156001</v>
      </c>
      <c r="AE57" s="15">
        <v>89.317975316264906</v>
      </c>
      <c r="AF57" s="15">
        <v>12.6122321502773</v>
      </c>
      <c r="AG57" s="15">
        <v>7.73208023136897</v>
      </c>
      <c r="AH57" s="15">
        <v>72.283111343259705</v>
      </c>
      <c r="AI57" s="15">
        <v>16.4898531931</v>
      </c>
      <c r="AJ57" s="15">
        <v>11.6449601383535</v>
      </c>
      <c r="AK57" s="15">
        <v>18.7550418374103</v>
      </c>
      <c r="AL57" s="15">
        <v>4.8688990461747101</v>
      </c>
      <c r="AM57" s="15">
        <v>6.4846135843402104</v>
      </c>
      <c r="AN57" s="15">
        <v>18.6980276649441</v>
      </c>
      <c r="AO57" s="15">
        <v>17.360069750479799</v>
      </c>
      <c r="AP57" s="15">
        <v>23.040670664095799</v>
      </c>
      <c r="AQ57" s="15">
        <v>28.245653437660501</v>
      </c>
      <c r="AR57" s="15">
        <v>10.719792445110301</v>
      </c>
      <c r="AS57" s="15">
        <v>20.044987795077699</v>
      </c>
      <c r="AT57" s="15">
        <v>8.6006088727906693</v>
      </c>
      <c r="AU57" s="15">
        <v>9.6071718616414703</v>
      </c>
      <c r="AV57" s="15">
        <v>8.6765652479133895</v>
      </c>
      <c r="AW57" s="15">
        <v>6.0422847388693999</v>
      </c>
      <c r="AX57" s="15">
        <v>5.6836955160687204</v>
      </c>
      <c r="AY57" s="15">
        <v>5.2859090619087503</v>
      </c>
      <c r="AZ57" s="15">
        <v>7.1424334990918297</v>
      </c>
      <c r="BA57" s="15">
        <v>5.4619215788680702</v>
      </c>
      <c r="BB57" s="15">
        <v>9.7851536118628992</v>
      </c>
      <c r="BC57" s="15">
        <v>5.8085078415307896</v>
      </c>
      <c r="BD57" s="15">
        <v>9.5676932652505595</v>
      </c>
      <c r="BE57" s="15">
        <v>6.2261742500354096</v>
      </c>
      <c r="BF57" s="15">
        <v>15.4073338577955</v>
      </c>
      <c r="BG57" s="15">
        <v>6.0156531504014801</v>
      </c>
      <c r="BH57" s="15">
        <v>10.3581086773313</v>
      </c>
      <c r="BI57" s="15">
        <v>164.00290300615299</v>
      </c>
      <c r="BJ57" s="15">
        <v>21.968466474966899</v>
      </c>
      <c r="BK57" s="15">
        <v>17.056525498093301</v>
      </c>
      <c r="BL57" s="15">
        <v>16.968190975811002</v>
      </c>
      <c r="BM57" s="15">
        <v>239.15819756540299</v>
      </c>
      <c r="BN57" s="15">
        <v>1014.0527393518</v>
      </c>
      <c r="BO57" s="15">
        <v>14.0419941358986</v>
      </c>
    </row>
  </sheetData>
  <mergeCells count="2">
    <mergeCell ref="A10:A21"/>
    <mergeCell ref="A24:A3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C00000"/>
  </sheetPr>
  <dimension ref="A1:AY60"/>
  <sheetViews>
    <sheetView zoomScale="70" zoomScaleNormal="70" workbookViewId="0">
      <pane ySplit="1" topLeftCell="A2" activePane="bottomLeft" state="frozen"/>
      <selection activeCell="H63" sqref="H63"/>
      <selection pane="bottomLeft" activeCell="C36" sqref="C36"/>
    </sheetView>
  </sheetViews>
  <sheetFormatPr defaultRowHeight="15" x14ac:dyDescent="0.25"/>
  <cols>
    <col min="1" max="1" width="36.28515625" style="30" bestFit="1" customWidth="1"/>
    <col min="2" max="4" width="18.28515625" style="4" bestFit="1" customWidth="1"/>
    <col min="5" max="5" width="17" style="4" bestFit="1" customWidth="1"/>
    <col min="6" max="6" width="18.5703125" style="4" bestFit="1" customWidth="1"/>
    <col min="7" max="7" width="19.140625" style="4" bestFit="1" customWidth="1"/>
    <col min="8" max="8" width="18.5703125" style="4" bestFit="1" customWidth="1"/>
    <col min="9" max="9" width="19.140625" style="4" bestFit="1" customWidth="1"/>
    <col min="10" max="10" width="18.5703125" style="4" bestFit="1" customWidth="1"/>
    <col min="11" max="12" width="18.85546875" style="4" bestFit="1" customWidth="1"/>
    <col min="13" max="13" width="19.140625" style="4" bestFit="1" customWidth="1"/>
    <col min="14" max="14" width="18.5703125" style="4" bestFit="1" customWidth="1"/>
    <col min="15" max="15" width="18" style="4" bestFit="1" customWidth="1"/>
    <col min="16" max="16" width="18.5703125" style="4" bestFit="1" customWidth="1"/>
    <col min="17" max="17" width="19.85546875" style="4" bestFit="1" customWidth="1"/>
    <col min="18" max="18" width="19.5703125" style="4" bestFit="1" customWidth="1"/>
    <col min="19" max="19" width="19.42578125" style="4" bestFit="1" customWidth="1"/>
    <col min="20" max="20" width="19.85546875" style="4" bestFit="1" customWidth="1"/>
    <col min="21" max="21" width="19.42578125" style="4" bestFit="1" customWidth="1"/>
    <col min="22" max="22" width="19.85546875" style="4" bestFit="1" customWidth="1"/>
    <col min="23" max="23" width="18.85546875" style="4" bestFit="1" customWidth="1"/>
    <col min="24" max="24" width="20.140625" style="4" bestFit="1" customWidth="1"/>
    <col min="25" max="25" width="19.85546875" style="4" bestFit="1" customWidth="1"/>
    <col min="26" max="26" width="19.42578125" style="4" bestFit="1" customWidth="1"/>
    <col min="27" max="27" width="19.85546875" style="4" bestFit="1" customWidth="1"/>
    <col min="28" max="28" width="19.5703125" style="4" bestFit="1" customWidth="1"/>
    <col min="29" max="29" width="19.85546875" style="4" bestFit="1" customWidth="1"/>
    <col min="30" max="30" width="19.5703125" style="4" bestFit="1" customWidth="1"/>
    <col min="31" max="31" width="19.42578125" style="4" bestFit="1" customWidth="1"/>
    <col min="32" max="32" width="20.140625" style="4" bestFit="1" customWidth="1"/>
    <col min="33" max="33" width="19.85546875" style="4" bestFit="1" customWidth="1"/>
    <col min="34" max="34" width="18.85546875" style="4" bestFit="1" customWidth="1"/>
    <col min="35" max="35" width="19.42578125" style="4" bestFit="1" customWidth="1"/>
    <col min="36" max="36" width="19.140625" style="4" bestFit="1" customWidth="1"/>
    <col min="37" max="37" width="19.42578125" style="4" bestFit="1" customWidth="1"/>
    <col min="38" max="38" width="20.42578125" style="4" bestFit="1" customWidth="1"/>
    <col min="39" max="39" width="19.85546875" style="4" bestFit="1" customWidth="1"/>
    <col min="40" max="40" width="20.140625" style="4" bestFit="1" customWidth="1"/>
    <col min="41" max="41" width="19.42578125" style="4" bestFit="1" customWidth="1"/>
    <col min="42" max="43" width="9.42578125" style="4" bestFit="1" customWidth="1"/>
    <col min="44" max="45" width="8" style="4" bestFit="1" customWidth="1"/>
    <col min="46" max="50" width="10.85546875" style="4" bestFit="1" customWidth="1"/>
    <col min="51" max="51" width="9.42578125" style="4" bestFit="1" customWidth="1"/>
    <col min="52" max="16384" width="9.140625" style="4"/>
  </cols>
  <sheetData>
    <row r="1" spans="1:50" x14ac:dyDescent="0.25">
      <c r="A1" s="30" t="s">
        <v>32</v>
      </c>
      <c r="B1" s="1" t="str">
        <f>Intyensity!H9</f>
        <v>[27Al]+ avg (cps)</v>
      </c>
      <c r="C1" s="1" t="str">
        <f>Intyensity!I9</f>
        <v>[28Si]+ avg (cps)</v>
      </c>
      <c r="D1" s="1" t="str">
        <f>Intyensity!N9</f>
        <v>[49Ti]+ avg (cps)</v>
      </c>
      <c r="E1" s="1" t="str">
        <f>Intyensity!O9</f>
        <v>[51V]+ avg (cps)</v>
      </c>
      <c r="F1" s="1" t="str">
        <f>Intyensity!P9</f>
        <v>[52Cr]+ avg (cps)</v>
      </c>
      <c r="G1" s="1" t="str">
        <f>Intyensity!Q9</f>
        <v>[55Mn]+ avg (cps)</v>
      </c>
      <c r="H1" s="1" t="str">
        <f>Intyensity!R9</f>
        <v>[56Fe]+ avg (cps)</v>
      </c>
      <c r="I1" s="1" t="str">
        <f>Intyensity!U9</f>
        <v>[59Co]+ avg (cps)</v>
      </c>
      <c r="J1" s="1" t="str">
        <f>Intyensity!V9</f>
        <v>[60Ni]+ avg (cps)</v>
      </c>
      <c r="K1" s="1" t="str">
        <f>Intyensity!Y9</f>
        <v>[65Cu]+ avg (cps)</v>
      </c>
      <c r="L1" s="1" t="str">
        <f>Intyensity!Z9</f>
        <v>[66Zn]+ avg (cps)</v>
      </c>
      <c r="M1" s="1" t="str">
        <f>Intyensity!AE9</f>
        <v>[85Rb]+ avg (cps)</v>
      </c>
      <c r="N1" s="1" t="str">
        <f>Intyensity!AF9</f>
        <v>[88Sr]+ avg (cps)</v>
      </c>
      <c r="O1" s="1" t="str">
        <f>Intyensity!AG9</f>
        <v>[89Y]+ avg (cps)</v>
      </c>
      <c r="P1" s="1" t="str">
        <f>Intyensity!AH9</f>
        <v>[90Zr]+ avg (cps)</v>
      </c>
      <c r="Q1" s="1" t="str">
        <f>Intyensity!AJ9</f>
        <v>[98Mo]+ avg (cps)</v>
      </c>
      <c r="R1" s="1" t="str">
        <f>Intyensity!AP9</f>
        <v>[120Sn]+ avg (cps)</v>
      </c>
      <c r="S1" s="1" t="str">
        <f>Intyensity!AQ9</f>
        <v>[121Sb]+ avg (cps)</v>
      </c>
      <c r="T1" s="1" t="str">
        <f>Intyensity!AS9</f>
        <v>[138Ba]+ avg (cps)</v>
      </c>
      <c r="U1" s="1" t="str">
        <f>Intyensity!AT9</f>
        <v>[139La]+ avg (cps)</v>
      </c>
      <c r="V1" s="1" t="str">
        <f>Intyensity!AU9</f>
        <v>[140Ce]+ avg (cps)</v>
      </c>
      <c r="W1" s="1" t="str">
        <f>Intyensity!AV9</f>
        <v>[141Pr]+ avg (cps)</v>
      </c>
      <c r="X1" s="1" t="str">
        <f>Intyensity!AW9</f>
        <v>[142Nd]+ avg (cps)</v>
      </c>
      <c r="Y1" s="1" t="str">
        <f>Intyensity!AY9</f>
        <v>[152Sm]+ avg (cps)</v>
      </c>
      <c r="Z1" s="1" t="str">
        <f>Intyensity!AZ9</f>
        <v>[153Eu]+ avg (cps)</v>
      </c>
      <c r="AA1" s="1" t="str">
        <f>Intyensity!BA9</f>
        <v>[158Gd]+ avg (cps)</v>
      </c>
      <c r="AB1" s="1" t="str">
        <f>Intyensity!BB9</f>
        <v>[159Tb]+ avg (cps)</v>
      </c>
      <c r="AC1" s="1" t="str">
        <f>Intyensity!BC9</f>
        <v>[164Dy]+ avg (cps)</v>
      </c>
      <c r="AD1" s="1" t="str">
        <f>Intyensity!BD9</f>
        <v>[165Ho]+ avg (cps)</v>
      </c>
      <c r="AE1" s="1" t="str">
        <f>Intyensity!BE9</f>
        <v>[166Er]+ avg (cps)</v>
      </c>
      <c r="AF1" s="1" t="str">
        <f>Intyensity!BF9</f>
        <v>[169Tm]+ avg (cps)</v>
      </c>
      <c r="AG1" s="1" t="str">
        <f>Intyensity!BG9</f>
        <v>[174Yb]+ avg (cps)</v>
      </c>
      <c r="AH1" s="1" t="str">
        <f>Intyensity!BH9</f>
        <v>[175Lu]+ avg (cps)</v>
      </c>
      <c r="AI1" s="1" t="str">
        <f>Intyensity!BI9</f>
        <v>[180Hf]+ avg (cps)</v>
      </c>
      <c r="AJ1" s="1" t="str">
        <f>Intyensity!BJ9</f>
        <v>[181Ta]+ avg (cps)</v>
      </c>
      <c r="AK1" s="1" t="str">
        <f>Intyensity!BK9</f>
        <v>[184W]+ avg (cps)</v>
      </c>
      <c r="AL1" s="1" t="str">
        <f>Intyensity!BL9</f>
        <v>[208Pb]+ avg (cps)</v>
      </c>
      <c r="AM1" s="1" t="str">
        <f>Intyensity!BM9</f>
        <v>[209Bi]+ avg (cps)</v>
      </c>
      <c r="AN1" s="1" t="str">
        <f>Intyensity!BN9</f>
        <v>[232Th]+ avg (cps)</v>
      </c>
      <c r="AO1" s="1" t="str">
        <f>Intyensity!BO9</f>
        <v>[238U]+ avg (cps)</v>
      </c>
      <c r="AP1" s="1"/>
      <c r="AR1" s="31" t="s">
        <v>33</v>
      </c>
      <c r="AS1" s="31" t="s">
        <v>101</v>
      </c>
      <c r="AT1" s="31" t="s">
        <v>34</v>
      </c>
      <c r="AU1" s="31" t="s">
        <v>35</v>
      </c>
      <c r="AV1" s="31" t="s">
        <v>36</v>
      </c>
      <c r="AW1" s="31" t="s">
        <v>37</v>
      </c>
      <c r="AX1" s="31" t="s">
        <v>38</v>
      </c>
    </row>
    <row r="2" spans="1:50" s="27" customFormat="1" x14ac:dyDescent="0.25">
      <c r="A2" s="30" t="str">
        <f>Intyensity!B39</f>
        <v>Blank check 1</v>
      </c>
      <c r="B2" s="15" t="str">
        <f>IF(((Intyensity!H39-Intyensity!H$5)/Intyensity!H$4)&gt;Intyensity!H$2, ((Intyensity!H39-Intyensity!H$5)/Intyensity!H$4)*Intyensity!$C39*Intyensity!$D39/(Intyensity!$E39),"")</f>
        <v/>
      </c>
      <c r="C2" s="15" t="str">
        <f>IF(((Intyensity!I39-Intyensity!I$5)/Intyensity!I$4)&gt;Intyensity!I$2, ((Intyensity!I39-Intyensity!I$5)/Intyensity!I$4)*Intyensity!$C39*Intyensity!$D39/(Intyensity!$E39),"")</f>
        <v/>
      </c>
      <c r="D2" s="15" t="str">
        <f>IF(((Intyensity!N39-Intyensity!N$5)/Intyensity!N$4)&gt;Intyensity!N$2, ((Intyensity!N39-Intyensity!N$5)/Intyensity!N$4)*Intyensity!$C39*Intyensity!$D39/(Intyensity!$E39),"")</f>
        <v/>
      </c>
      <c r="E2" s="15" t="str">
        <f>IF(((Intyensity!O39-Intyensity!O$5)/Intyensity!O$4)&gt;Intyensity!O$2, ((Intyensity!O39-Intyensity!O$5)/Intyensity!O$4)*Intyensity!$C39*Intyensity!$D39/(Intyensity!$E39),"")</f>
        <v/>
      </c>
      <c r="F2" s="15" t="str">
        <f>IF(((Intyensity!P39-Intyensity!P$5)/Intyensity!P$4)&gt;Intyensity!P$2, ((Intyensity!P39-Intyensity!P$5)/Intyensity!P$4)*Intyensity!$C39*Intyensity!$D39/(Intyensity!$E39),"")</f>
        <v/>
      </c>
      <c r="G2" s="15" t="str">
        <f>IF(((Intyensity!Q39-Intyensity!Q$5)/Intyensity!Q$4)&gt;Intyensity!Q$2, ((Intyensity!Q39-Intyensity!Q$5)/Intyensity!Q$4)*Intyensity!$C39*Intyensity!$D39/(Intyensity!$E39),"")</f>
        <v/>
      </c>
      <c r="H2" s="15" t="str">
        <f>IF(((Intyensity!R39-Intyensity!R$5)/Intyensity!R$4)&gt;Intyensity!R$2, ((Intyensity!R39-Intyensity!R$5)/Intyensity!R$4)*Intyensity!$C39*Intyensity!$D39/(Intyensity!$E39),"")</f>
        <v/>
      </c>
      <c r="I2" s="15" t="str">
        <f>IF(((Intyensity!U39-Intyensity!U$5)/Intyensity!U$4)&gt;Intyensity!U$2, ((Intyensity!U39-Intyensity!U$5)/Intyensity!U$4)*Intyensity!$C39*Intyensity!$D39/(Intyensity!$E39),"")</f>
        <v/>
      </c>
      <c r="J2" s="15" t="str">
        <f>IF(((Intyensity!V39-Intyensity!V$5)/Intyensity!V$4)&gt;Intyensity!V$2, ((Intyensity!V39-Intyensity!V$5)/Intyensity!V$4)*Intyensity!$C39*Intyensity!$D39/(Intyensity!$E39),"")</f>
        <v/>
      </c>
      <c r="K2" s="15" t="str">
        <f>IF(((Intyensity!Y39-Intyensity!Y$5)/Intyensity!Y$4)&gt;Intyensity!Y$2, ((Intyensity!Y39-Intyensity!Y$5)/Intyensity!Y$4)*Intyensity!$C39*Intyensity!$D39/(Intyensity!$E39),"")</f>
        <v/>
      </c>
      <c r="L2" s="15" t="str">
        <f>IF(((Intyensity!Z39-Intyensity!Z$5)/Intyensity!Z$4)&gt;Intyensity!Z$2, ((Intyensity!Z39-Intyensity!Z$5)/Intyensity!Z$4)*Intyensity!$C39*Intyensity!$D39/(Intyensity!$E39),"")</f>
        <v/>
      </c>
      <c r="M2" s="15" t="str">
        <f>IF(((Intyensity!AE39-Intyensity!AE$5)/Intyensity!AE$4)&gt;Intyensity!AE$2, ((Intyensity!AE39-Intyensity!AE$5)/Intyensity!AE$4)*Intyensity!$C39*Intyensity!$D39/(Intyensity!$E39),"")</f>
        <v/>
      </c>
      <c r="N2" s="15" t="str">
        <f>IF(((Intyensity!AF39-Intyensity!AF$5)/Intyensity!AF$4)&gt;Intyensity!AF$2, ((Intyensity!AF39-Intyensity!AF$5)/Intyensity!AF$4)*Intyensity!$C39*Intyensity!$D39/(Intyensity!$E39),"")</f>
        <v/>
      </c>
      <c r="O2" s="15" t="str">
        <f>IF(((Intyensity!AG39-Intyensity!AG$5)/Intyensity!AG$4)&gt;Intyensity!AG$2, ((Intyensity!AG39-Intyensity!AG$5)/Intyensity!AG$4)*Intyensity!$C39*Intyensity!$D39/(Intyensity!$E39),"")</f>
        <v/>
      </c>
      <c r="P2" s="15" t="str">
        <f>IF(((Intyensity!AH39-Intyensity!AH$5)/Intyensity!AH$4)&gt;Intyensity!AH$2, ((Intyensity!AH39-Intyensity!AH$5)/Intyensity!AH$4)*Intyensity!$C39*Intyensity!$D39/(Intyensity!$E39),"")</f>
        <v/>
      </c>
      <c r="Q2" s="15" t="str">
        <f>IF(((Intyensity!AJ39-Intyensity!AJ$5)/Intyensity!AJ$4)&gt;Intyensity!AJ$2, ((Intyensity!AJ39-Intyensity!AJ$5)/Intyensity!AJ$4)*Intyensity!$C39*Intyensity!$D39/(Intyensity!$E39),"")</f>
        <v/>
      </c>
      <c r="R2" s="15" t="str">
        <f>IF(((Intyensity!AP39-Intyensity!AP$5)/Intyensity!AP$4)&gt;Intyensity!AP$2, ((Intyensity!AP39-Intyensity!AP$5)/Intyensity!AP$4)*Intyensity!$C39*Intyensity!$D39/(Intyensity!$E39),"")</f>
        <v/>
      </c>
      <c r="S2" s="15" t="str">
        <f>IF(((Intyensity!AQ39-Intyensity!AQ$5)/Intyensity!AQ$4)&gt;Intyensity!AQ$2, ((Intyensity!AQ39-Intyensity!AQ$5)/Intyensity!AQ$4)*Intyensity!$C39*Intyensity!$D39/(Intyensity!$E39),"")</f>
        <v/>
      </c>
      <c r="T2" s="15" t="str">
        <f>IF(((Intyensity!AS39-Intyensity!AS$5)/Intyensity!AS$4)&gt;Intyensity!AS$2, ((Intyensity!AS39-Intyensity!AS$5)/Intyensity!AS$4)*Intyensity!$C39*Intyensity!$D39/(Intyensity!$E39),"")</f>
        <v/>
      </c>
      <c r="U2" s="15" t="str">
        <f>IF(((Intyensity!AT39-Intyensity!AT$5)/Intyensity!AT$4)&gt;Intyensity!AT$2, ((Intyensity!AT39-Intyensity!AT$5)/Intyensity!AT$4)*Intyensity!$C39*Intyensity!$D39/(Intyensity!$E39),"")</f>
        <v/>
      </c>
      <c r="V2" s="15" t="str">
        <f>IF(((Intyensity!AU39-Intyensity!AU$5)/Intyensity!AU$4)&gt;Intyensity!AU$2, ((Intyensity!AU39-Intyensity!AU$5)/Intyensity!AU$4)*Intyensity!$C39*Intyensity!$D39/(Intyensity!$E39),"")</f>
        <v/>
      </c>
      <c r="W2" s="15" t="str">
        <f>IF(((Intyensity!AV39-Intyensity!AV$5)/Intyensity!AV$4)&gt;Intyensity!AV$2, ((Intyensity!AV39-Intyensity!AV$5)/Intyensity!AV$4)*Intyensity!$C39*Intyensity!$D39/(Intyensity!$E39),"")</f>
        <v/>
      </c>
      <c r="X2" s="15" t="str">
        <f>IF(((Intyensity!AW39-Intyensity!AW$5)/Intyensity!AW$4)&gt;Intyensity!AW$2, ((Intyensity!AW39-Intyensity!AW$5)/Intyensity!AW$4)*Intyensity!$C39*Intyensity!$D39/(Intyensity!$E39),"")</f>
        <v/>
      </c>
      <c r="Y2" s="15" t="str">
        <f>IF(((Intyensity!AY39-Intyensity!AY$5)/Intyensity!AY$4)&gt;Intyensity!AY$2, ((Intyensity!AY39-Intyensity!AY$5)/Intyensity!AY$4)*Intyensity!$C39*Intyensity!$D39/(Intyensity!$E39),"")</f>
        <v/>
      </c>
      <c r="Z2" s="15" t="str">
        <f>IF(((Intyensity!AZ39-Intyensity!AZ$5)/Intyensity!AZ$4)&gt;Intyensity!AZ$2, ((Intyensity!AZ39-Intyensity!AZ$5)/Intyensity!AZ$4)*Intyensity!$C39*Intyensity!$D39/(Intyensity!$E39),"")</f>
        <v/>
      </c>
      <c r="AA2" s="15" t="str">
        <f>IF(((Intyensity!BA39-Intyensity!BA$5)/Intyensity!BA$4)&gt;Intyensity!BA$2, ((Intyensity!BA39-Intyensity!BA$5)/Intyensity!BA$4)*Intyensity!$C39*Intyensity!$D39/(Intyensity!$E39),"")</f>
        <v/>
      </c>
      <c r="AB2" s="15" t="e">
        <f>IF(((Intyensity!BB39-Intyensity!BB$5)/Intyensity!BB$4)&gt;Intyensity!BB$2, ((Intyensity!BB39-Intyensity!BB$5)/Intyensity!BB$4)*Intyensity!$C39*Intyensity!$D39/(Intyensity!$E39),"")</f>
        <v>#DIV/0!</v>
      </c>
      <c r="AC2" s="15" t="str">
        <f>IF(((Intyensity!BC39-Intyensity!BC$5)/Intyensity!BC$4)&gt;Intyensity!BC$2, ((Intyensity!BC39-Intyensity!BC$5)/Intyensity!BC$4)*Intyensity!$C39*Intyensity!$D39/(Intyensity!$E39),"")</f>
        <v/>
      </c>
      <c r="AD2" s="15" t="str">
        <f>IF(((Intyensity!BD39-Intyensity!BD$5)/Intyensity!BD$4)&gt;Intyensity!BD$2, ((Intyensity!BD39-Intyensity!BD$5)/Intyensity!BD$4)*Intyensity!$C39*Intyensity!$D39/(Intyensity!$E39),"")</f>
        <v/>
      </c>
      <c r="AE2" s="15" t="str">
        <f>IF(((Intyensity!BE39-Intyensity!BE$5)/Intyensity!BE$4)&gt;Intyensity!BE$2, ((Intyensity!BE39-Intyensity!BE$5)/Intyensity!BE$4)*Intyensity!$C39*Intyensity!$D39/(Intyensity!$E39),"")</f>
        <v/>
      </c>
      <c r="AF2" s="15" t="e">
        <f>IF(((Intyensity!BF39-Intyensity!BF$5)/Intyensity!BF$4)&gt;Intyensity!BF$2, ((Intyensity!BF39-Intyensity!BF$5)/Intyensity!BF$4)*Intyensity!$C39*Intyensity!$D39/(Intyensity!$E39),"")</f>
        <v>#DIV/0!</v>
      </c>
      <c r="AG2" s="15" t="str">
        <f>IF(((Intyensity!BG39-Intyensity!BG$5)/Intyensity!BG$4)&gt;Intyensity!BG$2, ((Intyensity!BG39-Intyensity!BG$5)/Intyensity!BG$4)*Intyensity!$C39*Intyensity!$D39/(Intyensity!$E39),"")</f>
        <v/>
      </c>
      <c r="AH2" s="15" t="e">
        <f>IF(((Intyensity!BH39-Intyensity!BH$5)/Intyensity!BH$4)&gt;Intyensity!BH$2, ((Intyensity!BH39-Intyensity!BH$5)/Intyensity!BH$4)*Intyensity!$C39*Intyensity!$D39/(Intyensity!$E39),"")</f>
        <v>#DIV/0!</v>
      </c>
      <c r="AI2" s="15" t="str">
        <f>IF(((Intyensity!BI39-Intyensity!BI$5)/Intyensity!BI$4)&gt;Intyensity!BI$2, ((Intyensity!BI39-Intyensity!BI$5)/Intyensity!BI$4)*Intyensity!$C39*Intyensity!$D39/(Intyensity!$E39),"")</f>
        <v/>
      </c>
      <c r="AJ2" s="15" t="str">
        <f>IF(((Intyensity!BJ39-Intyensity!BJ$5)/Intyensity!BJ$4)&gt;Intyensity!BJ$2, ((Intyensity!BJ39-Intyensity!BJ$5)/Intyensity!BJ$4)*Intyensity!$C39*Intyensity!$D39/(Intyensity!$E39),"")</f>
        <v/>
      </c>
      <c r="AK2" s="15" t="str">
        <f>IF(((Intyensity!BK39-Intyensity!BK$5)/Intyensity!BK$4)&gt;Intyensity!BK$2, ((Intyensity!BK39-Intyensity!BK$5)/Intyensity!BK$4)*Intyensity!$C39*Intyensity!$D39/(Intyensity!$E39),"")</f>
        <v/>
      </c>
      <c r="AL2" s="15" t="str">
        <f>IF(((Intyensity!BL39-Intyensity!BL$5)/Intyensity!BL$4)&gt;Intyensity!BL$2, ((Intyensity!BL39-Intyensity!BL$5)/Intyensity!BL$4)*Intyensity!$C39*Intyensity!$D39/(Intyensity!$E39),"")</f>
        <v/>
      </c>
      <c r="AM2" s="15" t="str">
        <f>IF(((Intyensity!BM39-Intyensity!BM$5)/Intyensity!BM$4)&gt;Intyensity!BM$2, ((Intyensity!BM39-Intyensity!BM$5)/Intyensity!BM$4)*Intyensity!$C39*Intyensity!$D39/(Intyensity!$E39),"")</f>
        <v/>
      </c>
      <c r="AN2" s="15" t="str">
        <f>IF(((Intyensity!BN39-Intyensity!BN$5)/Intyensity!BN$4)&gt;Intyensity!BN$2, ((Intyensity!BN39-Intyensity!BN$5)/Intyensity!BN$4)*Intyensity!$C39*Intyensity!$D39/(Intyensity!$E39),"")</f>
        <v/>
      </c>
      <c r="AO2" s="15" t="str">
        <f>IF(((Intyensity!BO39-Intyensity!BO$5)/Intyensity!BO$4)&gt;Intyensity!BO$2, ((Intyensity!BO39-Intyensity!BO$5)/Intyensity!BO$4)*Intyensity!$C39*Intyensity!$D39/(Intyensity!$E39),"")</f>
        <v/>
      </c>
      <c r="AP2" s="15"/>
      <c r="AQ2" s="4"/>
      <c r="AR2" s="33" t="e">
        <f>#REF!/#REF!</f>
        <v>#REF!</v>
      </c>
      <c r="AS2" s="33" t="e">
        <f>#REF!/AJ2</f>
        <v>#REF!</v>
      </c>
      <c r="AT2" s="33" t="e">
        <f t="shared" ref="AT2:AT8" si="0">B2/C2</f>
        <v>#VALUE!</v>
      </c>
      <c r="AU2" s="33" t="e">
        <f t="shared" ref="AU2:AU8" si="1">U2/V2</f>
        <v>#VALUE!</v>
      </c>
      <c r="AV2" s="33" t="e">
        <f>AK2/AO2</f>
        <v>#VALUE!</v>
      </c>
      <c r="AW2" s="33" t="e">
        <f t="shared" ref="AW2:AW8" si="2">F2/H2</f>
        <v>#VALUE!</v>
      </c>
      <c r="AX2" s="33" t="e">
        <f t="shared" ref="AX2:AX8" si="3">H2/J2</f>
        <v>#VALUE!</v>
      </c>
    </row>
    <row r="3" spans="1:50" s="27" customFormat="1" x14ac:dyDescent="0.25">
      <c r="A3" s="30" t="str">
        <f>Intyensity!B40</f>
        <v>Blank check 2</v>
      </c>
      <c r="B3" s="15" t="str">
        <f>IF(((Intyensity!H40-Intyensity!H$5)/Intyensity!H$4)&gt;Intyensity!H$2, ((Intyensity!H40-Intyensity!H$5)/Intyensity!H$4)*Intyensity!$C40*Intyensity!$D40/(Intyensity!$E40),"")</f>
        <v/>
      </c>
      <c r="C3" s="15" t="str">
        <f>IF(((Intyensity!I40-Intyensity!I$5)/Intyensity!I$4)&gt;Intyensity!I$2, ((Intyensity!I40-Intyensity!I$5)/Intyensity!I$4)*Intyensity!$C40*Intyensity!$D40/(Intyensity!$E40),"")</f>
        <v/>
      </c>
      <c r="D3" s="15" t="str">
        <f>IF(((Intyensity!N40-Intyensity!N$5)/Intyensity!N$4)&gt;Intyensity!N$2, ((Intyensity!N40-Intyensity!N$5)/Intyensity!N$4)*Intyensity!$C40*Intyensity!$D40/(Intyensity!$E40),"")</f>
        <v/>
      </c>
      <c r="E3" s="15" t="str">
        <f>IF(((Intyensity!O40-Intyensity!O$5)/Intyensity!O$4)&gt;Intyensity!O$2, ((Intyensity!O40-Intyensity!O$5)/Intyensity!O$4)*Intyensity!$C40*Intyensity!$D40/(Intyensity!$E40),"")</f>
        <v/>
      </c>
      <c r="F3" s="15">
        <f>IF(((Intyensity!P40-Intyensity!P$5)/Intyensity!P$4)&gt;Intyensity!P$2, ((Intyensity!P40-Intyensity!P$5)/Intyensity!P$4)*Intyensity!$C40*Intyensity!$D40/(Intyensity!$E40),"")</f>
        <v>1.3543090989155476E-3</v>
      </c>
      <c r="G3" s="15" t="str">
        <f>IF(((Intyensity!Q40-Intyensity!Q$5)/Intyensity!Q$4)&gt;Intyensity!Q$2, ((Intyensity!Q40-Intyensity!Q$5)/Intyensity!Q$4)*Intyensity!$C40*Intyensity!$D40/(Intyensity!$E40),"")</f>
        <v/>
      </c>
      <c r="H3" s="15" t="str">
        <f>IF(((Intyensity!R40-Intyensity!R$5)/Intyensity!R$4)&gt;Intyensity!R$2, ((Intyensity!R40-Intyensity!R$5)/Intyensity!R$4)*Intyensity!$C40*Intyensity!$D40/(Intyensity!$E40),"")</f>
        <v/>
      </c>
      <c r="I3" s="15" t="str">
        <f>IF(((Intyensity!U40-Intyensity!U$5)/Intyensity!U$4)&gt;Intyensity!U$2, ((Intyensity!U40-Intyensity!U$5)/Intyensity!U$4)*Intyensity!$C40*Intyensity!$D40/(Intyensity!$E40),"")</f>
        <v/>
      </c>
      <c r="J3" s="15">
        <f>IF(((Intyensity!V40-Intyensity!V$5)/Intyensity!V$4)&gt;Intyensity!V$2, ((Intyensity!V40-Intyensity!V$5)/Intyensity!V$4)*Intyensity!$C40*Intyensity!$D40/(Intyensity!$E40),"")</f>
        <v>3.2202035396009356E-3</v>
      </c>
      <c r="K3" s="15" t="str">
        <f>IF(((Intyensity!Y40-Intyensity!Y$5)/Intyensity!Y$4)&gt;Intyensity!Y$2, ((Intyensity!Y40-Intyensity!Y$5)/Intyensity!Y$4)*Intyensity!$C40*Intyensity!$D40/(Intyensity!$E40),"")</f>
        <v/>
      </c>
      <c r="L3" s="15" t="str">
        <f>IF(((Intyensity!Z40-Intyensity!Z$5)/Intyensity!Z$4)&gt;Intyensity!Z$2, ((Intyensity!Z40-Intyensity!Z$5)/Intyensity!Z$4)*Intyensity!$C40*Intyensity!$D40/(Intyensity!$E40),"")</f>
        <v/>
      </c>
      <c r="M3" s="15">
        <f>IF(((Intyensity!AE40-Intyensity!AE$5)/Intyensity!AE$4)&gt;Intyensity!AE$2, ((Intyensity!AE40-Intyensity!AE$5)/Intyensity!AE$4)*Intyensity!$C40*Intyensity!$D40/(Intyensity!$E40),"")</f>
        <v>7.027199187037367E-3</v>
      </c>
      <c r="N3" s="15">
        <f>IF(((Intyensity!AF40-Intyensity!AF$5)/Intyensity!AF$4)&gt;Intyensity!AF$2, ((Intyensity!AF40-Intyensity!AF$5)/Intyensity!AF$4)*Intyensity!$C40*Intyensity!$D40/(Intyensity!$E40),"")</f>
        <v>6.1186082628195198E-3</v>
      </c>
      <c r="O3" s="15">
        <f>IF(((Intyensity!AG40-Intyensity!AG$5)/Intyensity!AG$4)&gt;Intyensity!AG$2, ((Intyensity!AG40-Intyensity!AG$5)/Intyensity!AG$4)*Intyensity!$C40*Intyensity!$D40/(Intyensity!$E40),"")</f>
        <v>7.5298990887108178E-3</v>
      </c>
      <c r="P3" s="15">
        <f>IF(((Intyensity!AH40-Intyensity!AH$5)/Intyensity!AH$4)&gt;Intyensity!AH$2, ((Intyensity!AH40-Intyensity!AH$5)/Intyensity!AH$4)*Intyensity!$C40*Intyensity!$D40/(Intyensity!$E40),"")</f>
        <v>2.5655983209652952E-2</v>
      </c>
      <c r="Q3" s="15">
        <f>IF(((Intyensity!AJ40-Intyensity!AJ$5)/Intyensity!AJ$4)&gt;Intyensity!AJ$2, ((Intyensity!AJ40-Intyensity!AJ$5)/Intyensity!AJ$4)*Intyensity!$C40*Intyensity!$D40/(Intyensity!$E40),"")</f>
        <v>3.7746326723406866E-2</v>
      </c>
      <c r="R3" s="15">
        <f>IF(((Intyensity!AP40-Intyensity!AP$5)/Intyensity!AP$4)&gt;Intyensity!AP$2, ((Intyensity!AP40-Intyensity!AP$5)/Intyensity!AP$4)*Intyensity!$C40*Intyensity!$D40/(Intyensity!$E40),"")</f>
        <v>1.5536564663557264E-2</v>
      </c>
      <c r="S3" s="15">
        <f>IF(((Intyensity!AQ40-Intyensity!AQ$5)/Intyensity!AQ$4)&gt;Intyensity!AQ$2, ((Intyensity!AQ40-Intyensity!AQ$5)/Intyensity!AQ$4)*Intyensity!$C40*Intyensity!$D40/(Intyensity!$E40),"")</f>
        <v>2.7039761300870727E-2</v>
      </c>
      <c r="T3" s="15">
        <f>IF(((Intyensity!AS40-Intyensity!AS$5)/Intyensity!AS$4)&gt;Intyensity!AS$2, ((Intyensity!AS40-Intyensity!AS$5)/Intyensity!AS$4)*Intyensity!$C40*Intyensity!$D40/(Intyensity!$E40),"")</f>
        <v>6.3390592541253052E-3</v>
      </c>
      <c r="U3" s="15">
        <f>IF(((Intyensity!AT40-Intyensity!AT$5)/Intyensity!AT$4)&gt;Intyensity!AT$2, ((Intyensity!AT40-Intyensity!AT$5)/Intyensity!AT$4)*Intyensity!$C40*Intyensity!$D40/(Intyensity!$E40),"")</f>
        <v>7.794411944270851E-3</v>
      </c>
      <c r="V3" s="15">
        <f>IF(((Intyensity!AU40-Intyensity!AU$5)/Intyensity!AU$4)&gt;Intyensity!AU$2, ((Intyensity!AU40-Intyensity!AU$5)/Intyensity!AU$4)*Intyensity!$C40*Intyensity!$D40/(Intyensity!$E40),"")</f>
        <v>7.6973116501767554E-3</v>
      </c>
      <c r="W3" s="15">
        <f>IF(((Intyensity!AV40-Intyensity!AV$5)/Intyensity!AV$4)&gt;Intyensity!AV$2, ((Intyensity!AV40-Intyensity!AV$5)/Intyensity!AV$4)*Intyensity!$C40*Intyensity!$D40/(Intyensity!$E40),"")</f>
        <v>7.0347859310212167E-3</v>
      </c>
      <c r="X3" s="15">
        <f>IF(((Intyensity!AW40-Intyensity!AW$5)/Intyensity!AW$4)&gt;Intyensity!AW$2, ((Intyensity!AW40-Intyensity!AW$5)/Intyensity!AW$4)*Intyensity!$C40*Intyensity!$D40/(Intyensity!$E40),"")</f>
        <v>7.8688707607776753E-3</v>
      </c>
      <c r="Y3" s="15">
        <f>IF(((Intyensity!AY40-Intyensity!AY$5)/Intyensity!AY$4)&gt;Intyensity!AY$2, ((Intyensity!AY40-Intyensity!AY$5)/Intyensity!AY$4)*Intyensity!$C40*Intyensity!$D40/(Intyensity!$E40),"")</f>
        <v>7.1806295487360306E-3</v>
      </c>
      <c r="Z3" s="15">
        <f>IF(((Intyensity!AZ40-Intyensity!AZ$5)/Intyensity!AZ$4)&gt;Intyensity!AZ$2, ((Intyensity!AZ40-Intyensity!AZ$5)/Intyensity!AZ$4)*Intyensity!$C40*Intyensity!$D40/(Intyensity!$E40),"")</f>
        <v>7.4537958738216843E-3</v>
      </c>
      <c r="AA3" s="15">
        <f>IF(((Intyensity!BA40-Intyensity!BA$5)/Intyensity!BA$4)&gt;Intyensity!BA$2, ((Intyensity!BA40-Intyensity!BA$5)/Intyensity!BA$4)*Intyensity!$C40*Intyensity!$D40/(Intyensity!$E40),"")</f>
        <v>7.2857486203602231E-3</v>
      </c>
      <c r="AB3" s="15" t="e">
        <f>IF(((Intyensity!BB40-Intyensity!BB$5)/Intyensity!BB$4)&gt;Intyensity!BB$2, ((Intyensity!BB40-Intyensity!BB$5)/Intyensity!BB$4)*Intyensity!$C40*Intyensity!$D40/(Intyensity!$E40),"")</f>
        <v>#DIV/0!</v>
      </c>
      <c r="AC3" s="15">
        <f>IF(((Intyensity!BC40-Intyensity!BC$5)/Intyensity!BC$4)&gt;Intyensity!BC$2, ((Intyensity!BC40-Intyensity!BC$5)/Intyensity!BC$4)*Intyensity!$C40*Intyensity!$D40/(Intyensity!$E40),"")</f>
        <v>7.0005134079423777E-3</v>
      </c>
      <c r="AD3" s="15">
        <f>IF(((Intyensity!BD40-Intyensity!BD$5)/Intyensity!BD$4)&gt;Intyensity!BD$2, ((Intyensity!BD40-Intyensity!BD$5)/Intyensity!BD$4)*Intyensity!$C40*Intyensity!$D40/(Intyensity!$E40),"")</f>
        <v>7.8113068412429803E-3</v>
      </c>
      <c r="AE3" s="15">
        <f>IF(((Intyensity!BE40-Intyensity!BE$5)/Intyensity!BE$4)&gt;Intyensity!BE$2, ((Intyensity!BE40-Intyensity!BE$5)/Intyensity!BE$4)*Intyensity!$C40*Intyensity!$D40/(Intyensity!$E40),"")</f>
        <v>7.6725357960059871E-3</v>
      </c>
      <c r="AF3" s="15" t="e">
        <f>IF(((Intyensity!BF40-Intyensity!BF$5)/Intyensity!BF$4)&gt;Intyensity!BF$2, ((Intyensity!BF40-Intyensity!BF$5)/Intyensity!BF$4)*Intyensity!$C40*Intyensity!$D40/(Intyensity!$E40),"")</f>
        <v>#DIV/0!</v>
      </c>
      <c r="AG3" s="15">
        <f>IF(((Intyensity!BG40-Intyensity!BG$5)/Intyensity!BG$4)&gt;Intyensity!BG$2, ((Intyensity!BG40-Intyensity!BG$5)/Intyensity!BG$4)*Intyensity!$C40*Intyensity!$D40/(Intyensity!$E40),"")</f>
        <v>7.5428048075806865E-3</v>
      </c>
      <c r="AH3" s="15" t="e">
        <f>IF(((Intyensity!BH40-Intyensity!BH$5)/Intyensity!BH$4)&gt;Intyensity!BH$2, ((Intyensity!BH40-Intyensity!BH$5)/Intyensity!BH$4)*Intyensity!$C40*Intyensity!$D40/(Intyensity!$E40),"")</f>
        <v>#DIV/0!</v>
      </c>
      <c r="AI3" s="15">
        <f>IF(((Intyensity!BI40-Intyensity!BI$5)/Intyensity!BI$4)&gt;Intyensity!BI$2, ((Intyensity!BI40-Intyensity!BI$5)/Intyensity!BI$4)*Intyensity!$C40*Intyensity!$D40/(Intyensity!$E40),"")</f>
        <v>3.554995850634704E-2</v>
      </c>
      <c r="AJ3" s="15">
        <f>IF(((Intyensity!BJ40-Intyensity!BJ$5)/Intyensity!BJ$4)&gt;Intyensity!BJ$2, ((Intyensity!BJ40-Intyensity!BJ$5)/Intyensity!BJ$4)*Intyensity!$C40*Intyensity!$D40/(Intyensity!$E40),"")</f>
        <v>1.6447743314835127E-2</v>
      </c>
      <c r="AK3" s="15">
        <f>IF(((Intyensity!BK40-Intyensity!BK$5)/Intyensity!BK$4)&gt;Intyensity!BK$2, ((Intyensity!BK40-Intyensity!BK$5)/Intyensity!BK$4)*Intyensity!$C40*Intyensity!$D40/(Intyensity!$E40),"")</f>
        <v>6.1221102423409418E-2</v>
      </c>
      <c r="AL3" s="15">
        <f>IF(((Intyensity!BL40-Intyensity!BL$5)/Intyensity!BL$4)&gt;Intyensity!BL$2, ((Intyensity!BL40-Intyensity!BL$5)/Intyensity!BL$4)*Intyensity!$C40*Intyensity!$D40/(Intyensity!$E40),"")</f>
        <v>7.1259677834353075E-3</v>
      </c>
      <c r="AM3" s="15">
        <f>IF(((Intyensity!BM40-Intyensity!BM$5)/Intyensity!BM$4)&gt;Intyensity!BM$2, ((Intyensity!BM40-Intyensity!BM$5)/Intyensity!BM$4)*Intyensity!$C40*Intyensity!$D40/(Intyensity!$E40),"")</f>
        <v>4.6034385663238392E-2</v>
      </c>
      <c r="AN3" s="15">
        <f>IF(((Intyensity!BN40-Intyensity!BN$5)/Intyensity!BN$4)&gt;Intyensity!BN$2, ((Intyensity!BN40-Intyensity!BN$5)/Intyensity!BN$4)*Intyensity!$C40*Intyensity!$D40/(Intyensity!$E40),"")</f>
        <v>5.3751053877711688E-2</v>
      </c>
      <c r="AO3" s="15">
        <f>IF(((Intyensity!BO40-Intyensity!BO$5)/Intyensity!BO$4)&gt;Intyensity!BO$2, ((Intyensity!BO40-Intyensity!BO$5)/Intyensity!BO$4)*Intyensity!$C40*Intyensity!$D40/(Intyensity!$E40),"")</f>
        <v>9.4860783364548208E-3</v>
      </c>
      <c r="AP3" s="15"/>
      <c r="AQ3" s="4"/>
      <c r="AR3" s="33" t="e">
        <f>#REF!/#REF!</f>
        <v>#REF!</v>
      </c>
      <c r="AS3" s="33" t="e">
        <f>#REF!/AJ3</f>
        <v>#REF!</v>
      </c>
      <c r="AT3" s="33" t="e">
        <f t="shared" si="0"/>
        <v>#VALUE!</v>
      </c>
      <c r="AU3" s="33">
        <f t="shared" si="1"/>
        <v>1.012614832100746</v>
      </c>
      <c r="AV3" s="33">
        <f t="shared" ref="AV3:AV20" si="4">AK3/AO3</f>
        <v>6.453784193214795</v>
      </c>
      <c r="AW3" s="33" t="e">
        <f t="shared" si="2"/>
        <v>#VALUE!</v>
      </c>
      <c r="AX3" s="33" t="e">
        <f t="shared" si="3"/>
        <v>#VALUE!</v>
      </c>
    </row>
    <row r="4" spans="1:50" s="27" customFormat="1" x14ac:dyDescent="0.25">
      <c r="A4" s="30" t="str">
        <f>Intyensity!B41</f>
        <v>Blank check 3</v>
      </c>
      <c r="B4" s="15" t="str">
        <f>IF(((Intyensity!H41-Intyensity!H$5)/Intyensity!H$4)&gt;Intyensity!H$2, ((Intyensity!H41-Intyensity!H$5)/Intyensity!H$4)*Intyensity!$C41*Intyensity!$D41/(Intyensity!$E41),"")</f>
        <v/>
      </c>
      <c r="C4" s="15" t="str">
        <f>IF(((Intyensity!I41-Intyensity!I$5)/Intyensity!I$4)&gt;Intyensity!I$2, ((Intyensity!I41-Intyensity!I$5)/Intyensity!I$4)*Intyensity!$C41*Intyensity!$D41/(Intyensity!$E41),"")</f>
        <v/>
      </c>
      <c r="D4" s="15" t="str">
        <f>IF(((Intyensity!N41-Intyensity!N$5)/Intyensity!N$4)&gt;Intyensity!N$2, ((Intyensity!N41-Intyensity!N$5)/Intyensity!N$4)*Intyensity!$C41*Intyensity!$D41/(Intyensity!$E41),"")</f>
        <v/>
      </c>
      <c r="E4" s="15" t="str">
        <f>IF(((Intyensity!O41-Intyensity!O$5)/Intyensity!O$4)&gt;Intyensity!O$2, ((Intyensity!O41-Intyensity!O$5)/Intyensity!O$4)*Intyensity!$C41*Intyensity!$D41/(Intyensity!$E41),"")</f>
        <v/>
      </c>
      <c r="F4" s="15" t="str">
        <f>IF(((Intyensity!P41-Intyensity!P$5)/Intyensity!P$4)&gt;Intyensity!P$2, ((Intyensity!P41-Intyensity!P$5)/Intyensity!P$4)*Intyensity!$C41*Intyensity!$D41/(Intyensity!$E41),"")</f>
        <v/>
      </c>
      <c r="G4" s="15" t="str">
        <f>IF(((Intyensity!Q41-Intyensity!Q$5)/Intyensity!Q$4)&gt;Intyensity!Q$2, ((Intyensity!Q41-Intyensity!Q$5)/Intyensity!Q$4)*Intyensity!$C41*Intyensity!$D41/(Intyensity!$E41),"")</f>
        <v/>
      </c>
      <c r="H4" s="15" t="str">
        <f>IF(((Intyensity!R41-Intyensity!R$5)/Intyensity!R$4)&gt;Intyensity!R$2, ((Intyensity!R41-Intyensity!R$5)/Intyensity!R$4)*Intyensity!$C41*Intyensity!$D41/(Intyensity!$E41),"")</f>
        <v/>
      </c>
      <c r="I4" s="15" t="str">
        <f>IF(((Intyensity!U41-Intyensity!U$5)/Intyensity!U$4)&gt;Intyensity!U$2, ((Intyensity!U41-Intyensity!U$5)/Intyensity!U$4)*Intyensity!$C41*Intyensity!$D41/(Intyensity!$E41),"")</f>
        <v/>
      </c>
      <c r="J4" s="15" t="str">
        <f>IF(((Intyensity!V41-Intyensity!V$5)/Intyensity!V$4)&gt;Intyensity!V$2, ((Intyensity!V41-Intyensity!V$5)/Intyensity!V$4)*Intyensity!$C41*Intyensity!$D41/(Intyensity!$E41),"")</f>
        <v/>
      </c>
      <c r="K4" s="15" t="str">
        <f>IF(((Intyensity!Y41-Intyensity!Y$5)/Intyensity!Y$4)&gt;Intyensity!Y$2, ((Intyensity!Y41-Intyensity!Y$5)/Intyensity!Y$4)*Intyensity!$C41*Intyensity!$D41/(Intyensity!$E41),"")</f>
        <v/>
      </c>
      <c r="L4" s="15" t="str">
        <f>IF(((Intyensity!Z41-Intyensity!Z$5)/Intyensity!Z$4)&gt;Intyensity!Z$2, ((Intyensity!Z41-Intyensity!Z$5)/Intyensity!Z$4)*Intyensity!$C41*Intyensity!$D41/(Intyensity!$E41),"")</f>
        <v/>
      </c>
      <c r="M4" s="15" t="str">
        <f>IF(((Intyensity!AE41-Intyensity!AE$5)/Intyensity!AE$4)&gt;Intyensity!AE$2, ((Intyensity!AE41-Intyensity!AE$5)/Intyensity!AE$4)*Intyensity!$C41*Intyensity!$D41/(Intyensity!$E41),"")</f>
        <v/>
      </c>
      <c r="N4" s="15" t="str">
        <f>IF(((Intyensity!AF41-Intyensity!AF$5)/Intyensity!AF$4)&gt;Intyensity!AF$2, ((Intyensity!AF41-Intyensity!AF$5)/Intyensity!AF$4)*Intyensity!$C41*Intyensity!$D41/(Intyensity!$E41),"")</f>
        <v/>
      </c>
      <c r="O4" s="15" t="str">
        <f>IF(((Intyensity!AG41-Intyensity!AG$5)/Intyensity!AG$4)&gt;Intyensity!AG$2, ((Intyensity!AG41-Intyensity!AG$5)/Intyensity!AG$4)*Intyensity!$C41*Intyensity!$D41/(Intyensity!$E41),"")</f>
        <v/>
      </c>
      <c r="P4" s="15">
        <f>IF(((Intyensity!AH41-Intyensity!AH$5)/Intyensity!AH$4)&gt;Intyensity!AH$2, ((Intyensity!AH41-Intyensity!AH$5)/Intyensity!AH$4)*Intyensity!$C41*Intyensity!$D41/(Intyensity!$E41),"")</f>
        <v>1.091170963293641E-2</v>
      </c>
      <c r="Q4" s="15">
        <f>IF(((Intyensity!AJ41-Intyensity!AJ$5)/Intyensity!AJ$4)&gt;Intyensity!AJ$2, ((Intyensity!AJ41-Intyensity!AJ$5)/Intyensity!AJ$4)*Intyensity!$C41*Intyensity!$D41/(Intyensity!$E41),"")</f>
        <v>8.9956039679035173E-3</v>
      </c>
      <c r="R4" s="15">
        <f>IF(((Intyensity!AP41-Intyensity!AP$5)/Intyensity!AP$4)&gt;Intyensity!AP$2, ((Intyensity!AP41-Intyensity!AP$5)/Intyensity!AP$4)*Intyensity!$C41*Intyensity!$D41/(Intyensity!$E41),"")</f>
        <v>4.174087223085831E-3</v>
      </c>
      <c r="S4" s="15">
        <f>IF(((Intyensity!AQ41-Intyensity!AQ$5)/Intyensity!AQ$4)&gt;Intyensity!AQ$2, ((Intyensity!AQ41-Intyensity!AQ$5)/Intyensity!AQ$4)*Intyensity!$C41*Intyensity!$D41/(Intyensity!$E41),"")</f>
        <v>7.2468383688726002E-3</v>
      </c>
      <c r="T4" s="15">
        <f>IF(((Intyensity!AS41-Intyensity!AS$5)/Intyensity!AS$4)&gt;Intyensity!AS$2, ((Intyensity!AS41-Intyensity!AS$5)/Intyensity!AS$4)*Intyensity!$C41*Intyensity!$D41/(Intyensity!$E41),"")</f>
        <v>4.4895456007533848E-4</v>
      </c>
      <c r="U4" s="15" t="str">
        <f>IF(((Intyensity!AT41-Intyensity!AT$5)/Intyensity!AT$4)&gt;Intyensity!AT$2, ((Intyensity!AT41-Intyensity!AT$5)/Intyensity!AT$4)*Intyensity!$C41*Intyensity!$D41/(Intyensity!$E41),"")</f>
        <v/>
      </c>
      <c r="V4" s="15" t="str">
        <f>IF(((Intyensity!AU41-Intyensity!AU$5)/Intyensity!AU$4)&gt;Intyensity!AU$2, ((Intyensity!AU41-Intyensity!AU$5)/Intyensity!AU$4)*Intyensity!$C41*Intyensity!$D41/(Intyensity!$E41),"")</f>
        <v/>
      </c>
      <c r="W4" s="15">
        <f>IF(((Intyensity!AV41-Intyensity!AV$5)/Intyensity!AV$4)&gt;Intyensity!AV$2, ((Intyensity!AV41-Intyensity!AV$5)/Intyensity!AV$4)*Intyensity!$C41*Intyensity!$D41/(Intyensity!$E41),"")</f>
        <v>8.0651823616635198E-4</v>
      </c>
      <c r="X4" s="15" t="str">
        <f>IF(((Intyensity!AW41-Intyensity!AW$5)/Intyensity!AW$4)&gt;Intyensity!AW$2, ((Intyensity!AW41-Intyensity!AW$5)/Intyensity!AW$4)*Intyensity!$C41*Intyensity!$D41/(Intyensity!$E41),"")</f>
        <v/>
      </c>
      <c r="Y4" s="15">
        <f>IF(((Intyensity!AY41-Intyensity!AY$5)/Intyensity!AY$4)&gt;Intyensity!AY$2, ((Intyensity!AY41-Intyensity!AY$5)/Intyensity!AY$4)*Intyensity!$C41*Intyensity!$D41/(Intyensity!$E41),"")</f>
        <v>8.8293073025486404E-4</v>
      </c>
      <c r="Z4" s="15" t="str">
        <f>IF(((Intyensity!AZ41-Intyensity!AZ$5)/Intyensity!AZ$4)&gt;Intyensity!AZ$2, ((Intyensity!AZ41-Intyensity!AZ$5)/Intyensity!AZ$4)*Intyensity!$C41*Intyensity!$D41/(Intyensity!$E41),"")</f>
        <v/>
      </c>
      <c r="AA4" s="15">
        <f>IF(((Intyensity!BA41-Intyensity!BA$5)/Intyensity!BA$4)&gt;Intyensity!BA$2, ((Intyensity!BA41-Intyensity!BA$5)/Intyensity!BA$4)*Intyensity!$C41*Intyensity!$D41/(Intyensity!$E41),"")</f>
        <v>9.3770153774717262E-4</v>
      </c>
      <c r="AB4" s="15" t="e">
        <f>IF(((Intyensity!BB41-Intyensity!BB$5)/Intyensity!BB$4)&gt;Intyensity!BB$2, ((Intyensity!BB41-Intyensity!BB$5)/Intyensity!BB$4)*Intyensity!$C41*Intyensity!$D41/(Intyensity!$E41),"")</f>
        <v>#DIV/0!</v>
      </c>
      <c r="AC4" s="15" t="str">
        <f>IF(((Intyensity!BC41-Intyensity!BC$5)/Intyensity!BC$4)&gt;Intyensity!BC$2, ((Intyensity!BC41-Intyensity!BC$5)/Intyensity!BC$4)*Intyensity!$C41*Intyensity!$D41/(Intyensity!$E41),"")</f>
        <v/>
      </c>
      <c r="AD4" s="15" t="str">
        <f>IF(((Intyensity!BD41-Intyensity!BD$5)/Intyensity!BD$4)&gt;Intyensity!BD$2, ((Intyensity!BD41-Intyensity!BD$5)/Intyensity!BD$4)*Intyensity!$C41*Intyensity!$D41/(Intyensity!$E41),"")</f>
        <v/>
      </c>
      <c r="AE4" s="15" t="str">
        <f>IF(((Intyensity!BE41-Intyensity!BE$5)/Intyensity!BE$4)&gt;Intyensity!BE$2, ((Intyensity!BE41-Intyensity!BE$5)/Intyensity!BE$4)*Intyensity!$C41*Intyensity!$D41/(Intyensity!$E41),"")</f>
        <v/>
      </c>
      <c r="AF4" s="15" t="e">
        <f>IF(((Intyensity!BF41-Intyensity!BF$5)/Intyensity!BF$4)&gt;Intyensity!BF$2, ((Intyensity!BF41-Intyensity!BF$5)/Intyensity!BF$4)*Intyensity!$C41*Intyensity!$D41/(Intyensity!$E41),"")</f>
        <v>#DIV/0!</v>
      </c>
      <c r="AG4" s="15">
        <f>IF(((Intyensity!BG41-Intyensity!BG$5)/Intyensity!BG$4)&gt;Intyensity!BG$2, ((Intyensity!BG41-Intyensity!BG$5)/Intyensity!BG$4)*Intyensity!$C41*Intyensity!$D41/(Intyensity!$E41),"")</f>
        <v>9.3297066707121584E-4</v>
      </c>
      <c r="AH4" s="15" t="e">
        <f>IF(((Intyensity!BH41-Intyensity!BH$5)/Intyensity!BH$4)&gt;Intyensity!BH$2, ((Intyensity!BH41-Intyensity!BH$5)/Intyensity!BH$4)*Intyensity!$C41*Intyensity!$D41/(Intyensity!$E41),"")</f>
        <v>#DIV/0!</v>
      </c>
      <c r="AI4" s="15">
        <f>IF(((Intyensity!BI41-Intyensity!BI$5)/Intyensity!BI$4)&gt;Intyensity!BI$2, ((Intyensity!BI41-Intyensity!BI$5)/Intyensity!BI$4)*Intyensity!$C41*Intyensity!$D41/(Intyensity!$E41),"")</f>
        <v>1.4976681508482779E-2</v>
      </c>
      <c r="AJ4" s="15">
        <f>IF(((Intyensity!BJ41-Intyensity!BJ$5)/Intyensity!BJ$4)&gt;Intyensity!BJ$2, ((Intyensity!BJ41-Intyensity!BJ$5)/Intyensity!BJ$4)*Intyensity!$C41*Intyensity!$D41/(Intyensity!$E41),"")</f>
        <v>5.8970514182027133E-3</v>
      </c>
      <c r="AK4" s="15">
        <f>IF(((Intyensity!BK41-Intyensity!BK$5)/Intyensity!BK$4)&gt;Intyensity!BK$2, ((Intyensity!BK41-Intyensity!BK$5)/Intyensity!BK$4)*Intyensity!$C41*Intyensity!$D41/(Intyensity!$E41),"")</f>
        <v>1.6058785393511341E-2</v>
      </c>
      <c r="AL4" s="15" t="str">
        <f>IF(((Intyensity!BL41-Intyensity!BL$5)/Intyensity!BL$4)&gt;Intyensity!BL$2, ((Intyensity!BL41-Intyensity!BL$5)/Intyensity!BL$4)*Intyensity!$C41*Intyensity!$D41/(Intyensity!$E41),"")</f>
        <v/>
      </c>
      <c r="AM4" s="15">
        <f>IF(((Intyensity!BM41-Intyensity!BM$5)/Intyensity!BM$4)&gt;Intyensity!BM$2, ((Intyensity!BM41-Intyensity!BM$5)/Intyensity!BM$4)*Intyensity!$C41*Intyensity!$D41/(Intyensity!$E41),"")</f>
        <v>7.7917178748587957E-3</v>
      </c>
      <c r="AN4" s="15">
        <f>IF(((Intyensity!BN41-Intyensity!BN$5)/Intyensity!BN$4)&gt;Intyensity!BN$2, ((Intyensity!BN41-Intyensity!BN$5)/Intyensity!BN$4)*Intyensity!$C41*Intyensity!$D41/(Intyensity!$E41),"")</f>
        <v>1.3228832803323189E-2</v>
      </c>
      <c r="AO4" s="15">
        <f>IF(((Intyensity!BO41-Intyensity!BO$5)/Intyensity!BO$4)&gt;Intyensity!BO$2, ((Intyensity!BO41-Intyensity!BO$5)/Intyensity!BO$4)*Intyensity!$C41*Intyensity!$D41/(Intyensity!$E41),"")</f>
        <v>1.1830430043549781E-3</v>
      </c>
      <c r="AP4" s="15"/>
      <c r="AQ4" s="4"/>
      <c r="AR4" s="33" t="e">
        <f>#REF!/#REF!</f>
        <v>#REF!</v>
      </c>
      <c r="AS4" s="33" t="e">
        <f>#REF!/AJ4</f>
        <v>#REF!</v>
      </c>
      <c r="AT4" s="33" t="e">
        <f t="shared" si="0"/>
        <v>#VALUE!</v>
      </c>
      <c r="AU4" s="33" t="e">
        <f t="shared" si="1"/>
        <v>#VALUE!</v>
      </c>
      <c r="AV4" s="33">
        <f t="shared" si="4"/>
        <v>13.574134950628405</v>
      </c>
      <c r="AW4" s="33" t="e">
        <f t="shared" si="2"/>
        <v>#VALUE!</v>
      </c>
      <c r="AX4" s="33" t="e">
        <f t="shared" si="3"/>
        <v>#VALUE!</v>
      </c>
    </row>
    <row r="5" spans="1:50" s="27" customFormat="1" x14ac:dyDescent="0.25">
      <c r="A5" s="30" t="str">
        <f>Intyensity!B42</f>
        <v>Blank check 4</v>
      </c>
      <c r="B5" s="15" t="str">
        <f>IF(((Intyensity!H42-Intyensity!H$5)/Intyensity!H$4)&gt;Intyensity!H$2, ((Intyensity!H42-Intyensity!H$5)/Intyensity!H$4)*Intyensity!$C42*Intyensity!$D42/(Intyensity!$E42),"")</f>
        <v/>
      </c>
      <c r="C5" s="15" t="str">
        <f>IF(((Intyensity!I42-Intyensity!I$5)/Intyensity!I$4)&gt;Intyensity!I$2, ((Intyensity!I42-Intyensity!I$5)/Intyensity!I$4)*Intyensity!$C42*Intyensity!$D42/(Intyensity!$E42),"")</f>
        <v/>
      </c>
      <c r="D5" s="15" t="str">
        <f>IF(((Intyensity!N42-Intyensity!N$5)/Intyensity!N$4)&gt;Intyensity!N$2, ((Intyensity!N42-Intyensity!N$5)/Intyensity!N$4)*Intyensity!$C42*Intyensity!$D42/(Intyensity!$E42),"")</f>
        <v/>
      </c>
      <c r="E5" s="15" t="str">
        <f>IF(((Intyensity!O42-Intyensity!O$5)/Intyensity!O$4)&gt;Intyensity!O$2, ((Intyensity!O42-Intyensity!O$5)/Intyensity!O$4)*Intyensity!$C42*Intyensity!$D42/(Intyensity!$E42),"")</f>
        <v/>
      </c>
      <c r="F5" s="15" t="str">
        <f>IF(((Intyensity!P42-Intyensity!P$5)/Intyensity!P$4)&gt;Intyensity!P$2, ((Intyensity!P42-Intyensity!P$5)/Intyensity!P$4)*Intyensity!$C42*Intyensity!$D42/(Intyensity!$E42),"")</f>
        <v/>
      </c>
      <c r="G5" s="15" t="str">
        <f>IF(((Intyensity!Q42-Intyensity!Q$5)/Intyensity!Q$4)&gt;Intyensity!Q$2, ((Intyensity!Q42-Intyensity!Q$5)/Intyensity!Q$4)*Intyensity!$C42*Intyensity!$D42/(Intyensity!$E42),"")</f>
        <v/>
      </c>
      <c r="H5" s="15" t="str">
        <f>IF(((Intyensity!R42-Intyensity!R$5)/Intyensity!R$4)&gt;Intyensity!R$2, ((Intyensity!R42-Intyensity!R$5)/Intyensity!R$4)*Intyensity!$C42*Intyensity!$D42/(Intyensity!$E42),"")</f>
        <v/>
      </c>
      <c r="I5" s="15" t="str">
        <f>IF(((Intyensity!U42-Intyensity!U$5)/Intyensity!U$4)&gt;Intyensity!U$2, ((Intyensity!U42-Intyensity!U$5)/Intyensity!U$4)*Intyensity!$C42*Intyensity!$D42/(Intyensity!$E42),"")</f>
        <v/>
      </c>
      <c r="J5" s="15" t="str">
        <f>IF(((Intyensity!V42-Intyensity!V$5)/Intyensity!V$4)&gt;Intyensity!V$2, ((Intyensity!V42-Intyensity!V$5)/Intyensity!V$4)*Intyensity!$C42*Intyensity!$D42/(Intyensity!$E42),"")</f>
        <v/>
      </c>
      <c r="K5" s="15" t="str">
        <f>IF(((Intyensity!Y42-Intyensity!Y$5)/Intyensity!Y$4)&gt;Intyensity!Y$2, ((Intyensity!Y42-Intyensity!Y$5)/Intyensity!Y$4)*Intyensity!$C42*Intyensity!$D42/(Intyensity!$E42),"")</f>
        <v/>
      </c>
      <c r="L5" s="15" t="str">
        <f>IF(((Intyensity!Z42-Intyensity!Z$5)/Intyensity!Z$4)&gt;Intyensity!Z$2, ((Intyensity!Z42-Intyensity!Z$5)/Intyensity!Z$4)*Intyensity!$C42*Intyensity!$D42/(Intyensity!$E42),"")</f>
        <v/>
      </c>
      <c r="M5" s="15" t="str">
        <f>IF(((Intyensity!AE42-Intyensity!AE$5)/Intyensity!AE$4)&gt;Intyensity!AE$2, ((Intyensity!AE42-Intyensity!AE$5)/Intyensity!AE$4)*Intyensity!$C42*Intyensity!$D42/(Intyensity!$E42),"")</f>
        <v/>
      </c>
      <c r="N5" s="15" t="str">
        <f>IF(((Intyensity!AF42-Intyensity!AF$5)/Intyensity!AF$4)&gt;Intyensity!AF$2, ((Intyensity!AF42-Intyensity!AF$5)/Intyensity!AF$4)*Intyensity!$C42*Intyensity!$D42/(Intyensity!$E42),"")</f>
        <v/>
      </c>
      <c r="O5" s="15" t="str">
        <f>IF(((Intyensity!AG42-Intyensity!AG$5)/Intyensity!AG$4)&gt;Intyensity!AG$2, ((Intyensity!AG42-Intyensity!AG$5)/Intyensity!AG$4)*Intyensity!$C42*Intyensity!$D42/(Intyensity!$E42),"")</f>
        <v/>
      </c>
      <c r="P5" s="15">
        <f>IF(((Intyensity!AH42-Intyensity!AH$5)/Intyensity!AH$4)&gt;Intyensity!AH$2, ((Intyensity!AH42-Intyensity!AH$5)/Intyensity!AH$4)*Intyensity!$C42*Intyensity!$D42/(Intyensity!$E42),"")</f>
        <v>7.9143517259310497E-3</v>
      </c>
      <c r="Q5" s="15">
        <f>IF(((Intyensity!AJ42-Intyensity!AJ$5)/Intyensity!AJ$4)&gt;Intyensity!AJ$2, ((Intyensity!AJ42-Intyensity!AJ$5)/Intyensity!AJ$4)*Intyensity!$C42*Intyensity!$D42/(Intyensity!$E42),"")</f>
        <v>4.7267896615546326E-3</v>
      </c>
      <c r="R5" s="15">
        <f>IF(((Intyensity!AP42-Intyensity!AP$5)/Intyensity!AP$4)&gt;Intyensity!AP$2, ((Intyensity!AP42-Intyensity!AP$5)/Intyensity!AP$4)*Intyensity!$C42*Intyensity!$D42/(Intyensity!$E42),"")</f>
        <v>2.4926358229507249E-3</v>
      </c>
      <c r="S5" s="15">
        <f>IF(((Intyensity!AQ42-Intyensity!AQ$5)/Intyensity!AQ$4)&gt;Intyensity!AQ$2, ((Intyensity!AQ42-Intyensity!AQ$5)/Intyensity!AQ$4)*Intyensity!$C42*Intyensity!$D42/(Intyensity!$E42),"")</f>
        <v>3.9656499706184614E-3</v>
      </c>
      <c r="T5" s="15" t="str">
        <f>IF(((Intyensity!AS42-Intyensity!AS$5)/Intyensity!AS$4)&gt;Intyensity!AS$2, ((Intyensity!AS42-Intyensity!AS$5)/Intyensity!AS$4)*Intyensity!$C42*Intyensity!$D42/(Intyensity!$E42),"")</f>
        <v/>
      </c>
      <c r="U5" s="15" t="str">
        <f>IF(((Intyensity!AT42-Intyensity!AT$5)/Intyensity!AT$4)&gt;Intyensity!AT$2, ((Intyensity!AT42-Intyensity!AT$5)/Intyensity!AT$4)*Intyensity!$C42*Intyensity!$D42/(Intyensity!$E42),"")</f>
        <v/>
      </c>
      <c r="V5" s="15" t="str">
        <f>IF(((Intyensity!AU42-Intyensity!AU$5)/Intyensity!AU$4)&gt;Intyensity!AU$2, ((Intyensity!AU42-Intyensity!AU$5)/Intyensity!AU$4)*Intyensity!$C42*Intyensity!$D42/(Intyensity!$E42),"")</f>
        <v/>
      </c>
      <c r="W5" s="15">
        <f>IF(((Intyensity!AV42-Intyensity!AV$5)/Intyensity!AV$4)&gt;Intyensity!AV$2, ((Intyensity!AV42-Intyensity!AV$5)/Intyensity!AV$4)*Intyensity!$C42*Intyensity!$D42/(Intyensity!$E42),"")</f>
        <v>4.5378764541484514E-4</v>
      </c>
      <c r="X5" s="15" t="str">
        <f>IF(((Intyensity!AW42-Intyensity!AW$5)/Intyensity!AW$4)&gt;Intyensity!AW$2, ((Intyensity!AW42-Intyensity!AW$5)/Intyensity!AW$4)*Intyensity!$C42*Intyensity!$D42/(Intyensity!$E42),"")</f>
        <v/>
      </c>
      <c r="Y5" s="15" t="str">
        <f>IF(((Intyensity!AY42-Intyensity!AY$5)/Intyensity!AY$4)&gt;Intyensity!AY$2, ((Intyensity!AY42-Intyensity!AY$5)/Intyensity!AY$4)*Intyensity!$C42*Intyensity!$D42/(Intyensity!$E42),"")</f>
        <v/>
      </c>
      <c r="Z5" s="15" t="str">
        <f>IF(((Intyensity!AZ42-Intyensity!AZ$5)/Intyensity!AZ$4)&gt;Intyensity!AZ$2, ((Intyensity!AZ42-Intyensity!AZ$5)/Intyensity!AZ$4)*Intyensity!$C42*Intyensity!$D42/(Intyensity!$E42),"")</f>
        <v/>
      </c>
      <c r="AA5" s="15" t="str">
        <f>IF(((Intyensity!BA42-Intyensity!BA$5)/Intyensity!BA$4)&gt;Intyensity!BA$2, ((Intyensity!BA42-Intyensity!BA$5)/Intyensity!BA$4)*Intyensity!$C42*Intyensity!$D42/(Intyensity!$E42),"")</f>
        <v/>
      </c>
      <c r="AB5" s="15" t="e">
        <f>IF(((Intyensity!BB42-Intyensity!BB$5)/Intyensity!BB$4)&gt;Intyensity!BB$2, ((Intyensity!BB42-Intyensity!BB$5)/Intyensity!BB$4)*Intyensity!$C42*Intyensity!$D42/(Intyensity!$E42),"")</f>
        <v>#DIV/0!</v>
      </c>
      <c r="AC5" s="15" t="str">
        <f>IF(((Intyensity!BC42-Intyensity!BC$5)/Intyensity!BC$4)&gt;Intyensity!BC$2, ((Intyensity!BC42-Intyensity!BC$5)/Intyensity!BC$4)*Intyensity!$C42*Intyensity!$D42/(Intyensity!$E42),"")</f>
        <v/>
      </c>
      <c r="AD5" s="15" t="str">
        <f>IF(((Intyensity!BD42-Intyensity!BD$5)/Intyensity!BD$4)&gt;Intyensity!BD$2, ((Intyensity!BD42-Intyensity!BD$5)/Intyensity!BD$4)*Intyensity!$C42*Intyensity!$D42/(Intyensity!$E42),"")</f>
        <v/>
      </c>
      <c r="AE5" s="15" t="str">
        <f>IF(((Intyensity!BE42-Intyensity!BE$5)/Intyensity!BE$4)&gt;Intyensity!BE$2, ((Intyensity!BE42-Intyensity!BE$5)/Intyensity!BE$4)*Intyensity!$C42*Intyensity!$D42/(Intyensity!$E42),"")</f>
        <v/>
      </c>
      <c r="AF5" s="15" t="e">
        <f>IF(((Intyensity!BF42-Intyensity!BF$5)/Intyensity!BF$4)&gt;Intyensity!BF$2, ((Intyensity!BF42-Intyensity!BF$5)/Intyensity!BF$4)*Intyensity!$C42*Intyensity!$D42/(Intyensity!$E42),"")</f>
        <v>#DIV/0!</v>
      </c>
      <c r="AG5" s="15" t="str">
        <f>IF(((Intyensity!BG42-Intyensity!BG$5)/Intyensity!BG$4)&gt;Intyensity!BG$2, ((Intyensity!BG42-Intyensity!BG$5)/Intyensity!BG$4)*Intyensity!$C42*Intyensity!$D42/(Intyensity!$E42),"")</f>
        <v/>
      </c>
      <c r="AH5" s="15" t="e">
        <f>IF(((Intyensity!BH42-Intyensity!BH$5)/Intyensity!BH$4)&gt;Intyensity!BH$2, ((Intyensity!BH42-Intyensity!BH$5)/Intyensity!BH$4)*Intyensity!$C42*Intyensity!$D42/(Intyensity!$E42),"")</f>
        <v>#DIV/0!</v>
      </c>
      <c r="AI5" s="15">
        <f>IF(((Intyensity!BI42-Intyensity!BI$5)/Intyensity!BI$4)&gt;Intyensity!BI$2, ((Intyensity!BI42-Intyensity!BI$5)/Intyensity!BI$4)*Intyensity!$C42*Intyensity!$D42/(Intyensity!$E42),"")</f>
        <v>1.0711620552452211E-2</v>
      </c>
      <c r="AJ5" s="15">
        <f>IF(((Intyensity!BJ42-Intyensity!BJ$5)/Intyensity!BJ$4)&gt;Intyensity!BJ$2, ((Intyensity!BJ42-Intyensity!BJ$5)/Intyensity!BJ$4)*Intyensity!$C42*Intyensity!$D42/(Intyensity!$E42),"")</f>
        <v>4.3046211913043524E-3</v>
      </c>
      <c r="AK5" s="15">
        <f>IF(((Intyensity!BK42-Intyensity!BK$5)/Intyensity!BK$4)&gt;Intyensity!BK$2, ((Intyensity!BK42-Intyensity!BK$5)/Intyensity!BK$4)*Intyensity!$C42*Intyensity!$D42/(Intyensity!$E42),"")</f>
        <v>7.7062507836281611E-3</v>
      </c>
      <c r="AL5" s="15" t="str">
        <f>IF(((Intyensity!BL42-Intyensity!BL$5)/Intyensity!BL$4)&gt;Intyensity!BL$2, ((Intyensity!BL42-Intyensity!BL$5)/Intyensity!BL$4)*Intyensity!$C42*Intyensity!$D42/(Intyensity!$E42),"")</f>
        <v/>
      </c>
      <c r="AM5" s="15">
        <f>IF(((Intyensity!BM42-Intyensity!BM$5)/Intyensity!BM$4)&gt;Intyensity!BM$2, ((Intyensity!BM42-Intyensity!BM$5)/Intyensity!BM$4)*Intyensity!$C42*Intyensity!$D42/(Intyensity!$E42),"")</f>
        <v>3.6951565486802117E-3</v>
      </c>
      <c r="AN5" s="15">
        <f>IF(((Intyensity!BN42-Intyensity!BN$5)/Intyensity!BN$4)&gt;Intyensity!BN$2, ((Intyensity!BN42-Intyensity!BN$5)/Intyensity!BN$4)*Intyensity!$C42*Intyensity!$D42/(Intyensity!$E42),"")</f>
        <v>7.1718357570986074E-3</v>
      </c>
      <c r="AO5" s="15" t="str">
        <f>IF(((Intyensity!BO42-Intyensity!BO$5)/Intyensity!BO$4)&gt;Intyensity!BO$2, ((Intyensity!BO42-Intyensity!BO$5)/Intyensity!BO$4)*Intyensity!$C42*Intyensity!$D42/(Intyensity!$E42),"")</f>
        <v/>
      </c>
      <c r="AP5" s="15"/>
      <c r="AQ5" s="4"/>
      <c r="AR5" s="33" t="e">
        <f>#REF!/#REF!</f>
        <v>#REF!</v>
      </c>
      <c r="AS5" s="33" t="e">
        <f>#REF!/AJ5</f>
        <v>#REF!</v>
      </c>
      <c r="AT5" s="33" t="e">
        <f t="shared" si="0"/>
        <v>#VALUE!</v>
      </c>
      <c r="AU5" s="33" t="e">
        <f t="shared" si="1"/>
        <v>#VALUE!</v>
      </c>
      <c r="AV5" s="33" t="e">
        <f t="shared" si="4"/>
        <v>#VALUE!</v>
      </c>
      <c r="AW5" s="33" t="e">
        <f t="shared" si="2"/>
        <v>#VALUE!</v>
      </c>
      <c r="AX5" s="33" t="e">
        <f t="shared" si="3"/>
        <v>#VALUE!</v>
      </c>
    </row>
    <row r="6" spans="1:50" s="27" customFormat="1" x14ac:dyDescent="0.25">
      <c r="A6" s="30" t="str">
        <f>Intyensity!B43</f>
        <v>Blank check 5</v>
      </c>
      <c r="B6" s="15" t="str">
        <f>IF(((Intyensity!H43-Intyensity!H$5)/Intyensity!H$4)&gt;Intyensity!H$2, ((Intyensity!H43-Intyensity!H$5)/Intyensity!H$4)*Intyensity!$C43*Intyensity!$D43/(Intyensity!$E43),"")</f>
        <v/>
      </c>
      <c r="C6" s="15" t="str">
        <f>IF(((Intyensity!I43-Intyensity!I$5)/Intyensity!I$4)&gt;Intyensity!I$2, ((Intyensity!I43-Intyensity!I$5)/Intyensity!I$4)*Intyensity!$C43*Intyensity!$D43/(Intyensity!$E43),"")</f>
        <v/>
      </c>
      <c r="D6" s="15" t="str">
        <f>IF(((Intyensity!N43-Intyensity!N$5)/Intyensity!N$4)&gt;Intyensity!N$2, ((Intyensity!N43-Intyensity!N$5)/Intyensity!N$4)*Intyensity!$C43*Intyensity!$D43/(Intyensity!$E43),"")</f>
        <v/>
      </c>
      <c r="E6" s="15" t="str">
        <f>IF(((Intyensity!O43-Intyensity!O$5)/Intyensity!O$4)&gt;Intyensity!O$2, ((Intyensity!O43-Intyensity!O$5)/Intyensity!O$4)*Intyensity!$C43*Intyensity!$D43/(Intyensity!$E43),"")</f>
        <v/>
      </c>
      <c r="F6" s="15" t="str">
        <f>IF(((Intyensity!P43-Intyensity!P$5)/Intyensity!P$4)&gt;Intyensity!P$2, ((Intyensity!P43-Intyensity!P$5)/Intyensity!P$4)*Intyensity!$C43*Intyensity!$D43/(Intyensity!$E43),"")</f>
        <v/>
      </c>
      <c r="G6" s="15" t="str">
        <f>IF(((Intyensity!Q43-Intyensity!Q$5)/Intyensity!Q$4)&gt;Intyensity!Q$2, ((Intyensity!Q43-Intyensity!Q$5)/Intyensity!Q$4)*Intyensity!$C43*Intyensity!$D43/(Intyensity!$E43),"")</f>
        <v/>
      </c>
      <c r="H6" s="15" t="str">
        <f>IF(((Intyensity!R43-Intyensity!R$5)/Intyensity!R$4)&gt;Intyensity!R$2, ((Intyensity!R43-Intyensity!R$5)/Intyensity!R$4)*Intyensity!$C43*Intyensity!$D43/(Intyensity!$E43),"")</f>
        <v/>
      </c>
      <c r="I6" s="15" t="str">
        <f>IF(((Intyensity!U43-Intyensity!U$5)/Intyensity!U$4)&gt;Intyensity!U$2, ((Intyensity!U43-Intyensity!U$5)/Intyensity!U$4)*Intyensity!$C43*Intyensity!$D43/(Intyensity!$E43),"")</f>
        <v/>
      </c>
      <c r="J6" s="15" t="str">
        <f>IF(((Intyensity!V43-Intyensity!V$5)/Intyensity!V$4)&gt;Intyensity!V$2, ((Intyensity!V43-Intyensity!V$5)/Intyensity!V$4)*Intyensity!$C43*Intyensity!$D43/(Intyensity!$E43),"")</f>
        <v/>
      </c>
      <c r="K6" s="15" t="str">
        <f>IF(((Intyensity!Y43-Intyensity!Y$5)/Intyensity!Y$4)&gt;Intyensity!Y$2, ((Intyensity!Y43-Intyensity!Y$5)/Intyensity!Y$4)*Intyensity!$C43*Intyensity!$D43/(Intyensity!$E43),"")</f>
        <v/>
      </c>
      <c r="L6" s="15" t="str">
        <f>IF(((Intyensity!Z43-Intyensity!Z$5)/Intyensity!Z$4)&gt;Intyensity!Z$2, ((Intyensity!Z43-Intyensity!Z$5)/Intyensity!Z$4)*Intyensity!$C43*Intyensity!$D43/(Intyensity!$E43),"")</f>
        <v/>
      </c>
      <c r="M6" s="15" t="str">
        <f>IF(((Intyensity!AE43-Intyensity!AE$5)/Intyensity!AE$4)&gt;Intyensity!AE$2, ((Intyensity!AE43-Intyensity!AE$5)/Intyensity!AE$4)*Intyensity!$C43*Intyensity!$D43/(Intyensity!$E43),"")</f>
        <v/>
      </c>
      <c r="N6" s="15" t="str">
        <f>IF(((Intyensity!AF43-Intyensity!AF$5)/Intyensity!AF$4)&gt;Intyensity!AF$2, ((Intyensity!AF43-Intyensity!AF$5)/Intyensity!AF$4)*Intyensity!$C43*Intyensity!$D43/(Intyensity!$E43),"")</f>
        <v/>
      </c>
      <c r="O6" s="15" t="str">
        <f>IF(((Intyensity!AG43-Intyensity!AG$5)/Intyensity!AG$4)&gt;Intyensity!AG$2, ((Intyensity!AG43-Intyensity!AG$5)/Intyensity!AG$4)*Intyensity!$C43*Intyensity!$D43/(Intyensity!$E43),"")</f>
        <v/>
      </c>
      <c r="P6" s="15">
        <f>IF(((Intyensity!AH43-Intyensity!AH$5)/Intyensity!AH$4)&gt;Intyensity!AH$2, ((Intyensity!AH43-Intyensity!AH$5)/Intyensity!AH$4)*Intyensity!$C43*Intyensity!$D43/(Intyensity!$E43),"")</f>
        <v>6.774969813576036E-3</v>
      </c>
      <c r="Q6" s="15">
        <f>IF(((Intyensity!AJ43-Intyensity!AJ$5)/Intyensity!AJ$4)&gt;Intyensity!AJ$2, ((Intyensity!AJ43-Intyensity!AJ$5)/Intyensity!AJ$4)*Intyensity!$C43*Intyensity!$D43/(Intyensity!$E43),"")</f>
        <v>3.0091079836111153E-3</v>
      </c>
      <c r="R6" s="15" t="str">
        <f>IF(((Intyensity!AP43-Intyensity!AP$5)/Intyensity!AP$4)&gt;Intyensity!AP$2, ((Intyensity!AP43-Intyensity!AP$5)/Intyensity!AP$4)*Intyensity!$C43*Intyensity!$D43/(Intyensity!$E43),"")</f>
        <v/>
      </c>
      <c r="S6" s="15">
        <f>IF(((Intyensity!AQ43-Intyensity!AQ$5)/Intyensity!AQ$4)&gt;Intyensity!AQ$2, ((Intyensity!AQ43-Intyensity!AQ$5)/Intyensity!AQ$4)*Intyensity!$C43*Intyensity!$D43/(Intyensity!$E43),"")</f>
        <v>2.5108883028525102E-3</v>
      </c>
      <c r="T6" s="15" t="str">
        <f>IF(((Intyensity!AS43-Intyensity!AS$5)/Intyensity!AS$4)&gt;Intyensity!AS$2, ((Intyensity!AS43-Intyensity!AS$5)/Intyensity!AS$4)*Intyensity!$C43*Intyensity!$D43/(Intyensity!$E43),"")</f>
        <v/>
      </c>
      <c r="U6" s="15" t="str">
        <f>IF(((Intyensity!AT43-Intyensity!AT$5)/Intyensity!AT$4)&gt;Intyensity!AT$2, ((Intyensity!AT43-Intyensity!AT$5)/Intyensity!AT$4)*Intyensity!$C43*Intyensity!$D43/(Intyensity!$E43),"")</f>
        <v/>
      </c>
      <c r="V6" s="15" t="str">
        <f>IF(((Intyensity!AU43-Intyensity!AU$5)/Intyensity!AU$4)&gt;Intyensity!AU$2, ((Intyensity!AU43-Intyensity!AU$5)/Intyensity!AU$4)*Intyensity!$C43*Intyensity!$D43/(Intyensity!$E43),"")</f>
        <v/>
      </c>
      <c r="W6" s="15">
        <f>IF(((Intyensity!AV43-Intyensity!AV$5)/Intyensity!AV$4)&gt;Intyensity!AV$2, ((Intyensity!AV43-Intyensity!AV$5)/Intyensity!AV$4)*Intyensity!$C43*Intyensity!$D43/(Intyensity!$E43),"")</f>
        <v>9.7936138089180097E-5</v>
      </c>
      <c r="X6" s="15" t="str">
        <f>IF(((Intyensity!AW43-Intyensity!AW$5)/Intyensity!AW$4)&gt;Intyensity!AW$2, ((Intyensity!AW43-Intyensity!AW$5)/Intyensity!AW$4)*Intyensity!$C43*Intyensity!$D43/(Intyensity!$E43),"")</f>
        <v/>
      </c>
      <c r="Y6" s="15" t="str">
        <f>IF(((Intyensity!AY43-Intyensity!AY$5)/Intyensity!AY$4)&gt;Intyensity!AY$2, ((Intyensity!AY43-Intyensity!AY$5)/Intyensity!AY$4)*Intyensity!$C43*Intyensity!$D43/(Intyensity!$E43),"")</f>
        <v/>
      </c>
      <c r="Z6" s="15" t="str">
        <f>IF(((Intyensity!AZ43-Intyensity!AZ$5)/Intyensity!AZ$4)&gt;Intyensity!AZ$2, ((Intyensity!AZ43-Intyensity!AZ$5)/Intyensity!AZ$4)*Intyensity!$C43*Intyensity!$D43/(Intyensity!$E43),"")</f>
        <v/>
      </c>
      <c r="AA6" s="15" t="str">
        <f>IF(((Intyensity!BA43-Intyensity!BA$5)/Intyensity!BA$4)&gt;Intyensity!BA$2, ((Intyensity!BA43-Intyensity!BA$5)/Intyensity!BA$4)*Intyensity!$C43*Intyensity!$D43/(Intyensity!$E43),"")</f>
        <v/>
      </c>
      <c r="AB6" s="15" t="e">
        <f>IF(((Intyensity!BB43-Intyensity!BB$5)/Intyensity!BB$4)&gt;Intyensity!BB$2, ((Intyensity!BB43-Intyensity!BB$5)/Intyensity!BB$4)*Intyensity!$C43*Intyensity!$D43/(Intyensity!$E43),"")</f>
        <v>#DIV/0!</v>
      </c>
      <c r="AC6" s="15" t="str">
        <f>IF(((Intyensity!BC43-Intyensity!BC$5)/Intyensity!BC$4)&gt;Intyensity!BC$2, ((Intyensity!BC43-Intyensity!BC$5)/Intyensity!BC$4)*Intyensity!$C43*Intyensity!$D43/(Intyensity!$E43),"")</f>
        <v/>
      </c>
      <c r="AD6" s="15" t="str">
        <f>IF(((Intyensity!BD43-Intyensity!BD$5)/Intyensity!BD$4)&gt;Intyensity!BD$2, ((Intyensity!BD43-Intyensity!BD$5)/Intyensity!BD$4)*Intyensity!$C43*Intyensity!$D43/(Intyensity!$E43),"")</f>
        <v/>
      </c>
      <c r="AE6" s="15" t="str">
        <f>IF(((Intyensity!BE43-Intyensity!BE$5)/Intyensity!BE$4)&gt;Intyensity!BE$2, ((Intyensity!BE43-Intyensity!BE$5)/Intyensity!BE$4)*Intyensity!$C43*Intyensity!$D43/(Intyensity!$E43),"")</f>
        <v/>
      </c>
      <c r="AF6" s="15" t="e">
        <f>IF(((Intyensity!BF43-Intyensity!BF$5)/Intyensity!BF$4)&gt;Intyensity!BF$2, ((Intyensity!BF43-Intyensity!BF$5)/Intyensity!BF$4)*Intyensity!$C43*Intyensity!$D43/(Intyensity!$E43),"")</f>
        <v>#DIV/0!</v>
      </c>
      <c r="AG6" s="15" t="str">
        <f>IF(((Intyensity!BG43-Intyensity!BG$5)/Intyensity!BG$4)&gt;Intyensity!BG$2, ((Intyensity!BG43-Intyensity!BG$5)/Intyensity!BG$4)*Intyensity!$C43*Intyensity!$D43/(Intyensity!$E43),"")</f>
        <v/>
      </c>
      <c r="AH6" s="15" t="e">
        <f>IF(((Intyensity!BH43-Intyensity!BH$5)/Intyensity!BH$4)&gt;Intyensity!BH$2, ((Intyensity!BH43-Intyensity!BH$5)/Intyensity!BH$4)*Intyensity!$C43*Intyensity!$D43/(Intyensity!$E43),"")</f>
        <v>#DIV/0!</v>
      </c>
      <c r="AI6" s="15">
        <f>IF(((Intyensity!BI43-Intyensity!BI$5)/Intyensity!BI$4)&gt;Intyensity!BI$2, ((Intyensity!BI43-Intyensity!BI$5)/Intyensity!BI$4)*Intyensity!$C43*Intyensity!$D43/(Intyensity!$E43),"")</f>
        <v>8.6978605685507516E-3</v>
      </c>
      <c r="AJ6" s="15">
        <f>IF(((Intyensity!BJ43-Intyensity!BJ$5)/Intyensity!BJ$4)&gt;Intyensity!BJ$2, ((Intyensity!BJ43-Intyensity!BJ$5)/Intyensity!BJ$4)*Intyensity!$C43*Intyensity!$D43/(Intyensity!$E43),"")</f>
        <v>3.4942105604529789E-3</v>
      </c>
      <c r="AK6" s="15">
        <f>IF(((Intyensity!BK43-Intyensity!BK$5)/Intyensity!BK$4)&gt;Intyensity!BK$2, ((Intyensity!BK43-Intyensity!BK$5)/Intyensity!BK$4)*Intyensity!$C43*Intyensity!$D43/(Intyensity!$E43),"")</f>
        <v>4.2867527930415209E-3</v>
      </c>
      <c r="AL6" s="15" t="str">
        <f>IF(((Intyensity!BL43-Intyensity!BL$5)/Intyensity!BL$4)&gt;Intyensity!BL$2, ((Intyensity!BL43-Intyensity!BL$5)/Intyensity!BL$4)*Intyensity!$C43*Intyensity!$D43/(Intyensity!$E43),"")</f>
        <v/>
      </c>
      <c r="AM6" s="15">
        <f>IF(((Intyensity!BM43-Intyensity!BM$5)/Intyensity!BM$4)&gt;Intyensity!BM$2, ((Intyensity!BM43-Intyensity!BM$5)/Intyensity!BM$4)*Intyensity!$C43*Intyensity!$D43/(Intyensity!$E43),"")</f>
        <v>2.071135291283035E-3</v>
      </c>
      <c r="AN6" s="15">
        <f>IF(((Intyensity!BN43-Intyensity!BN$5)/Intyensity!BN$4)&gt;Intyensity!BN$2, ((Intyensity!BN43-Intyensity!BN$5)/Intyensity!BN$4)*Intyensity!$C43*Intyensity!$D43/(Intyensity!$E43),"")</f>
        <v>4.7848756073810856E-3</v>
      </c>
      <c r="AO6" s="15" t="str">
        <f>IF(((Intyensity!BO43-Intyensity!BO$5)/Intyensity!BO$4)&gt;Intyensity!BO$2, ((Intyensity!BO43-Intyensity!BO$5)/Intyensity!BO$4)*Intyensity!$C43*Intyensity!$D43/(Intyensity!$E43),"")</f>
        <v/>
      </c>
      <c r="AP6" s="15"/>
      <c r="AQ6" s="4"/>
      <c r="AR6" s="33" t="e">
        <f>#REF!/#REF!</f>
        <v>#REF!</v>
      </c>
      <c r="AS6" s="33" t="e">
        <f>#REF!/AJ6</f>
        <v>#REF!</v>
      </c>
      <c r="AT6" s="33" t="e">
        <f t="shared" si="0"/>
        <v>#VALUE!</v>
      </c>
      <c r="AU6" s="33" t="e">
        <f t="shared" si="1"/>
        <v>#VALUE!</v>
      </c>
      <c r="AV6" s="33" t="e">
        <f t="shared" si="4"/>
        <v>#VALUE!</v>
      </c>
      <c r="AW6" s="33" t="e">
        <f t="shared" si="2"/>
        <v>#VALUE!</v>
      </c>
      <c r="AX6" s="33" t="e">
        <f t="shared" si="3"/>
        <v>#VALUE!</v>
      </c>
    </row>
    <row r="7" spans="1:50" s="27" customFormat="1" x14ac:dyDescent="0.25">
      <c r="A7" s="30" t="str">
        <f>Intyensity!B44</f>
        <v>HNO3</v>
      </c>
      <c r="B7" s="15" t="str">
        <f>IF(((Intyensity!H44-Intyensity!H$5)/Intyensity!H$4)&gt;Intyensity!H$2, ((Intyensity!H44-Intyensity!H$5)/Intyensity!H$4)*Intyensity!$C44*Intyensity!$D44/(Intyensity!$E44),"")</f>
        <v/>
      </c>
      <c r="C7" s="15" t="str">
        <f>IF(((Intyensity!I44-Intyensity!I$5)/Intyensity!I$4)&gt;Intyensity!I$2, ((Intyensity!I44-Intyensity!I$5)/Intyensity!I$4)*Intyensity!$C44*Intyensity!$D44/(Intyensity!$E44),"")</f>
        <v/>
      </c>
      <c r="D7" s="15" t="str">
        <f>IF(((Intyensity!N44-Intyensity!N$5)/Intyensity!N$4)&gt;Intyensity!N$2, ((Intyensity!N44-Intyensity!N$5)/Intyensity!N$4)*Intyensity!$C44*Intyensity!$D44/(Intyensity!$E44),"")</f>
        <v/>
      </c>
      <c r="E7" s="15" t="str">
        <f>IF(((Intyensity!O44-Intyensity!O$5)/Intyensity!O$4)&gt;Intyensity!O$2, ((Intyensity!O44-Intyensity!O$5)/Intyensity!O$4)*Intyensity!$C44*Intyensity!$D44/(Intyensity!$E44),"")</f>
        <v/>
      </c>
      <c r="F7" s="15" t="str">
        <f>IF(((Intyensity!P44-Intyensity!P$5)/Intyensity!P$4)&gt;Intyensity!P$2, ((Intyensity!P44-Intyensity!P$5)/Intyensity!P$4)*Intyensity!$C44*Intyensity!$D44/(Intyensity!$E44),"")</f>
        <v/>
      </c>
      <c r="G7" s="15" t="str">
        <f>IF(((Intyensity!Q44-Intyensity!Q$5)/Intyensity!Q$4)&gt;Intyensity!Q$2, ((Intyensity!Q44-Intyensity!Q$5)/Intyensity!Q$4)*Intyensity!$C44*Intyensity!$D44/(Intyensity!$E44),"")</f>
        <v/>
      </c>
      <c r="H7" s="15" t="str">
        <f>IF(((Intyensity!R44-Intyensity!R$5)/Intyensity!R$4)&gt;Intyensity!R$2, ((Intyensity!R44-Intyensity!R$5)/Intyensity!R$4)*Intyensity!$C44*Intyensity!$D44/(Intyensity!$E44),"")</f>
        <v/>
      </c>
      <c r="I7" s="15" t="str">
        <f>IF(((Intyensity!U44-Intyensity!U$5)/Intyensity!U$4)&gt;Intyensity!U$2, ((Intyensity!U44-Intyensity!U$5)/Intyensity!U$4)*Intyensity!$C44*Intyensity!$D44/(Intyensity!$E44),"")</f>
        <v/>
      </c>
      <c r="J7" s="15" t="str">
        <f>IF(((Intyensity!V44-Intyensity!V$5)/Intyensity!V$4)&gt;Intyensity!V$2, ((Intyensity!V44-Intyensity!V$5)/Intyensity!V$4)*Intyensity!$C44*Intyensity!$D44/(Intyensity!$E44),"")</f>
        <v/>
      </c>
      <c r="K7" s="15" t="str">
        <f>IF(((Intyensity!Y44-Intyensity!Y$5)/Intyensity!Y$4)&gt;Intyensity!Y$2, ((Intyensity!Y44-Intyensity!Y$5)/Intyensity!Y$4)*Intyensity!$C44*Intyensity!$D44/(Intyensity!$E44),"")</f>
        <v/>
      </c>
      <c r="L7" s="15" t="str">
        <f>IF(((Intyensity!Z44-Intyensity!Z$5)/Intyensity!Z$4)&gt;Intyensity!Z$2, ((Intyensity!Z44-Intyensity!Z$5)/Intyensity!Z$4)*Intyensity!$C44*Intyensity!$D44/(Intyensity!$E44),"")</f>
        <v/>
      </c>
      <c r="M7" s="15" t="str">
        <f>IF(((Intyensity!AE44-Intyensity!AE$5)/Intyensity!AE$4)&gt;Intyensity!AE$2, ((Intyensity!AE44-Intyensity!AE$5)/Intyensity!AE$4)*Intyensity!$C44*Intyensity!$D44/(Intyensity!$E44),"")</f>
        <v/>
      </c>
      <c r="N7" s="15" t="str">
        <f>IF(((Intyensity!AF44-Intyensity!AF$5)/Intyensity!AF$4)&gt;Intyensity!AF$2, ((Intyensity!AF44-Intyensity!AF$5)/Intyensity!AF$4)*Intyensity!$C44*Intyensity!$D44/(Intyensity!$E44),"")</f>
        <v/>
      </c>
      <c r="O7" s="15" t="str">
        <f>IF(((Intyensity!AG44-Intyensity!AG$5)/Intyensity!AG$4)&gt;Intyensity!AG$2, ((Intyensity!AG44-Intyensity!AG$5)/Intyensity!AG$4)*Intyensity!$C44*Intyensity!$D44/(Intyensity!$E44),"")</f>
        <v/>
      </c>
      <c r="P7" s="15">
        <f>IF(((Intyensity!AH44-Intyensity!AH$5)/Intyensity!AH$4)&gt;Intyensity!AH$2, ((Intyensity!AH44-Intyensity!AH$5)/Intyensity!AH$4)*Intyensity!$C44*Intyensity!$D44/(Intyensity!$E44),"")</f>
        <v>6.0385687728940337E-3</v>
      </c>
      <c r="Q7" s="15">
        <f>IF(((Intyensity!AJ44-Intyensity!AJ$5)/Intyensity!AJ$4)&gt;Intyensity!AJ$2, ((Intyensity!AJ44-Intyensity!AJ$5)/Intyensity!AJ$4)*Intyensity!$C44*Intyensity!$D44/(Intyensity!$E44),"")</f>
        <v>2.0853907325689013E-3</v>
      </c>
      <c r="R7" s="15" t="str">
        <f>IF(((Intyensity!AP44-Intyensity!AP$5)/Intyensity!AP$4)&gt;Intyensity!AP$2, ((Intyensity!AP44-Intyensity!AP$5)/Intyensity!AP$4)*Intyensity!$C44*Intyensity!$D44/(Intyensity!$E44),"")</f>
        <v/>
      </c>
      <c r="S7" s="15">
        <f>IF(((Intyensity!AQ44-Intyensity!AQ$5)/Intyensity!AQ$4)&gt;Intyensity!AQ$2, ((Intyensity!AQ44-Intyensity!AQ$5)/Intyensity!AQ$4)*Intyensity!$C44*Intyensity!$D44/(Intyensity!$E44),"")</f>
        <v>1.8452336207169769E-3</v>
      </c>
      <c r="T7" s="15" t="str">
        <f>IF(((Intyensity!AS44-Intyensity!AS$5)/Intyensity!AS$4)&gt;Intyensity!AS$2, ((Intyensity!AS44-Intyensity!AS$5)/Intyensity!AS$4)*Intyensity!$C44*Intyensity!$D44/(Intyensity!$E44),"")</f>
        <v/>
      </c>
      <c r="U7" s="15" t="str">
        <f>IF(((Intyensity!AT44-Intyensity!AT$5)/Intyensity!AT$4)&gt;Intyensity!AT$2, ((Intyensity!AT44-Intyensity!AT$5)/Intyensity!AT$4)*Intyensity!$C44*Intyensity!$D44/(Intyensity!$E44),"")</f>
        <v/>
      </c>
      <c r="V7" s="15" t="str">
        <f>IF(((Intyensity!AU44-Intyensity!AU$5)/Intyensity!AU$4)&gt;Intyensity!AU$2, ((Intyensity!AU44-Intyensity!AU$5)/Intyensity!AU$4)*Intyensity!$C44*Intyensity!$D44/(Intyensity!$E44),"")</f>
        <v/>
      </c>
      <c r="W7" s="15">
        <f>IF(((Intyensity!AV44-Intyensity!AV$5)/Intyensity!AV$4)&gt;Intyensity!AV$2, ((Intyensity!AV44-Intyensity!AV$5)/Intyensity!AV$4)*Intyensity!$C44*Intyensity!$D44/(Intyensity!$E44),"")</f>
        <v>9.3197350741124481E-5</v>
      </c>
      <c r="X7" s="15" t="str">
        <f>IF(((Intyensity!AW44-Intyensity!AW$5)/Intyensity!AW$4)&gt;Intyensity!AW$2, ((Intyensity!AW44-Intyensity!AW$5)/Intyensity!AW$4)*Intyensity!$C44*Intyensity!$D44/(Intyensity!$E44),"")</f>
        <v/>
      </c>
      <c r="Y7" s="15" t="str">
        <f>IF(((Intyensity!AY44-Intyensity!AY$5)/Intyensity!AY$4)&gt;Intyensity!AY$2, ((Intyensity!AY44-Intyensity!AY$5)/Intyensity!AY$4)*Intyensity!$C44*Intyensity!$D44/(Intyensity!$E44),"")</f>
        <v/>
      </c>
      <c r="Z7" s="15" t="str">
        <f>IF(((Intyensity!AZ44-Intyensity!AZ$5)/Intyensity!AZ$4)&gt;Intyensity!AZ$2, ((Intyensity!AZ44-Intyensity!AZ$5)/Intyensity!AZ$4)*Intyensity!$C44*Intyensity!$D44/(Intyensity!$E44),"")</f>
        <v/>
      </c>
      <c r="AA7" s="15" t="str">
        <f>IF(((Intyensity!BA44-Intyensity!BA$5)/Intyensity!BA$4)&gt;Intyensity!BA$2, ((Intyensity!BA44-Intyensity!BA$5)/Intyensity!BA$4)*Intyensity!$C44*Intyensity!$D44/(Intyensity!$E44),"")</f>
        <v/>
      </c>
      <c r="AB7" s="15" t="e">
        <f>IF(((Intyensity!BB44-Intyensity!BB$5)/Intyensity!BB$4)&gt;Intyensity!BB$2, ((Intyensity!BB44-Intyensity!BB$5)/Intyensity!BB$4)*Intyensity!$C44*Intyensity!$D44/(Intyensity!$E44),"")</f>
        <v>#DIV/0!</v>
      </c>
      <c r="AC7" s="15" t="str">
        <f>IF(((Intyensity!BC44-Intyensity!BC$5)/Intyensity!BC$4)&gt;Intyensity!BC$2, ((Intyensity!BC44-Intyensity!BC$5)/Intyensity!BC$4)*Intyensity!$C44*Intyensity!$D44/(Intyensity!$E44),"")</f>
        <v/>
      </c>
      <c r="AD7" s="15" t="str">
        <f>IF(((Intyensity!BD44-Intyensity!BD$5)/Intyensity!BD$4)&gt;Intyensity!BD$2, ((Intyensity!BD44-Intyensity!BD$5)/Intyensity!BD$4)*Intyensity!$C44*Intyensity!$D44/(Intyensity!$E44),"")</f>
        <v/>
      </c>
      <c r="AE7" s="15" t="str">
        <f>IF(((Intyensity!BE44-Intyensity!BE$5)/Intyensity!BE$4)&gt;Intyensity!BE$2, ((Intyensity!BE44-Intyensity!BE$5)/Intyensity!BE$4)*Intyensity!$C44*Intyensity!$D44/(Intyensity!$E44),"")</f>
        <v/>
      </c>
      <c r="AF7" s="15" t="e">
        <f>IF(((Intyensity!BF44-Intyensity!BF$5)/Intyensity!BF$4)&gt;Intyensity!BF$2, ((Intyensity!BF44-Intyensity!BF$5)/Intyensity!BF$4)*Intyensity!$C44*Intyensity!$D44/(Intyensity!$E44),"")</f>
        <v>#DIV/0!</v>
      </c>
      <c r="AG7" s="15" t="str">
        <f>IF(((Intyensity!BG44-Intyensity!BG$5)/Intyensity!BG$4)&gt;Intyensity!BG$2, ((Intyensity!BG44-Intyensity!BG$5)/Intyensity!BG$4)*Intyensity!$C44*Intyensity!$D44/(Intyensity!$E44),"")</f>
        <v/>
      </c>
      <c r="AH7" s="15" t="e">
        <f>IF(((Intyensity!BH44-Intyensity!BH$5)/Intyensity!BH$4)&gt;Intyensity!BH$2, ((Intyensity!BH44-Intyensity!BH$5)/Intyensity!BH$4)*Intyensity!$C44*Intyensity!$D44/(Intyensity!$E44),"")</f>
        <v>#DIV/0!</v>
      </c>
      <c r="AI7" s="15">
        <f>IF(((Intyensity!BI44-Intyensity!BI$5)/Intyensity!BI$4)&gt;Intyensity!BI$2, ((Intyensity!BI44-Intyensity!BI$5)/Intyensity!BI$4)*Intyensity!$C44*Intyensity!$D44/(Intyensity!$E44),"")</f>
        <v>7.3404287140779213E-3</v>
      </c>
      <c r="AJ7" s="15">
        <f>IF(((Intyensity!BJ44-Intyensity!BJ$5)/Intyensity!BJ$4)&gt;Intyensity!BJ$2, ((Intyensity!BJ44-Intyensity!BJ$5)/Intyensity!BJ$4)*Intyensity!$C44*Intyensity!$D44/(Intyensity!$E44),"")</f>
        <v>2.9748473312236037E-3</v>
      </c>
      <c r="AK7" s="15">
        <f>IF(((Intyensity!BK44-Intyensity!BK$5)/Intyensity!BK$4)&gt;Intyensity!BK$2, ((Intyensity!BK44-Intyensity!BK$5)/Intyensity!BK$4)*Intyensity!$C44*Intyensity!$D44/(Intyensity!$E44),"")</f>
        <v>2.348567162150234E-3</v>
      </c>
      <c r="AL7" s="15" t="str">
        <f>IF(((Intyensity!BL44-Intyensity!BL$5)/Intyensity!BL$4)&gt;Intyensity!BL$2, ((Intyensity!BL44-Intyensity!BL$5)/Intyensity!BL$4)*Intyensity!$C44*Intyensity!$D44/(Intyensity!$E44),"")</f>
        <v/>
      </c>
      <c r="AM7" s="15">
        <f>IF(((Intyensity!BM44-Intyensity!BM$5)/Intyensity!BM$4)&gt;Intyensity!BM$2, ((Intyensity!BM44-Intyensity!BM$5)/Intyensity!BM$4)*Intyensity!$C44*Intyensity!$D44/(Intyensity!$E44),"")</f>
        <v>1.4627439760866333E-3</v>
      </c>
      <c r="AN7" s="15">
        <f>IF(((Intyensity!BN44-Intyensity!BN$5)/Intyensity!BN$4)&gt;Intyensity!BN$2, ((Intyensity!BN44-Intyensity!BN$5)/Intyensity!BN$4)*Intyensity!$C44*Intyensity!$D44/(Intyensity!$E44),"")</f>
        <v>3.7030818347400974E-3</v>
      </c>
      <c r="AO7" s="15" t="str">
        <f>IF(((Intyensity!BO44-Intyensity!BO$5)/Intyensity!BO$4)&gt;Intyensity!BO$2, ((Intyensity!BO44-Intyensity!BO$5)/Intyensity!BO$4)*Intyensity!$C44*Intyensity!$D44/(Intyensity!$E44),"")</f>
        <v/>
      </c>
      <c r="AP7" s="15"/>
      <c r="AQ7" s="4"/>
      <c r="AR7" s="33" t="e">
        <f>#REF!/#REF!</f>
        <v>#REF!</v>
      </c>
      <c r="AS7" s="33" t="e">
        <f>#REF!/AJ7</f>
        <v>#REF!</v>
      </c>
      <c r="AT7" s="33" t="e">
        <f t="shared" si="0"/>
        <v>#VALUE!</v>
      </c>
      <c r="AU7" s="33" t="e">
        <f t="shared" si="1"/>
        <v>#VALUE!</v>
      </c>
      <c r="AV7" s="33" t="e">
        <f t="shared" si="4"/>
        <v>#VALUE!</v>
      </c>
      <c r="AW7" s="33" t="e">
        <f t="shared" si="2"/>
        <v>#VALUE!</v>
      </c>
      <c r="AX7" s="33" t="e">
        <f t="shared" si="3"/>
        <v>#VALUE!</v>
      </c>
    </row>
    <row r="8" spans="1:50" s="27" customFormat="1" x14ac:dyDescent="0.25">
      <c r="A8" s="32" t="str">
        <f>Intyensity!B45</f>
        <v>Blank 1</v>
      </c>
      <c r="B8" s="28">
        <f>IF(((Intyensity!H45-Intyensity!H$5)/Intyensity!H$4)&gt;Intyensity!H$2, ((Intyensity!H45-Intyensity!H$5)/Intyensity!H$4)*Intyensity!$C45*Intyensity!$D45/(Intyensity!$E45),"")</f>
        <v>0.85658686978384013</v>
      </c>
      <c r="C8" s="28" t="str">
        <f>IF(((Intyensity!I45-Intyensity!I$5)/Intyensity!I$4)&gt;Intyensity!I$2, ((Intyensity!I45-Intyensity!I$5)/Intyensity!I$4)*Intyensity!$C45*Intyensity!$D45/(Intyensity!$E45),"")</f>
        <v/>
      </c>
      <c r="D8" s="28">
        <f>IF(((Intyensity!N45-Intyensity!N$5)/Intyensity!N$4)&gt;Intyensity!N$2, ((Intyensity!N45-Intyensity!N$5)/Intyensity!N$4)*Intyensity!$C45*Intyensity!$D45/(Intyensity!$E45),"")</f>
        <v>0.81868591214147679</v>
      </c>
      <c r="E8" s="28">
        <f>IF(((Intyensity!O45-Intyensity!O$5)/Intyensity!O$4)&gt;Intyensity!O$2, ((Intyensity!O45-Intyensity!O$5)/Intyensity!O$4)*Intyensity!$C45*Intyensity!$D45/(Intyensity!$E45),"")</f>
        <v>2.6196762987875291</v>
      </c>
      <c r="F8" s="28">
        <f>IF(((Intyensity!P45-Intyensity!P$5)/Intyensity!P$4)&gt;Intyensity!P$2, ((Intyensity!P45-Intyensity!P$5)/Intyensity!P$4)*Intyensity!$C45*Intyensity!$D45/(Intyensity!$E45),"")</f>
        <v>0.14990113179414588</v>
      </c>
      <c r="G8" s="28" t="str">
        <f>IF(((Intyensity!Q45-Intyensity!Q$5)/Intyensity!Q$4)&gt;Intyensity!Q$2, ((Intyensity!Q45-Intyensity!Q$5)/Intyensity!Q$4)*Intyensity!$C45*Intyensity!$D45/(Intyensity!$E45),"")</f>
        <v/>
      </c>
      <c r="H8" s="28">
        <f>IF(((Intyensity!R45-Intyensity!R$5)/Intyensity!R$4)&gt;Intyensity!R$2, ((Intyensity!R45-Intyensity!R$5)/Intyensity!R$4)*Intyensity!$C45*Intyensity!$D45/(Intyensity!$E45),"")</f>
        <v>0.14166035972495852</v>
      </c>
      <c r="I8" s="28" t="str">
        <f>IF(((Intyensity!U45-Intyensity!U$5)/Intyensity!U$4)&gt;Intyensity!U$2, ((Intyensity!U45-Intyensity!U$5)/Intyensity!U$4)*Intyensity!$C45*Intyensity!$D45/(Intyensity!$E45),"")</f>
        <v/>
      </c>
      <c r="J8" s="28">
        <f>IF(((Intyensity!V45-Intyensity!V$5)/Intyensity!V$4)&gt;Intyensity!V$2, ((Intyensity!V45-Intyensity!V$5)/Intyensity!V$4)*Intyensity!$C45*Intyensity!$D45/(Intyensity!$E45),"")</f>
        <v>1.0764811053752595E-2</v>
      </c>
      <c r="K8" s="28" t="str">
        <f>IF(((Intyensity!Y45-Intyensity!Y$5)/Intyensity!Y$4)&gt;Intyensity!Y$2, ((Intyensity!Y45-Intyensity!Y$5)/Intyensity!Y$4)*Intyensity!$C45*Intyensity!$D45/(Intyensity!$E45),"")</f>
        <v/>
      </c>
      <c r="L8" s="28" t="str">
        <f>IF(((Intyensity!Z45-Intyensity!Z$5)/Intyensity!Z$4)&gt;Intyensity!Z$2, ((Intyensity!Z45-Intyensity!Z$5)/Intyensity!Z$4)*Intyensity!$C45*Intyensity!$D45/(Intyensity!$E45),"")</f>
        <v/>
      </c>
      <c r="M8" s="28" t="str">
        <f>IF(((Intyensity!AE45-Intyensity!AE$5)/Intyensity!AE$4)&gt;Intyensity!AE$2, ((Intyensity!AE45-Intyensity!AE$5)/Intyensity!AE$4)*Intyensity!$C45*Intyensity!$D45/(Intyensity!$E45),"")</f>
        <v/>
      </c>
      <c r="N8" s="28" t="str">
        <f>IF(((Intyensity!AF45-Intyensity!AF$5)/Intyensity!AF$4)&gt;Intyensity!AF$2, ((Intyensity!AF45-Intyensity!AF$5)/Intyensity!AF$4)*Intyensity!$C45*Intyensity!$D45/(Intyensity!$E45),"")</f>
        <v/>
      </c>
      <c r="O8" s="28" t="str">
        <f>IF(((Intyensity!AG45-Intyensity!AG$5)/Intyensity!AG$4)&gt;Intyensity!AG$2, ((Intyensity!AG45-Intyensity!AG$5)/Intyensity!AG$4)*Intyensity!$C45*Intyensity!$D45/(Intyensity!$E45),"")</f>
        <v/>
      </c>
      <c r="P8" s="28">
        <f>IF(((Intyensity!AH45-Intyensity!AH$5)/Intyensity!AH$4)&gt;Intyensity!AH$2, ((Intyensity!AH45-Intyensity!AH$5)/Intyensity!AH$4)*Intyensity!$C45*Intyensity!$D45/(Intyensity!$E45),"")</f>
        <v>0.1011039097416269</v>
      </c>
      <c r="Q8" s="28">
        <f>IF(((Intyensity!AJ45-Intyensity!AJ$5)/Intyensity!AJ$4)&gt;Intyensity!AJ$2, ((Intyensity!AJ45-Intyensity!AJ$5)/Intyensity!AJ$4)*Intyensity!$C45*Intyensity!$D45/(Intyensity!$E45),"")</f>
        <v>5.0281345096573685E-3</v>
      </c>
      <c r="R8" s="28">
        <f>IF(((Intyensity!AP45-Intyensity!AP$5)/Intyensity!AP$4)&gt;Intyensity!AP$2, ((Intyensity!AP45-Intyensity!AP$5)/Intyensity!AP$4)*Intyensity!$C45*Intyensity!$D45/(Intyensity!$E45),"")</f>
        <v>0.92298381253854356</v>
      </c>
      <c r="S8" s="28">
        <f>IF(((Intyensity!AQ45-Intyensity!AQ$5)/Intyensity!AQ$4)&gt;Intyensity!AQ$2, ((Intyensity!AQ45-Intyensity!AQ$5)/Intyensity!AQ$4)*Intyensity!$C45*Intyensity!$D45/(Intyensity!$E45),"")</f>
        <v>5.2327845731483949E-3</v>
      </c>
      <c r="T8" s="28">
        <f>IF(((Intyensity!AS45-Intyensity!AS$5)/Intyensity!AS$4)&gt;Intyensity!AS$2, ((Intyensity!AS45-Intyensity!AS$5)/Intyensity!AS$4)*Intyensity!$C45*Intyensity!$D45/(Intyensity!$E45),"")</f>
        <v>5.2329123391546973E-4</v>
      </c>
      <c r="U8" s="28" t="str">
        <f>IF(((Intyensity!AT45-Intyensity!AT$5)/Intyensity!AT$4)&gt;Intyensity!AT$2, ((Intyensity!AT45-Intyensity!AT$5)/Intyensity!AT$4)*Intyensity!$C45*Intyensity!$D45/(Intyensity!$E45),"")</f>
        <v/>
      </c>
      <c r="V8" s="28" t="str">
        <f>IF(((Intyensity!AU45-Intyensity!AU$5)/Intyensity!AU$4)&gt;Intyensity!AU$2, ((Intyensity!AU45-Intyensity!AU$5)/Intyensity!AU$4)*Intyensity!$C45*Intyensity!$D45/(Intyensity!$E45),"")</f>
        <v/>
      </c>
      <c r="W8" s="28">
        <f>IF(((Intyensity!AV45-Intyensity!AV$5)/Intyensity!AV$4)&gt;Intyensity!AV$2, ((Intyensity!AV45-Intyensity!AV$5)/Intyensity!AV$4)*Intyensity!$C45*Intyensity!$D45/(Intyensity!$E45),"")</f>
        <v>1.5659002899713137E-4</v>
      </c>
      <c r="X8" s="28" t="str">
        <f>IF(((Intyensity!AW45-Intyensity!AW$5)/Intyensity!AW$4)&gt;Intyensity!AW$2, ((Intyensity!AW45-Intyensity!AW$5)/Intyensity!AW$4)*Intyensity!$C45*Intyensity!$D45/(Intyensity!$E45),"")</f>
        <v/>
      </c>
      <c r="Y8" s="28" t="str">
        <f>IF(((Intyensity!AY45-Intyensity!AY$5)/Intyensity!AY$4)&gt;Intyensity!AY$2, ((Intyensity!AY45-Intyensity!AY$5)/Intyensity!AY$4)*Intyensity!$C45*Intyensity!$D45/(Intyensity!$E45),"")</f>
        <v/>
      </c>
      <c r="Z8" s="28" t="str">
        <f>IF(((Intyensity!AZ45-Intyensity!AZ$5)/Intyensity!AZ$4)&gt;Intyensity!AZ$2, ((Intyensity!AZ45-Intyensity!AZ$5)/Intyensity!AZ$4)*Intyensity!$C45*Intyensity!$D45/(Intyensity!$E45),"")</f>
        <v/>
      </c>
      <c r="AA8" s="28" t="str">
        <f>IF(((Intyensity!BA45-Intyensity!BA$5)/Intyensity!BA$4)&gt;Intyensity!BA$2, ((Intyensity!BA45-Intyensity!BA$5)/Intyensity!BA$4)*Intyensity!$C45*Intyensity!$D45/(Intyensity!$E45),"")</f>
        <v/>
      </c>
      <c r="AB8" s="28" t="e">
        <f>IF(((Intyensity!BB45-Intyensity!BB$5)/Intyensity!BB$4)&gt;Intyensity!BB$2, ((Intyensity!BB45-Intyensity!BB$5)/Intyensity!BB$4)*Intyensity!$C45*Intyensity!$D45/(Intyensity!$E45),"")</f>
        <v>#DIV/0!</v>
      </c>
      <c r="AC8" s="28" t="str">
        <f>IF(((Intyensity!BC45-Intyensity!BC$5)/Intyensity!BC$4)&gt;Intyensity!BC$2, ((Intyensity!BC45-Intyensity!BC$5)/Intyensity!BC$4)*Intyensity!$C45*Intyensity!$D45/(Intyensity!$E45),"")</f>
        <v/>
      </c>
      <c r="AD8" s="28" t="str">
        <f>IF(((Intyensity!BD45-Intyensity!BD$5)/Intyensity!BD$4)&gt;Intyensity!BD$2, ((Intyensity!BD45-Intyensity!BD$5)/Intyensity!BD$4)*Intyensity!$C45*Intyensity!$D45/(Intyensity!$E45),"")</f>
        <v/>
      </c>
      <c r="AE8" s="28" t="str">
        <f>IF(((Intyensity!BE45-Intyensity!BE$5)/Intyensity!BE$4)&gt;Intyensity!BE$2, ((Intyensity!BE45-Intyensity!BE$5)/Intyensity!BE$4)*Intyensity!$C45*Intyensity!$D45/(Intyensity!$E45),"")</f>
        <v/>
      </c>
      <c r="AF8" s="28" t="e">
        <f>IF(((Intyensity!BF45-Intyensity!BF$5)/Intyensity!BF$4)&gt;Intyensity!BF$2, ((Intyensity!BF45-Intyensity!BF$5)/Intyensity!BF$4)*Intyensity!$C45*Intyensity!$D45/(Intyensity!$E45),"")</f>
        <v>#DIV/0!</v>
      </c>
      <c r="AG8" s="28" t="str">
        <f>IF(((Intyensity!BG45-Intyensity!BG$5)/Intyensity!BG$4)&gt;Intyensity!BG$2, ((Intyensity!BG45-Intyensity!BG$5)/Intyensity!BG$4)*Intyensity!$C45*Intyensity!$D45/(Intyensity!$E45),"")</f>
        <v/>
      </c>
      <c r="AH8" s="28" t="e">
        <f>IF(((Intyensity!BH45-Intyensity!BH$5)/Intyensity!BH$4)&gt;Intyensity!BH$2, ((Intyensity!BH45-Intyensity!BH$5)/Intyensity!BH$4)*Intyensity!$C45*Intyensity!$D45/(Intyensity!$E45),"")</f>
        <v>#DIV/0!</v>
      </c>
      <c r="AI8" s="28">
        <f>IF(((Intyensity!BI45-Intyensity!BI$5)/Intyensity!BI$4)&gt;Intyensity!BI$2, ((Intyensity!BI45-Intyensity!BI$5)/Intyensity!BI$4)*Intyensity!$C45*Intyensity!$D45/(Intyensity!$E45),"")</f>
        <v>0.12337259294180279</v>
      </c>
      <c r="AJ8" s="28">
        <f>IF(((Intyensity!BJ45-Intyensity!BJ$5)/Intyensity!BJ$4)&gt;Intyensity!BJ$2, ((Intyensity!BJ45-Intyensity!BJ$5)/Intyensity!BJ$4)*Intyensity!$C45*Intyensity!$D45/(Intyensity!$E45),"")</f>
        <v>4.6902365147065148E-3</v>
      </c>
      <c r="AK8" s="28">
        <f>IF(((Intyensity!BK45-Intyensity!BK$5)/Intyensity!BK$4)&gt;Intyensity!BK$2, ((Intyensity!BK45-Intyensity!BK$5)/Intyensity!BK$4)*Intyensity!$C45*Intyensity!$D45/(Intyensity!$E45),"")</f>
        <v>2.813547249323819E-3</v>
      </c>
      <c r="AL8" s="28">
        <f>IF(((Intyensity!BL45-Intyensity!BL$5)/Intyensity!BL$4)&gt;Intyensity!BL$2, ((Intyensity!BL45-Intyensity!BL$5)/Intyensity!BL$4)*Intyensity!$C45*Intyensity!$D45/(Intyensity!$E45),"")</f>
        <v>1.8780900737268714E-3</v>
      </c>
      <c r="AM8" s="28">
        <f>IF(((Intyensity!BM45-Intyensity!BM$5)/Intyensity!BM$4)&gt;Intyensity!BM$2, ((Intyensity!BM45-Intyensity!BM$5)/Intyensity!BM$4)*Intyensity!$C45*Intyensity!$D45/(Intyensity!$E45),"")</f>
        <v>5.6275485752521788E-3</v>
      </c>
      <c r="AN8" s="28">
        <f>IF(((Intyensity!BN45-Intyensity!BN$5)/Intyensity!BN$4)&gt;Intyensity!BN$2, ((Intyensity!BN45-Intyensity!BN$5)/Intyensity!BN$4)*Intyensity!$C45*Intyensity!$D45/(Intyensity!$E45),"")</f>
        <v>5.8941580880332066E-3</v>
      </c>
      <c r="AO8" s="28" t="str">
        <f>IF(((Intyensity!BO45-Intyensity!BO$5)/Intyensity!BO$4)&gt;Intyensity!BO$2, ((Intyensity!BO45-Intyensity!BO$5)/Intyensity!BO$4)*Intyensity!$C45*Intyensity!$D45/(Intyensity!$E45),"")</f>
        <v/>
      </c>
      <c r="AP8" s="28"/>
      <c r="AR8" s="33" t="e">
        <f>#REF!/#REF!</f>
        <v>#REF!</v>
      </c>
      <c r="AS8" s="33" t="e">
        <f>#REF!/AJ8</f>
        <v>#REF!</v>
      </c>
      <c r="AT8" s="33" t="e">
        <f t="shared" si="0"/>
        <v>#VALUE!</v>
      </c>
      <c r="AU8" s="33" t="e">
        <f t="shared" si="1"/>
        <v>#VALUE!</v>
      </c>
      <c r="AV8" s="33" t="e">
        <f t="shared" si="4"/>
        <v>#VALUE!</v>
      </c>
      <c r="AW8" s="33">
        <f t="shared" si="2"/>
        <v>1.0581727456091972</v>
      </c>
      <c r="AX8" s="33">
        <f t="shared" si="3"/>
        <v>13.159576978880271</v>
      </c>
    </row>
    <row r="9" spans="1:50" s="27" customFormat="1" x14ac:dyDescent="0.25">
      <c r="A9" s="32" t="str">
        <f>Intyensity!B46</f>
        <v>HNO3</v>
      </c>
      <c r="B9" s="28" t="str">
        <f>IF(((Intyensity!H46-Intyensity!H$5)/Intyensity!H$4)&gt;Intyensity!H$2, ((Intyensity!H46-Intyensity!H$5)/Intyensity!H$4)*Intyensity!$C46*Intyensity!$D46/(Intyensity!$E46),"")</f>
        <v/>
      </c>
      <c r="C9" s="28" t="str">
        <f>IF(((Intyensity!I46-Intyensity!I$5)/Intyensity!I$4)&gt;Intyensity!I$2, ((Intyensity!I46-Intyensity!I$5)/Intyensity!I$4)*Intyensity!$C46*Intyensity!$D46/(Intyensity!$E46),"")</f>
        <v/>
      </c>
      <c r="D9" s="28" t="str">
        <f>IF(((Intyensity!N46-Intyensity!N$5)/Intyensity!N$4)&gt;Intyensity!N$2, ((Intyensity!N46-Intyensity!N$5)/Intyensity!N$4)*Intyensity!$C46*Intyensity!$D46/(Intyensity!$E46),"")</f>
        <v/>
      </c>
      <c r="E9" s="28">
        <f>IF(((Intyensity!O46-Intyensity!O$5)/Intyensity!O$4)&gt;Intyensity!O$2, ((Intyensity!O46-Intyensity!O$5)/Intyensity!O$4)*Intyensity!$C46*Intyensity!$D46/(Intyensity!$E46),"")</f>
        <v>0.22243413372490545</v>
      </c>
      <c r="F9" s="28">
        <f>IF(((Intyensity!P46-Intyensity!P$5)/Intyensity!P$4)&gt;Intyensity!P$2, ((Intyensity!P46-Intyensity!P$5)/Intyensity!P$4)*Intyensity!$C46*Intyensity!$D46/(Intyensity!$E46),"")</f>
        <v>7.9089933797799293E-3</v>
      </c>
      <c r="G9" s="28" t="str">
        <f>IF(((Intyensity!Q46-Intyensity!Q$5)/Intyensity!Q$4)&gt;Intyensity!Q$2, ((Intyensity!Q46-Intyensity!Q$5)/Intyensity!Q$4)*Intyensity!$C46*Intyensity!$D46/(Intyensity!$E46),"")</f>
        <v/>
      </c>
      <c r="H9" s="28" t="str">
        <f>IF(((Intyensity!R46-Intyensity!R$5)/Intyensity!R$4)&gt;Intyensity!R$2, ((Intyensity!R46-Intyensity!R$5)/Intyensity!R$4)*Intyensity!$C46*Intyensity!$D46/(Intyensity!$E46),"")</f>
        <v/>
      </c>
      <c r="I9" s="28" t="str">
        <f>IF(((Intyensity!U46-Intyensity!U$5)/Intyensity!U$4)&gt;Intyensity!U$2, ((Intyensity!U46-Intyensity!U$5)/Intyensity!U$4)*Intyensity!$C46*Intyensity!$D46/(Intyensity!$E46),"")</f>
        <v/>
      </c>
      <c r="J9" s="28" t="str">
        <f>IF(((Intyensity!V46-Intyensity!V$5)/Intyensity!V$4)&gt;Intyensity!V$2, ((Intyensity!V46-Intyensity!V$5)/Intyensity!V$4)*Intyensity!$C46*Intyensity!$D46/(Intyensity!$E46),"")</f>
        <v/>
      </c>
      <c r="K9" s="28" t="str">
        <f>IF(((Intyensity!Y46-Intyensity!Y$5)/Intyensity!Y$4)&gt;Intyensity!Y$2, ((Intyensity!Y46-Intyensity!Y$5)/Intyensity!Y$4)*Intyensity!$C46*Intyensity!$D46/(Intyensity!$E46),"")</f>
        <v/>
      </c>
      <c r="L9" s="28" t="str">
        <f>IF(((Intyensity!Z46-Intyensity!Z$5)/Intyensity!Z$4)&gt;Intyensity!Z$2, ((Intyensity!Z46-Intyensity!Z$5)/Intyensity!Z$4)*Intyensity!$C46*Intyensity!$D46/(Intyensity!$E46),"")</f>
        <v/>
      </c>
      <c r="M9" s="28" t="str">
        <f>IF(((Intyensity!AE46-Intyensity!AE$5)/Intyensity!AE$4)&gt;Intyensity!AE$2, ((Intyensity!AE46-Intyensity!AE$5)/Intyensity!AE$4)*Intyensity!$C46*Intyensity!$D46/(Intyensity!$E46),"")</f>
        <v/>
      </c>
      <c r="N9" s="28">
        <f>IF(((Intyensity!AF46-Intyensity!AF$5)/Intyensity!AF$4)&gt;Intyensity!AF$2, ((Intyensity!AF46-Intyensity!AF$5)/Intyensity!AF$4)*Intyensity!$C46*Intyensity!$D46/(Intyensity!$E46),"")</f>
        <v>5.4592137280980611E-3</v>
      </c>
      <c r="O9" s="28" t="str">
        <f>IF(((Intyensity!AG46-Intyensity!AG$5)/Intyensity!AG$4)&gt;Intyensity!AG$2, ((Intyensity!AG46-Intyensity!AG$5)/Intyensity!AG$4)*Intyensity!$C46*Intyensity!$D46/(Intyensity!$E46),"")</f>
        <v/>
      </c>
      <c r="P9" s="28" t="str">
        <f>IF(((Intyensity!AH46-Intyensity!AH$5)/Intyensity!AH$4)&gt;Intyensity!AH$2, ((Intyensity!AH46-Intyensity!AH$5)/Intyensity!AH$4)*Intyensity!$C46*Intyensity!$D46/(Intyensity!$E46),"")</f>
        <v/>
      </c>
      <c r="Q9" s="28" t="str">
        <f>IF(((Intyensity!AJ46-Intyensity!AJ$5)/Intyensity!AJ$4)&gt;Intyensity!AJ$2, ((Intyensity!AJ46-Intyensity!AJ$5)/Intyensity!AJ$4)*Intyensity!$C46*Intyensity!$D46/(Intyensity!$E46),"")</f>
        <v/>
      </c>
      <c r="R9" s="28" t="str">
        <f>IF(((Intyensity!AP46-Intyensity!AP$5)/Intyensity!AP$4)&gt;Intyensity!AP$2, ((Intyensity!AP46-Intyensity!AP$5)/Intyensity!AP$4)*Intyensity!$C46*Intyensity!$D46/(Intyensity!$E46),"")</f>
        <v/>
      </c>
      <c r="S9" s="28" t="str">
        <f>IF(((Intyensity!AQ46-Intyensity!AQ$5)/Intyensity!AQ$4)&gt;Intyensity!AQ$2, ((Intyensity!AQ46-Intyensity!AQ$5)/Intyensity!AQ$4)*Intyensity!$C46*Intyensity!$D46/(Intyensity!$E46),"")</f>
        <v/>
      </c>
      <c r="T9" s="28">
        <f>IF(((Intyensity!AS46-Intyensity!AS$5)/Intyensity!AS$4)&gt;Intyensity!AS$2, ((Intyensity!AS46-Intyensity!AS$5)/Intyensity!AS$4)*Intyensity!$C46*Intyensity!$D46/(Intyensity!$E46),"")</f>
        <v>8.6448311613539978E-4</v>
      </c>
      <c r="U9" s="28" t="str">
        <f>IF(((Intyensity!AT46-Intyensity!AT$5)/Intyensity!AT$4)&gt;Intyensity!AT$2, ((Intyensity!AT46-Intyensity!AT$5)/Intyensity!AT$4)*Intyensity!$C46*Intyensity!$D46/(Intyensity!$E46),"")</f>
        <v/>
      </c>
      <c r="V9" s="28" t="str">
        <f>IF(((Intyensity!AU46-Intyensity!AU$5)/Intyensity!AU$4)&gt;Intyensity!AU$2, ((Intyensity!AU46-Intyensity!AU$5)/Intyensity!AU$4)*Intyensity!$C46*Intyensity!$D46/(Intyensity!$E46),"")</f>
        <v/>
      </c>
      <c r="W9" s="28" t="str">
        <f>IF(((Intyensity!AV46-Intyensity!AV$5)/Intyensity!AV$4)&gt;Intyensity!AV$2, ((Intyensity!AV46-Intyensity!AV$5)/Intyensity!AV$4)*Intyensity!$C46*Intyensity!$D46/(Intyensity!$E46),"")</f>
        <v/>
      </c>
      <c r="X9" s="28" t="str">
        <f>IF(((Intyensity!AW46-Intyensity!AW$5)/Intyensity!AW$4)&gt;Intyensity!AW$2, ((Intyensity!AW46-Intyensity!AW$5)/Intyensity!AW$4)*Intyensity!$C46*Intyensity!$D46/(Intyensity!$E46),"")</f>
        <v/>
      </c>
      <c r="Y9" s="28" t="str">
        <f>IF(((Intyensity!AY46-Intyensity!AY$5)/Intyensity!AY$4)&gt;Intyensity!AY$2, ((Intyensity!AY46-Intyensity!AY$5)/Intyensity!AY$4)*Intyensity!$C46*Intyensity!$D46/(Intyensity!$E46),"")</f>
        <v/>
      </c>
      <c r="Z9" s="28" t="str">
        <f>IF(((Intyensity!AZ46-Intyensity!AZ$5)/Intyensity!AZ$4)&gt;Intyensity!AZ$2, ((Intyensity!AZ46-Intyensity!AZ$5)/Intyensity!AZ$4)*Intyensity!$C46*Intyensity!$D46/(Intyensity!$E46),"")</f>
        <v/>
      </c>
      <c r="AA9" s="28" t="str">
        <f>IF(((Intyensity!BA46-Intyensity!BA$5)/Intyensity!BA$4)&gt;Intyensity!BA$2, ((Intyensity!BA46-Intyensity!BA$5)/Intyensity!BA$4)*Intyensity!$C46*Intyensity!$D46/(Intyensity!$E46),"")</f>
        <v/>
      </c>
      <c r="AB9" s="28" t="e">
        <f>IF(((Intyensity!BB46-Intyensity!BB$5)/Intyensity!BB$4)&gt;Intyensity!BB$2, ((Intyensity!BB46-Intyensity!BB$5)/Intyensity!BB$4)*Intyensity!$C46*Intyensity!$D46/(Intyensity!$E46),"")</f>
        <v>#DIV/0!</v>
      </c>
      <c r="AC9" s="28" t="str">
        <f>IF(((Intyensity!BC46-Intyensity!BC$5)/Intyensity!BC$4)&gt;Intyensity!BC$2, ((Intyensity!BC46-Intyensity!BC$5)/Intyensity!BC$4)*Intyensity!$C46*Intyensity!$D46/(Intyensity!$E46),"")</f>
        <v/>
      </c>
      <c r="AD9" s="28" t="str">
        <f>IF(((Intyensity!BD46-Intyensity!BD$5)/Intyensity!BD$4)&gt;Intyensity!BD$2, ((Intyensity!BD46-Intyensity!BD$5)/Intyensity!BD$4)*Intyensity!$C46*Intyensity!$D46/(Intyensity!$E46),"")</f>
        <v/>
      </c>
      <c r="AE9" s="28" t="str">
        <f>IF(((Intyensity!BE46-Intyensity!BE$5)/Intyensity!BE$4)&gt;Intyensity!BE$2, ((Intyensity!BE46-Intyensity!BE$5)/Intyensity!BE$4)*Intyensity!$C46*Intyensity!$D46/(Intyensity!$E46),"")</f>
        <v/>
      </c>
      <c r="AF9" s="28" t="e">
        <f>IF(((Intyensity!BF46-Intyensity!BF$5)/Intyensity!BF$4)&gt;Intyensity!BF$2, ((Intyensity!BF46-Intyensity!BF$5)/Intyensity!BF$4)*Intyensity!$C46*Intyensity!$D46/(Intyensity!$E46),"")</f>
        <v>#DIV/0!</v>
      </c>
      <c r="AG9" s="28" t="str">
        <f>IF(((Intyensity!BG46-Intyensity!BG$5)/Intyensity!BG$4)&gt;Intyensity!BG$2, ((Intyensity!BG46-Intyensity!BG$5)/Intyensity!BG$4)*Intyensity!$C46*Intyensity!$D46/(Intyensity!$E46),"")</f>
        <v/>
      </c>
      <c r="AH9" s="28" t="e">
        <f>IF(((Intyensity!BH46-Intyensity!BH$5)/Intyensity!BH$4)&gt;Intyensity!BH$2, ((Intyensity!BH46-Intyensity!BH$5)/Intyensity!BH$4)*Intyensity!$C46*Intyensity!$D46/(Intyensity!$E46),"")</f>
        <v>#DIV/0!</v>
      </c>
      <c r="AI9" s="28" t="str">
        <f>IF(((Intyensity!BI46-Intyensity!BI$5)/Intyensity!BI$4)&gt;Intyensity!BI$2, ((Intyensity!BI46-Intyensity!BI$5)/Intyensity!BI$4)*Intyensity!$C46*Intyensity!$D46/(Intyensity!$E46),"")</f>
        <v/>
      </c>
      <c r="AJ9" s="28" t="str">
        <f>IF(((Intyensity!BJ46-Intyensity!BJ$5)/Intyensity!BJ$4)&gt;Intyensity!BJ$2, ((Intyensity!BJ46-Intyensity!BJ$5)/Intyensity!BJ$4)*Intyensity!$C46*Intyensity!$D46/(Intyensity!$E46),"")</f>
        <v/>
      </c>
      <c r="AK9" s="28" t="str">
        <f>IF(((Intyensity!BK46-Intyensity!BK$5)/Intyensity!BK$4)&gt;Intyensity!BK$2, ((Intyensity!BK46-Intyensity!BK$5)/Intyensity!BK$4)*Intyensity!$C46*Intyensity!$D46/(Intyensity!$E46),"")</f>
        <v/>
      </c>
      <c r="AL9" s="28" t="str">
        <f>IF(((Intyensity!BL46-Intyensity!BL$5)/Intyensity!BL$4)&gt;Intyensity!BL$2, ((Intyensity!BL46-Intyensity!BL$5)/Intyensity!BL$4)*Intyensity!$C46*Intyensity!$D46/(Intyensity!$E46),"")</f>
        <v/>
      </c>
      <c r="AM9" s="28" t="str">
        <f>IF(((Intyensity!BM46-Intyensity!BM$5)/Intyensity!BM$4)&gt;Intyensity!BM$2, ((Intyensity!BM46-Intyensity!BM$5)/Intyensity!BM$4)*Intyensity!$C46*Intyensity!$D46/(Intyensity!$E46),"")</f>
        <v/>
      </c>
      <c r="AN9" s="28" t="str">
        <f>IF(((Intyensity!BN46-Intyensity!BN$5)/Intyensity!BN$4)&gt;Intyensity!BN$2, ((Intyensity!BN46-Intyensity!BN$5)/Intyensity!BN$4)*Intyensity!$C46*Intyensity!$D46/(Intyensity!$E46),"")</f>
        <v/>
      </c>
      <c r="AO9" s="28" t="str">
        <f>IF(((Intyensity!BO46-Intyensity!BO$5)/Intyensity!BO$4)&gt;Intyensity!BO$2, ((Intyensity!BO46-Intyensity!BO$5)/Intyensity!BO$4)*Intyensity!$C46*Intyensity!$D46/(Intyensity!$E46),"")</f>
        <v/>
      </c>
      <c r="AP9" s="28"/>
      <c r="AR9" s="33" t="e">
        <f>#REF!/#REF!</f>
        <v>#REF!</v>
      </c>
      <c r="AS9" s="33" t="e">
        <f>#REF!/AJ9</f>
        <v>#REF!</v>
      </c>
      <c r="AT9" s="33" t="e">
        <f t="shared" ref="AT9:AT20" si="5">B9/C9</f>
        <v>#VALUE!</v>
      </c>
      <c r="AU9" s="33" t="e">
        <f t="shared" ref="AU9:AU20" si="6">U9/V9</f>
        <v>#VALUE!</v>
      </c>
      <c r="AV9" s="33" t="e">
        <f t="shared" si="4"/>
        <v>#VALUE!</v>
      </c>
      <c r="AW9" s="33" t="e">
        <f t="shared" ref="AW9:AW20" si="7">F9/H9</f>
        <v>#VALUE!</v>
      </c>
      <c r="AX9" s="33" t="e">
        <f t="shared" ref="AX9:AX20" si="8">H9/J9</f>
        <v>#VALUE!</v>
      </c>
    </row>
    <row r="10" spans="1:50" s="27" customFormat="1" x14ac:dyDescent="0.25">
      <c r="A10" s="30" t="str">
        <f>Intyensity!B47</f>
        <v>SupexQ</v>
      </c>
      <c r="B10" s="15">
        <f>IF(((Intyensity!H47-Intyensity!H$5)/Intyensity!H$4)&gt;Intyensity!H$2, ((Intyensity!H47-Intyensity!H$5)/Intyensity!H$4)*Intyensity!$C47*Intyensity!$D47/(Intyensity!$E47),"")</f>
        <v>9.0573390035326398</v>
      </c>
      <c r="C10" s="15">
        <f>IF(((Intyensity!I47-Intyensity!I$5)/Intyensity!I$4)&gt;Intyensity!I$2, ((Intyensity!I47-Intyensity!I$5)/Intyensity!I$4)*Intyensity!$C47*Intyensity!$D47/(Intyensity!$E47),"")</f>
        <v>91.342738875357057</v>
      </c>
      <c r="D10" s="15">
        <f>IF(((Intyensity!N47-Intyensity!N$5)/Intyensity!N$4)&gt;Intyensity!N$2, ((Intyensity!N47-Intyensity!N$5)/Intyensity!N$4)*Intyensity!$C47*Intyensity!$D47/(Intyensity!$E47),"")</f>
        <v>18.258978547343212</v>
      </c>
      <c r="E10" s="15">
        <f>IF(((Intyensity!O47-Intyensity!O$5)/Intyensity!O$4)&gt;Intyensity!O$2, ((Intyensity!O47-Intyensity!O$5)/Intyensity!O$4)*Intyensity!$C47*Intyensity!$D47/(Intyensity!$E47),"")</f>
        <v>14.48974572883326</v>
      </c>
      <c r="F10" s="15">
        <f>IF(((Intyensity!P47-Intyensity!P$5)/Intyensity!P$4)&gt;Intyensity!P$2, ((Intyensity!P47-Intyensity!P$5)/Intyensity!P$4)*Intyensity!$C47*Intyensity!$D47/(Intyensity!$E47),"")</f>
        <v>0.92463230828792542</v>
      </c>
      <c r="G10" s="15">
        <f>IF(((Intyensity!Q47-Intyensity!Q$5)/Intyensity!Q$4)&gt;Intyensity!Q$2, ((Intyensity!Q47-Intyensity!Q$5)/Intyensity!Q$4)*Intyensity!$C47*Intyensity!$D47/(Intyensity!$E47),"")</f>
        <v>0.10377764924273697</v>
      </c>
      <c r="H10" s="15">
        <f>IF(((Intyensity!R47-Intyensity!R$5)/Intyensity!R$4)&gt;Intyensity!R$2, ((Intyensity!R47-Intyensity!R$5)/Intyensity!R$4)*Intyensity!$C47*Intyensity!$D47/(Intyensity!$E47),"")</f>
        <v>4.902492053335795</v>
      </c>
      <c r="I10" s="15" t="str">
        <f>IF(((Intyensity!U47-Intyensity!U$5)/Intyensity!U$4)&gt;Intyensity!U$2, ((Intyensity!U47-Intyensity!U$5)/Intyensity!U$4)*Intyensity!$C47*Intyensity!$D47/(Intyensity!$E47),"")</f>
        <v/>
      </c>
      <c r="J10" s="15">
        <f>IF(((Intyensity!V47-Intyensity!V$5)/Intyensity!V$4)&gt;Intyensity!V$2, ((Intyensity!V47-Intyensity!V$5)/Intyensity!V$4)*Intyensity!$C47*Intyensity!$D47/(Intyensity!$E47),"")</f>
        <v>0.17215537837963243</v>
      </c>
      <c r="K10" s="15">
        <f>IF(((Intyensity!Y47-Intyensity!Y$5)/Intyensity!Y$4)&gt;Intyensity!Y$2, ((Intyensity!Y47-Intyensity!Y$5)/Intyensity!Y$4)*Intyensity!$C47*Intyensity!$D47/(Intyensity!$E47),"")</f>
        <v>0.20795378413105176</v>
      </c>
      <c r="L10" s="15">
        <f>IF(((Intyensity!Z47-Intyensity!Z$5)/Intyensity!Z$4)&gt;Intyensity!Z$2, ((Intyensity!Z47-Intyensity!Z$5)/Intyensity!Z$4)*Intyensity!$C47*Intyensity!$D47/(Intyensity!$E47),"")</f>
        <v>2.2638543366270949</v>
      </c>
      <c r="M10" s="15" t="str">
        <f>IF(((Intyensity!AE47-Intyensity!AE$5)/Intyensity!AE$4)&gt;Intyensity!AE$2, ((Intyensity!AE47-Intyensity!AE$5)/Intyensity!AE$4)*Intyensity!$C47*Intyensity!$D47/(Intyensity!$E47),"")</f>
        <v/>
      </c>
      <c r="N10" s="15">
        <f>IF(((Intyensity!AF47-Intyensity!AF$5)/Intyensity!AF$4)&gt;Intyensity!AF$2, ((Intyensity!AF47-Intyensity!AF$5)/Intyensity!AF$4)*Intyensity!$C47*Intyensity!$D47/(Intyensity!$E47),"")</f>
        <v>4.7777167044287833E-2</v>
      </c>
      <c r="O10" s="15" t="str">
        <f>IF(((Intyensity!AG47-Intyensity!AG$5)/Intyensity!AG$4)&gt;Intyensity!AG$2, ((Intyensity!AG47-Intyensity!AG$5)/Intyensity!AG$4)*Intyensity!$C47*Intyensity!$D47/(Intyensity!$E47),"")</f>
        <v/>
      </c>
      <c r="P10" s="15">
        <f>IF(((Intyensity!AH47-Intyensity!AH$5)/Intyensity!AH$4)&gt;Intyensity!AH$2, ((Intyensity!AH47-Intyensity!AH$5)/Intyensity!AH$4)*Intyensity!$C47*Intyensity!$D47/(Intyensity!$E47),"")</f>
        <v>0.12739824410767242</v>
      </c>
      <c r="Q10" s="15">
        <f>IF(((Intyensity!AJ47-Intyensity!AJ$5)/Intyensity!AJ$4)&gt;Intyensity!AJ$2, ((Intyensity!AJ47-Intyensity!AJ$5)/Intyensity!AJ$4)*Intyensity!$C47*Intyensity!$D47/(Intyensity!$E47),"")</f>
        <v>3.3119507621347244E-2</v>
      </c>
      <c r="R10" s="15">
        <f>IF(((Intyensity!AP47-Intyensity!AP$5)/Intyensity!AP$4)&gt;Intyensity!AP$2, ((Intyensity!AP47-Intyensity!AP$5)/Intyensity!AP$4)*Intyensity!$C47*Intyensity!$D47/(Intyensity!$E47),"")</f>
        <v>0.11123687406794519</v>
      </c>
      <c r="S10" s="15">
        <f>IF(((Intyensity!AQ47-Intyensity!AQ$5)/Intyensity!AQ$4)&gt;Intyensity!AQ$2, ((Intyensity!AQ47-Intyensity!AQ$5)/Intyensity!AQ$4)*Intyensity!$C47*Intyensity!$D47/(Intyensity!$E47),"")</f>
        <v>5.8276534757878383E-2</v>
      </c>
      <c r="T10" s="15">
        <f>IF(((Intyensity!AS47-Intyensity!AS$5)/Intyensity!AS$4)&gt;Intyensity!AS$2, ((Intyensity!AS47-Intyensity!AS$5)/Intyensity!AS$4)*Intyensity!$C47*Intyensity!$D47/(Intyensity!$E47),"")</f>
        <v>9.3430231820619242E-2</v>
      </c>
      <c r="U10" s="15" t="str">
        <f>IF(((Intyensity!AT47-Intyensity!AT$5)/Intyensity!AT$4)&gt;Intyensity!AT$2, ((Intyensity!AT47-Intyensity!AT$5)/Intyensity!AT$4)*Intyensity!$C47*Intyensity!$D47/(Intyensity!$E47),"")</f>
        <v/>
      </c>
      <c r="V10" s="15" t="str">
        <f>IF(((Intyensity!AU47-Intyensity!AU$5)/Intyensity!AU$4)&gt;Intyensity!AU$2, ((Intyensity!AU47-Intyensity!AU$5)/Intyensity!AU$4)*Intyensity!$C47*Intyensity!$D47/(Intyensity!$E47),"")</f>
        <v/>
      </c>
      <c r="W10" s="15">
        <f>IF(((Intyensity!AV47-Intyensity!AV$5)/Intyensity!AV$4)&gt;Intyensity!AV$2, ((Intyensity!AV47-Intyensity!AV$5)/Intyensity!AV$4)*Intyensity!$C47*Intyensity!$D47/(Intyensity!$E47),"")</f>
        <v>1.4483900278434957E-3</v>
      </c>
      <c r="X10" s="15">
        <f>IF(((Intyensity!AW47-Intyensity!AW$5)/Intyensity!AW$4)&gt;Intyensity!AW$2, ((Intyensity!AW47-Intyensity!AW$5)/Intyensity!AW$4)*Intyensity!$C47*Intyensity!$D47/(Intyensity!$E47),"")</f>
        <v>5.4478864874840148E-3</v>
      </c>
      <c r="Y10" s="15">
        <f>IF(((Intyensity!AY47-Intyensity!AY$5)/Intyensity!AY$4)&gt;Intyensity!AY$2, ((Intyensity!AY47-Intyensity!AY$5)/Intyensity!AY$4)*Intyensity!$C47*Intyensity!$D47/(Intyensity!$E47),"")</f>
        <v>3.4554360366281754E-3</v>
      </c>
      <c r="Z10" s="15" t="str">
        <f>IF(((Intyensity!AZ47-Intyensity!AZ$5)/Intyensity!AZ$4)&gt;Intyensity!AZ$2, ((Intyensity!AZ47-Intyensity!AZ$5)/Intyensity!AZ$4)*Intyensity!$C47*Intyensity!$D47/(Intyensity!$E47),"")</f>
        <v/>
      </c>
      <c r="AA10" s="15" t="str">
        <f>IF(((Intyensity!BA47-Intyensity!BA$5)/Intyensity!BA$4)&gt;Intyensity!BA$2, ((Intyensity!BA47-Intyensity!BA$5)/Intyensity!BA$4)*Intyensity!$C47*Intyensity!$D47/(Intyensity!$E47),"")</f>
        <v/>
      </c>
      <c r="AB10" s="15" t="e">
        <f>IF(((Intyensity!BB47-Intyensity!BB$5)/Intyensity!BB$4)&gt;Intyensity!BB$2, ((Intyensity!BB47-Intyensity!BB$5)/Intyensity!BB$4)*Intyensity!$C47*Intyensity!$D47/(Intyensity!$E47),"")</f>
        <v>#DIV/0!</v>
      </c>
      <c r="AC10" s="15" t="str">
        <f>IF(((Intyensity!BC47-Intyensity!BC$5)/Intyensity!BC$4)&gt;Intyensity!BC$2, ((Intyensity!BC47-Intyensity!BC$5)/Intyensity!BC$4)*Intyensity!$C47*Intyensity!$D47/(Intyensity!$E47),"")</f>
        <v/>
      </c>
      <c r="AD10" s="15" t="str">
        <f>IF(((Intyensity!BD47-Intyensity!BD$5)/Intyensity!BD$4)&gt;Intyensity!BD$2, ((Intyensity!BD47-Intyensity!BD$5)/Intyensity!BD$4)*Intyensity!$C47*Intyensity!$D47/(Intyensity!$E47),"")</f>
        <v/>
      </c>
      <c r="AE10" s="15" t="str">
        <f>IF(((Intyensity!BE47-Intyensity!BE$5)/Intyensity!BE$4)&gt;Intyensity!BE$2, ((Intyensity!BE47-Intyensity!BE$5)/Intyensity!BE$4)*Intyensity!$C47*Intyensity!$D47/(Intyensity!$E47),"")</f>
        <v/>
      </c>
      <c r="AF10" s="15" t="e">
        <f>IF(((Intyensity!BF47-Intyensity!BF$5)/Intyensity!BF$4)&gt;Intyensity!BF$2, ((Intyensity!BF47-Intyensity!BF$5)/Intyensity!BF$4)*Intyensity!$C47*Intyensity!$D47/(Intyensity!$E47),"")</f>
        <v>#DIV/0!</v>
      </c>
      <c r="AG10" s="15" t="str">
        <f>IF(((Intyensity!BG47-Intyensity!BG$5)/Intyensity!BG$4)&gt;Intyensity!BG$2, ((Intyensity!BG47-Intyensity!BG$5)/Intyensity!BG$4)*Intyensity!$C47*Intyensity!$D47/(Intyensity!$E47),"")</f>
        <v/>
      </c>
      <c r="AH10" s="15" t="e">
        <f>IF(((Intyensity!BH47-Intyensity!BH$5)/Intyensity!BH$4)&gt;Intyensity!BH$2, ((Intyensity!BH47-Intyensity!BH$5)/Intyensity!BH$4)*Intyensity!$C47*Intyensity!$D47/(Intyensity!$E47),"")</f>
        <v>#DIV/0!</v>
      </c>
      <c r="AI10" s="15">
        <f>IF(((Intyensity!BI47-Intyensity!BI$5)/Intyensity!BI$4)&gt;Intyensity!BI$2, ((Intyensity!BI47-Intyensity!BI$5)/Intyensity!BI$4)*Intyensity!$C47*Intyensity!$D47/(Intyensity!$E47),"")</f>
        <v>2.9791798716636009E-2</v>
      </c>
      <c r="AJ10" s="15">
        <f>IF(((Intyensity!BJ47-Intyensity!BJ$5)/Intyensity!BJ$4)&gt;Intyensity!BJ$2, ((Intyensity!BJ47-Intyensity!BJ$5)/Intyensity!BJ$4)*Intyensity!$C47*Intyensity!$D47/(Intyensity!$E47),"")</f>
        <v>9.5923474511012876E-3</v>
      </c>
      <c r="AK10" s="15" t="str">
        <f>IF(((Intyensity!BK47-Intyensity!BK$5)/Intyensity!BK$4)&gt;Intyensity!BK$2, ((Intyensity!BK47-Intyensity!BK$5)/Intyensity!BK$4)*Intyensity!$C47*Intyensity!$D47/(Intyensity!$E47),"")</f>
        <v/>
      </c>
      <c r="AL10" s="15">
        <f>IF(((Intyensity!BL47-Intyensity!BL$5)/Intyensity!BL$4)&gt;Intyensity!BL$2, ((Intyensity!BL47-Intyensity!BL$5)/Intyensity!BL$4)*Intyensity!$C47*Intyensity!$D47/(Intyensity!$E47),"")</f>
        <v>4.9117056717883509E-2</v>
      </c>
      <c r="AM10" s="15">
        <f>IF(((Intyensity!BM47-Intyensity!BM$5)/Intyensity!BM$4)&gt;Intyensity!BM$2, ((Intyensity!BM47-Intyensity!BM$5)/Intyensity!BM$4)*Intyensity!$C47*Intyensity!$D47/(Intyensity!$E47),"")</f>
        <v>4.764487572991939E-3</v>
      </c>
      <c r="AN10" s="15">
        <f>IF(((Intyensity!BN47-Intyensity!BN$5)/Intyensity!BN$4)&gt;Intyensity!BN$2, ((Intyensity!BN47-Intyensity!BN$5)/Intyensity!BN$4)*Intyensity!$C47*Intyensity!$D47/(Intyensity!$E47),"")</f>
        <v>1.5389511017271224E-2</v>
      </c>
      <c r="AO10" s="15" t="str">
        <f>IF(((Intyensity!BO47-Intyensity!BO$5)/Intyensity!BO$4)&gt;Intyensity!BO$2, ((Intyensity!BO47-Intyensity!BO$5)/Intyensity!BO$4)*Intyensity!$C47*Intyensity!$D47/(Intyensity!$E47),"")</f>
        <v/>
      </c>
      <c r="AP10" s="15"/>
      <c r="AQ10" s="4"/>
      <c r="AR10" s="33" t="e">
        <f>#REF!/#REF!</f>
        <v>#REF!</v>
      </c>
      <c r="AS10" s="33" t="e">
        <f>#REF!/AJ10</f>
        <v>#REF!</v>
      </c>
      <c r="AT10" s="33">
        <f t="shared" si="5"/>
        <v>9.9157733992320418E-2</v>
      </c>
      <c r="AU10" s="33" t="e">
        <f t="shared" si="6"/>
        <v>#VALUE!</v>
      </c>
      <c r="AV10" s="33" t="e">
        <f t="shared" si="4"/>
        <v>#VALUE!</v>
      </c>
      <c r="AW10" s="33">
        <f t="shared" si="7"/>
        <v>0.18860455014073491</v>
      </c>
      <c r="AX10" s="33">
        <f t="shared" si="8"/>
        <v>28.477135593899082</v>
      </c>
    </row>
    <row r="11" spans="1:50" s="27" customFormat="1" x14ac:dyDescent="0.25">
      <c r="A11" s="30" t="str">
        <f>Intyensity!B48</f>
        <v>BW before</v>
      </c>
      <c r="B11" s="15">
        <f>IF(((Intyensity!H48-Intyensity!H$5)/Intyensity!H$4)&gt;Intyensity!H$2, ((Intyensity!H48-Intyensity!H$5)/Intyensity!H$4)*Intyensity!$C48*Intyensity!$D48/(Intyensity!$E48),"")</f>
        <v>5.7207192340237984</v>
      </c>
      <c r="C11" s="15">
        <f>IF(((Intyensity!I48-Intyensity!I$5)/Intyensity!I$4)&gt;Intyensity!I$2, ((Intyensity!I48-Intyensity!I$5)/Intyensity!I$4)*Intyensity!$C48*Intyensity!$D48/(Intyensity!$E48),"")</f>
        <v>121.78729608861509</v>
      </c>
      <c r="D11" s="15">
        <f>IF(((Intyensity!N48-Intyensity!N$5)/Intyensity!N$4)&gt;Intyensity!N$2, ((Intyensity!N48-Intyensity!N$5)/Intyensity!N$4)*Intyensity!$C48*Intyensity!$D48/(Intyensity!$E48),"")</f>
        <v>17.325259396646899</v>
      </c>
      <c r="E11" s="15">
        <f>IF(((Intyensity!O48-Intyensity!O$5)/Intyensity!O$4)&gt;Intyensity!O$2, ((Intyensity!O48-Intyensity!O$5)/Intyensity!O$4)*Intyensity!$C48*Intyensity!$D48/(Intyensity!$E48),"")</f>
        <v>13.768088624530838</v>
      </c>
      <c r="F11" s="15">
        <f>IF(((Intyensity!P48-Intyensity!P$5)/Intyensity!P$4)&gt;Intyensity!P$2, ((Intyensity!P48-Intyensity!P$5)/Intyensity!P$4)*Intyensity!$C48*Intyensity!$D48/(Intyensity!$E48),"")</f>
        <v>0.83263566880906881</v>
      </c>
      <c r="G11" s="15">
        <f>IF(((Intyensity!Q48-Intyensity!Q$5)/Intyensity!Q$4)&gt;Intyensity!Q$2, ((Intyensity!Q48-Intyensity!Q$5)/Intyensity!Q$4)*Intyensity!$C48*Intyensity!$D48/(Intyensity!$E48),"")</f>
        <v>0.2804853285984944</v>
      </c>
      <c r="H11" s="15">
        <f>IF(((Intyensity!R48-Intyensity!R$5)/Intyensity!R$4)&gt;Intyensity!R$2, ((Intyensity!R48-Intyensity!R$5)/Intyensity!R$4)*Intyensity!$C48*Intyensity!$D48/(Intyensity!$E48),"")</f>
        <v>10.954736445384729</v>
      </c>
      <c r="I11" s="15" t="str">
        <f>IF(((Intyensity!U48-Intyensity!U$5)/Intyensity!U$4)&gt;Intyensity!U$2, ((Intyensity!U48-Intyensity!U$5)/Intyensity!U$4)*Intyensity!$C48*Intyensity!$D48/(Intyensity!$E48),"")</f>
        <v/>
      </c>
      <c r="J11" s="15">
        <f>IF(((Intyensity!V48-Intyensity!V$5)/Intyensity!V$4)&gt;Intyensity!V$2, ((Intyensity!V48-Intyensity!V$5)/Intyensity!V$4)*Intyensity!$C48*Intyensity!$D48/(Intyensity!$E48),"")</f>
        <v>0.20720943191581412</v>
      </c>
      <c r="K11" s="15">
        <f>IF(((Intyensity!Y48-Intyensity!Y$5)/Intyensity!Y$4)&gt;Intyensity!Y$2, ((Intyensity!Y48-Intyensity!Y$5)/Intyensity!Y$4)*Intyensity!$C48*Intyensity!$D48/(Intyensity!$E48),"")</f>
        <v>0.41665922606237826</v>
      </c>
      <c r="L11" s="15">
        <f>IF(((Intyensity!Z48-Intyensity!Z$5)/Intyensity!Z$4)&gt;Intyensity!Z$2, ((Intyensity!Z48-Intyensity!Z$5)/Intyensity!Z$4)*Intyensity!$C48*Intyensity!$D48/(Intyensity!$E48),"")</f>
        <v>3.0912040094855913</v>
      </c>
      <c r="M11" s="15" t="str">
        <f>IF(((Intyensity!AE48-Intyensity!AE$5)/Intyensity!AE$4)&gt;Intyensity!AE$2, ((Intyensity!AE48-Intyensity!AE$5)/Intyensity!AE$4)*Intyensity!$C48*Intyensity!$D48/(Intyensity!$E48),"")</f>
        <v/>
      </c>
      <c r="N11" s="15">
        <f>IF(((Intyensity!AF48-Intyensity!AF$5)/Intyensity!AF$4)&gt;Intyensity!AF$2, ((Intyensity!AF48-Intyensity!AF$5)/Intyensity!AF$4)*Intyensity!$C48*Intyensity!$D48/(Intyensity!$E48),"")</f>
        <v>0.10074650763481281</v>
      </c>
      <c r="O11" s="15" t="str">
        <f>IF(((Intyensity!AG48-Intyensity!AG$5)/Intyensity!AG$4)&gt;Intyensity!AG$2, ((Intyensity!AG48-Intyensity!AG$5)/Intyensity!AG$4)*Intyensity!$C48*Intyensity!$D48/(Intyensity!$E48),"")</f>
        <v/>
      </c>
      <c r="P11" s="15">
        <f>IF(((Intyensity!AH48-Intyensity!AH$5)/Intyensity!AH$4)&gt;Intyensity!AH$2, ((Intyensity!AH48-Intyensity!AH$5)/Intyensity!AH$4)*Intyensity!$C48*Intyensity!$D48/(Intyensity!$E48),"")</f>
        <v>0.12651364375641894</v>
      </c>
      <c r="Q11" s="15">
        <f>IF(((Intyensity!AJ48-Intyensity!AJ$5)/Intyensity!AJ$4)&gt;Intyensity!AJ$2, ((Intyensity!AJ48-Intyensity!AJ$5)/Intyensity!AJ$4)*Intyensity!$C48*Intyensity!$D48/(Intyensity!$E48),"")</f>
        <v>9.8126748824012028E-3</v>
      </c>
      <c r="R11" s="15">
        <f>IF(((Intyensity!AP48-Intyensity!AP$5)/Intyensity!AP$4)&gt;Intyensity!AP$2, ((Intyensity!AP48-Intyensity!AP$5)/Intyensity!AP$4)*Intyensity!$C48*Intyensity!$D48/(Intyensity!$E48),"")</f>
        <v>8.784015048993038E-2</v>
      </c>
      <c r="S11" s="15">
        <f>IF(((Intyensity!AQ48-Intyensity!AQ$5)/Intyensity!AQ$4)&gt;Intyensity!AQ$2, ((Intyensity!AQ48-Intyensity!AQ$5)/Intyensity!AQ$4)*Intyensity!$C48*Intyensity!$D48/(Intyensity!$E48),"")</f>
        <v>0.12584504183143697</v>
      </c>
      <c r="T11" s="15">
        <f>IF(((Intyensity!AS48-Intyensity!AS$5)/Intyensity!AS$4)&gt;Intyensity!AS$2, ((Intyensity!AS48-Intyensity!AS$5)/Intyensity!AS$4)*Intyensity!$C48*Intyensity!$D48/(Intyensity!$E48),"")</f>
        <v>0.15529921652807355</v>
      </c>
      <c r="U11" s="15" t="str">
        <f>IF(((Intyensity!AT48-Intyensity!AT$5)/Intyensity!AT$4)&gt;Intyensity!AT$2, ((Intyensity!AT48-Intyensity!AT$5)/Intyensity!AT$4)*Intyensity!$C48*Intyensity!$D48/(Intyensity!$E48),"")</f>
        <v/>
      </c>
      <c r="V11" s="15">
        <f>IF(((Intyensity!AU48-Intyensity!AU$5)/Intyensity!AU$4)&gt;Intyensity!AU$2, ((Intyensity!AU48-Intyensity!AU$5)/Intyensity!AU$4)*Intyensity!$C48*Intyensity!$D48/(Intyensity!$E48),"")</f>
        <v>1.0214612272986857E-2</v>
      </c>
      <c r="W11" s="15">
        <f>IF(((Intyensity!AV48-Intyensity!AV$5)/Intyensity!AV$4)&gt;Intyensity!AV$2, ((Intyensity!AV48-Intyensity!AV$5)/Intyensity!AV$4)*Intyensity!$C48*Intyensity!$D48/(Intyensity!$E48),"")</f>
        <v>1.2681860774190869E-3</v>
      </c>
      <c r="X11" s="15">
        <f>IF(((Intyensity!AW48-Intyensity!AW$5)/Intyensity!AW$4)&gt;Intyensity!AW$2, ((Intyensity!AW48-Intyensity!AW$5)/Intyensity!AW$4)*Intyensity!$C48*Intyensity!$D48/(Intyensity!$E48),"")</f>
        <v>5.8985570801093649E-3</v>
      </c>
      <c r="Y11" s="15" t="str">
        <f>IF(((Intyensity!AY48-Intyensity!AY$5)/Intyensity!AY$4)&gt;Intyensity!AY$2, ((Intyensity!AY48-Intyensity!AY$5)/Intyensity!AY$4)*Intyensity!$C48*Intyensity!$D48/(Intyensity!$E48),"")</f>
        <v/>
      </c>
      <c r="Z11" s="15" t="str">
        <f>IF(((Intyensity!AZ48-Intyensity!AZ$5)/Intyensity!AZ$4)&gt;Intyensity!AZ$2, ((Intyensity!AZ48-Intyensity!AZ$5)/Intyensity!AZ$4)*Intyensity!$C48*Intyensity!$D48/(Intyensity!$E48),"")</f>
        <v/>
      </c>
      <c r="AA11" s="15" t="str">
        <f>IF(((Intyensity!BA48-Intyensity!BA$5)/Intyensity!BA$4)&gt;Intyensity!BA$2, ((Intyensity!BA48-Intyensity!BA$5)/Intyensity!BA$4)*Intyensity!$C48*Intyensity!$D48/(Intyensity!$E48),"")</f>
        <v/>
      </c>
      <c r="AB11" s="15" t="e">
        <f>IF(((Intyensity!BB48-Intyensity!BB$5)/Intyensity!BB$4)&gt;Intyensity!BB$2, ((Intyensity!BB48-Intyensity!BB$5)/Intyensity!BB$4)*Intyensity!$C48*Intyensity!$D48/(Intyensity!$E48),"")</f>
        <v>#DIV/0!</v>
      </c>
      <c r="AC11" s="15" t="str">
        <f>IF(((Intyensity!BC48-Intyensity!BC$5)/Intyensity!BC$4)&gt;Intyensity!BC$2, ((Intyensity!BC48-Intyensity!BC$5)/Intyensity!BC$4)*Intyensity!$C48*Intyensity!$D48/(Intyensity!$E48),"")</f>
        <v/>
      </c>
      <c r="AD11" s="15" t="str">
        <f>IF(((Intyensity!BD48-Intyensity!BD$5)/Intyensity!BD$4)&gt;Intyensity!BD$2, ((Intyensity!BD48-Intyensity!BD$5)/Intyensity!BD$4)*Intyensity!$C48*Intyensity!$D48/(Intyensity!$E48),"")</f>
        <v/>
      </c>
      <c r="AE11" s="15" t="str">
        <f>IF(((Intyensity!BE48-Intyensity!BE$5)/Intyensity!BE$4)&gt;Intyensity!BE$2, ((Intyensity!BE48-Intyensity!BE$5)/Intyensity!BE$4)*Intyensity!$C48*Intyensity!$D48/(Intyensity!$E48),"")</f>
        <v/>
      </c>
      <c r="AF11" s="15" t="e">
        <f>IF(((Intyensity!BF48-Intyensity!BF$5)/Intyensity!BF$4)&gt;Intyensity!BF$2, ((Intyensity!BF48-Intyensity!BF$5)/Intyensity!BF$4)*Intyensity!$C48*Intyensity!$D48/(Intyensity!$E48),"")</f>
        <v>#DIV/0!</v>
      </c>
      <c r="AG11" s="15" t="str">
        <f>IF(((Intyensity!BG48-Intyensity!BG$5)/Intyensity!BG$4)&gt;Intyensity!BG$2, ((Intyensity!BG48-Intyensity!BG$5)/Intyensity!BG$4)*Intyensity!$C48*Intyensity!$D48/(Intyensity!$E48),"")</f>
        <v/>
      </c>
      <c r="AH11" s="15" t="e">
        <f>IF(((Intyensity!BH48-Intyensity!BH$5)/Intyensity!BH$4)&gt;Intyensity!BH$2, ((Intyensity!BH48-Intyensity!BH$5)/Intyensity!BH$4)*Intyensity!$C48*Intyensity!$D48/(Intyensity!$E48),"")</f>
        <v>#DIV/0!</v>
      </c>
      <c r="AI11" s="15">
        <f>IF(((Intyensity!BI48-Intyensity!BI$5)/Intyensity!BI$4)&gt;Intyensity!BI$2, ((Intyensity!BI48-Intyensity!BI$5)/Intyensity!BI$4)*Intyensity!$C48*Intyensity!$D48/(Intyensity!$E48),"")</f>
        <v>4.4355889536064834E-2</v>
      </c>
      <c r="AJ11" s="15">
        <f>IF(((Intyensity!BJ48-Intyensity!BJ$5)/Intyensity!BJ$4)&gt;Intyensity!BJ$2, ((Intyensity!BJ48-Intyensity!BJ$5)/Intyensity!BJ$4)*Intyensity!$C48*Intyensity!$D48/(Intyensity!$E48),"")</f>
        <v>1.336253203357479E-2</v>
      </c>
      <c r="AK11" s="15" t="str">
        <f>IF(((Intyensity!BK48-Intyensity!BK$5)/Intyensity!BK$4)&gt;Intyensity!BK$2, ((Intyensity!BK48-Intyensity!BK$5)/Intyensity!BK$4)*Intyensity!$C48*Intyensity!$D48/(Intyensity!$E48),"")</f>
        <v/>
      </c>
      <c r="AL11" s="15">
        <f>IF(((Intyensity!BL48-Intyensity!BL$5)/Intyensity!BL$4)&gt;Intyensity!BL$2, ((Intyensity!BL48-Intyensity!BL$5)/Intyensity!BL$4)*Intyensity!$C48*Intyensity!$D48/(Intyensity!$E48),"")</f>
        <v>7.4341428373351698E-2</v>
      </c>
      <c r="AM11" s="15">
        <f>IF(((Intyensity!BM48-Intyensity!BM$5)/Intyensity!BM$4)&gt;Intyensity!BM$2, ((Intyensity!BM48-Intyensity!BM$5)/Intyensity!BM$4)*Intyensity!$C48*Intyensity!$D48/(Intyensity!$E48),"")</f>
        <v>6.5480652553557292E-3</v>
      </c>
      <c r="AN11" s="15">
        <f>IF(((Intyensity!BN48-Intyensity!BN$5)/Intyensity!BN$4)&gt;Intyensity!BN$2, ((Intyensity!BN48-Intyensity!BN$5)/Intyensity!BN$4)*Intyensity!$C48*Intyensity!$D48/(Intyensity!$E48),"")</f>
        <v>1.4557574521216744E-2</v>
      </c>
      <c r="AO11" s="15" t="str">
        <f>IF(((Intyensity!BO48-Intyensity!BO$5)/Intyensity!BO$4)&gt;Intyensity!BO$2, ((Intyensity!BO48-Intyensity!BO$5)/Intyensity!BO$4)*Intyensity!$C48*Intyensity!$D48/(Intyensity!$E48),"")</f>
        <v/>
      </c>
      <c r="AP11" s="15"/>
      <c r="AQ11" s="4"/>
      <c r="AR11" s="33" t="e">
        <f>#REF!/#REF!</f>
        <v>#REF!</v>
      </c>
      <c r="AS11" s="33" t="e">
        <f>#REF!/AJ11</f>
        <v>#REF!</v>
      </c>
      <c r="AT11" s="33">
        <f t="shared" si="5"/>
        <v>4.6973037564289777E-2</v>
      </c>
      <c r="AU11" s="33" t="e">
        <f t="shared" si="6"/>
        <v>#VALUE!</v>
      </c>
      <c r="AV11" s="33" t="e">
        <f t="shared" si="4"/>
        <v>#VALUE!</v>
      </c>
      <c r="AW11" s="33">
        <f t="shared" si="7"/>
        <v>7.60069101580131E-2</v>
      </c>
      <c r="AX11" s="33">
        <f t="shared" si="8"/>
        <v>52.867943047281088</v>
      </c>
    </row>
    <row r="12" spans="1:50" x14ac:dyDescent="0.25">
      <c r="A12" s="30" t="str">
        <f>Intyensity!B49</f>
        <v>PPS</v>
      </c>
      <c r="B12" s="15">
        <f>IF(((Intyensity!H49-Intyensity!H$5)/Intyensity!H$4)&gt;Intyensity!H$2, ((Intyensity!H49-Intyensity!H$5)/Intyensity!H$4)*Intyensity!$C49*Intyensity!$D49/(Intyensity!$E49),"")</f>
        <v>12.254229273191781</v>
      </c>
      <c r="C12" s="15">
        <f>IF(((Intyensity!I49-Intyensity!I$5)/Intyensity!I$4)&gt;Intyensity!I$2, ((Intyensity!I49-Intyensity!I$5)/Intyensity!I$4)*Intyensity!$C49*Intyensity!$D49/(Intyensity!$E49),"")</f>
        <v>119.92677961859434</v>
      </c>
      <c r="D12" s="15">
        <f>IF(((Intyensity!N49-Intyensity!N$5)/Intyensity!N$4)&gt;Intyensity!N$2, ((Intyensity!N49-Intyensity!N$5)/Intyensity!N$4)*Intyensity!$C49*Intyensity!$D49/(Intyensity!$E49),"")</f>
        <v>16.563716517044249</v>
      </c>
      <c r="E12" s="15">
        <f>IF(((Intyensity!O49-Intyensity!O$5)/Intyensity!O$4)&gt;Intyensity!O$2, ((Intyensity!O49-Intyensity!O$5)/Intyensity!O$4)*Intyensity!$C49*Intyensity!$D49/(Intyensity!$E49),"")</f>
        <v>14.197217923644121</v>
      </c>
      <c r="F12" s="15">
        <f>IF(((Intyensity!P49-Intyensity!P$5)/Intyensity!P$4)&gt;Intyensity!P$2, ((Intyensity!P49-Intyensity!P$5)/Intyensity!P$4)*Intyensity!$C49*Intyensity!$D49/(Intyensity!$E49),"")</f>
        <v>0.89012781260406748</v>
      </c>
      <c r="G12" s="15">
        <f>IF(((Intyensity!Q49-Intyensity!Q$5)/Intyensity!Q$4)&gt;Intyensity!Q$2, ((Intyensity!Q49-Intyensity!Q$5)/Intyensity!Q$4)*Intyensity!$C49*Intyensity!$D49/(Intyensity!$E49),"")</f>
        <v>0.12923073157963408</v>
      </c>
      <c r="H12" s="15">
        <f>IF(((Intyensity!R49-Intyensity!R$5)/Intyensity!R$4)&gt;Intyensity!R$2, ((Intyensity!R49-Intyensity!R$5)/Intyensity!R$4)*Intyensity!$C49*Intyensity!$D49/(Intyensity!$E49),"")</f>
        <v>4.5746545558065534</v>
      </c>
      <c r="I12" s="15" t="str">
        <f>IF(((Intyensity!U49-Intyensity!U$5)/Intyensity!U$4)&gt;Intyensity!U$2, ((Intyensity!U49-Intyensity!U$5)/Intyensity!U$4)*Intyensity!$C49*Intyensity!$D49/(Intyensity!$E49),"")</f>
        <v/>
      </c>
      <c r="J12" s="15">
        <f>IF(((Intyensity!V49-Intyensity!V$5)/Intyensity!V$4)&gt;Intyensity!V$2, ((Intyensity!V49-Intyensity!V$5)/Intyensity!V$4)*Intyensity!$C49*Intyensity!$D49/(Intyensity!$E49),"")</f>
        <v>0.15090943320702688</v>
      </c>
      <c r="K12" s="15">
        <f>IF(((Intyensity!Y49-Intyensity!Y$5)/Intyensity!Y$4)&gt;Intyensity!Y$2, ((Intyensity!Y49-Intyensity!Y$5)/Intyensity!Y$4)*Intyensity!$C49*Intyensity!$D49/(Intyensity!$E49),"")</f>
        <v>0.43978439551544207</v>
      </c>
      <c r="L12" s="15">
        <f>IF(((Intyensity!Z49-Intyensity!Z$5)/Intyensity!Z$4)&gt;Intyensity!Z$2, ((Intyensity!Z49-Intyensity!Z$5)/Intyensity!Z$4)*Intyensity!$C49*Intyensity!$D49/(Intyensity!$E49),"")</f>
        <v>3.5216910424074599</v>
      </c>
      <c r="M12" s="15" t="str">
        <f>IF(((Intyensity!AE49-Intyensity!AE$5)/Intyensity!AE$4)&gt;Intyensity!AE$2, ((Intyensity!AE49-Intyensity!AE$5)/Intyensity!AE$4)*Intyensity!$C49*Intyensity!$D49/(Intyensity!$E49),"")</f>
        <v/>
      </c>
      <c r="N12" s="15">
        <f>IF(((Intyensity!AF49-Intyensity!AF$5)/Intyensity!AF$4)&gt;Intyensity!AF$2, ((Intyensity!AF49-Intyensity!AF$5)/Intyensity!AF$4)*Intyensity!$C49*Intyensity!$D49/(Intyensity!$E49),"")</f>
        <v>0.10955690028574533</v>
      </c>
      <c r="O12" s="15" t="str">
        <f>IF(((Intyensity!AG49-Intyensity!AG$5)/Intyensity!AG$4)&gt;Intyensity!AG$2, ((Intyensity!AG49-Intyensity!AG$5)/Intyensity!AG$4)*Intyensity!$C49*Intyensity!$D49/(Intyensity!$E49),"")</f>
        <v/>
      </c>
      <c r="P12" s="15">
        <f>IF(((Intyensity!AH49-Intyensity!AH$5)/Intyensity!AH$4)&gt;Intyensity!AH$2, ((Intyensity!AH49-Intyensity!AH$5)/Intyensity!AH$4)*Intyensity!$C49*Intyensity!$D49/(Intyensity!$E49),"")</f>
        <v>0.16251098628519728</v>
      </c>
      <c r="Q12" s="15">
        <f>IF(((Intyensity!AJ49-Intyensity!AJ$5)/Intyensity!AJ$4)&gt;Intyensity!AJ$2, ((Intyensity!AJ49-Intyensity!AJ$5)/Intyensity!AJ$4)*Intyensity!$C49*Intyensity!$D49/(Intyensity!$E49),"")</f>
        <v>1.5766433589299481E-2</v>
      </c>
      <c r="R12" s="15">
        <f>IF(((Intyensity!AP49-Intyensity!AP$5)/Intyensity!AP$4)&gt;Intyensity!AP$2, ((Intyensity!AP49-Intyensity!AP$5)/Intyensity!AP$4)*Intyensity!$C49*Intyensity!$D49/(Intyensity!$E49),"")</f>
        <v>9.8609579670692268E-2</v>
      </c>
      <c r="S12" s="15">
        <f>IF(((Intyensity!AQ49-Intyensity!AQ$5)/Intyensity!AQ$4)&gt;Intyensity!AQ$2, ((Intyensity!AQ49-Intyensity!AQ$5)/Intyensity!AQ$4)*Intyensity!$C49*Intyensity!$D49/(Intyensity!$E49),"")</f>
        <v>4.6199348043683502E-2</v>
      </c>
      <c r="T12" s="15">
        <f>IF(((Intyensity!AS49-Intyensity!AS$5)/Intyensity!AS$4)&gt;Intyensity!AS$2, ((Intyensity!AS49-Intyensity!AS$5)/Intyensity!AS$4)*Intyensity!$C49*Intyensity!$D49/(Intyensity!$E49),"")</f>
        <v>0.16145913328818168</v>
      </c>
      <c r="U12" s="15" t="str">
        <f>IF(((Intyensity!AT49-Intyensity!AT$5)/Intyensity!AT$4)&gt;Intyensity!AT$2, ((Intyensity!AT49-Intyensity!AT$5)/Intyensity!AT$4)*Intyensity!$C49*Intyensity!$D49/(Intyensity!$E49),"")</f>
        <v/>
      </c>
      <c r="V12" s="15" t="str">
        <f>IF(((Intyensity!AU49-Intyensity!AU$5)/Intyensity!AU$4)&gt;Intyensity!AU$2, ((Intyensity!AU49-Intyensity!AU$5)/Intyensity!AU$4)*Intyensity!$C49*Intyensity!$D49/(Intyensity!$E49),"")</f>
        <v/>
      </c>
      <c r="W12" s="15">
        <f>IF(((Intyensity!AV49-Intyensity!AV$5)/Intyensity!AV$4)&gt;Intyensity!AV$2, ((Intyensity!AV49-Intyensity!AV$5)/Intyensity!AV$4)*Intyensity!$C49*Intyensity!$D49/(Intyensity!$E49),"")</f>
        <v>1.1569782594849558E-3</v>
      </c>
      <c r="X12" s="15">
        <f>IF(((Intyensity!AW49-Intyensity!AW$5)/Intyensity!AW$4)&gt;Intyensity!AW$2, ((Intyensity!AW49-Intyensity!AW$5)/Intyensity!AW$4)*Intyensity!$C49*Intyensity!$D49/(Intyensity!$E49),"")</f>
        <v>5.3898149003632143E-3</v>
      </c>
      <c r="Y12" s="15" t="str">
        <f>IF(((Intyensity!AY49-Intyensity!AY$5)/Intyensity!AY$4)&gt;Intyensity!AY$2, ((Intyensity!AY49-Intyensity!AY$5)/Intyensity!AY$4)*Intyensity!$C49*Intyensity!$D49/(Intyensity!$E49),"")</f>
        <v/>
      </c>
      <c r="Z12" s="15" t="str">
        <f>IF(((Intyensity!AZ49-Intyensity!AZ$5)/Intyensity!AZ$4)&gt;Intyensity!AZ$2, ((Intyensity!AZ49-Intyensity!AZ$5)/Intyensity!AZ$4)*Intyensity!$C49*Intyensity!$D49/(Intyensity!$E49),"")</f>
        <v/>
      </c>
      <c r="AA12" s="15" t="str">
        <f>IF(((Intyensity!BA49-Intyensity!BA$5)/Intyensity!BA$4)&gt;Intyensity!BA$2, ((Intyensity!BA49-Intyensity!BA$5)/Intyensity!BA$4)*Intyensity!$C49*Intyensity!$D49/(Intyensity!$E49),"")</f>
        <v/>
      </c>
      <c r="AB12" s="15" t="e">
        <f>IF(((Intyensity!BB49-Intyensity!BB$5)/Intyensity!BB$4)&gt;Intyensity!BB$2, ((Intyensity!BB49-Intyensity!BB$5)/Intyensity!BB$4)*Intyensity!$C49*Intyensity!$D49/(Intyensity!$E49),"")</f>
        <v>#DIV/0!</v>
      </c>
      <c r="AC12" s="15" t="str">
        <f>IF(((Intyensity!BC49-Intyensity!BC$5)/Intyensity!BC$4)&gt;Intyensity!BC$2, ((Intyensity!BC49-Intyensity!BC$5)/Intyensity!BC$4)*Intyensity!$C49*Intyensity!$D49/(Intyensity!$E49),"")</f>
        <v/>
      </c>
      <c r="AD12" s="15" t="str">
        <f>IF(((Intyensity!BD49-Intyensity!BD$5)/Intyensity!BD$4)&gt;Intyensity!BD$2, ((Intyensity!BD49-Intyensity!BD$5)/Intyensity!BD$4)*Intyensity!$C49*Intyensity!$D49/(Intyensity!$E49),"")</f>
        <v/>
      </c>
      <c r="AE12" s="15" t="str">
        <f>IF(((Intyensity!BE49-Intyensity!BE$5)/Intyensity!BE$4)&gt;Intyensity!BE$2, ((Intyensity!BE49-Intyensity!BE$5)/Intyensity!BE$4)*Intyensity!$C49*Intyensity!$D49/(Intyensity!$E49),"")</f>
        <v/>
      </c>
      <c r="AF12" s="15" t="e">
        <f>IF(((Intyensity!BF49-Intyensity!BF$5)/Intyensity!BF$4)&gt;Intyensity!BF$2, ((Intyensity!BF49-Intyensity!BF$5)/Intyensity!BF$4)*Intyensity!$C49*Intyensity!$D49/(Intyensity!$E49),"")</f>
        <v>#DIV/0!</v>
      </c>
      <c r="AG12" s="15" t="str">
        <f>IF(((Intyensity!BG49-Intyensity!BG$5)/Intyensity!BG$4)&gt;Intyensity!BG$2, ((Intyensity!BG49-Intyensity!BG$5)/Intyensity!BG$4)*Intyensity!$C49*Intyensity!$D49/(Intyensity!$E49),"")</f>
        <v/>
      </c>
      <c r="AH12" s="15" t="e">
        <f>IF(((Intyensity!BH49-Intyensity!BH$5)/Intyensity!BH$4)&gt;Intyensity!BH$2, ((Intyensity!BH49-Intyensity!BH$5)/Intyensity!BH$4)*Intyensity!$C49*Intyensity!$D49/(Intyensity!$E49),"")</f>
        <v>#DIV/0!</v>
      </c>
      <c r="AI12" s="15">
        <f>IF(((Intyensity!BI49-Intyensity!BI$5)/Intyensity!BI$4)&gt;Intyensity!BI$2, ((Intyensity!BI49-Intyensity!BI$5)/Intyensity!BI$4)*Intyensity!$C49*Intyensity!$D49/(Intyensity!$E49),"")</f>
        <v>2.6899809638843607E-2</v>
      </c>
      <c r="AJ12" s="15">
        <f>IF(((Intyensity!BJ49-Intyensity!BJ$5)/Intyensity!BJ$4)&gt;Intyensity!BJ$2, ((Intyensity!BJ49-Intyensity!BJ$5)/Intyensity!BJ$4)*Intyensity!$C49*Intyensity!$D49/(Intyensity!$E49),"")</f>
        <v>8.5236644874220127E-3</v>
      </c>
      <c r="AK12" s="15">
        <f>IF(((Intyensity!BK49-Intyensity!BK$5)/Intyensity!BK$4)&gt;Intyensity!BK$2, ((Intyensity!BK49-Intyensity!BK$5)/Intyensity!BK$4)*Intyensity!$C49*Intyensity!$D49/(Intyensity!$E49),"")</f>
        <v>7.0006433843735921E-2</v>
      </c>
      <c r="AL12" s="15">
        <f>IF(((Intyensity!BL49-Intyensity!BL$5)/Intyensity!BL$4)&gt;Intyensity!BL$2, ((Intyensity!BL49-Intyensity!BL$5)/Intyensity!BL$4)*Intyensity!$C49*Intyensity!$D49/(Intyensity!$E49),"")</f>
        <v>0.38504227614543357</v>
      </c>
      <c r="AM12" s="15">
        <f>IF(((Intyensity!BM49-Intyensity!BM$5)/Intyensity!BM$4)&gt;Intyensity!BM$2, ((Intyensity!BM49-Intyensity!BM$5)/Intyensity!BM$4)*Intyensity!$C49*Intyensity!$D49/(Intyensity!$E49),"")</f>
        <v>4.7033959237340345E-3</v>
      </c>
      <c r="AN12" s="15">
        <f>IF(((Intyensity!BN49-Intyensity!BN$5)/Intyensity!BN$4)&gt;Intyensity!BN$2, ((Intyensity!BN49-Intyensity!BN$5)/Intyensity!BN$4)*Intyensity!$C49*Intyensity!$D49/(Intyensity!$E49),"")</f>
        <v>1.3156890965100221E-2</v>
      </c>
      <c r="AO12" s="15" t="str">
        <f>IF(((Intyensity!BO49-Intyensity!BO$5)/Intyensity!BO$4)&gt;Intyensity!BO$2, ((Intyensity!BO49-Intyensity!BO$5)/Intyensity!BO$4)*Intyensity!$C49*Intyensity!$D49/(Intyensity!$E49),"")</f>
        <v/>
      </c>
      <c r="AP12" s="15"/>
      <c r="AR12" s="33" t="e">
        <f>#REF!/#REF!</f>
        <v>#REF!</v>
      </c>
      <c r="AS12" s="33" t="e">
        <f>#REF!/AJ12</f>
        <v>#REF!</v>
      </c>
      <c r="AT12" s="33">
        <f t="shared" si="5"/>
        <v>0.10218092499576963</v>
      </c>
      <c r="AU12" s="33" t="e">
        <f t="shared" si="6"/>
        <v>#VALUE!</v>
      </c>
      <c r="AV12" s="33" t="e">
        <f t="shared" si="4"/>
        <v>#VALUE!</v>
      </c>
      <c r="AW12" s="33">
        <f t="shared" si="7"/>
        <v>0.19457814830504286</v>
      </c>
      <c r="AX12" s="33">
        <f t="shared" si="8"/>
        <v>30.313907213015373</v>
      </c>
    </row>
    <row r="13" spans="1:50" x14ac:dyDescent="0.25">
      <c r="A13" s="30" t="str">
        <f>Intyensity!B50</f>
        <v>PETEB</v>
      </c>
      <c r="B13" s="15">
        <f>IF(((Intyensity!H50-Intyensity!H$5)/Intyensity!H$4)&gt;Intyensity!H$2, ((Intyensity!H50-Intyensity!H$5)/Intyensity!H$4)*Intyensity!$C50*Intyensity!$D50/(Intyensity!$E50),"")</f>
        <v>46.480561571191771</v>
      </c>
      <c r="C13" s="15">
        <f>IF(((Intyensity!I50-Intyensity!I$5)/Intyensity!I$4)&gt;Intyensity!I$2, ((Intyensity!I50-Intyensity!I$5)/Intyensity!I$4)*Intyensity!$C50*Intyensity!$D50/(Intyensity!$E50),"")</f>
        <v>378.69924369371699</v>
      </c>
      <c r="D13" s="15">
        <f>IF(((Intyensity!N50-Intyensity!N$5)/Intyensity!N$4)&gt;Intyensity!N$2, ((Intyensity!N50-Intyensity!N$5)/Intyensity!N$4)*Intyensity!$C50*Intyensity!$D50/(Intyensity!$E50),"")</f>
        <v>12.907097057749496</v>
      </c>
      <c r="E13" s="15">
        <f>IF(((Intyensity!O50-Intyensity!O$5)/Intyensity!O$4)&gt;Intyensity!O$2, ((Intyensity!O50-Intyensity!O$5)/Intyensity!O$4)*Intyensity!$C50*Intyensity!$D50/(Intyensity!$E50),"")</f>
        <v>12.627945015939947</v>
      </c>
      <c r="F13" s="15">
        <f>IF(((Intyensity!P50-Intyensity!P$5)/Intyensity!P$4)&gt;Intyensity!P$2, ((Intyensity!P50-Intyensity!P$5)/Intyensity!P$4)*Intyensity!$C50*Intyensity!$D50/(Intyensity!$E50),"")</f>
        <v>6.4677963000150669</v>
      </c>
      <c r="G13" s="15">
        <f>IF(((Intyensity!Q50-Intyensity!Q$5)/Intyensity!Q$4)&gt;Intyensity!Q$2, ((Intyensity!Q50-Intyensity!Q$5)/Intyensity!Q$4)*Intyensity!$C50*Intyensity!$D50/(Intyensity!$E50),"")</f>
        <v>0.51358926706904773</v>
      </c>
      <c r="H13" s="15">
        <f>IF(((Intyensity!R50-Intyensity!R$5)/Intyensity!R$4)&gt;Intyensity!R$2, ((Intyensity!R50-Intyensity!R$5)/Intyensity!R$4)*Intyensity!$C50*Intyensity!$D50/(Intyensity!$E50),"")</f>
        <v>33.427506707304673</v>
      </c>
      <c r="I13" s="15">
        <f>IF(((Intyensity!U50-Intyensity!U$5)/Intyensity!U$4)&gt;Intyensity!U$2, ((Intyensity!U50-Intyensity!U$5)/Intyensity!U$4)*Intyensity!$C50*Intyensity!$D50/(Intyensity!$E50),"")</f>
        <v>0.11992973784622701</v>
      </c>
      <c r="J13" s="15">
        <f>IF(((Intyensity!V50-Intyensity!V$5)/Intyensity!V$4)&gt;Intyensity!V$2, ((Intyensity!V50-Intyensity!V$5)/Intyensity!V$4)*Intyensity!$C50*Intyensity!$D50/(Intyensity!$E50),"")</f>
        <v>2.819084116901434</v>
      </c>
      <c r="K13" s="15">
        <f>IF(((Intyensity!Y50-Intyensity!Y$5)/Intyensity!Y$4)&gt;Intyensity!Y$2, ((Intyensity!Y50-Intyensity!Y$5)/Intyensity!Y$4)*Intyensity!$C50*Intyensity!$D50/(Intyensity!$E50),"")</f>
        <v>0.62727548491550755</v>
      </c>
      <c r="L13" s="15">
        <f>IF(((Intyensity!Z50-Intyensity!Z$5)/Intyensity!Z$4)&gt;Intyensity!Z$2, ((Intyensity!Z50-Intyensity!Z$5)/Intyensity!Z$4)*Intyensity!$C50*Intyensity!$D50/(Intyensity!$E50),"")</f>
        <v>3.228224822779278</v>
      </c>
      <c r="M13" s="15">
        <f>IF(((Intyensity!AE50-Intyensity!AE$5)/Intyensity!AE$4)&gt;Intyensity!AE$2, ((Intyensity!AE50-Intyensity!AE$5)/Intyensity!AE$4)*Intyensity!$C50*Intyensity!$D50/(Intyensity!$E50),"")</f>
        <v>1.4345838934101842E-2</v>
      </c>
      <c r="N13" s="15">
        <f>IF(((Intyensity!AF50-Intyensity!AF$5)/Intyensity!AF$4)&gt;Intyensity!AF$2, ((Intyensity!AF50-Intyensity!AF$5)/Intyensity!AF$4)*Intyensity!$C50*Intyensity!$D50/(Intyensity!$E50),"")</f>
        <v>0.12728642310578886</v>
      </c>
      <c r="O13" s="15" t="str">
        <f>IF(((Intyensity!AG50-Intyensity!AG$5)/Intyensity!AG$4)&gt;Intyensity!AG$2, ((Intyensity!AG50-Intyensity!AG$5)/Intyensity!AG$4)*Intyensity!$C50*Intyensity!$D50/(Intyensity!$E50),"")</f>
        <v/>
      </c>
      <c r="P13" s="15">
        <f>IF(((Intyensity!AH50-Intyensity!AH$5)/Intyensity!AH$4)&gt;Intyensity!AH$2, ((Intyensity!AH50-Intyensity!AH$5)/Intyensity!AH$4)*Intyensity!$C50*Intyensity!$D50/(Intyensity!$E50),"")</f>
        <v>0.26530809902332292</v>
      </c>
      <c r="Q13" s="15">
        <f>IF(((Intyensity!AJ50-Intyensity!AJ$5)/Intyensity!AJ$4)&gt;Intyensity!AJ$2, ((Intyensity!AJ50-Intyensity!AJ$5)/Intyensity!AJ$4)*Intyensity!$C50*Intyensity!$D50/(Intyensity!$E50),"")</f>
        <v>7.1619086783023297E-2</v>
      </c>
      <c r="R13" s="15">
        <f>IF(((Intyensity!AP50-Intyensity!AP$5)/Intyensity!AP$4)&gt;Intyensity!AP$2, ((Intyensity!AP50-Intyensity!AP$5)/Intyensity!AP$4)*Intyensity!$C50*Intyensity!$D50/(Intyensity!$E50),"")</f>
        <v>0.1131247158179029</v>
      </c>
      <c r="S13" s="15">
        <f>IF(((Intyensity!AQ50-Intyensity!AQ$5)/Intyensity!AQ$4)&gt;Intyensity!AQ$2, ((Intyensity!AQ50-Intyensity!AQ$5)/Intyensity!AQ$4)*Intyensity!$C50*Intyensity!$D50/(Intyensity!$E50),"")</f>
        <v>8.8972740654132104E-2</v>
      </c>
      <c r="T13" s="15">
        <f>IF(((Intyensity!AS50-Intyensity!AS$5)/Intyensity!AS$4)&gt;Intyensity!AS$2, ((Intyensity!AS50-Intyensity!AS$5)/Intyensity!AS$4)*Intyensity!$C50*Intyensity!$D50/(Intyensity!$E50),"")</f>
        <v>0.21735570903882714</v>
      </c>
      <c r="U13" s="15">
        <f>IF(((Intyensity!AT50-Intyensity!AT$5)/Intyensity!AT$4)&gt;Intyensity!AT$2, ((Intyensity!AT50-Intyensity!AT$5)/Intyensity!AT$4)*Intyensity!$C50*Intyensity!$D50/(Intyensity!$E50),"")</f>
        <v>7.4922569507324564E-3</v>
      </c>
      <c r="V13" s="15">
        <f>IF(((Intyensity!AU50-Intyensity!AU$5)/Intyensity!AU$4)&gt;Intyensity!AU$2, ((Intyensity!AU50-Intyensity!AU$5)/Intyensity!AU$4)*Intyensity!$C50*Intyensity!$D50/(Intyensity!$E50),"")</f>
        <v>2.2757476594416091E-2</v>
      </c>
      <c r="W13" s="15">
        <f>IF(((Intyensity!AV50-Intyensity!AV$5)/Intyensity!AV$4)&gt;Intyensity!AV$2, ((Intyensity!AV50-Intyensity!AV$5)/Intyensity!AV$4)*Intyensity!$C50*Intyensity!$D50/(Intyensity!$E50),"")</f>
        <v>2.147758006991502E-3</v>
      </c>
      <c r="X13" s="15">
        <f>IF(((Intyensity!AW50-Intyensity!AW$5)/Intyensity!AW$4)&gt;Intyensity!AW$2, ((Intyensity!AW50-Intyensity!AW$5)/Intyensity!AW$4)*Intyensity!$C50*Intyensity!$D50/(Intyensity!$E50),"")</f>
        <v>1.1851507561207928E-2</v>
      </c>
      <c r="Y13" s="15" t="str">
        <f>IF(((Intyensity!AY50-Intyensity!AY$5)/Intyensity!AY$4)&gt;Intyensity!AY$2, ((Intyensity!AY50-Intyensity!AY$5)/Intyensity!AY$4)*Intyensity!$C50*Intyensity!$D50/(Intyensity!$E50),"")</f>
        <v/>
      </c>
      <c r="Z13" s="15" t="str">
        <f>IF(((Intyensity!AZ50-Intyensity!AZ$5)/Intyensity!AZ$4)&gt;Intyensity!AZ$2, ((Intyensity!AZ50-Intyensity!AZ$5)/Intyensity!AZ$4)*Intyensity!$C50*Intyensity!$D50/(Intyensity!$E50),"")</f>
        <v/>
      </c>
      <c r="AA13" s="15" t="str">
        <f>IF(((Intyensity!BA50-Intyensity!BA$5)/Intyensity!BA$4)&gt;Intyensity!BA$2, ((Intyensity!BA50-Intyensity!BA$5)/Intyensity!BA$4)*Intyensity!$C50*Intyensity!$D50/(Intyensity!$E50),"")</f>
        <v/>
      </c>
      <c r="AB13" s="15" t="e">
        <f>IF(((Intyensity!BB50-Intyensity!BB$5)/Intyensity!BB$4)&gt;Intyensity!BB$2, ((Intyensity!BB50-Intyensity!BB$5)/Intyensity!BB$4)*Intyensity!$C50*Intyensity!$D50/(Intyensity!$E50),"")</f>
        <v>#DIV/0!</v>
      </c>
      <c r="AC13" s="15" t="str">
        <f>IF(((Intyensity!BC50-Intyensity!BC$5)/Intyensity!BC$4)&gt;Intyensity!BC$2, ((Intyensity!BC50-Intyensity!BC$5)/Intyensity!BC$4)*Intyensity!$C50*Intyensity!$D50/(Intyensity!$E50),"")</f>
        <v/>
      </c>
      <c r="AD13" s="15" t="str">
        <f>IF(((Intyensity!BD50-Intyensity!BD$5)/Intyensity!BD$4)&gt;Intyensity!BD$2, ((Intyensity!BD50-Intyensity!BD$5)/Intyensity!BD$4)*Intyensity!$C50*Intyensity!$D50/(Intyensity!$E50),"")</f>
        <v/>
      </c>
      <c r="AE13" s="15" t="str">
        <f>IF(((Intyensity!BE50-Intyensity!BE$5)/Intyensity!BE$4)&gt;Intyensity!BE$2, ((Intyensity!BE50-Intyensity!BE$5)/Intyensity!BE$4)*Intyensity!$C50*Intyensity!$D50/(Intyensity!$E50),"")</f>
        <v/>
      </c>
      <c r="AF13" s="15" t="e">
        <f>IF(((Intyensity!BF50-Intyensity!BF$5)/Intyensity!BF$4)&gt;Intyensity!BF$2, ((Intyensity!BF50-Intyensity!BF$5)/Intyensity!BF$4)*Intyensity!$C50*Intyensity!$D50/(Intyensity!$E50),"")</f>
        <v>#DIV/0!</v>
      </c>
      <c r="AG13" s="15" t="str">
        <f>IF(((Intyensity!BG50-Intyensity!BG$5)/Intyensity!BG$4)&gt;Intyensity!BG$2, ((Intyensity!BG50-Intyensity!BG$5)/Intyensity!BG$4)*Intyensity!$C50*Intyensity!$D50/(Intyensity!$E50),"")</f>
        <v/>
      </c>
      <c r="AH13" s="15" t="e">
        <f>IF(((Intyensity!BH50-Intyensity!BH$5)/Intyensity!BH$4)&gt;Intyensity!BH$2, ((Intyensity!BH50-Intyensity!BH$5)/Intyensity!BH$4)*Intyensity!$C50*Intyensity!$D50/(Intyensity!$E50),"")</f>
        <v>#DIV/0!</v>
      </c>
      <c r="AI13" s="15">
        <f>IF(((Intyensity!BI50-Intyensity!BI$5)/Intyensity!BI$4)&gt;Intyensity!BI$2, ((Intyensity!BI50-Intyensity!BI$5)/Intyensity!BI$4)*Intyensity!$C50*Intyensity!$D50/(Intyensity!$E50),"")</f>
        <v>4.9548650143809166E-2</v>
      </c>
      <c r="AJ13" s="15">
        <f>IF(((Intyensity!BJ50-Intyensity!BJ$5)/Intyensity!BJ$4)&gt;Intyensity!BJ$2, ((Intyensity!BJ50-Intyensity!BJ$5)/Intyensity!BJ$4)*Intyensity!$C50*Intyensity!$D50/(Intyensity!$E50),"")</f>
        <v>1.3397419401485358E-2</v>
      </c>
      <c r="AK13" s="15" t="str">
        <f>IF(((Intyensity!BK50-Intyensity!BK$5)/Intyensity!BK$4)&gt;Intyensity!BK$2, ((Intyensity!BK50-Intyensity!BK$5)/Intyensity!BK$4)*Intyensity!$C50*Intyensity!$D50/(Intyensity!$E50),"")</f>
        <v/>
      </c>
      <c r="AL13" s="15">
        <f>IF(((Intyensity!BL50-Intyensity!BL$5)/Intyensity!BL$4)&gt;Intyensity!BL$2, ((Intyensity!BL50-Intyensity!BL$5)/Intyensity!BL$4)*Intyensity!$C50*Intyensity!$D50/(Intyensity!$E50),"")</f>
        <v>0.37847395694414498</v>
      </c>
      <c r="AM13" s="15" t="str">
        <f>IF(((Intyensity!BM50-Intyensity!BM$5)/Intyensity!BM$4)&gt;Intyensity!BM$2, ((Intyensity!BM50-Intyensity!BM$5)/Intyensity!BM$4)*Intyensity!$C50*Intyensity!$D50/(Intyensity!$E50),"")</f>
        <v/>
      </c>
      <c r="AN13" s="15">
        <f>IF(((Intyensity!BN50-Intyensity!BN$5)/Intyensity!BN$4)&gt;Intyensity!BN$2, ((Intyensity!BN50-Intyensity!BN$5)/Intyensity!BN$4)*Intyensity!$C50*Intyensity!$D50/(Intyensity!$E50),"")</f>
        <v>1.5799914297649945E-2</v>
      </c>
      <c r="AO13" s="15" t="str">
        <f>IF(((Intyensity!BO50-Intyensity!BO$5)/Intyensity!BO$4)&gt;Intyensity!BO$2, ((Intyensity!BO50-Intyensity!BO$5)/Intyensity!BO$4)*Intyensity!$C50*Intyensity!$D50/(Intyensity!$E50),"")</f>
        <v/>
      </c>
      <c r="AP13" s="15"/>
      <c r="AR13" s="33" t="e">
        <f>#REF!/#REF!</f>
        <v>#REF!</v>
      </c>
      <c r="AS13" s="33" t="e">
        <f>#REF!/AJ13</f>
        <v>#REF!</v>
      </c>
      <c r="AT13" s="33">
        <f t="shared" si="5"/>
        <v>0.12273740268883175</v>
      </c>
      <c r="AU13" s="33">
        <f t="shared" si="6"/>
        <v>0.32922177991257612</v>
      </c>
      <c r="AV13" s="33" t="e">
        <f t="shared" si="4"/>
        <v>#VALUE!</v>
      </c>
      <c r="AW13" s="33">
        <f t="shared" si="7"/>
        <v>0.19348724858984789</v>
      </c>
      <c r="AX13" s="33">
        <f t="shared" si="8"/>
        <v>11.857576901268969</v>
      </c>
    </row>
    <row r="14" spans="1:50" x14ac:dyDescent="0.25">
      <c r="A14" s="30" t="str">
        <f>Intyensity!B51</f>
        <v>LDPEB</v>
      </c>
      <c r="B14" s="15">
        <f>IF(((Intyensity!H51-Intyensity!H$5)/Intyensity!H$4)&gt;Intyensity!H$2, ((Intyensity!H51-Intyensity!H$5)/Intyensity!H$4)*Intyensity!$C51*Intyensity!$D51/(Intyensity!$E51),"")</f>
        <v>12.653282138611159</v>
      </c>
      <c r="C14" s="15">
        <f>IF(((Intyensity!I51-Intyensity!I$5)/Intyensity!I$4)&gt;Intyensity!I$2, ((Intyensity!I51-Intyensity!I$5)/Intyensity!I$4)*Intyensity!$C51*Intyensity!$D51/(Intyensity!$E51),"")</f>
        <v>409.80621036797834</v>
      </c>
      <c r="D14" s="15">
        <f>IF(((Intyensity!N51-Intyensity!N$5)/Intyensity!N$4)&gt;Intyensity!N$2, ((Intyensity!N51-Intyensity!N$5)/Intyensity!N$4)*Intyensity!$C51*Intyensity!$D51/(Intyensity!$E51),"")</f>
        <v>19.087193969047522</v>
      </c>
      <c r="E14" s="15">
        <f>IF(((Intyensity!O51-Intyensity!O$5)/Intyensity!O$4)&gt;Intyensity!O$2, ((Intyensity!O51-Intyensity!O$5)/Intyensity!O$4)*Intyensity!$C51*Intyensity!$D51/(Intyensity!$E51),"")</f>
        <v>15.838734881063875</v>
      </c>
      <c r="F14" s="15">
        <f>IF(((Intyensity!P51-Intyensity!P$5)/Intyensity!P$4)&gt;Intyensity!P$2, ((Intyensity!P51-Intyensity!P$5)/Intyensity!P$4)*Intyensity!$C51*Intyensity!$D51/(Intyensity!$E51),"")</f>
        <v>1.9988100019623696</v>
      </c>
      <c r="G14" s="15">
        <f>IF(((Intyensity!Q51-Intyensity!Q$5)/Intyensity!Q$4)&gt;Intyensity!Q$2, ((Intyensity!Q51-Intyensity!Q$5)/Intyensity!Q$4)*Intyensity!$C51*Intyensity!$D51/(Intyensity!$E51),"")</f>
        <v>0.45716741963748481</v>
      </c>
      <c r="H14" s="15">
        <f>IF(((Intyensity!R51-Intyensity!R$5)/Intyensity!R$4)&gt;Intyensity!R$2, ((Intyensity!R51-Intyensity!R$5)/Intyensity!R$4)*Intyensity!$C51*Intyensity!$D51/(Intyensity!$E51),"")</f>
        <v>13.489330167017288</v>
      </c>
      <c r="I14" s="15" t="str">
        <f>IF(((Intyensity!U51-Intyensity!U$5)/Intyensity!U$4)&gt;Intyensity!U$2, ((Intyensity!U51-Intyensity!U$5)/Intyensity!U$4)*Intyensity!$C51*Intyensity!$D51/(Intyensity!$E51),"")</f>
        <v/>
      </c>
      <c r="J14" s="15">
        <f>IF(((Intyensity!V51-Intyensity!V$5)/Intyensity!V$4)&gt;Intyensity!V$2, ((Intyensity!V51-Intyensity!V$5)/Intyensity!V$4)*Intyensity!$C51*Intyensity!$D51/(Intyensity!$E51),"")</f>
        <v>0.75305965059583935</v>
      </c>
      <c r="K14" s="15">
        <f>IF(((Intyensity!Y51-Intyensity!Y$5)/Intyensity!Y$4)&gt;Intyensity!Y$2, ((Intyensity!Y51-Intyensity!Y$5)/Intyensity!Y$4)*Intyensity!$C51*Intyensity!$D51/(Intyensity!$E51),"")</f>
        <v>0.42800209833335184</v>
      </c>
      <c r="L14" s="15">
        <f>IF(((Intyensity!Z51-Intyensity!Z$5)/Intyensity!Z$4)&gt;Intyensity!Z$2, ((Intyensity!Z51-Intyensity!Z$5)/Intyensity!Z$4)*Intyensity!$C51*Intyensity!$D51/(Intyensity!$E51),"")</f>
        <v>2.9282749104965355</v>
      </c>
      <c r="M14" s="15">
        <f>IF(((Intyensity!AE51-Intyensity!AE$5)/Intyensity!AE$4)&gt;Intyensity!AE$2, ((Intyensity!AE51-Intyensity!AE$5)/Intyensity!AE$4)*Intyensity!$C51*Intyensity!$D51/(Intyensity!$E51),"")</f>
        <v>1.1004281966708544E-2</v>
      </c>
      <c r="N14" s="15">
        <f>IF(((Intyensity!AF51-Intyensity!AF$5)/Intyensity!AF$4)&gt;Intyensity!AF$2, ((Intyensity!AF51-Intyensity!AF$5)/Intyensity!AF$4)*Intyensity!$C51*Intyensity!$D51/(Intyensity!$E51),"")</f>
        <v>0.12246082587730854</v>
      </c>
      <c r="O14" s="15">
        <f>IF(((Intyensity!AG51-Intyensity!AG$5)/Intyensity!AG$4)&gt;Intyensity!AG$2, ((Intyensity!AG51-Intyensity!AG$5)/Intyensity!AG$4)*Intyensity!$C51*Intyensity!$D51/(Intyensity!$E51),"")</f>
        <v>2.4026267028652137E-2</v>
      </c>
      <c r="P14" s="15">
        <f>IF(((Intyensity!AH51-Intyensity!AH$5)/Intyensity!AH$4)&gt;Intyensity!AH$2, ((Intyensity!AH51-Intyensity!AH$5)/Intyensity!AH$4)*Intyensity!$C51*Intyensity!$D51/(Intyensity!$E51),"")</f>
        <v>0.16605496259474678</v>
      </c>
      <c r="Q14" s="15">
        <f>IF(((Intyensity!AJ51-Intyensity!AJ$5)/Intyensity!AJ$4)&gt;Intyensity!AJ$2, ((Intyensity!AJ51-Intyensity!AJ$5)/Intyensity!AJ$4)*Intyensity!$C51*Intyensity!$D51/(Intyensity!$E51),"")</f>
        <v>0.25852003845449573</v>
      </c>
      <c r="R14" s="15">
        <f>IF(((Intyensity!AP51-Intyensity!AP$5)/Intyensity!AP$4)&gt;Intyensity!AP$2, ((Intyensity!AP51-Intyensity!AP$5)/Intyensity!AP$4)*Intyensity!$C51*Intyensity!$D51/(Intyensity!$E51),"")</f>
        <v>0.13111976882675253</v>
      </c>
      <c r="S14" s="15">
        <f>IF(((Intyensity!AQ51-Intyensity!AQ$5)/Intyensity!AQ$4)&gt;Intyensity!AQ$2, ((Intyensity!AQ51-Intyensity!AQ$5)/Intyensity!AQ$4)*Intyensity!$C51*Intyensity!$D51/(Intyensity!$E51),"")</f>
        <v>1.5364997634867792</v>
      </c>
      <c r="T14" s="15">
        <f>IF(((Intyensity!AS51-Intyensity!AS$5)/Intyensity!AS$4)&gt;Intyensity!AS$2, ((Intyensity!AS51-Intyensity!AS$5)/Intyensity!AS$4)*Intyensity!$C51*Intyensity!$D51/(Intyensity!$E51),"")</f>
        <v>0.91804586235042684</v>
      </c>
      <c r="U14" s="15" t="str">
        <f>IF(((Intyensity!AT51-Intyensity!AT$5)/Intyensity!AT$4)&gt;Intyensity!AT$2, ((Intyensity!AT51-Intyensity!AT$5)/Intyensity!AT$4)*Intyensity!$C51*Intyensity!$D51/(Intyensity!$E51),"")</f>
        <v/>
      </c>
      <c r="V14" s="15">
        <f>IF(((Intyensity!AU51-Intyensity!AU$5)/Intyensity!AU$4)&gt;Intyensity!AU$2, ((Intyensity!AU51-Intyensity!AU$5)/Intyensity!AU$4)*Intyensity!$C51*Intyensity!$D51/(Intyensity!$E51),"")</f>
        <v>1.1533198907760486E-2</v>
      </c>
      <c r="W14" s="15">
        <f>IF(((Intyensity!AV51-Intyensity!AV$5)/Intyensity!AV$4)&gt;Intyensity!AV$2, ((Intyensity!AV51-Intyensity!AV$5)/Intyensity!AV$4)*Intyensity!$C51*Intyensity!$D51/(Intyensity!$E51),"")</f>
        <v>1.8995796504732581E-3</v>
      </c>
      <c r="X14" s="15">
        <f>IF(((Intyensity!AW51-Intyensity!AW$5)/Intyensity!AW$4)&gt;Intyensity!AW$2, ((Intyensity!AW51-Intyensity!AW$5)/Intyensity!AW$4)*Intyensity!$C51*Intyensity!$D51/(Intyensity!$E51),"")</f>
        <v>8.1918513932090486E-3</v>
      </c>
      <c r="Y14" s="15">
        <f>IF(((Intyensity!AY51-Intyensity!AY$5)/Intyensity!AY$4)&gt;Intyensity!AY$2, ((Intyensity!AY51-Intyensity!AY$5)/Intyensity!AY$4)*Intyensity!$C51*Intyensity!$D51/(Intyensity!$E51),"")</f>
        <v>3.3852890665224795E-3</v>
      </c>
      <c r="Z14" s="15" t="str">
        <f>IF(((Intyensity!AZ51-Intyensity!AZ$5)/Intyensity!AZ$4)&gt;Intyensity!AZ$2, ((Intyensity!AZ51-Intyensity!AZ$5)/Intyensity!AZ$4)*Intyensity!$C51*Intyensity!$D51/(Intyensity!$E51),"")</f>
        <v/>
      </c>
      <c r="AA14" s="15">
        <f>IF(((Intyensity!BA51-Intyensity!BA$5)/Intyensity!BA$4)&gt;Intyensity!BA$2, ((Intyensity!BA51-Intyensity!BA$5)/Intyensity!BA$4)*Intyensity!$C51*Intyensity!$D51/(Intyensity!$E51),"")</f>
        <v>4.9088810290821988E-3</v>
      </c>
      <c r="AB14" s="15" t="e">
        <f>IF(((Intyensity!BB51-Intyensity!BB$5)/Intyensity!BB$4)&gt;Intyensity!BB$2, ((Intyensity!BB51-Intyensity!BB$5)/Intyensity!BB$4)*Intyensity!$C51*Intyensity!$D51/(Intyensity!$E51),"")</f>
        <v>#DIV/0!</v>
      </c>
      <c r="AC14" s="15">
        <f>IF(((Intyensity!BC51-Intyensity!BC$5)/Intyensity!BC$4)&gt;Intyensity!BC$2, ((Intyensity!BC51-Intyensity!BC$5)/Intyensity!BC$4)*Intyensity!$C51*Intyensity!$D51/(Intyensity!$E51),"")</f>
        <v>5.4922334620849823E-3</v>
      </c>
      <c r="AD14" s="15" t="str">
        <f>IF(((Intyensity!BD51-Intyensity!BD$5)/Intyensity!BD$4)&gt;Intyensity!BD$2, ((Intyensity!BD51-Intyensity!BD$5)/Intyensity!BD$4)*Intyensity!$C51*Intyensity!$D51/(Intyensity!$E51),"")</f>
        <v/>
      </c>
      <c r="AE14" s="15" t="str">
        <f>IF(((Intyensity!BE51-Intyensity!BE$5)/Intyensity!BE$4)&gt;Intyensity!BE$2, ((Intyensity!BE51-Intyensity!BE$5)/Intyensity!BE$4)*Intyensity!$C51*Intyensity!$D51/(Intyensity!$E51),"")</f>
        <v/>
      </c>
      <c r="AF14" s="15" t="e">
        <f>IF(((Intyensity!BF51-Intyensity!BF$5)/Intyensity!BF$4)&gt;Intyensity!BF$2, ((Intyensity!BF51-Intyensity!BF$5)/Intyensity!BF$4)*Intyensity!$C51*Intyensity!$D51/(Intyensity!$E51),"")</f>
        <v>#DIV/0!</v>
      </c>
      <c r="AG14" s="15">
        <f>IF(((Intyensity!BG51-Intyensity!BG$5)/Intyensity!BG$4)&gt;Intyensity!BG$2, ((Intyensity!BG51-Intyensity!BG$5)/Intyensity!BG$4)*Intyensity!$C51*Intyensity!$D51/(Intyensity!$E51),"")</f>
        <v>4.1555589622055246E-3</v>
      </c>
      <c r="AH14" s="15" t="e">
        <f>IF(((Intyensity!BH51-Intyensity!BH$5)/Intyensity!BH$4)&gt;Intyensity!BH$2, ((Intyensity!BH51-Intyensity!BH$5)/Intyensity!BH$4)*Intyensity!$C51*Intyensity!$D51/(Intyensity!$E51),"")</f>
        <v>#DIV/0!</v>
      </c>
      <c r="AI14" s="15">
        <f>IF(((Intyensity!BI51-Intyensity!BI$5)/Intyensity!BI$4)&gt;Intyensity!BI$2, ((Intyensity!BI51-Intyensity!BI$5)/Intyensity!BI$4)*Intyensity!$C51*Intyensity!$D51/(Intyensity!$E51),"")</f>
        <v>5.8688616724580714E-2</v>
      </c>
      <c r="AJ14" s="15">
        <f>IF(((Intyensity!BJ51-Intyensity!BJ$5)/Intyensity!BJ$4)&gt;Intyensity!BJ$2, ((Intyensity!BJ51-Intyensity!BJ$5)/Intyensity!BJ$4)*Intyensity!$C51*Intyensity!$D51/(Intyensity!$E51),"")</f>
        <v>1.5526981566408662E-2</v>
      </c>
      <c r="AK14" s="15">
        <f>IF(((Intyensity!BK51-Intyensity!BK$5)/Intyensity!BK$4)&gt;Intyensity!BK$2, ((Intyensity!BK51-Intyensity!BK$5)/Intyensity!BK$4)*Intyensity!$C51*Intyensity!$D51/(Intyensity!$E51),"")</f>
        <v>5.9862484736035108E-2</v>
      </c>
      <c r="AL14" s="15">
        <f>IF(((Intyensity!BL51-Intyensity!BL$5)/Intyensity!BL$4)&gt;Intyensity!BL$2, ((Intyensity!BL51-Intyensity!BL$5)/Intyensity!BL$4)*Intyensity!$C51*Intyensity!$D51/(Intyensity!$E51),"")</f>
        <v>0.40934840852274673</v>
      </c>
      <c r="AM14" s="15" t="str">
        <f>IF(((Intyensity!BM51-Intyensity!BM$5)/Intyensity!BM$4)&gt;Intyensity!BM$2, ((Intyensity!BM51-Intyensity!BM$5)/Intyensity!BM$4)*Intyensity!$C51*Intyensity!$D51/(Intyensity!$E51),"")</f>
        <v/>
      </c>
      <c r="AN14" s="15">
        <f>IF(((Intyensity!BN51-Intyensity!BN$5)/Intyensity!BN$4)&gt;Intyensity!BN$2, ((Intyensity!BN51-Intyensity!BN$5)/Intyensity!BN$4)*Intyensity!$C51*Intyensity!$D51/(Intyensity!$E51),"")</f>
        <v>1.6846217705031558E-2</v>
      </c>
      <c r="AO14" s="15" t="str">
        <f>IF(((Intyensity!BO51-Intyensity!BO$5)/Intyensity!BO$4)&gt;Intyensity!BO$2, ((Intyensity!BO51-Intyensity!BO$5)/Intyensity!BO$4)*Intyensity!$C51*Intyensity!$D51/(Intyensity!$E51),"")</f>
        <v/>
      </c>
      <c r="AP14" s="15"/>
      <c r="AR14" s="33" t="e">
        <f>#REF!/#REF!</f>
        <v>#REF!</v>
      </c>
      <c r="AS14" s="33" t="e">
        <f>#REF!/AJ14</f>
        <v>#REF!</v>
      </c>
      <c r="AT14" s="33">
        <f t="shared" si="5"/>
        <v>3.0876257651755362E-2</v>
      </c>
      <c r="AU14" s="33" t="e">
        <f t="shared" si="6"/>
        <v>#VALUE!</v>
      </c>
      <c r="AV14" s="33" t="e">
        <f t="shared" si="4"/>
        <v>#VALUE!</v>
      </c>
      <c r="AW14" s="33">
        <f t="shared" si="7"/>
        <v>0.14817711311193588</v>
      </c>
      <c r="AX14" s="33">
        <f t="shared" si="8"/>
        <v>17.912698092832617</v>
      </c>
    </row>
    <row r="15" spans="1:50" s="27" customFormat="1" x14ac:dyDescent="0.25">
      <c r="A15" s="30" t="str">
        <f>Intyensity!B52</f>
        <v>PSF</v>
      </c>
      <c r="B15" s="15">
        <f>IF(((Intyensity!H52-Intyensity!H$5)/Intyensity!H$4)&gt;Intyensity!H$2, ((Intyensity!H52-Intyensity!H$5)/Intyensity!H$4)*Intyensity!$C52*Intyensity!$D52/(Intyensity!$E52),"")</f>
        <v>106.62871300970502</v>
      </c>
      <c r="C15" s="15">
        <f>IF(((Intyensity!I52-Intyensity!I$5)/Intyensity!I$4)&gt;Intyensity!I$2, ((Intyensity!I52-Intyensity!I$5)/Intyensity!I$4)*Intyensity!$C52*Intyensity!$D52/(Intyensity!$E52),"")</f>
        <v>404.76814710591395</v>
      </c>
      <c r="D15" s="15">
        <f>IF(((Intyensity!N52-Intyensity!N$5)/Intyensity!N$4)&gt;Intyensity!N$2, ((Intyensity!N52-Intyensity!N$5)/Intyensity!N$4)*Intyensity!$C52*Intyensity!$D52/(Intyensity!$E52),"")</f>
        <v>17.10981867865134</v>
      </c>
      <c r="E15" s="15">
        <f>IF(((Intyensity!O52-Intyensity!O$5)/Intyensity!O$4)&gt;Intyensity!O$2, ((Intyensity!O52-Intyensity!O$5)/Intyensity!O$4)*Intyensity!$C52*Intyensity!$D52/(Intyensity!$E52),"")</f>
        <v>15.717974803633496</v>
      </c>
      <c r="F15" s="15">
        <f>IF(((Intyensity!P52-Intyensity!P$5)/Intyensity!P$4)&gt;Intyensity!P$2, ((Intyensity!P52-Intyensity!P$5)/Intyensity!P$4)*Intyensity!$C52*Intyensity!$D52/(Intyensity!$E52),"")</f>
        <v>8.6106626619831044</v>
      </c>
      <c r="G15" s="15">
        <f>IF(((Intyensity!Q52-Intyensity!Q$5)/Intyensity!Q$4)&gt;Intyensity!Q$2, ((Intyensity!Q52-Intyensity!Q$5)/Intyensity!Q$4)*Intyensity!$C52*Intyensity!$D52/(Intyensity!$E52),"")</f>
        <v>0.68651926788092155</v>
      </c>
      <c r="H15" s="15">
        <f>IF(((Intyensity!R52-Intyensity!R$5)/Intyensity!R$4)&gt;Intyensity!R$2, ((Intyensity!R52-Intyensity!R$5)/Intyensity!R$4)*Intyensity!$C52*Intyensity!$D52/(Intyensity!$E52),"")</f>
        <v>55.496336988330071</v>
      </c>
      <c r="I15" s="15">
        <f>IF(((Intyensity!U52-Intyensity!U$5)/Intyensity!U$4)&gt;Intyensity!U$2, ((Intyensity!U52-Intyensity!U$5)/Intyensity!U$4)*Intyensity!$C52*Intyensity!$D52/(Intyensity!$E52),"")</f>
        <v>0.12902740813555411</v>
      </c>
      <c r="J15" s="15">
        <f>IF(((Intyensity!V52-Intyensity!V$5)/Intyensity!V$4)&gt;Intyensity!V$2, ((Intyensity!V52-Intyensity!V$5)/Intyensity!V$4)*Intyensity!$C52*Intyensity!$D52/(Intyensity!$E52),"")</f>
        <v>3.8213659438802501</v>
      </c>
      <c r="K15" s="15">
        <f>IF(((Intyensity!Y52-Intyensity!Y$5)/Intyensity!Y$4)&gt;Intyensity!Y$2, ((Intyensity!Y52-Intyensity!Y$5)/Intyensity!Y$4)*Intyensity!$C52*Intyensity!$D52/(Intyensity!$E52),"")</f>
        <v>1.145605195313826</v>
      </c>
      <c r="L15" s="15">
        <f>IF(((Intyensity!Z52-Intyensity!Z$5)/Intyensity!Z$4)&gt;Intyensity!Z$2, ((Intyensity!Z52-Intyensity!Z$5)/Intyensity!Z$4)*Intyensity!$C52*Intyensity!$D52/(Intyensity!$E52),"")</f>
        <v>3.4226315531576894</v>
      </c>
      <c r="M15" s="15">
        <f>IF(((Intyensity!AE52-Intyensity!AE$5)/Intyensity!AE$4)&gt;Intyensity!AE$2, ((Intyensity!AE52-Intyensity!AE$5)/Intyensity!AE$4)*Intyensity!$C52*Intyensity!$D52/(Intyensity!$E52),"")</f>
        <v>2.714380310752347E-2</v>
      </c>
      <c r="N15" s="15">
        <f>IF(((Intyensity!AF52-Intyensity!AF$5)/Intyensity!AF$4)&gt;Intyensity!AF$2, ((Intyensity!AF52-Intyensity!AF$5)/Intyensity!AF$4)*Intyensity!$C52*Intyensity!$D52/(Intyensity!$E52),"")</f>
        <v>0.12027661581977561</v>
      </c>
      <c r="O15" s="15">
        <f>IF(((Intyensity!AG52-Intyensity!AG$5)/Intyensity!AG$4)&gt;Intyensity!AG$2, ((Intyensity!AG52-Intyensity!AG$5)/Intyensity!AG$4)*Intyensity!$C52*Intyensity!$D52/(Intyensity!$E52),"")</f>
        <v>1.9339458844093296E-2</v>
      </c>
      <c r="P15" s="15">
        <f>IF(((Intyensity!AH52-Intyensity!AH$5)/Intyensity!AH$4)&gt;Intyensity!AH$2, ((Intyensity!AH52-Intyensity!AH$5)/Intyensity!AH$4)*Intyensity!$C52*Intyensity!$D52/(Intyensity!$E52),"")</f>
        <v>0.32000920846170461</v>
      </c>
      <c r="Q15" s="15">
        <f>IF(((Intyensity!AJ52-Intyensity!AJ$5)/Intyensity!AJ$4)&gt;Intyensity!AJ$2, ((Intyensity!AJ52-Intyensity!AJ$5)/Intyensity!AJ$4)*Intyensity!$C52*Intyensity!$D52/(Intyensity!$E52),"")</f>
        <v>3.5317077159227592E-2</v>
      </c>
      <c r="R15" s="15">
        <f>IF(((Intyensity!AP52-Intyensity!AP$5)/Intyensity!AP$4)&gt;Intyensity!AP$2, ((Intyensity!AP52-Intyensity!AP$5)/Intyensity!AP$4)*Intyensity!$C52*Intyensity!$D52/(Intyensity!$E52),"")</f>
        <v>0.11085955888358028</v>
      </c>
      <c r="S15" s="15">
        <f>IF(((Intyensity!AQ52-Intyensity!AQ$5)/Intyensity!AQ$4)&gt;Intyensity!AQ$2, ((Intyensity!AQ52-Intyensity!AQ$5)/Intyensity!AQ$4)*Intyensity!$C52*Intyensity!$D52/(Intyensity!$E52),"")</f>
        <v>2.9910091001269404E-2</v>
      </c>
      <c r="T15" s="15">
        <f>IF(((Intyensity!AS52-Intyensity!AS$5)/Intyensity!AS$4)&gt;Intyensity!AS$2, ((Intyensity!AS52-Intyensity!AS$5)/Intyensity!AS$4)*Intyensity!$C52*Intyensity!$D52/(Intyensity!$E52),"")</f>
        <v>0.25992503252200211</v>
      </c>
      <c r="U15" s="15">
        <f>IF(((Intyensity!AT52-Intyensity!AT$5)/Intyensity!AT$4)&gt;Intyensity!AT$2, ((Intyensity!AT52-Intyensity!AT$5)/Intyensity!AT$4)*Intyensity!$C52*Intyensity!$D52/(Intyensity!$E52),"")</f>
        <v>1.8425792032038764E-2</v>
      </c>
      <c r="V15" s="15">
        <f>IF(((Intyensity!AU52-Intyensity!AU$5)/Intyensity!AU$4)&gt;Intyensity!AU$2, ((Intyensity!AU52-Intyensity!AU$5)/Intyensity!AU$4)*Intyensity!$C52*Intyensity!$D52/(Intyensity!$E52),"")</f>
        <v>3.8140778047727641E-2</v>
      </c>
      <c r="W15" s="15">
        <f>IF(((Intyensity!AV52-Intyensity!AV$5)/Intyensity!AV$4)&gt;Intyensity!AV$2, ((Intyensity!AV52-Intyensity!AV$5)/Intyensity!AV$4)*Intyensity!$C52*Intyensity!$D52/(Intyensity!$E52),"")</f>
        <v>4.0042023699370152E-3</v>
      </c>
      <c r="X15" s="15">
        <f>IF(((Intyensity!AW52-Intyensity!AW$5)/Intyensity!AW$4)&gt;Intyensity!AW$2, ((Intyensity!AW52-Intyensity!AW$5)/Intyensity!AW$4)*Intyensity!$C52*Intyensity!$D52/(Intyensity!$E52),"")</f>
        <v>2.0860965089820532E-2</v>
      </c>
      <c r="Y15" s="15">
        <f>IF(((Intyensity!AY52-Intyensity!AY$5)/Intyensity!AY$4)&gt;Intyensity!AY$2, ((Intyensity!AY52-Intyensity!AY$5)/Intyensity!AY$4)*Intyensity!$C52*Intyensity!$D52/(Intyensity!$E52),"")</f>
        <v>3.96826643731655E-3</v>
      </c>
      <c r="Z15" s="15" t="str">
        <f>IF(((Intyensity!AZ52-Intyensity!AZ$5)/Intyensity!AZ$4)&gt;Intyensity!AZ$2, ((Intyensity!AZ52-Intyensity!AZ$5)/Intyensity!AZ$4)*Intyensity!$C52*Intyensity!$D52/(Intyensity!$E52),"")</f>
        <v/>
      </c>
      <c r="AA15" s="15">
        <f>IF(((Intyensity!BA52-Intyensity!BA$5)/Intyensity!BA$4)&gt;Intyensity!BA$2, ((Intyensity!BA52-Intyensity!BA$5)/Intyensity!BA$4)*Intyensity!$C52*Intyensity!$D52/(Intyensity!$E52),"")</f>
        <v>4.9734960280152472E-3</v>
      </c>
      <c r="AB15" s="15" t="e">
        <f>IF(((Intyensity!BB52-Intyensity!BB$5)/Intyensity!BB$4)&gt;Intyensity!BB$2, ((Intyensity!BB52-Intyensity!BB$5)/Intyensity!BB$4)*Intyensity!$C52*Intyensity!$D52/(Intyensity!$E52),"")</f>
        <v>#DIV/0!</v>
      </c>
      <c r="AC15" s="15" t="str">
        <f>IF(((Intyensity!BC52-Intyensity!BC$5)/Intyensity!BC$4)&gt;Intyensity!BC$2, ((Intyensity!BC52-Intyensity!BC$5)/Intyensity!BC$4)*Intyensity!$C52*Intyensity!$D52/(Intyensity!$E52),"")</f>
        <v/>
      </c>
      <c r="AD15" s="15" t="str">
        <f>IF(((Intyensity!BD52-Intyensity!BD$5)/Intyensity!BD$4)&gt;Intyensity!BD$2, ((Intyensity!BD52-Intyensity!BD$5)/Intyensity!BD$4)*Intyensity!$C52*Intyensity!$D52/(Intyensity!$E52),"")</f>
        <v/>
      </c>
      <c r="AE15" s="15" t="str">
        <f>IF(((Intyensity!BE52-Intyensity!BE$5)/Intyensity!BE$4)&gt;Intyensity!BE$2, ((Intyensity!BE52-Intyensity!BE$5)/Intyensity!BE$4)*Intyensity!$C52*Intyensity!$D52/(Intyensity!$E52),"")</f>
        <v/>
      </c>
      <c r="AF15" s="15" t="e">
        <f>IF(((Intyensity!BF52-Intyensity!BF$5)/Intyensity!BF$4)&gt;Intyensity!BF$2, ((Intyensity!BF52-Intyensity!BF$5)/Intyensity!BF$4)*Intyensity!$C52*Intyensity!$D52/(Intyensity!$E52),"")</f>
        <v>#DIV/0!</v>
      </c>
      <c r="AG15" s="15" t="str">
        <f>IF(((Intyensity!BG52-Intyensity!BG$5)/Intyensity!BG$4)&gt;Intyensity!BG$2, ((Intyensity!BG52-Intyensity!BG$5)/Intyensity!BG$4)*Intyensity!$C52*Intyensity!$D52/(Intyensity!$E52),"")</f>
        <v/>
      </c>
      <c r="AH15" s="15" t="e">
        <f>IF(((Intyensity!BH52-Intyensity!BH$5)/Intyensity!BH$4)&gt;Intyensity!BH$2, ((Intyensity!BH52-Intyensity!BH$5)/Intyensity!BH$4)*Intyensity!$C52*Intyensity!$D52/(Intyensity!$E52),"")</f>
        <v>#DIV/0!</v>
      </c>
      <c r="AI15" s="15">
        <f>IF(((Intyensity!BI52-Intyensity!BI$5)/Intyensity!BI$4)&gt;Intyensity!BI$2, ((Intyensity!BI52-Intyensity!BI$5)/Intyensity!BI$4)*Intyensity!$C52*Intyensity!$D52/(Intyensity!$E52),"")</f>
        <v>4.1222180487145613E-2</v>
      </c>
      <c r="AJ15" s="15">
        <f>IF(((Intyensity!BJ52-Intyensity!BJ$5)/Intyensity!BJ$4)&gt;Intyensity!BJ$2, ((Intyensity!BJ52-Intyensity!BJ$5)/Intyensity!BJ$4)*Intyensity!$C52*Intyensity!$D52/(Intyensity!$E52),"")</f>
        <v>1.0381602612956682E-2</v>
      </c>
      <c r="AK15" s="15">
        <f>IF(((Intyensity!BK52-Intyensity!BK$5)/Intyensity!BK$4)&gt;Intyensity!BK$2, ((Intyensity!BK52-Intyensity!BK$5)/Intyensity!BK$4)*Intyensity!$C52*Intyensity!$D52/(Intyensity!$E52),"")</f>
        <v>1.0269094232813242E-2</v>
      </c>
      <c r="AL15" s="15">
        <f>IF(((Intyensity!BL52-Intyensity!BL$5)/Intyensity!BL$4)&gt;Intyensity!BL$2, ((Intyensity!BL52-Intyensity!BL$5)/Intyensity!BL$4)*Intyensity!$C52*Intyensity!$D52/(Intyensity!$E52),"")</f>
        <v>5.6275830146565884</v>
      </c>
      <c r="AM15" s="15">
        <f>IF(((Intyensity!BM52-Intyensity!BM$5)/Intyensity!BM$4)&gt;Intyensity!BM$2, ((Intyensity!BM52-Intyensity!BM$5)/Intyensity!BM$4)*Intyensity!$C52*Intyensity!$D52/(Intyensity!$E52),"")</f>
        <v>9.627915477027623E-3</v>
      </c>
      <c r="AN15" s="15">
        <f>IF(((Intyensity!BN52-Intyensity!BN$5)/Intyensity!BN$4)&gt;Intyensity!BN$2, ((Intyensity!BN52-Intyensity!BN$5)/Intyensity!BN$4)*Intyensity!$C52*Intyensity!$D52/(Intyensity!$E52),"")</f>
        <v>1.694753745618632E-2</v>
      </c>
      <c r="AO15" s="15">
        <f>IF(((Intyensity!BO52-Intyensity!BO$5)/Intyensity!BO$4)&gt;Intyensity!BO$2, ((Intyensity!BO52-Intyensity!BO$5)/Intyensity!BO$4)*Intyensity!$C52*Intyensity!$D52/(Intyensity!$E52),"")</f>
        <v>6.7839395921573615E-3</v>
      </c>
      <c r="AP15" s="15"/>
      <c r="AQ15" s="4"/>
      <c r="AR15" s="33" t="e">
        <f>#REF!/#REF!</f>
        <v>#REF!</v>
      </c>
      <c r="AS15" s="33" t="e">
        <f>#REF!/AJ15</f>
        <v>#REF!</v>
      </c>
      <c r="AT15" s="33">
        <f t="shared" si="5"/>
        <v>0.26343158119555277</v>
      </c>
      <c r="AU15" s="33">
        <f t="shared" si="6"/>
        <v>0.48309953218525231</v>
      </c>
      <c r="AV15" s="33">
        <f t="shared" si="4"/>
        <v>1.5137360958645516</v>
      </c>
      <c r="AW15" s="33">
        <f t="shared" si="7"/>
        <v>0.15515731540612815</v>
      </c>
      <c r="AX15" s="33">
        <f t="shared" si="8"/>
        <v>14.52264394547322</v>
      </c>
    </row>
    <row r="16" spans="1:50" x14ac:dyDescent="0.25">
      <c r="A16" s="30" t="str">
        <f>Intyensity!B53</f>
        <v>BW after</v>
      </c>
      <c r="B16" s="15">
        <f>IF(((Intyensity!H53-Intyensity!H$5)/Intyensity!H$4)&gt;Intyensity!H$2, ((Intyensity!H53-Intyensity!H$5)/Intyensity!H$4)*Intyensity!$C53*Intyensity!$D53/(Intyensity!$E53),"")</f>
        <v>16.03590674880374</v>
      </c>
      <c r="C16" s="15">
        <f>IF(((Intyensity!I53-Intyensity!I$5)/Intyensity!I$4)&gt;Intyensity!I$2, ((Intyensity!I53-Intyensity!I$5)/Intyensity!I$4)*Intyensity!$C53*Intyensity!$D53/(Intyensity!$E53),"")</f>
        <v>253.45110023633964</v>
      </c>
      <c r="D16" s="15">
        <f>IF(((Intyensity!N53-Intyensity!N$5)/Intyensity!N$4)&gt;Intyensity!N$2, ((Intyensity!N53-Intyensity!N$5)/Intyensity!N$4)*Intyensity!$C53*Intyensity!$D53/(Intyensity!$E53),"")</f>
        <v>11.686444207294642</v>
      </c>
      <c r="E16" s="15">
        <f>IF(((Intyensity!O53-Intyensity!O$5)/Intyensity!O$4)&gt;Intyensity!O$2, ((Intyensity!O53-Intyensity!O$5)/Intyensity!O$4)*Intyensity!$C53*Intyensity!$D53/(Intyensity!$E53),"")</f>
        <v>12.47923974817475</v>
      </c>
      <c r="F16" s="15">
        <f>IF(((Intyensity!P53-Intyensity!P$5)/Intyensity!P$4)&gt;Intyensity!P$2, ((Intyensity!P53-Intyensity!P$5)/Intyensity!P$4)*Intyensity!$C53*Intyensity!$D53/(Intyensity!$E53),"")</f>
        <v>0.81113252255868784</v>
      </c>
      <c r="G16" s="15">
        <f>IF(((Intyensity!Q53-Intyensity!Q$5)/Intyensity!Q$4)&gt;Intyensity!Q$2, ((Intyensity!Q53-Intyensity!Q$5)/Intyensity!Q$4)*Intyensity!$C53*Intyensity!$D53/(Intyensity!$E53),"")</f>
        <v>0.21279877821367277</v>
      </c>
      <c r="H16" s="15">
        <f>IF(((Intyensity!R53-Intyensity!R$5)/Intyensity!R$4)&gt;Intyensity!R$2, ((Intyensity!R53-Intyensity!R$5)/Intyensity!R$4)*Intyensity!$C53*Intyensity!$D53/(Intyensity!$E53),"")</f>
        <v>6.9883156679215022</v>
      </c>
      <c r="I16" s="15" t="str">
        <f>IF(((Intyensity!U53-Intyensity!U$5)/Intyensity!U$4)&gt;Intyensity!U$2, ((Intyensity!U53-Intyensity!U$5)/Intyensity!U$4)*Intyensity!$C53*Intyensity!$D53/(Intyensity!$E53),"")</f>
        <v/>
      </c>
      <c r="J16" s="15">
        <f>IF(((Intyensity!V53-Intyensity!V$5)/Intyensity!V$4)&gt;Intyensity!V$2, ((Intyensity!V53-Intyensity!V$5)/Intyensity!V$4)*Intyensity!$C53*Intyensity!$D53/(Intyensity!$E53),"")</f>
        <v>0.40935901324934459</v>
      </c>
      <c r="K16" s="15">
        <f>IF(((Intyensity!Y53-Intyensity!Y$5)/Intyensity!Y$4)&gt;Intyensity!Y$2, ((Intyensity!Y53-Intyensity!Y$5)/Intyensity!Y$4)*Intyensity!$C53*Intyensity!$D53/(Intyensity!$E53),"")</f>
        <v>0.35939960421363321</v>
      </c>
      <c r="L16" s="15">
        <f>IF(((Intyensity!Z53-Intyensity!Z$5)/Intyensity!Z$4)&gt;Intyensity!Z$2, ((Intyensity!Z53-Intyensity!Z$5)/Intyensity!Z$4)*Intyensity!$C53*Intyensity!$D53/(Intyensity!$E53),"")</f>
        <v>3.0344796333881803</v>
      </c>
      <c r="M16" s="15">
        <f>IF(((Intyensity!AE53-Intyensity!AE$5)/Intyensity!AE$4)&gt;Intyensity!AE$2, ((Intyensity!AE53-Intyensity!AE$5)/Intyensity!AE$4)*Intyensity!$C53*Intyensity!$D53/(Intyensity!$E53),"")</f>
        <v>3.5972399718642335E-2</v>
      </c>
      <c r="N16" s="15">
        <f>IF(((Intyensity!AF53-Intyensity!AF$5)/Intyensity!AF$4)&gt;Intyensity!AF$2, ((Intyensity!AF53-Intyensity!AF$5)/Intyensity!AF$4)*Intyensity!$C53*Intyensity!$D53/(Intyensity!$E53),"")</f>
        <v>8.8263587326955009E-2</v>
      </c>
      <c r="O16" s="15" t="str">
        <f>IF(((Intyensity!AG53-Intyensity!AG$5)/Intyensity!AG$4)&gt;Intyensity!AG$2, ((Intyensity!AG53-Intyensity!AG$5)/Intyensity!AG$4)*Intyensity!$C53*Intyensity!$D53/(Intyensity!$E53),"")</f>
        <v/>
      </c>
      <c r="P16" s="15">
        <f>IF(((Intyensity!AH53-Intyensity!AH$5)/Intyensity!AH$4)&gt;Intyensity!AH$2, ((Intyensity!AH53-Intyensity!AH$5)/Intyensity!AH$4)*Intyensity!$C53*Intyensity!$D53/(Intyensity!$E53),"")</f>
        <v>0.13102793226706222</v>
      </c>
      <c r="Q16" s="15">
        <f>IF(((Intyensity!AJ53-Intyensity!AJ$5)/Intyensity!AJ$4)&gt;Intyensity!AJ$2, ((Intyensity!AJ53-Intyensity!AJ$5)/Intyensity!AJ$4)*Intyensity!$C53*Intyensity!$D53/(Intyensity!$E53),"")</f>
        <v>9.3360004130714439E-3</v>
      </c>
      <c r="R16" s="15">
        <f>IF(((Intyensity!AP53-Intyensity!AP$5)/Intyensity!AP$4)&gt;Intyensity!AP$2, ((Intyensity!AP53-Intyensity!AP$5)/Intyensity!AP$4)*Intyensity!$C53*Intyensity!$D53/(Intyensity!$E53),"")</f>
        <v>7.6950675374648725E-2</v>
      </c>
      <c r="S16" s="15">
        <f>IF(((Intyensity!AQ53-Intyensity!AQ$5)/Intyensity!AQ$4)&gt;Intyensity!AQ$2, ((Intyensity!AQ53-Intyensity!AQ$5)/Intyensity!AQ$4)*Intyensity!$C53*Intyensity!$D53/(Intyensity!$E53),"")</f>
        <v>3.170103845316407E-2</v>
      </c>
      <c r="T16" s="15">
        <f>IF(((Intyensity!AS53-Intyensity!AS$5)/Intyensity!AS$4)&gt;Intyensity!AS$2, ((Intyensity!AS53-Intyensity!AS$5)/Intyensity!AS$4)*Intyensity!$C53*Intyensity!$D53/(Intyensity!$E53),"")</f>
        <v>0.21818943002931374</v>
      </c>
      <c r="U16" s="15" t="str">
        <f>IF(((Intyensity!AT53-Intyensity!AT$5)/Intyensity!AT$4)&gt;Intyensity!AT$2, ((Intyensity!AT53-Intyensity!AT$5)/Intyensity!AT$4)*Intyensity!$C53*Intyensity!$D53/(Intyensity!$E53),"")</f>
        <v/>
      </c>
      <c r="V16" s="15">
        <f>IF(((Intyensity!AU53-Intyensity!AU$5)/Intyensity!AU$4)&gt;Intyensity!AU$2, ((Intyensity!AU53-Intyensity!AU$5)/Intyensity!AU$4)*Intyensity!$C53*Intyensity!$D53/(Intyensity!$E53),"")</f>
        <v>8.7450828574858995E-3</v>
      </c>
      <c r="W16" s="15">
        <f>IF(((Intyensity!AV53-Intyensity!AV$5)/Intyensity!AV$4)&gt;Intyensity!AV$2, ((Intyensity!AV53-Intyensity!AV$5)/Intyensity!AV$4)*Intyensity!$C53*Intyensity!$D53/(Intyensity!$E53),"")</f>
        <v>1.1236581325651167E-3</v>
      </c>
      <c r="X16" s="15">
        <f>IF(((Intyensity!AW53-Intyensity!AW$5)/Intyensity!AW$4)&gt;Intyensity!AW$2, ((Intyensity!AW53-Intyensity!AW$5)/Intyensity!AW$4)*Intyensity!$C53*Intyensity!$D53/(Intyensity!$E53),"")</f>
        <v>5.3087881649385472E-3</v>
      </c>
      <c r="Y16" s="15" t="str">
        <f>IF(((Intyensity!AY53-Intyensity!AY$5)/Intyensity!AY$4)&gt;Intyensity!AY$2, ((Intyensity!AY53-Intyensity!AY$5)/Intyensity!AY$4)*Intyensity!$C53*Intyensity!$D53/(Intyensity!$E53),"")</f>
        <v/>
      </c>
      <c r="Z16" s="15" t="str">
        <f>IF(((Intyensity!AZ53-Intyensity!AZ$5)/Intyensity!AZ$4)&gt;Intyensity!AZ$2, ((Intyensity!AZ53-Intyensity!AZ$5)/Intyensity!AZ$4)*Intyensity!$C53*Intyensity!$D53/(Intyensity!$E53),"")</f>
        <v/>
      </c>
      <c r="AA16" s="15" t="str">
        <f>IF(((Intyensity!BA53-Intyensity!BA$5)/Intyensity!BA$4)&gt;Intyensity!BA$2, ((Intyensity!BA53-Intyensity!BA$5)/Intyensity!BA$4)*Intyensity!$C53*Intyensity!$D53/(Intyensity!$E53),"")</f>
        <v/>
      </c>
      <c r="AB16" s="15" t="e">
        <f>IF(((Intyensity!BB53-Intyensity!BB$5)/Intyensity!BB$4)&gt;Intyensity!BB$2, ((Intyensity!BB53-Intyensity!BB$5)/Intyensity!BB$4)*Intyensity!$C53*Intyensity!$D53/(Intyensity!$E53),"")</f>
        <v>#DIV/0!</v>
      </c>
      <c r="AC16" s="15" t="str">
        <f>IF(((Intyensity!BC53-Intyensity!BC$5)/Intyensity!BC$4)&gt;Intyensity!BC$2, ((Intyensity!BC53-Intyensity!BC$5)/Intyensity!BC$4)*Intyensity!$C53*Intyensity!$D53/(Intyensity!$E53),"")</f>
        <v/>
      </c>
      <c r="AD16" s="15" t="str">
        <f>IF(((Intyensity!BD53-Intyensity!BD$5)/Intyensity!BD$4)&gt;Intyensity!BD$2, ((Intyensity!BD53-Intyensity!BD$5)/Intyensity!BD$4)*Intyensity!$C53*Intyensity!$D53/(Intyensity!$E53),"")</f>
        <v/>
      </c>
      <c r="AE16" s="15" t="str">
        <f>IF(((Intyensity!BE53-Intyensity!BE$5)/Intyensity!BE$4)&gt;Intyensity!BE$2, ((Intyensity!BE53-Intyensity!BE$5)/Intyensity!BE$4)*Intyensity!$C53*Intyensity!$D53/(Intyensity!$E53),"")</f>
        <v/>
      </c>
      <c r="AF16" s="15" t="e">
        <f>IF(((Intyensity!BF53-Intyensity!BF$5)/Intyensity!BF$4)&gt;Intyensity!BF$2, ((Intyensity!BF53-Intyensity!BF$5)/Intyensity!BF$4)*Intyensity!$C53*Intyensity!$D53/(Intyensity!$E53),"")</f>
        <v>#DIV/0!</v>
      </c>
      <c r="AG16" s="15" t="str">
        <f>IF(((Intyensity!BG53-Intyensity!BG$5)/Intyensity!BG$4)&gt;Intyensity!BG$2, ((Intyensity!BG53-Intyensity!BG$5)/Intyensity!BG$4)*Intyensity!$C53*Intyensity!$D53/(Intyensity!$E53),"")</f>
        <v/>
      </c>
      <c r="AH16" s="15" t="e">
        <f>IF(((Intyensity!BH53-Intyensity!BH$5)/Intyensity!BH$4)&gt;Intyensity!BH$2, ((Intyensity!BH53-Intyensity!BH$5)/Intyensity!BH$4)*Intyensity!$C53*Intyensity!$D53/(Intyensity!$E53),"")</f>
        <v>#DIV/0!</v>
      </c>
      <c r="AI16" s="15">
        <f>IF(((Intyensity!BI53-Intyensity!BI$5)/Intyensity!BI$4)&gt;Intyensity!BI$2, ((Intyensity!BI53-Intyensity!BI$5)/Intyensity!BI$4)*Intyensity!$C53*Intyensity!$D53/(Intyensity!$E53),"")</f>
        <v>3.2757626659742321E-2</v>
      </c>
      <c r="AJ16" s="15">
        <f>IF(((Intyensity!BJ53-Intyensity!BJ$5)/Intyensity!BJ$4)&gt;Intyensity!BJ$2, ((Intyensity!BJ53-Intyensity!BJ$5)/Intyensity!BJ$4)*Intyensity!$C53*Intyensity!$D53/(Intyensity!$E53),"")</f>
        <v>9.502576624690659E-3</v>
      </c>
      <c r="AK16" s="15" t="str">
        <f>IF(((Intyensity!BK53-Intyensity!BK$5)/Intyensity!BK$4)&gt;Intyensity!BK$2, ((Intyensity!BK53-Intyensity!BK$5)/Intyensity!BK$4)*Intyensity!$C53*Intyensity!$D53/(Intyensity!$E53),"")</f>
        <v/>
      </c>
      <c r="AL16" s="15">
        <f>IF(((Intyensity!BL53-Intyensity!BL$5)/Intyensity!BL$4)&gt;Intyensity!BL$2, ((Intyensity!BL53-Intyensity!BL$5)/Intyensity!BL$4)*Intyensity!$C53*Intyensity!$D53/(Intyensity!$E53),"")</f>
        <v>0.77672494222049382</v>
      </c>
      <c r="AM16" s="15" t="str">
        <f>IF(((Intyensity!BM53-Intyensity!BM$5)/Intyensity!BM$4)&gt;Intyensity!BM$2, ((Intyensity!BM53-Intyensity!BM$5)/Intyensity!BM$4)*Intyensity!$C53*Intyensity!$D53/(Intyensity!$E53),"")</f>
        <v/>
      </c>
      <c r="AN16" s="15">
        <f>IF(((Intyensity!BN53-Intyensity!BN$5)/Intyensity!BN$4)&gt;Intyensity!BN$2, ((Intyensity!BN53-Intyensity!BN$5)/Intyensity!BN$4)*Intyensity!$C53*Intyensity!$D53/(Intyensity!$E53),"")</f>
        <v>1.1971037523678063E-2</v>
      </c>
      <c r="AO16" s="15" t="str">
        <f>IF(((Intyensity!BO53-Intyensity!BO$5)/Intyensity!BO$4)&gt;Intyensity!BO$2, ((Intyensity!BO53-Intyensity!BO$5)/Intyensity!BO$4)*Intyensity!$C53*Intyensity!$D53/(Intyensity!$E53),"")</f>
        <v/>
      </c>
      <c r="AP16" s="15"/>
      <c r="AR16" s="33" t="e">
        <f>#REF!/#REF!</f>
        <v>#REF!</v>
      </c>
      <c r="AS16" s="33" t="e">
        <f>#REF!/AJ16</f>
        <v>#REF!</v>
      </c>
      <c r="AT16" s="33">
        <f t="shared" si="5"/>
        <v>6.327021951710006E-2</v>
      </c>
      <c r="AU16" s="33" t="e">
        <f t="shared" si="6"/>
        <v>#VALUE!</v>
      </c>
      <c r="AV16" s="33" t="e">
        <f t="shared" si="4"/>
        <v>#VALUE!</v>
      </c>
      <c r="AW16" s="33">
        <f t="shared" si="7"/>
        <v>0.1160698172639844</v>
      </c>
      <c r="AX16" s="33">
        <f t="shared" si="8"/>
        <v>17.071361425392265</v>
      </c>
    </row>
    <row r="17" spans="1:51" x14ac:dyDescent="0.25">
      <c r="A17" s="30" t="str">
        <f>Intyensity!B54</f>
        <v>PS Beads</v>
      </c>
      <c r="B17" s="15">
        <f>IF(((Intyensity!H54-Intyensity!H$5)/Intyensity!H$4)&gt;Intyensity!H$2, ((Intyensity!H54-Intyensity!H$5)/Intyensity!H$4)*Intyensity!$C54*Intyensity!$D54/(Intyensity!$E54),"")</f>
        <v>7.2808147457397387</v>
      </c>
      <c r="C17" s="15">
        <f>IF(((Intyensity!I54-Intyensity!I$5)/Intyensity!I$4)&gt;Intyensity!I$2, ((Intyensity!I54-Intyensity!I$5)/Intyensity!I$4)*Intyensity!$C54*Intyensity!$D54/(Intyensity!$E54),"")</f>
        <v>232.07231510322805</v>
      </c>
      <c r="D17" s="15">
        <f>IF(((Intyensity!N54-Intyensity!N$5)/Intyensity!N$4)&gt;Intyensity!N$2, ((Intyensity!N54-Intyensity!N$5)/Intyensity!N$4)*Intyensity!$C54*Intyensity!$D54/(Intyensity!$E54),"")</f>
        <v>18.087635431216587</v>
      </c>
      <c r="E17" s="15">
        <f>IF(((Intyensity!O54-Intyensity!O$5)/Intyensity!O$4)&gt;Intyensity!O$2, ((Intyensity!O54-Intyensity!O$5)/Intyensity!O$4)*Intyensity!$C54*Intyensity!$D54/(Intyensity!$E54),"")</f>
        <v>18.395410752382471</v>
      </c>
      <c r="F17" s="15">
        <f>IF(((Intyensity!P54-Intyensity!P$5)/Intyensity!P$4)&gt;Intyensity!P$2, ((Intyensity!P54-Intyensity!P$5)/Intyensity!P$4)*Intyensity!$C54*Intyensity!$D54/(Intyensity!$E54),"")</f>
        <v>1.026147048698002</v>
      </c>
      <c r="G17" s="15">
        <f>IF(((Intyensity!Q54-Intyensity!Q$5)/Intyensity!Q$4)&gt;Intyensity!Q$2, ((Intyensity!Q54-Intyensity!Q$5)/Intyensity!Q$4)*Intyensity!$C54*Intyensity!$D54/(Intyensity!$E54),"")</f>
        <v>0.11435789840351376</v>
      </c>
      <c r="H17" s="15">
        <f>IF(((Intyensity!R54-Intyensity!R$5)/Intyensity!R$4)&gt;Intyensity!R$2, ((Intyensity!R54-Intyensity!R$5)/Intyensity!R$4)*Intyensity!$C54*Intyensity!$D54/(Intyensity!$E54),"")</f>
        <v>4.4485512301626429</v>
      </c>
      <c r="I17" s="15" t="str">
        <f>IF(((Intyensity!U54-Intyensity!U$5)/Intyensity!U$4)&gt;Intyensity!U$2, ((Intyensity!U54-Intyensity!U$5)/Intyensity!U$4)*Intyensity!$C54*Intyensity!$D54/(Intyensity!$E54),"")</f>
        <v/>
      </c>
      <c r="J17" s="15">
        <f>IF(((Intyensity!V54-Intyensity!V$5)/Intyensity!V$4)&gt;Intyensity!V$2, ((Intyensity!V54-Intyensity!V$5)/Intyensity!V$4)*Intyensity!$C54*Intyensity!$D54/(Intyensity!$E54),"")</f>
        <v>0.11136793731123766</v>
      </c>
      <c r="K17" s="15">
        <f>IF(((Intyensity!Y54-Intyensity!Y$5)/Intyensity!Y$4)&gt;Intyensity!Y$2, ((Intyensity!Y54-Intyensity!Y$5)/Intyensity!Y$4)*Intyensity!$C54*Intyensity!$D54/(Intyensity!$E54),"")</f>
        <v>3.3351004211182445</v>
      </c>
      <c r="L17" s="15">
        <f>IF(((Intyensity!Z54-Intyensity!Z$5)/Intyensity!Z$4)&gt;Intyensity!Z$2, ((Intyensity!Z54-Intyensity!Z$5)/Intyensity!Z$4)*Intyensity!$C54*Intyensity!$D54/(Intyensity!$E54),"")</f>
        <v>2.2393937269791762</v>
      </c>
      <c r="M17" s="15" t="str">
        <f>IF(((Intyensity!AE54-Intyensity!AE$5)/Intyensity!AE$4)&gt;Intyensity!AE$2, ((Intyensity!AE54-Intyensity!AE$5)/Intyensity!AE$4)*Intyensity!$C54*Intyensity!$D54/(Intyensity!$E54),"")</f>
        <v/>
      </c>
      <c r="N17" s="15">
        <f>IF(((Intyensity!AF54-Intyensity!AF$5)/Intyensity!AF$4)&gt;Intyensity!AF$2, ((Intyensity!AF54-Intyensity!AF$5)/Intyensity!AF$4)*Intyensity!$C54*Intyensity!$D54/(Intyensity!$E54),"")</f>
        <v>3.939661578408421E-2</v>
      </c>
      <c r="O17" s="15" t="str">
        <f>IF(((Intyensity!AG54-Intyensity!AG$5)/Intyensity!AG$4)&gt;Intyensity!AG$2, ((Intyensity!AG54-Intyensity!AG$5)/Intyensity!AG$4)*Intyensity!$C54*Intyensity!$D54/(Intyensity!$E54),"")</f>
        <v/>
      </c>
      <c r="P17" s="15">
        <f>IF(((Intyensity!AH54-Intyensity!AH$5)/Intyensity!AH$4)&gt;Intyensity!AH$2, ((Intyensity!AH54-Intyensity!AH$5)/Intyensity!AH$4)*Intyensity!$C54*Intyensity!$D54/(Intyensity!$E54),"")</f>
        <v>0.15967325994845874</v>
      </c>
      <c r="Q17" s="15">
        <f>IF(((Intyensity!AJ54-Intyensity!AJ$5)/Intyensity!AJ$4)&gt;Intyensity!AJ$2, ((Intyensity!AJ54-Intyensity!AJ$5)/Intyensity!AJ$4)*Intyensity!$C54*Intyensity!$D54/(Intyensity!$E54),"")</f>
        <v>2.6471139375002062E-2</v>
      </c>
      <c r="R17" s="15">
        <f>IF(((Intyensity!AP54-Intyensity!AP$5)/Intyensity!AP$4)&gt;Intyensity!AP$2, ((Intyensity!AP54-Intyensity!AP$5)/Intyensity!AP$4)*Intyensity!$C54*Intyensity!$D54/(Intyensity!$E54),"")</f>
        <v>0.16081597225762342</v>
      </c>
      <c r="S17" s="15">
        <f>IF(((Intyensity!AQ54-Intyensity!AQ$5)/Intyensity!AQ$4)&gt;Intyensity!AQ$2, ((Intyensity!AQ54-Intyensity!AQ$5)/Intyensity!AQ$4)*Intyensity!$C54*Intyensity!$D54/(Intyensity!$E54),"")</f>
        <v>0.46205327363222515</v>
      </c>
      <c r="T17" s="15">
        <f>IF(((Intyensity!AS54-Intyensity!AS$5)/Intyensity!AS$4)&gt;Intyensity!AS$2, ((Intyensity!AS54-Intyensity!AS$5)/Intyensity!AS$4)*Intyensity!$C54*Intyensity!$D54/(Intyensity!$E54),"")</f>
        <v>0.13240126321548137</v>
      </c>
      <c r="U17" s="15" t="str">
        <f>IF(((Intyensity!AT54-Intyensity!AT$5)/Intyensity!AT$4)&gt;Intyensity!AT$2, ((Intyensity!AT54-Intyensity!AT$5)/Intyensity!AT$4)*Intyensity!$C54*Intyensity!$D54/(Intyensity!$E54),"")</f>
        <v/>
      </c>
      <c r="V17" s="15" t="str">
        <f>IF(((Intyensity!AU54-Intyensity!AU$5)/Intyensity!AU$4)&gt;Intyensity!AU$2, ((Intyensity!AU54-Intyensity!AU$5)/Intyensity!AU$4)*Intyensity!$C54*Intyensity!$D54/(Intyensity!$E54),"")</f>
        <v/>
      </c>
      <c r="W17" s="15">
        <f>IF(((Intyensity!AV54-Intyensity!AV$5)/Intyensity!AV$4)&gt;Intyensity!AV$2, ((Intyensity!AV54-Intyensity!AV$5)/Intyensity!AV$4)*Intyensity!$C54*Intyensity!$D54/(Intyensity!$E54),"")</f>
        <v>1.1543352786597535E-3</v>
      </c>
      <c r="X17" s="15">
        <f>IF(((Intyensity!AW54-Intyensity!AW$5)/Intyensity!AW$4)&gt;Intyensity!AW$2, ((Intyensity!AW54-Intyensity!AW$5)/Intyensity!AW$4)*Intyensity!$C54*Intyensity!$D54/(Intyensity!$E54),"")</f>
        <v>4.8381966527381486E-3</v>
      </c>
      <c r="Y17" s="15" t="str">
        <f>IF(((Intyensity!AY54-Intyensity!AY$5)/Intyensity!AY$4)&gt;Intyensity!AY$2, ((Intyensity!AY54-Intyensity!AY$5)/Intyensity!AY$4)*Intyensity!$C54*Intyensity!$D54/(Intyensity!$E54),"")</f>
        <v/>
      </c>
      <c r="Z17" s="15" t="str">
        <f>IF(((Intyensity!AZ54-Intyensity!AZ$5)/Intyensity!AZ$4)&gt;Intyensity!AZ$2, ((Intyensity!AZ54-Intyensity!AZ$5)/Intyensity!AZ$4)*Intyensity!$C54*Intyensity!$D54/(Intyensity!$E54),"")</f>
        <v/>
      </c>
      <c r="AA17" s="15" t="str">
        <f>IF(((Intyensity!BA54-Intyensity!BA$5)/Intyensity!BA$4)&gt;Intyensity!BA$2, ((Intyensity!BA54-Intyensity!BA$5)/Intyensity!BA$4)*Intyensity!$C54*Intyensity!$D54/(Intyensity!$E54),"")</f>
        <v/>
      </c>
      <c r="AB17" s="15" t="e">
        <f>IF(((Intyensity!BB54-Intyensity!BB$5)/Intyensity!BB$4)&gt;Intyensity!BB$2, ((Intyensity!BB54-Intyensity!BB$5)/Intyensity!BB$4)*Intyensity!$C54*Intyensity!$D54/(Intyensity!$E54),"")</f>
        <v>#DIV/0!</v>
      </c>
      <c r="AC17" s="15" t="str">
        <f>IF(((Intyensity!BC54-Intyensity!BC$5)/Intyensity!BC$4)&gt;Intyensity!BC$2, ((Intyensity!BC54-Intyensity!BC$5)/Intyensity!BC$4)*Intyensity!$C54*Intyensity!$D54/(Intyensity!$E54),"")</f>
        <v/>
      </c>
      <c r="AD17" s="15" t="str">
        <f>IF(((Intyensity!BD54-Intyensity!BD$5)/Intyensity!BD$4)&gt;Intyensity!BD$2, ((Intyensity!BD54-Intyensity!BD$5)/Intyensity!BD$4)*Intyensity!$C54*Intyensity!$D54/(Intyensity!$E54),"")</f>
        <v/>
      </c>
      <c r="AE17" s="15" t="str">
        <f>IF(((Intyensity!BE54-Intyensity!BE$5)/Intyensity!BE$4)&gt;Intyensity!BE$2, ((Intyensity!BE54-Intyensity!BE$5)/Intyensity!BE$4)*Intyensity!$C54*Intyensity!$D54/(Intyensity!$E54),"")</f>
        <v/>
      </c>
      <c r="AF17" s="15" t="e">
        <f>IF(((Intyensity!BF54-Intyensity!BF$5)/Intyensity!BF$4)&gt;Intyensity!BF$2, ((Intyensity!BF54-Intyensity!BF$5)/Intyensity!BF$4)*Intyensity!$C54*Intyensity!$D54/(Intyensity!$E54),"")</f>
        <v>#DIV/0!</v>
      </c>
      <c r="AG17" s="15" t="str">
        <f>IF(((Intyensity!BG54-Intyensity!BG$5)/Intyensity!BG$4)&gt;Intyensity!BG$2, ((Intyensity!BG54-Intyensity!BG$5)/Intyensity!BG$4)*Intyensity!$C54*Intyensity!$D54/(Intyensity!$E54),"")</f>
        <v/>
      </c>
      <c r="AH17" s="15" t="e">
        <f>IF(((Intyensity!BH54-Intyensity!BH$5)/Intyensity!BH$4)&gt;Intyensity!BH$2, ((Intyensity!BH54-Intyensity!BH$5)/Intyensity!BH$4)*Intyensity!$C54*Intyensity!$D54/(Intyensity!$E54),"")</f>
        <v>#DIV/0!</v>
      </c>
      <c r="AI17" s="15">
        <f>IF(((Intyensity!BI54-Intyensity!BI$5)/Intyensity!BI$4)&gt;Intyensity!BI$2, ((Intyensity!BI54-Intyensity!BI$5)/Intyensity!BI$4)*Intyensity!$C54*Intyensity!$D54/(Intyensity!$E54),"")</f>
        <v>6.5350991813745735E-2</v>
      </c>
      <c r="AJ17" s="15">
        <f>IF(((Intyensity!BJ54-Intyensity!BJ$5)/Intyensity!BJ$4)&gt;Intyensity!BJ$2, ((Intyensity!BJ54-Intyensity!BJ$5)/Intyensity!BJ$4)*Intyensity!$C54*Intyensity!$D54/(Intyensity!$E54),"")</f>
        <v>1.557795736101545E-2</v>
      </c>
      <c r="AK17" s="15" t="str">
        <f>IF(((Intyensity!BK54-Intyensity!BK$5)/Intyensity!BK$4)&gt;Intyensity!BK$2, ((Intyensity!BK54-Intyensity!BK$5)/Intyensity!BK$4)*Intyensity!$C54*Intyensity!$D54/(Intyensity!$E54),"")</f>
        <v/>
      </c>
      <c r="AL17" s="15">
        <f>IF(((Intyensity!BL54-Intyensity!BL$5)/Intyensity!BL$4)&gt;Intyensity!BL$2, ((Intyensity!BL54-Intyensity!BL$5)/Intyensity!BL$4)*Intyensity!$C54*Intyensity!$D54/(Intyensity!$E54),"")</f>
        <v>6.4190383544745461E-2</v>
      </c>
      <c r="AM17" s="15">
        <f>IF(((Intyensity!BM54-Intyensity!BM$5)/Intyensity!BM$4)&gt;Intyensity!BM$2, ((Intyensity!BM54-Intyensity!BM$5)/Intyensity!BM$4)*Intyensity!$C54*Intyensity!$D54/(Intyensity!$E54),"")</f>
        <v>8.2668006252201495E-3</v>
      </c>
      <c r="AN17" s="15">
        <f>IF(((Intyensity!BN54-Intyensity!BN$5)/Intyensity!BN$4)&gt;Intyensity!BN$2, ((Intyensity!BN54-Intyensity!BN$5)/Intyensity!BN$4)*Intyensity!$C54*Intyensity!$D54/(Intyensity!$E54),"")</f>
        <v>1.4278355118095006E-2</v>
      </c>
      <c r="AO17" s="15" t="str">
        <f>IF(((Intyensity!BO54-Intyensity!BO$5)/Intyensity!BO$4)&gt;Intyensity!BO$2, ((Intyensity!BO54-Intyensity!BO$5)/Intyensity!BO$4)*Intyensity!$C54*Intyensity!$D54/(Intyensity!$E54),"")</f>
        <v/>
      </c>
      <c r="AP17" s="15"/>
      <c r="AR17" s="46" t="e">
        <f>#REF!/#REF!</f>
        <v>#REF!</v>
      </c>
      <c r="AS17" s="46" t="e">
        <f>#REF!/AJ17</f>
        <v>#REF!</v>
      </c>
      <c r="AT17" s="46">
        <f t="shared" si="5"/>
        <v>3.1373043107279557E-2</v>
      </c>
      <c r="AU17" s="46" t="e">
        <f t="shared" si="6"/>
        <v>#VALUE!</v>
      </c>
      <c r="AV17" s="46" t="e">
        <f t="shared" si="4"/>
        <v>#VALUE!</v>
      </c>
      <c r="AW17" s="46">
        <f t="shared" si="7"/>
        <v>0.23066994075293254</v>
      </c>
      <c r="AX17" s="46">
        <f t="shared" si="8"/>
        <v>39.944631619874301</v>
      </c>
    </row>
    <row r="18" spans="1:51" s="27" customFormat="1" x14ac:dyDescent="0.25">
      <c r="A18" s="32" t="str">
        <f>Intyensity!B55</f>
        <v>HNO3</v>
      </c>
      <c r="B18" s="28" t="str">
        <f>IF(((Intyensity!H55-Intyensity!H$5)/Intyensity!H$4)&gt;Intyensity!H$2, ((Intyensity!H55-Intyensity!H$5)/Intyensity!H$4)*Intyensity!$C55*Intyensity!$D55/(Intyensity!$E55),"")</f>
        <v/>
      </c>
      <c r="C18" s="28" t="str">
        <f>IF(((Intyensity!I55-Intyensity!I$5)/Intyensity!I$4)&gt;Intyensity!I$2, ((Intyensity!I55-Intyensity!I$5)/Intyensity!I$4)*Intyensity!$C55*Intyensity!$D55/(Intyensity!$E55),"")</f>
        <v/>
      </c>
      <c r="D18" s="28" t="str">
        <f>IF(((Intyensity!N55-Intyensity!N$5)/Intyensity!N$4)&gt;Intyensity!N$2, ((Intyensity!N55-Intyensity!N$5)/Intyensity!N$4)*Intyensity!$C55*Intyensity!$D55/(Intyensity!$E55),"")</f>
        <v/>
      </c>
      <c r="E18" s="28">
        <f>IF(((Intyensity!O55-Intyensity!O$5)/Intyensity!O$4)&gt;Intyensity!O$2, ((Intyensity!O55-Intyensity!O$5)/Intyensity!O$4)*Intyensity!$C55*Intyensity!$D55/(Intyensity!$E55),"")</f>
        <v>0.4501488926106294</v>
      </c>
      <c r="F18" s="28">
        <f>IF(((Intyensity!P55-Intyensity!P$5)/Intyensity!P$4)&gt;Intyensity!P$2, ((Intyensity!P55-Intyensity!P$5)/Intyensity!P$4)*Intyensity!$C55*Intyensity!$D55/(Intyensity!$E55),"")</f>
        <v>2.1192329370974837E-2</v>
      </c>
      <c r="G18" s="28" t="str">
        <f>IF(((Intyensity!Q55-Intyensity!Q$5)/Intyensity!Q$4)&gt;Intyensity!Q$2, ((Intyensity!Q55-Intyensity!Q$5)/Intyensity!Q$4)*Intyensity!$C55*Intyensity!$D55/(Intyensity!$E55),"")</f>
        <v/>
      </c>
      <c r="H18" s="28" t="str">
        <f>IF(((Intyensity!R55-Intyensity!R$5)/Intyensity!R$4)&gt;Intyensity!R$2, ((Intyensity!R55-Intyensity!R$5)/Intyensity!R$4)*Intyensity!$C55*Intyensity!$D55/(Intyensity!$E55),"")</f>
        <v/>
      </c>
      <c r="I18" s="28" t="str">
        <f>IF(((Intyensity!U55-Intyensity!U$5)/Intyensity!U$4)&gt;Intyensity!U$2, ((Intyensity!U55-Intyensity!U$5)/Intyensity!U$4)*Intyensity!$C55*Intyensity!$D55/(Intyensity!$E55),"")</f>
        <v/>
      </c>
      <c r="J18" s="28" t="str">
        <f>IF(((Intyensity!V55-Intyensity!V$5)/Intyensity!V$4)&gt;Intyensity!V$2, ((Intyensity!V55-Intyensity!V$5)/Intyensity!V$4)*Intyensity!$C55*Intyensity!$D55/(Intyensity!$E55),"")</f>
        <v/>
      </c>
      <c r="K18" s="28" t="str">
        <f>IF(((Intyensity!Y55-Intyensity!Y$5)/Intyensity!Y$4)&gt;Intyensity!Y$2, ((Intyensity!Y55-Intyensity!Y$5)/Intyensity!Y$4)*Intyensity!$C55*Intyensity!$D55/(Intyensity!$E55),"")</f>
        <v/>
      </c>
      <c r="L18" s="28" t="str">
        <f>IF(((Intyensity!Z55-Intyensity!Z$5)/Intyensity!Z$4)&gt;Intyensity!Z$2, ((Intyensity!Z55-Intyensity!Z$5)/Intyensity!Z$4)*Intyensity!$C55*Intyensity!$D55/(Intyensity!$E55),"")</f>
        <v/>
      </c>
      <c r="M18" s="28" t="str">
        <f>IF(((Intyensity!AE55-Intyensity!AE$5)/Intyensity!AE$4)&gt;Intyensity!AE$2, ((Intyensity!AE55-Intyensity!AE$5)/Intyensity!AE$4)*Intyensity!$C55*Intyensity!$D55/(Intyensity!$E55),"")</f>
        <v/>
      </c>
      <c r="N18" s="28" t="str">
        <f>IF(((Intyensity!AF55-Intyensity!AF$5)/Intyensity!AF$4)&gt;Intyensity!AF$2, ((Intyensity!AF55-Intyensity!AF$5)/Intyensity!AF$4)*Intyensity!$C55*Intyensity!$D55/(Intyensity!$E55),"")</f>
        <v/>
      </c>
      <c r="O18" s="28" t="str">
        <f>IF(((Intyensity!AG55-Intyensity!AG$5)/Intyensity!AG$4)&gt;Intyensity!AG$2, ((Intyensity!AG55-Intyensity!AG$5)/Intyensity!AG$4)*Intyensity!$C55*Intyensity!$D55/(Intyensity!$E55),"")</f>
        <v/>
      </c>
      <c r="P18" s="28" t="str">
        <f>IF(((Intyensity!AH55-Intyensity!AH$5)/Intyensity!AH$4)&gt;Intyensity!AH$2, ((Intyensity!AH55-Intyensity!AH$5)/Intyensity!AH$4)*Intyensity!$C55*Intyensity!$D55/(Intyensity!$E55),"")</f>
        <v/>
      </c>
      <c r="Q18" s="28" t="str">
        <f>IF(((Intyensity!AJ55-Intyensity!AJ$5)/Intyensity!AJ$4)&gt;Intyensity!AJ$2, ((Intyensity!AJ55-Intyensity!AJ$5)/Intyensity!AJ$4)*Intyensity!$C55*Intyensity!$D55/(Intyensity!$E55),"")</f>
        <v/>
      </c>
      <c r="R18" s="28" t="str">
        <f>IF(((Intyensity!AP55-Intyensity!AP$5)/Intyensity!AP$4)&gt;Intyensity!AP$2, ((Intyensity!AP55-Intyensity!AP$5)/Intyensity!AP$4)*Intyensity!$C55*Intyensity!$D55/(Intyensity!$E55),"")</f>
        <v/>
      </c>
      <c r="S18" s="28" t="str">
        <f>IF(((Intyensity!AQ55-Intyensity!AQ$5)/Intyensity!AQ$4)&gt;Intyensity!AQ$2, ((Intyensity!AQ55-Intyensity!AQ$5)/Intyensity!AQ$4)*Intyensity!$C55*Intyensity!$D55/(Intyensity!$E55),"")</f>
        <v/>
      </c>
      <c r="T18" s="28" t="str">
        <f>IF(((Intyensity!AS55-Intyensity!AS$5)/Intyensity!AS$4)&gt;Intyensity!AS$2, ((Intyensity!AS55-Intyensity!AS$5)/Intyensity!AS$4)*Intyensity!$C55*Intyensity!$D55/(Intyensity!$E55),"")</f>
        <v/>
      </c>
      <c r="U18" s="28" t="str">
        <f>IF(((Intyensity!AT55-Intyensity!AT$5)/Intyensity!AT$4)&gt;Intyensity!AT$2, ((Intyensity!AT55-Intyensity!AT$5)/Intyensity!AT$4)*Intyensity!$C55*Intyensity!$D55/(Intyensity!$E55),"")</f>
        <v/>
      </c>
      <c r="V18" s="28" t="str">
        <f>IF(((Intyensity!AU55-Intyensity!AU$5)/Intyensity!AU$4)&gt;Intyensity!AU$2, ((Intyensity!AU55-Intyensity!AU$5)/Intyensity!AU$4)*Intyensity!$C55*Intyensity!$D55/(Intyensity!$E55),"")</f>
        <v/>
      </c>
      <c r="W18" s="28" t="str">
        <f>IF(((Intyensity!AV55-Intyensity!AV$5)/Intyensity!AV$4)&gt;Intyensity!AV$2, ((Intyensity!AV55-Intyensity!AV$5)/Intyensity!AV$4)*Intyensity!$C55*Intyensity!$D55/(Intyensity!$E55),"")</f>
        <v/>
      </c>
      <c r="X18" s="28" t="str">
        <f>IF(((Intyensity!AW55-Intyensity!AW$5)/Intyensity!AW$4)&gt;Intyensity!AW$2, ((Intyensity!AW55-Intyensity!AW$5)/Intyensity!AW$4)*Intyensity!$C55*Intyensity!$D55/(Intyensity!$E55),"")</f>
        <v/>
      </c>
      <c r="Y18" s="28" t="str">
        <f>IF(((Intyensity!AY55-Intyensity!AY$5)/Intyensity!AY$4)&gt;Intyensity!AY$2, ((Intyensity!AY55-Intyensity!AY$5)/Intyensity!AY$4)*Intyensity!$C55*Intyensity!$D55/(Intyensity!$E55),"")</f>
        <v/>
      </c>
      <c r="Z18" s="28" t="str">
        <f>IF(((Intyensity!AZ55-Intyensity!AZ$5)/Intyensity!AZ$4)&gt;Intyensity!AZ$2, ((Intyensity!AZ55-Intyensity!AZ$5)/Intyensity!AZ$4)*Intyensity!$C55*Intyensity!$D55/(Intyensity!$E55),"")</f>
        <v/>
      </c>
      <c r="AA18" s="28" t="str">
        <f>IF(((Intyensity!BA55-Intyensity!BA$5)/Intyensity!BA$4)&gt;Intyensity!BA$2, ((Intyensity!BA55-Intyensity!BA$5)/Intyensity!BA$4)*Intyensity!$C55*Intyensity!$D55/(Intyensity!$E55),"")</f>
        <v/>
      </c>
      <c r="AB18" s="28" t="e">
        <f>IF(((Intyensity!BB55-Intyensity!BB$5)/Intyensity!BB$4)&gt;Intyensity!BB$2, ((Intyensity!BB55-Intyensity!BB$5)/Intyensity!BB$4)*Intyensity!$C55*Intyensity!$D55/(Intyensity!$E55),"")</f>
        <v>#DIV/0!</v>
      </c>
      <c r="AC18" s="28" t="str">
        <f>IF(((Intyensity!BC55-Intyensity!BC$5)/Intyensity!BC$4)&gt;Intyensity!BC$2, ((Intyensity!BC55-Intyensity!BC$5)/Intyensity!BC$4)*Intyensity!$C55*Intyensity!$D55/(Intyensity!$E55),"")</f>
        <v/>
      </c>
      <c r="AD18" s="28" t="str">
        <f>IF(((Intyensity!BD55-Intyensity!BD$5)/Intyensity!BD$4)&gt;Intyensity!BD$2, ((Intyensity!BD55-Intyensity!BD$5)/Intyensity!BD$4)*Intyensity!$C55*Intyensity!$D55/(Intyensity!$E55),"")</f>
        <v/>
      </c>
      <c r="AE18" s="28" t="str">
        <f>IF(((Intyensity!BE55-Intyensity!BE$5)/Intyensity!BE$4)&gt;Intyensity!BE$2, ((Intyensity!BE55-Intyensity!BE$5)/Intyensity!BE$4)*Intyensity!$C55*Intyensity!$D55/(Intyensity!$E55),"")</f>
        <v/>
      </c>
      <c r="AF18" s="28" t="e">
        <f>IF(((Intyensity!BF55-Intyensity!BF$5)/Intyensity!BF$4)&gt;Intyensity!BF$2, ((Intyensity!BF55-Intyensity!BF$5)/Intyensity!BF$4)*Intyensity!$C55*Intyensity!$D55/(Intyensity!$E55),"")</f>
        <v>#DIV/0!</v>
      </c>
      <c r="AG18" s="28" t="str">
        <f>IF(((Intyensity!BG55-Intyensity!BG$5)/Intyensity!BG$4)&gt;Intyensity!BG$2, ((Intyensity!BG55-Intyensity!BG$5)/Intyensity!BG$4)*Intyensity!$C55*Intyensity!$D55/(Intyensity!$E55),"")</f>
        <v/>
      </c>
      <c r="AH18" s="28" t="e">
        <f>IF(((Intyensity!BH55-Intyensity!BH$5)/Intyensity!BH$4)&gt;Intyensity!BH$2, ((Intyensity!BH55-Intyensity!BH$5)/Intyensity!BH$4)*Intyensity!$C55*Intyensity!$D55/(Intyensity!$E55),"")</f>
        <v>#DIV/0!</v>
      </c>
      <c r="AI18" s="28" t="str">
        <f>IF(((Intyensity!BI55-Intyensity!BI$5)/Intyensity!BI$4)&gt;Intyensity!BI$2, ((Intyensity!BI55-Intyensity!BI$5)/Intyensity!BI$4)*Intyensity!$C55*Intyensity!$D55/(Intyensity!$E55),"")</f>
        <v/>
      </c>
      <c r="AJ18" s="28" t="str">
        <f>IF(((Intyensity!BJ55-Intyensity!BJ$5)/Intyensity!BJ$4)&gt;Intyensity!BJ$2, ((Intyensity!BJ55-Intyensity!BJ$5)/Intyensity!BJ$4)*Intyensity!$C55*Intyensity!$D55/(Intyensity!$E55),"")</f>
        <v/>
      </c>
      <c r="AK18" s="28" t="str">
        <f>IF(((Intyensity!BK55-Intyensity!BK$5)/Intyensity!BK$4)&gt;Intyensity!BK$2, ((Intyensity!BK55-Intyensity!BK$5)/Intyensity!BK$4)*Intyensity!$C55*Intyensity!$D55/(Intyensity!$E55),"")</f>
        <v/>
      </c>
      <c r="AL18" s="28" t="str">
        <f>IF(((Intyensity!BL55-Intyensity!BL$5)/Intyensity!BL$4)&gt;Intyensity!BL$2, ((Intyensity!BL55-Intyensity!BL$5)/Intyensity!BL$4)*Intyensity!$C55*Intyensity!$D55/(Intyensity!$E55),"")</f>
        <v/>
      </c>
      <c r="AM18" s="28" t="str">
        <f>IF(((Intyensity!BM55-Intyensity!BM$5)/Intyensity!BM$4)&gt;Intyensity!BM$2, ((Intyensity!BM55-Intyensity!BM$5)/Intyensity!BM$4)*Intyensity!$C55*Intyensity!$D55/(Intyensity!$E55),"")</f>
        <v/>
      </c>
      <c r="AN18" s="28" t="str">
        <f>IF(((Intyensity!BN55-Intyensity!BN$5)/Intyensity!BN$4)&gt;Intyensity!BN$2, ((Intyensity!BN55-Intyensity!BN$5)/Intyensity!BN$4)*Intyensity!$C55*Intyensity!$D55/(Intyensity!$E55),"")</f>
        <v/>
      </c>
      <c r="AO18" s="28" t="str">
        <f>IF(((Intyensity!BO55-Intyensity!BO$5)/Intyensity!BO$4)&gt;Intyensity!BO$2, ((Intyensity!BO55-Intyensity!BO$5)/Intyensity!BO$4)*Intyensity!$C55*Intyensity!$D55/(Intyensity!$E55),"")</f>
        <v/>
      </c>
      <c r="AP18" s="28"/>
      <c r="AR18" s="33" t="e">
        <f>#REF!/#REF!</f>
        <v>#REF!</v>
      </c>
      <c r="AS18" s="33" t="e">
        <f>#REF!/AJ18</f>
        <v>#REF!</v>
      </c>
      <c r="AT18" s="33" t="e">
        <f t="shared" si="5"/>
        <v>#VALUE!</v>
      </c>
      <c r="AU18" s="33" t="e">
        <f t="shared" si="6"/>
        <v>#VALUE!</v>
      </c>
      <c r="AV18" s="33" t="e">
        <f t="shared" si="4"/>
        <v>#VALUE!</v>
      </c>
      <c r="AW18" s="33" t="e">
        <f t="shared" si="7"/>
        <v>#VALUE!</v>
      </c>
      <c r="AX18" s="33" t="e">
        <f t="shared" si="8"/>
        <v>#VALUE!</v>
      </c>
    </row>
    <row r="19" spans="1:51" s="36" customFormat="1" x14ac:dyDescent="0.25">
      <c r="A19" s="34" t="str">
        <f>Intyensity!B56</f>
        <v>STD 1ppb</v>
      </c>
      <c r="B19" s="35" t="str">
        <f>IF(((Intyensity!H56-Intyensity!H$5)/Intyensity!H$4)&gt;Intyensity!H$2, ((Intyensity!H56-Intyensity!H$5)/Intyensity!H$4)*Intyensity!$C56*Intyensity!$D56/(Intyensity!$E56),"")</f>
        <v/>
      </c>
      <c r="C19" s="35" t="str">
        <f>IF(((Intyensity!I56-Intyensity!I$5)/Intyensity!I$4)&gt;Intyensity!I$2, ((Intyensity!I56-Intyensity!I$5)/Intyensity!I$4)*Intyensity!$C56*Intyensity!$D56/(Intyensity!$E56),"")</f>
        <v/>
      </c>
      <c r="D19" s="35">
        <f>IF(((Intyensity!N56-Intyensity!N$5)/Intyensity!N$4)&gt;Intyensity!N$2, ((Intyensity!N56-Intyensity!N$5)/Intyensity!N$4)*Intyensity!$C56*Intyensity!$D56/(Intyensity!$E56),"")</f>
        <v>0.90745356891301288</v>
      </c>
      <c r="E19" s="35">
        <f>IF(((Intyensity!O56-Intyensity!O$5)/Intyensity!O$4)&gt;Intyensity!O$2, ((Intyensity!O56-Intyensity!O$5)/Intyensity!O$4)*Intyensity!$C56*Intyensity!$D56/(Intyensity!$E56),"")</f>
        <v>1.2129337873009367</v>
      </c>
      <c r="F19" s="35">
        <f>IF(((Intyensity!P56-Intyensity!P$5)/Intyensity!P$4)&gt;Intyensity!P$2, ((Intyensity!P56-Intyensity!P$5)/Intyensity!P$4)*Intyensity!$C56*Intyensity!$D56/(Intyensity!$E56),"")</f>
        <v>0.80218414359751666</v>
      </c>
      <c r="G19" s="35">
        <f>IF(((Intyensity!Q56-Intyensity!Q$5)/Intyensity!Q$4)&gt;Intyensity!Q$2, ((Intyensity!Q56-Intyensity!Q$5)/Intyensity!Q$4)*Intyensity!$C56*Intyensity!$D56/(Intyensity!$E56),"")</f>
        <v>0.84010158161027915</v>
      </c>
      <c r="H19" s="35">
        <f>IF(((Intyensity!R56-Intyensity!R$5)/Intyensity!R$4)&gt;Intyensity!R$2, ((Intyensity!R56-Intyensity!R$5)/Intyensity!R$4)*Intyensity!$C56*Intyensity!$D56/(Intyensity!$E56),"")</f>
        <v>0.89549643732172557</v>
      </c>
      <c r="I19" s="35">
        <f>IF(((Intyensity!U56-Intyensity!U$5)/Intyensity!U$4)&gt;Intyensity!U$2, ((Intyensity!U56-Intyensity!U$5)/Intyensity!U$4)*Intyensity!$C56*Intyensity!$D56/(Intyensity!$E56),"")</f>
        <v>0.84320487292344781</v>
      </c>
      <c r="J19" s="35">
        <f>IF(((Intyensity!V56-Intyensity!V$5)/Intyensity!V$4)&gt;Intyensity!V$2, ((Intyensity!V56-Intyensity!V$5)/Intyensity!V$4)*Intyensity!$C56*Intyensity!$D56/(Intyensity!$E56),"")</f>
        <v>0.89447694971636749</v>
      </c>
      <c r="K19" s="35">
        <f>IF(((Intyensity!Y56-Intyensity!Y$5)/Intyensity!Y$4)&gt;Intyensity!Y$2, ((Intyensity!Y56-Intyensity!Y$5)/Intyensity!Y$4)*Intyensity!$C56*Intyensity!$D56/(Intyensity!$E56),"")</f>
        <v>0.90601675423313299</v>
      </c>
      <c r="L19" s="35">
        <f>IF(((Intyensity!Z56-Intyensity!Z$5)/Intyensity!Z$4)&gt;Intyensity!Z$2, ((Intyensity!Z56-Intyensity!Z$5)/Intyensity!Z$4)*Intyensity!$C56*Intyensity!$D56/(Intyensity!$E56),"")</f>
        <v>0.90605021010091924</v>
      </c>
      <c r="M19" s="35">
        <f>IF(((Intyensity!AE56-Intyensity!AE$5)/Intyensity!AE$4)&gt;Intyensity!AE$2, ((Intyensity!AE56-Intyensity!AE$5)/Intyensity!AE$4)*Intyensity!$C56*Intyensity!$D56/(Intyensity!$E56),"")</f>
        <v>0.93305451104075676</v>
      </c>
      <c r="N19" s="35">
        <f>IF(((Intyensity!AF56-Intyensity!AF$5)/Intyensity!AF$4)&gt;Intyensity!AF$2, ((Intyensity!AF56-Intyensity!AF$5)/Intyensity!AF$4)*Intyensity!$C56*Intyensity!$D56/(Intyensity!$E56),"")</f>
        <v>0.8816110828759367</v>
      </c>
      <c r="O19" s="35">
        <f>IF(((Intyensity!AG56-Intyensity!AG$5)/Intyensity!AG$4)&gt;Intyensity!AG$2, ((Intyensity!AG56-Intyensity!AG$5)/Intyensity!AG$4)*Intyensity!$C56*Intyensity!$D56/(Intyensity!$E56),"")</f>
        <v>0.91962151255292224</v>
      </c>
      <c r="P19" s="35">
        <f>IF(((Intyensity!AH56-Intyensity!AH$5)/Intyensity!AH$4)&gt;Intyensity!AH$2, ((Intyensity!AH56-Intyensity!AH$5)/Intyensity!AH$4)*Intyensity!$C56*Intyensity!$D56/(Intyensity!$E56),"")</f>
        <v>0.97971372942460588</v>
      </c>
      <c r="Q19" s="35">
        <f>IF(((Intyensity!AJ56-Intyensity!AJ$5)/Intyensity!AJ$4)&gt;Intyensity!AJ$2, ((Intyensity!AJ56-Intyensity!AJ$5)/Intyensity!AJ$4)*Intyensity!$C56*Intyensity!$D56/(Intyensity!$E56),"")</f>
        <v>0.8753012613739356</v>
      </c>
      <c r="R19" s="35">
        <f>IF(((Intyensity!AP56-Intyensity!AP$5)/Intyensity!AP$4)&gt;Intyensity!AP$2, ((Intyensity!AP56-Intyensity!AP$5)/Intyensity!AP$4)*Intyensity!$C56*Intyensity!$D56/(Intyensity!$E56),"")</f>
        <v>0.89920827802643311</v>
      </c>
      <c r="S19" s="35">
        <f>IF(((Intyensity!AQ56-Intyensity!AQ$5)/Intyensity!AQ$4)&gt;Intyensity!AQ$2, ((Intyensity!AQ56-Intyensity!AQ$5)/Intyensity!AQ$4)*Intyensity!$C56*Intyensity!$D56/(Intyensity!$E56),"")</f>
        <v>0.89887699093478213</v>
      </c>
      <c r="T19" s="35">
        <f>IF(((Intyensity!AS56-Intyensity!AS$5)/Intyensity!AS$4)&gt;Intyensity!AS$2, ((Intyensity!AS56-Intyensity!AS$5)/Intyensity!AS$4)*Intyensity!$C56*Intyensity!$D56/(Intyensity!$E56),"")</f>
        <v>0.89686682379358429</v>
      </c>
      <c r="U19" s="35">
        <f>IF(((Intyensity!AT56-Intyensity!AT$5)/Intyensity!AT$4)&gt;Intyensity!AT$2, ((Intyensity!AT56-Intyensity!AT$5)/Intyensity!AT$4)*Intyensity!$C56*Intyensity!$D56/(Intyensity!$E56),"")</f>
        <v>0.93527287128235781</v>
      </c>
      <c r="V19" s="35">
        <f>IF(((Intyensity!AU56-Intyensity!AU$5)/Intyensity!AU$4)&gt;Intyensity!AU$2, ((Intyensity!AU56-Intyensity!AU$5)/Intyensity!AU$4)*Intyensity!$C56*Intyensity!$D56/(Intyensity!$E56),"")</f>
        <v>0.94507258840223329</v>
      </c>
      <c r="W19" s="35">
        <f>IF(((Intyensity!AV56-Intyensity!AV$5)/Intyensity!AV$4)&gt;Intyensity!AV$2, ((Intyensity!AV56-Intyensity!AV$5)/Intyensity!AV$4)*Intyensity!$C56*Intyensity!$D56/(Intyensity!$E56),"")</f>
        <v>0.87388113178235804</v>
      </c>
      <c r="X19" s="35">
        <f>IF(((Intyensity!AW56-Intyensity!AW$5)/Intyensity!AW$4)&gt;Intyensity!AW$2, ((Intyensity!AW56-Intyensity!AW$5)/Intyensity!AW$4)*Intyensity!$C56*Intyensity!$D56/(Intyensity!$E56),"")</f>
        <v>0.95159404249809521</v>
      </c>
      <c r="Y19" s="35">
        <f>IF(((Intyensity!AY56-Intyensity!AY$5)/Intyensity!AY$4)&gt;Intyensity!AY$2, ((Intyensity!AY56-Intyensity!AY$5)/Intyensity!AY$4)*Intyensity!$C56*Intyensity!$D56/(Intyensity!$E56),"")</f>
        <v>0.87030212532063311</v>
      </c>
      <c r="Z19" s="35">
        <f>IF(((Intyensity!AZ56-Intyensity!AZ$5)/Intyensity!AZ$4)&gt;Intyensity!AZ$2, ((Intyensity!AZ56-Intyensity!AZ$5)/Intyensity!AZ$4)*Intyensity!$C56*Intyensity!$D56/(Intyensity!$E56),"")</f>
        <v>0.91138965632650359</v>
      </c>
      <c r="AA19" s="35">
        <f>IF(((Intyensity!BA56-Intyensity!BA$5)/Intyensity!BA$4)&gt;Intyensity!BA$2, ((Intyensity!BA56-Intyensity!BA$5)/Intyensity!BA$4)*Intyensity!$C56*Intyensity!$D56/(Intyensity!$E56),"")</f>
        <v>0.87445651638126887</v>
      </c>
      <c r="AB19" s="35" t="e">
        <f>IF(((Intyensity!BB56-Intyensity!BB$5)/Intyensity!BB$4)&gt;Intyensity!BB$2, ((Intyensity!BB56-Intyensity!BB$5)/Intyensity!BB$4)*Intyensity!$C56*Intyensity!$D56/(Intyensity!$E56),"")</f>
        <v>#DIV/0!</v>
      </c>
      <c r="AC19" s="35">
        <f>IF(((Intyensity!BC56-Intyensity!BC$5)/Intyensity!BC$4)&gt;Intyensity!BC$2, ((Intyensity!BC56-Intyensity!BC$5)/Intyensity!BC$4)*Intyensity!$C56*Intyensity!$D56/(Intyensity!$E56),"")</f>
        <v>0.87293716058747428</v>
      </c>
      <c r="AD19" s="35">
        <f>IF(((Intyensity!BD56-Intyensity!BD$5)/Intyensity!BD$4)&gt;Intyensity!BD$2, ((Intyensity!BD56-Intyensity!BD$5)/Intyensity!BD$4)*Intyensity!$C56*Intyensity!$D56/(Intyensity!$E56),"")</f>
        <v>0.98353042663836343</v>
      </c>
      <c r="AE19" s="35">
        <f>IF(((Intyensity!BE56-Intyensity!BE$5)/Intyensity!BE$4)&gt;Intyensity!BE$2, ((Intyensity!BE56-Intyensity!BE$5)/Intyensity!BE$4)*Intyensity!$C56*Intyensity!$D56/(Intyensity!$E56),"")</f>
        <v>0.95016505647469829</v>
      </c>
      <c r="AF19" s="35" t="e">
        <f>IF(((Intyensity!BF56-Intyensity!BF$5)/Intyensity!BF$4)&gt;Intyensity!BF$2, ((Intyensity!BF56-Intyensity!BF$5)/Intyensity!BF$4)*Intyensity!$C56*Intyensity!$D56/(Intyensity!$E56),"")</f>
        <v>#DIV/0!</v>
      </c>
      <c r="AG19" s="35">
        <f>IF(((Intyensity!BG56-Intyensity!BG$5)/Intyensity!BG$4)&gt;Intyensity!BG$2, ((Intyensity!BG56-Intyensity!BG$5)/Intyensity!BG$4)*Intyensity!$C56*Intyensity!$D56/(Intyensity!$E56),"")</f>
        <v>0.92021779631232647</v>
      </c>
      <c r="AH19" s="35" t="e">
        <f>IF(((Intyensity!BH56-Intyensity!BH$5)/Intyensity!BH$4)&gt;Intyensity!BH$2, ((Intyensity!BH56-Intyensity!BH$5)/Intyensity!BH$4)*Intyensity!$C56*Intyensity!$D56/(Intyensity!$E56),"")</f>
        <v>#DIV/0!</v>
      </c>
      <c r="AI19" s="35">
        <f>IF(((Intyensity!BI56-Intyensity!BI$5)/Intyensity!BI$4)&gt;Intyensity!BI$2, ((Intyensity!BI56-Intyensity!BI$5)/Intyensity!BI$4)*Intyensity!$C56*Intyensity!$D56/(Intyensity!$E56),"")</f>
        <v>1.1648327972743533</v>
      </c>
      <c r="AJ19" s="35">
        <f>IF(((Intyensity!BJ56-Intyensity!BJ$5)/Intyensity!BJ$4)&gt;Intyensity!BJ$2, ((Intyensity!BJ56-Intyensity!BJ$5)/Intyensity!BJ$4)*Intyensity!$C56*Intyensity!$D56/(Intyensity!$E56),"")</f>
        <v>0.98605221922970265</v>
      </c>
      <c r="AK19" s="35">
        <f>IF(((Intyensity!BK56-Intyensity!BK$5)/Intyensity!BK$4)&gt;Intyensity!BK$2, ((Intyensity!BK56-Intyensity!BK$5)/Intyensity!BK$4)*Intyensity!$C56*Intyensity!$D56/(Intyensity!$E56),"")</f>
        <v>1.2825030366353161</v>
      </c>
      <c r="AL19" s="35">
        <f>IF(((Intyensity!BL56-Intyensity!BL$5)/Intyensity!BL$4)&gt;Intyensity!BL$2, ((Intyensity!BL56-Intyensity!BL$5)/Intyensity!BL$4)*Intyensity!$C56*Intyensity!$D56/(Intyensity!$E56),"")</f>
        <v>0.94766431221610681</v>
      </c>
      <c r="AM19" s="35">
        <f>IF(((Intyensity!BM56-Intyensity!BM$5)/Intyensity!BM$4)&gt;Intyensity!BM$2, ((Intyensity!BM56-Intyensity!BM$5)/Intyensity!BM$4)*Intyensity!$C56*Intyensity!$D56/(Intyensity!$E56),"")</f>
        <v>0.97421216185478354</v>
      </c>
      <c r="AN19" s="35">
        <f>IF(((Intyensity!BN56-Intyensity!BN$5)/Intyensity!BN$4)&gt;Intyensity!BN$2, ((Intyensity!BN56-Intyensity!BN$5)/Intyensity!BN$4)*Intyensity!$C56*Intyensity!$D56/(Intyensity!$E56),"")</f>
        <v>1.2034680942550344</v>
      </c>
      <c r="AO19" s="35">
        <f>IF(((Intyensity!BO56-Intyensity!BO$5)/Intyensity!BO$4)&gt;Intyensity!BO$2, ((Intyensity!BO56-Intyensity!BO$5)/Intyensity!BO$4)*Intyensity!$C56*Intyensity!$D56/(Intyensity!$E56),"")</f>
        <v>0.96559112230535948</v>
      </c>
      <c r="AP19" s="35"/>
      <c r="AR19" s="37" t="e">
        <f>#REF!/#REF!</f>
        <v>#REF!</v>
      </c>
      <c r="AS19" s="37" t="e">
        <f>#REF!/AJ19</f>
        <v>#REF!</v>
      </c>
      <c r="AT19" s="37" t="e">
        <f t="shared" si="5"/>
        <v>#VALUE!</v>
      </c>
      <c r="AU19" s="37">
        <f t="shared" si="6"/>
        <v>0.9896307254700476</v>
      </c>
      <c r="AV19" s="37">
        <f t="shared" si="4"/>
        <v>1.328205082885731</v>
      </c>
      <c r="AW19" s="37">
        <f t="shared" si="7"/>
        <v>0.89579825241595623</v>
      </c>
      <c r="AX19" s="37">
        <f t="shared" si="8"/>
        <v>1.0011397583869337</v>
      </c>
    </row>
    <row r="20" spans="1:51" s="27" customFormat="1" ht="13.5" customHeight="1" x14ac:dyDescent="0.25">
      <c r="A20" s="32" t="str">
        <f>Intyensity!B57</f>
        <v>HNO3</v>
      </c>
      <c r="B20" s="28" t="str">
        <f>IF(((Intyensity!H57-Intyensity!H$5)/Intyensity!H$4)&gt;Intyensity!H$2, ((Intyensity!H57-Intyensity!H$5)/Intyensity!H$4)*Intyensity!$C57*Intyensity!$D57/(Intyensity!$E57),"")</f>
        <v/>
      </c>
      <c r="C20" s="28" t="str">
        <f>IF(((Intyensity!I57-Intyensity!I$5)/Intyensity!I$4)&gt;Intyensity!I$2, ((Intyensity!I57-Intyensity!I$5)/Intyensity!I$4)*Intyensity!$C57*Intyensity!$D57/(Intyensity!$E57),"")</f>
        <v/>
      </c>
      <c r="D20" s="28" t="str">
        <f>IF(((Intyensity!N57-Intyensity!N$5)/Intyensity!N$4)&gt;Intyensity!N$2, ((Intyensity!N57-Intyensity!N$5)/Intyensity!N$4)*Intyensity!$C57*Intyensity!$D57/(Intyensity!$E57),"")</f>
        <v/>
      </c>
      <c r="E20" s="28">
        <f>IF(((Intyensity!O57-Intyensity!O$5)/Intyensity!O$4)&gt;Intyensity!O$2, ((Intyensity!O57-Intyensity!O$5)/Intyensity!O$4)*Intyensity!$C57*Intyensity!$D57/(Intyensity!$E57),"")</f>
        <v>0.21823434139828865</v>
      </c>
      <c r="F20" s="28">
        <f>IF(((Intyensity!P57-Intyensity!P$5)/Intyensity!P$4)&gt;Intyensity!P$2, ((Intyensity!P57-Intyensity!P$5)/Intyensity!P$4)*Intyensity!$C57*Intyensity!$D57/(Intyensity!$E57),"")</f>
        <v>6.38793248748606E-3</v>
      </c>
      <c r="G20" s="28" t="str">
        <f>IF(((Intyensity!Q57-Intyensity!Q$5)/Intyensity!Q$4)&gt;Intyensity!Q$2, ((Intyensity!Q57-Intyensity!Q$5)/Intyensity!Q$4)*Intyensity!$C57*Intyensity!$D57/(Intyensity!$E57),"")</f>
        <v/>
      </c>
      <c r="H20" s="28" t="str">
        <f>IF(((Intyensity!R57-Intyensity!R$5)/Intyensity!R$4)&gt;Intyensity!R$2, ((Intyensity!R57-Intyensity!R$5)/Intyensity!R$4)*Intyensity!$C57*Intyensity!$D57/(Intyensity!$E57),"")</f>
        <v/>
      </c>
      <c r="I20" s="28" t="str">
        <f>IF(((Intyensity!U57-Intyensity!U$5)/Intyensity!U$4)&gt;Intyensity!U$2, ((Intyensity!U57-Intyensity!U$5)/Intyensity!U$4)*Intyensity!$C57*Intyensity!$D57/(Intyensity!$E57),"")</f>
        <v/>
      </c>
      <c r="J20" s="28" t="str">
        <f>IF(((Intyensity!V57-Intyensity!V$5)/Intyensity!V$4)&gt;Intyensity!V$2, ((Intyensity!V57-Intyensity!V$5)/Intyensity!V$4)*Intyensity!$C57*Intyensity!$D57/(Intyensity!$E57),"")</f>
        <v/>
      </c>
      <c r="K20" s="28" t="str">
        <f>IF(((Intyensity!Y57-Intyensity!Y$5)/Intyensity!Y$4)&gt;Intyensity!Y$2, ((Intyensity!Y57-Intyensity!Y$5)/Intyensity!Y$4)*Intyensity!$C57*Intyensity!$D57/(Intyensity!$E57),"")</f>
        <v/>
      </c>
      <c r="L20" s="28" t="str">
        <f>IF(((Intyensity!Z57-Intyensity!Z$5)/Intyensity!Z$4)&gt;Intyensity!Z$2, ((Intyensity!Z57-Intyensity!Z$5)/Intyensity!Z$4)*Intyensity!$C57*Intyensity!$D57/(Intyensity!$E57),"")</f>
        <v/>
      </c>
      <c r="M20" s="28" t="str">
        <f>IF(((Intyensity!AE57-Intyensity!AE$5)/Intyensity!AE$4)&gt;Intyensity!AE$2, ((Intyensity!AE57-Intyensity!AE$5)/Intyensity!AE$4)*Intyensity!$C57*Intyensity!$D57/(Intyensity!$E57),"")</f>
        <v/>
      </c>
      <c r="N20" s="28" t="str">
        <f>IF(((Intyensity!AF57-Intyensity!AF$5)/Intyensity!AF$4)&gt;Intyensity!AF$2, ((Intyensity!AF57-Intyensity!AF$5)/Intyensity!AF$4)*Intyensity!$C57*Intyensity!$D57/(Intyensity!$E57),"")</f>
        <v/>
      </c>
      <c r="O20" s="28" t="str">
        <f>IF(((Intyensity!AG57-Intyensity!AG$5)/Intyensity!AG$4)&gt;Intyensity!AG$2, ((Intyensity!AG57-Intyensity!AG$5)/Intyensity!AG$4)*Intyensity!$C57*Intyensity!$D57/(Intyensity!$E57),"")</f>
        <v/>
      </c>
      <c r="P20" s="28">
        <f>IF(((Intyensity!AH57-Intyensity!AH$5)/Intyensity!AH$4)&gt;Intyensity!AH$2, ((Intyensity!AH57-Intyensity!AH$5)/Intyensity!AH$4)*Intyensity!$C57*Intyensity!$D57/(Intyensity!$E57),"")</f>
        <v>8.6364711892289031E-3</v>
      </c>
      <c r="Q20" s="28" t="str">
        <f>IF(((Intyensity!AJ57-Intyensity!AJ$5)/Intyensity!AJ$4)&gt;Intyensity!AJ$2, ((Intyensity!AJ57-Intyensity!AJ$5)/Intyensity!AJ$4)*Intyensity!$C57*Intyensity!$D57/(Intyensity!$E57),"")</f>
        <v/>
      </c>
      <c r="R20" s="28" t="str">
        <f>IF(((Intyensity!AP57-Intyensity!AP$5)/Intyensity!AP$4)&gt;Intyensity!AP$2, ((Intyensity!AP57-Intyensity!AP$5)/Intyensity!AP$4)*Intyensity!$C57*Intyensity!$D57/(Intyensity!$E57),"")</f>
        <v/>
      </c>
      <c r="S20" s="28">
        <f>IF(((Intyensity!AQ57-Intyensity!AQ$5)/Intyensity!AQ$4)&gt;Intyensity!AQ$2, ((Intyensity!AQ57-Intyensity!AQ$5)/Intyensity!AQ$4)*Intyensity!$C57*Intyensity!$D57/(Intyensity!$E57),"")</f>
        <v>1.7284562199397302E-3</v>
      </c>
      <c r="T20" s="28" t="str">
        <f>IF(((Intyensity!AS57-Intyensity!AS$5)/Intyensity!AS$4)&gt;Intyensity!AS$2, ((Intyensity!AS57-Intyensity!AS$5)/Intyensity!AS$4)*Intyensity!$C57*Intyensity!$D57/(Intyensity!$E57),"")</f>
        <v/>
      </c>
      <c r="U20" s="28" t="str">
        <f>IF(((Intyensity!AT57-Intyensity!AT$5)/Intyensity!AT$4)&gt;Intyensity!AT$2, ((Intyensity!AT57-Intyensity!AT$5)/Intyensity!AT$4)*Intyensity!$C57*Intyensity!$D57/(Intyensity!$E57),"")</f>
        <v/>
      </c>
      <c r="V20" s="28" t="str">
        <f>IF(((Intyensity!AU57-Intyensity!AU$5)/Intyensity!AU$4)&gt;Intyensity!AU$2, ((Intyensity!AU57-Intyensity!AU$5)/Intyensity!AU$4)*Intyensity!$C57*Intyensity!$D57/(Intyensity!$E57),"")</f>
        <v/>
      </c>
      <c r="W20" s="28">
        <f>IF(((Intyensity!AV57-Intyensity!AV$5)/Intyensity!AV$4)&gt;Intyensity!AV$2, ((Intyensity!AV57-Intyensity!AV$5)/Intyensity!AV$4)*Intyensity!$C57*Intyensity!$D57/(Intyensity!$E57),"")</f>
        <v>7.9896321216147833E-5</v>
      </c>
      <c r="X20" s="28" t="str">
        <f>IF(((Intyensity!AW57-Intyensity!AW$5)/Intyensity!AW$4)&gt;Intyensity!AW$2, ((Intyensity!AW57-Intyensity!AW$5)/Intyensity!AW$4)*Intyensity!$C57*Intyensity!$D57/(Intyensity!$E57),"")</f>
        <v/>
      </c>
      <c r="Y20" s="28" t="str">
        <f>IF(((Intyensity!AY57-Intyensity!AY$5)/Intyensity!AY$4)&gt;Intyensity!AY$2, ((Intyensity!AY57-Intyensity!AY$5)/Intyensity!AY$4)*Intyensity!$C57*Intyensity!$D57/(Intyensity!$E57),"")</f>
        <v/>
      </c>
      <c r="Z20" s="28" t="str">
        <f>IF(((Intyensity!AZ57-Intyensity!AZ$5)/Intyensity!AZ$4)&gt;Intyensity!AZ$2, ((Intyensity!AZ57-Intyensity!AZ$5)/Intyensity!AZ$4)*Intyensity!$C57*Intyensity!$D57/(Intyensity!$E57),"")</f>
        <v/>
      </c>
      <c r="AA20" s="28" t="str">
        <f>IF(((Intyensity!BA57-Intyensity!BA$5)/Intyensity!BA$4)&gt;Intyensity!BA$2, ((Intyensity!BA57-Intyensity!BA$5)/Intyensity!BA$4)*Intyensity!$C57*Intyensity!$D57/(Intyensity!$E57),"")</f>
        <v/>
      </c>
      <c r="AB20" s="28" t="e">
        <f>IF(((Intyensity!BB57-Intyensity!BB$5)/Intyensity!BB$4)&gt;Intyensity!BB$2, ((Intyensity!BB57-Intyensity!BB$5)/Intyensity!BB$4)*Intyensity!$C57*Intyensity!$D57/(Intyensity!$E57),"")</f>
        <v>#DIV/0!</v>
      </c>
      <c r="AC20" s="28" t="str">
        <f>IF(((Intyensity!BC57-Intyensity!BC$5)/Intyensity!BC$4)&gt;Intyensity!BC$2, ((Intyensity!BC57-Intyensity!BC$5)/Intyensity!BC$4)*Intyensity!$C57*Intyensity!$D57/(Intyensity!$E57),"")</f>
        <v/>
      </c>
      <c r="AD20" s="28" t="str">
        <f>IF(((Intyensity!BD57-Intyensity!BD$5)/Intyensity!BD$4)&gt;Intyensity!BD$2, ((Intyensity!BD57-Intyensity!BD$5)/Intyensity!BD$4)*Intyensity!$C57*Intyensity!$D57/(Intyensity!$E57),"")</f>
        <v/>
      </c>
      <c r="AE20" s="28" t="str">
        <f>IF(((Intyensity!BE57-Intyensity!BE$5)/Intyensity!BE$4)&gt;Intyensity!BE$2, ((Intyensity!BE57-Intyensity!BE$5)/Intyensity!BE$4)*Intyensity!$C57*Intyensity!$D57/(Intyensity!$E57),"")</f>
        <v/>
      </c>
      <c r="AF20" s="28" t="e">
        <f>IF(((Intyensity!BF57-Intyensity!BF$5)/Intyensity!BF$4)&gt;Intyensity!BF$2, ((Intyensity!BF57-Intyensity!BF$5)/Intyensity!BF$4)*Intyensity!$C57*Intyensity!$D57/(Intyensity!$E57),"")</f>
        <v>#DIV/0!</v>
      </c>
      <c r="AG20" s="28" t="str">
        <f>IF(((Intyensity!BG57-Intyensity!BG$5)/Intyensity!BG$4)&gt;Intyensity!BG$2, ((Intyensity!BG57-Intyensity!BG$5)/Intyensity!BG$4)*Intyensity!$C57*Intyensity!$D57/(Intyensity!$E57),"")</f>
        <v/>
      </c>
      <c r="AH20" s="28" t="e">
        <f>IF(((Intyensity!BH57-Intyensity!BH$5)/Intyensity!BH$4)&gt;Intyensity!BH$2, ((Intyensity!BH57-Intyensity!BH$5)/Intyensity!BH$4)*Intyensity!$C57*Intyensity!$D57/(Intyensity!$E57),"")</f>
        <v>#DIV/0!</v>
      </c>
      <c r="AI20" s="28">
        <f>IF(((Intyensity!BI57-Intyensity!BI$5)/Intyensity!BI$4)&gt;Intyensity!BI$2, ((Intyensity!BI57-Intyensity!BI$5)/Intyensity!BI$4)*Intyensity!$C57*Intyensity!$D57/(Intyensity!$E57),"")</f>
        <v>1.2229091879508562E-2</v>
      </c>
      <c r="AJ20" s="28" t="str">
        <f>IF(((Intyensity!BJ57-Intyensity!BJ$5)/Intyensity!BJ$4)&gt;Intyensity!BJ$2, ((Intyensity!BJ57-Intyensity!BJ$5)/Intyensity!BJ$4)*Intyensity!$C57*Intyensity!$D57/(Intyensity!$E57),"")</f>
        <v/>
      </c>
      <c r="AK20" s="28" t="str">
        <f>IF(((Intyensity!BK57-Intyensity!BK$5)/Intyensity!BK$4)&gt;Intyensity!BK$2, ((Intyensity!BK57-Intyensity!BK$5)/Intyensity!BK$4)*Intyensity!$C57*Intyensity!$D57/(Intyensity!$E57),"")</f>
        <v/>
      </c>
      <c r="AL20" s="28" t="str">
        <f>IF(((Intyensity!BL57-Intyensity!BL$5)/Intyensity!BL$4)&gt;Intyensity!BL$2, ((Intyensity!BL57-Intyensity!BL$5)/Intyensity!BL$4)*Intyensity!$C57*Intyensity!$D57/(Intyensity!$E57),"")</f>
        <v/>
      </c>
      <c r="AM20" s="28">
        <f>IF(((Intyensity!BM57-Intyensity!BM$5)/Intyensity!BM$4)&gt;Intyensity!BM$2, ((Intyensity!BM57-Intyensity!BM$5)/Intyensity!BM$4)*Intyensity!$C57*Intyensity!$D57/(Intyensity!$E57),"")</f>
        <v>6.601042992786914E-3</v>
      </c>
      <c r="AN20" s="28">
        <f>IF(((Intyensity!BN57-Intyensity!BN$5)/Intyensity!BN$4)&gt;Intyensity!BN$2, ((Intyensity!BN57-Intyensity!BN$5)/Intyensity!BN$4)*Intyensity!$C57*Intyensity!$D57/(Intyensity!$E57),"")</f>
        <v>3.2092081967555211E-2</v>
      </c>
      <c r="AO20" s="28" t="str">
        <f>IF(((Intyensity!BO57-Intyensity!BO$5)/Intyensity!BO$4)&gt;Intyensity!BO$2, ((Intyensity!BO57-Intyensity!BO$5)/Intyensity!BO$4)*Intyensity!$C57*Intyensity!$D57/(Intyensity!$E57),"")</f>
        <v/>
      </c>
      <c r="AP20" s="28"/>
      <c r="AR20" s="33" t="e">
        <f>#REF!/#REF!</f>
        <v>#REF!</v>
      </c>
      <c r="AS20" s="33" t="e">
        <f>#REF!/AJ20</f>
        <v>#REF!</v>
      </c>
      <c r="AT20" s="33" t="e">
        <f t="shared" si="5"/>
        <v>#VALUE!</v>
      </c>
      <c r="AU20" s="33" t="e">
        <f t="shared" si="6"/>
        <v>#VALUE!</v>
      </c>
      <c r="AV20" s="33" t="e">
        <f t="shared" si="4"/>
        <v>#VALUE!</v>
      </c>
      <c r="AW20" s="33" t="e">
        <f t="shared" si="7"/>
        <v>#VALUE!</v>
      </c>
      <c r="AX20" s="33" t="e">
        <f t="shared" si="8"/>
        <v>#VALUE!</v>
      </c>
    </row>
    <row r="21" spans="1:51" x14ac:dyDescent="0.25"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15"/>
    </row>
    <row r="22" spans="1:51" x14ac:dyDescent="0.25">
      <c r="A22" s="39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</row>
    <row r="23" spans="1:51" s="41" customFormat="1" x14ac:dyDescent="0.25">
      <c r="A23" s="42" t="s">
        <v>39</v>
      </c>
      <c r="B23" s="43" t="s">
        <v>131</v>
      </c>
      <c r="C23" s="43" t="s">
        <v>132</v>
      </c>
      <c r="D23" s="43" t="s">
        <v>133</v>
      </c>
      <c r="E23" s="43" t="s">
        <v>134</v>
      </c>
      <c r="F23" s="43" t="s">
        <v>135</v>
      </c>
      <c r="G23" s="43" t="s">
        <v>136</v>
      </c>
      <c r="H23" s="43" t="s">
        <v>137</v>
      </c>
      <c r="I23" s="43" t="s">
        <v>139</v>
      </c>
      <c r="J23" s="43" t="s">
        <v>138</v>
      </c>
      <c r="K23" s="43" t="s">
        <v>140</v>
      </c>
      <c r="L23" s="43" t="s">
        <v>141</v>
      </c>
      <c r="M23" s="43" t="s">
        <v>142</v>
      </c>
      <c r="N23" s="43" t="s">
        <v>143</v>
      </c>
      <c r="O23" s="43" t="s">
        <v>144</v>
      </c>
      <c r="P23" s="43" t="s">
        <v>145</v>
      </c>
      <c r="Q23" s="43" t="s">
        <v>146</v>
      </c>
      <c r="R23" s="43" t="s">
        <v>147</v>
      </c>
      <c r="S23" s="43" t="s">
        <v>170</v>
      </c>
      <c r="T23" s="43" t="s">
        <v>148</v>
      </c>
      <c r="U23" s="43" t="s">
        <v>149</v>
      </c>
      <c r="V23" s="43" t="s">
        <v>150</v>
      </c>
      <c r="W23" s="43" t="s">
        <v>151</v>
      </c>
      <c r="X23" s="43" t="s">
        <v>152</v>
      </c>
      <c r="Y23" s="43" t="s">
        <v>153</v>
      </c>
      <c r="Z23" s="43" t="s">
        <v>154</v>
      </c>
      <c r="AA23" s="43" t="s">
        <v>155</v>
      </c>
      <c r="AB23" s="43" t="s">
        <v>156</v>
      </c>
      <c r="AC23" s="43" t="s">
        <v>157</v>
      </c>
      <c r="AD23" s="43" t="s">
        <v>158</v>
      </c>
      <c r="AE23" s="43" t="s">
        <v>159</v>
      </c>
      <c r="AF23" s="43" t="s">
        <v>160</v>
      </c>
      <c r="AG23" s="43" t="s">
        <v>161</v>
      </c>
      <c r="AH23" s="43" t="s">
        <v>162</v>
      </c>
      <c r="AI23" s="43" t="s">
        <v>163</v>
      </c>
      <c r="AJ23" s="43" t="s">
        <v>164</v>
      </c>
      <c r="AK23" s="43" t="s">
        <v>165</v>
      </c>
      <c r="AL23" s="43" t="s">
        <v>166</v>
      </c>
      <c r="AM23" s="43" t="s">
        <v>167</v>
      </c>
      <c r="AN23" s="43" t="s">
        <v>168</v>
      </c>
      <c r="AO23" s="43" t="s">
        <v>169</v>
      </c>
      <c r="AP23" s="1"/>
      <c r="AQ23" s="1"/>
      <c r="AR23" s="43" t="str">
        <f t="shared" ref="AR23:AY23" si="9">AR1</f>
        <v>Ti/Nb</v>
      </c>
      <c r="AS23" s="43" t="str">
        <f t="shared" si="9"/>
        <v>Ti/Ta</v>
      </c>
      <c r="AT23" s="43" t="str">
        <f t="shared" si="9"/>
        <v>Al/Si</v>
      </c>
      <c r="AU23" s="43" t="str">
        <f t="shared" si="9"/>
        <v>La/Ce</v>
      </c>
      <c r="AV23" s="43" t="str">
        <f t="shared" si="9"/>
        <v>W/U</v>
      </c>
      <c r="AW23" s="43" t="str">
        <f t="shared" si="9"/>
        <v>Cr/Fe</v>
      </c>
      <c r="AX23" s="43" t="str">
        <f t="shared" si="9"/>
        <v>Ni/Fe</v>
      </c>
      <c r="AY23" s="43">
        <f t="shared" si="9"/>
        <v>0</v>
      </c>
    </row>
    <row r="24" spans="1:51" s="49" customFormat="1" x14ac:dyDescent="0.25">
      <c r="A24" s="47" t="str">
        <f t="shared" ref="A24:B31" si="10">A10</f>
        <v>SupexQ</v>
      </c>
      <c r="B24" s="48">
        <f t="shared" si="10"/>
        <v>9.0573390035326398</v>
      </c>
      <c r="C24" s="48"/>
      <c r="D24" s="48"/>
      <c r="E24" s="48"/>
      <c r="F24" s="48">
        <f t="shared" ref="F24:AY24" si="11">F10</f>
        <v>0.92463230828792542</v>
      </c>
      <c r="G24" s="48">
        <f t="shared" si="11"/>
        <v>0.10377764924273697</v>
      </c>
      <c r="H24" s="48">
        <f t="shared" si="11"/>
        <v>4.902492053335795</v>
      </c>
      <c r="I24" s="48" t="str">
        <f t="shared" si="11"/>
        <v/>
      </c>
      <c r="J24" s="48">
        <f t="shared" si="11"/>
        <v>0.17215537837963243</v>
      </c>
      <c r="K24" s="48">
        <f t="shared" si="11"/>
        <v>0.20795378413105176</v>
      </c>
      <c r="L24" s="48">
        <f t="shared" si="11"/>
        <v>2.2638543366270949</v>
      </c>
      <c r="M24" s="48" t="str">
        <f t="shared" si="11"/>
        <v/>
      </c>
      <c r="N24" s="48">
        <f t="shared" si="11"/>
        <v>4.7777167044287833E-2</v>
      </c>
      <c r="O24" s="48" t="str">
        <f t="shared" si="11"/>
        <v/>
      </c>
      <c r="P24" s="48">
        <f t="shared" si="11"/>
        <v>0.12739824410767242</v>
      </c>
      <c r="Q24" s="48">
        <f t="shared" si="11"/>
        <v>3.3119507621347244E-2</v>
      </c>
      <c r="R24" s="50">
        <f t="shared" si="11"/>
        <v>0.11123687406794519</v>
      </c>
      <c r="S24" s="48">
        <f t="shared" si="11"/>
        <v>5.8276534757878383E-2</v>
      </c>
      <c r="T24" s="48">
        <f t="shared" si="11"/>
        <v>9.3430231820619242E-2</v>
      </c>
      <c r="U24" s="48" t="str">
        <f t="shared" si="11"/>
        <v/>
      </c>
      <c r="V24" s="48" t="str">
        <f t="shared" si="11"/>
        <v/>
      </c>
      <c r="W24" s="48">
        <f t="shared" si="11"/>
        <v>1.4483900278434957E-3</v>
      </c>
      <c r="X24" s="50">
        <f t="shared" si="11"/>
        <v>5.4478864874840148E-3</v>
      </c>
      <c r="Y24" s="48">
        <f t="shared" si="11"/>
        <v>3.4554360366281754E-3</v>
      </c>
      <c r="Z24" s="48" t="str">
        <f t="shared" si="11"/>
        <v/>
      </c>
      <c r="AA24" s="48" t="str">
        <f t="shared" si="11"/>
        <v/>
      </c>
      <c r="AB24" s="48" t="e">
        <f t="shared" si="11"/>
        <v>#DIV/0!</v>
      </c>
      <c r="AC24" s="48" t="str">
        <f t="shared" si="11"/>
        <v/>
      </c>
      <c r="AD24" s="48" t="str">
        <f t="shared" si="11"/>
        <v/>
      </c>
      <c r="AE24" s="48" t="str">
        <f t="shared" si="11"/>
        <v/>
      </c>
      <c r="AF24" s="48" t="e">
        <f t="shared" si="11"/>
        <v>#DIV/0!</v>
      </c>
      <c r="AG24" s="48" t="str">
        <f t="shared" si="11"/>
        <v/>
      </c>
      <c r="AH24" s="48" t="e">
        <f t="shared" si="11"/>
        <v>#DIV/0!</v>
      </c>
      <c r="AI24" s="48">
        <f t="shared" si="11"/>
        <v>2.9791798716636009E-2</v>
      </c>
      <c r="AJ24" s="48">
        <f t="shared" si="11"/>
        <v>9.5923474511012876E-3</v>
      </c>
      <c r="AK24" s="48" t="str">
        <f t="shared" si="11"/>
        <v/>
      </c>
      <c r="AL24" s="48">
        <f t="shared" si="11"/>
        <v>4.9117056717883509E-2</v>
      </c>
      <c r="AM24" s="48">
        <f t="shared" si="11"/>
        <v>4.764487572991939E-3</v>
      </c>
      <c r="AN24" s="48">
        <f t="shared" si="11"/>
        <v>1.5389511017271224E-2</v>
      </c>
      <c r="AO24" s="48" t="str">
        <f t="shared" si="11"/>
        <v/>
      </c>
      <c r="AP24" s="48">
        <f t="shared" si="11"/>
        <v>0</v>
      </c>
      <c r="AQ24" s="48">
        <f t="shared" si="11"/>
        <v>0</v>
      </c>
      <c r="AR24" s="48" t="e">
        <f t="shared" si="11"/>
        <v>#REF!</v>
      </c>
      <c r="AS24" s="48" t="e">
        <f t="shared" si="11"/>
        <v>#REF!</v>
      </c>
      <c r="AT24" s="48">
        <f t="shared" si="11"/>
        <v>9.9157733992320418E-2</v>
      </c>
      <c r="AU24" s="48" t="e">
        <f t="shared" si="11"/>
        <v>#VALUE!</v>
      </c>
      <c r="AV24" s="48" t="e">
        <f t="shared" si="11"/>
        <v>#VALUE!</v>
      </c>
      <c r="AW24" s="48">
        <f t="shared" si="11"/>
        <v>0.18860455014073491</v>
      </c>
      <c r="AX24" s="48">
        <f t="shared" si="11"/>
        <v>28.477135593899082</v>
      </c>
      <c r="AY24" s="48">
        <f t="shared" si="11"/>
        <v>0</v>
      </c>
    </row>
    <row r="25" spans="1:51" s="49" customFormat="1" x14ac:dyDescent="0.25">
      <c r="A25" s="47" t="str">
        <f t="shared" si="10"/>
        <v>BW before</v>
      </c>
      <c r="B25" s="48">
        <f t="shared" si="10"/>
        <v>5.7207192340237984</v>
      </c>
      <c r="C25" s="48"/>
      <c r="D25" s="48"/>
      <c r="E25" s="48"/>
      <c r="F25" s="48">
        <f t="shared" ref="F25:AY25" si="12">F11</f>
        <v>0.83263566880906881</v>
      </c>
      <c r="G25" s="48">
        <f t="shared" si="12"/>
        <v>0.2804853285984944</v>
      </c>
      <c r="H25" s="48">
        <f t="shared" si="12"/>
        <v>10.954736445384729</v>
      </c>
      <c r="I25" s="48" t="str">
        <f t="shared" si="12"/>
        <v/>
      </c>
      <c r="J25" s="48">
        <f t="shared" si="12"/>
        <v>0.20720943191581412</v>
      </c>
      <c r="K25" s="48">
        <f t="shared" si="12"/>
        <v>0.41665922606237826</v>
      </c>
      <c r="L25" s="48">
        <f t="shared" si="12"/>
        <v>3.0912040094855913</v>
      </c>
      <c r="M25" s="48" t="str">
        <f t="shared" si="12"/>
        <v/>
      </c>
      <c r="N25" s="48">
        <f t="shared" si="12"/>
        <v>0.10074650763481281</v>
      </c>
      <c r="O25" s="48" t="str">
        <f t="shared" si="12"/>
        <v/>
      </c>
      <c r="P25" s="48">
        <f t="shared" si="12"/>
        <v>0.12651364375641894</v>
      </c>
      <c r="Q25" s="48">
        <f t="shared" si="12"/>
        <v>9.8126748824012028E-3</v>
      </c>
      <c r="R25" s="50">
        <f t="shared" si="12"/>
        <v>8.784015048993038E-2</v>
      </c>
      <c r="S25" s="48">
        <f t="shared" si="12"/>
        <v>0.12584504183143697</v>
      </c>
      <c r="T25" s="48">
        <f t="shared" si="12"/>
        <v>0.15529921652807355</v>
      </c>
      <c r="U25" s="48" t="str">
        <f t="shared" si="12"/>
        <v/>
      </c>
      <c r="V25" s="48">
        <f t="shared" si="12"/>
        <v>1.0214612272986857E-2</v>
      </c>
      <c r="W25" s="48">
        <f t="shared" si="12"/>
        <v>1.2681860774190869E-3</v>
      </c>
      <c r="X25" s="50">
        <f t="shared" si="12"/>
        <v>5.8985570801093649E-3</v>
      </c>
      <c r="Y25" s="48" t="str">
        <f t="shared" si="12"/>
        <v/>
      </c>
      <c r="Z25" s="48" t="str">
        <f t="shared" si="12"/>
        <v/>
      </c>
      <c r="AA25" s="48" t="str">
        <f t="shared" si="12"/>
        <v/>
      </c>
      <c r="AB25" s="48" t="e">
        <f t="shared" si="12"/>
        <v>#DIV/0!</v>
      </c>
      <c r="AC25" s="48" t="str">
        <f t="shared" si="12"/>
        <v/>
      </c>
      <c r="AD25" s="48" t="str">
        <f t="shared" si="12"/>
        <v/>
      </c>
      <c r="AE25" s="48" t="str">
        <f t="shared" si="12"/>
        <v/>
      </c>
      <c r="AF25" s="48" t="e">
        <f t="shared" si="12"/>
        <v>#DIV/0!</v>
      </c>
      <c r="AG25" s="48" t="str">
        <f t="shared" si="12"/>
        <v/>
      </c>
      <c r="AH25" s="48" t="e">
        <f t="shared" si="12"/>
        <v>#DIV/0!</v>
      </c>
      <c r="AI25" s="48">
        <f t="shared" si="12"/>
        <v>4.4355889536064834E-2</v>
      </c>
      <c r="AJ25" s="48">
        <f t="shared" si="12"/>
        <v>1.336253203357479E-2</v>
      </c>
      <c r="AK25" s="48" t="str">
        <f t="shared" si="12"/>
        <v/>
      </c>
      <c r="AL25" s="48">
        <f t="shared" si="12"/>
        <v>7.4341428373351698E-2</v>
      </c>
      <c r="AM25" s="48">
        <f t="shared" si="12"/>
        <v>6.5480652553557292E-3</v>
      </c>
      <c r="AN25" s="48">
        <f t="shared" si="12"/>
        <v>1.4557574521216744E-2</v>
      </c>
      <c r="AO25" s="48" t="str">
        <f t="shared" si="12"/>
        <v/>
      </c>
      <c r="AP25" s="48">
        <f t="shared" si="12"/>
        <v>0</v>
      </c>
      <c r="AQ25" s="48">
        <f t="shared" si="12"/>
        <v>0</v>
      </c>
      <c r="AR25" s="48" t="e">
        <f t="shared" si="12"/>
        <v>#REF!</v>
      </c>
      <c r="AS25" s="48" t="e">
        <f t="shared" si="12"/>
        <v>#REF!</v>
      </c>
      <c r="AT25" s="48">
        <f t="shared" si="12"/>
        <v>4.6973037564289777E-2</v>
      </c>
      <c r="AU25" s="48" t="e">
        <f t="shared" si="12"/>
        <v>#VALUE!</v>
      </c>
      <c r="AV25" s="48" t="e">
        <f t="shared" si="12"/>
        <v>#VALUE!</v>
      </c>
      <c r="AW25" s="48">
        <f t="shared" si="12"/>
        <v>7.60069101580131E-2</v>
      </c>
      <c r="AX25" s="48">
        <f t="shared" si="12"/>
        <v>52.867943047281088</v>
      </c>
      <c r="AY25" s="48">
        <f t="shared" si="12"/>
        <v>0</v>
      </c>
    </row>
    <row r="26" spans="1:51" s="49" customFormat="1" x14ac:dyDescent="0.25">
      <c r="A26" s="47" t="str">
        <f t="shared" si="10"/>
        <v>PPS</v>
      </c>
      <c r="B26" s="48">
        <f t="shared" si="10"/>
        <v>12.254229273191781</v>
      </c>
      <c r="C26" s="48"/>
      <c r="D26" s="48"/>
      <c r="E26" s="48"/>
      <c r="F26" s="48">
        <f t="shared" ref="F26:AY26" si="13">F12</f>
        <v>0.89012781260406748</v>
      </c>
      <c r="G26" s="48">
        <f t="shared" si="13"/>
        <v>0.12923073157963408</v>
      </c>
      <c r="H26" s="48">
        <f t="shared" si="13"/>
        <v>4.5746545558065534</v>
      </c>
      <c r="I26" s="48" t="str">
        <f t="shared" si="13"/>
        <v/>
      </c>
      <c r="J26" s="48">
        <f t="shared" si="13"/>
        <v>0.15090943320702688</v>
      </c>
      <c r="K26" s="48">
        <f t="shared" si="13"/>
        <v>0.43978439551544207</v>
      </c>
      <c r="L26" s="48">
        <f t="shared" si="13"/>
        <v>3.5216910424074599</v>
      </c>
      <c r="M26" s="48" t="str">
        <f t="shared" si="13"/>
        <v/>
      </c>
      <c r="N26" s="48">
        <f t="shared" si="13"/>
        <v>0.10955690028574533</v>
      </c>
      <c r="O26" s="48" t="str">
        <f t="shared" si="13"/>
        <v/>
      </c>
      <c r="P26" s="48">
        <f t="shared" si="13"/>
        <v>0.16251098628519728</v>
      </c>
      <c r="Q26" s="48">
        <f t="shared" si="13"/>
        <v>1.5766433589299481E-2</v>
      </c>
      <c r="R26" s="50">
        <f t="shared" si="13"/>
        <v>9.8609579670692268E-2</v>
      </c>
      <c r="S26" s="48">
        <f t="shared" si="13"/>
        <v>4.6199348043683502E-2</v>
      </c>
      <c r="T26" s="48">
        <f t="shared" si="13"/>
        <v>0.16145913328818168</v>
      </c>
      <c r="U26" s="48" t="str">
        <f t="shared" si="13"/>
        <v/>
      </c>
      <c r="V26" s="48" t="str">
        <f t="shared" si="13"/>
        <v/>
      </c>
      <c r="W26" s="48">
        <f t="shared" si="13"/>
        <v>1.1569782594849558E-3</v>
      </c>
      <c r="X26" s="50">
        <f t="shared" si="13"/>
        <v>5.3898149003632143E-3</v>
      </c>
      <c r="Y26" s="48" t="str">
        <f t="shared" si="13"/>
        <v/>
      </c>
      <c r="Z26" s="48" t="str">
        <f t="shared" si="13"/>
        <v/>
      </c>
      <c r="AA26" s="48" t="str">
        <f t="shared" si="13"/>
        <v/>
      </c>
      <c r="AB26" s="48" t="e">
        <f t="shared" si="13"/>
        <v>#DIV/0!</v>
      </c>
      <c r="AC26" s="48" t="str">
        <f t="shared" si="13"/>
        <v/>
      </c>
      <c r="AD26" s="48" t="str">
        <f t="shared" si="13"/>
        <v/>
      </c>
      <c r="AE26" s="48" t="str">
        <f t="shared" si="13"/>
        <v/>
      </c>
      <c r="AF26" s="48" t="e">
        <f t="shared" si="13"/>
        <v>#DIV/0!</v>
      </c>
      <c r="AG26" s="48" t="str">
        <f t="shared" si="13"/>
        <v/>
      </c>
      <c r="AH26" s="48" t="e">
        <f t="shared" si="13"/>
        <v>#DIV/0!</v>
      </c>
      <c r="AI26" s="48">
        <f t="shared" si="13"/>
        <v>2.6899809638843607E-2</v>
      </c>
      <c r="AJ26" s="48">
        <f t="shared" si="13"/>
        <v>8.5236644874220127E-3</v>
      </c>
      <c r="AK26" s="48">
        <f t="shared" si="13"/>
        <v>7.0006433843735921E-2</v>
      </c>
      <c r="AL26" s="48">
        <f t="shared" si="13"/>
        <v>0.38504227614543357</v>
      </c>
      <c r="AM26" s="48">
        <f t="shared" si="13"/>
        <v>4.7033959237340345E-3</v>
      </c>
      <c r="AN26" s="48">
        <f t="shared" si="13"/>
        <v>1.3156890965100221E-2</v>
      </c>
      <c r="AO26" s="48" t="str">
        <f t="shared" si="13"/>
        <v/>
      </c>
      <c r="AP26" s="48">
        <f t="shared" si="13"/>
        <v>0</v>
      </c>
      <c r="AQ26" s="48">
        <f t="shared" si="13"/>
        <v>0</v>
      </c>
      <c r="AR26" s="48" t="e">
        <f t="shared" si="13"/>
        <v>#REF!</v>
      </c>
      <c r="AS26" s="48" t="e">
        <f t="shared" si="13"/>
        <v>#REF!</v>
      </c>
      <c r="AT26" s="48">
        <f t="shared" si="13"/>
        <v>0.10218092499576963</v>
      </c>
      <c r="AU26" s="48" t="e">
        <f t="shared" si="13"/>
        <v>#VALUE!</v>
      </c>
      <c r="AV26" s="48" t="e">
        <f t="shared" si="13"/>
        <v>#VALUE!</v>
      </c>
      <c r="AW26" s="48">
        <f t="shared" si="13"/>
        <v>0.19457814830504286</v>
      </c>
      <c r="AX26" s="48">
        <f t="shared" si="13"/>
        <v>30.313907213015373</v>
      </c>
      <c r="AY26" s="48">
        <f t="shared" si="13"/>
        <v>0</v>
      </c>
    </row>
    <row r="27" spans="1:51" s="49" customFormat="1" x14ac:dyDescent="0.25">
      <c r="A27" s="47" t="str">
        <f t="shared" si="10"/>
        <v>PETEB</v>
      </c>
      <c r="B27" s="48">
        <f t="shared" si="10"/>
        <v>46.480561571191771</v>
      </c>
      <c r="C27" s="48"/>
      <c r="D27" s="48"/>
      <c r="E27" s="48"/>
      <c r="F27" s="48">
        <f t="shared" ref="F27:AY27" si="14">F13</f>
        <v>6.4677963000150669</v>
      </c>
      <c r="G27" s="48">
        <f t="shared" si="14"/>
        <v>0.51358926706904773</v>
      </c>
      <c r="H27" s="48">
        <f t="shared" si="14"/>
        <v>33.427506707304673</v>
      </c>
      <c r="I27" s="48">
        <f t="shared" si="14"/>
        <v>0.11992973784622701</v>
      </c>
      <c r="J27" s="48">
        <f t="shared" si="14"/>
        <v>2.819084116901434</v>
      </c>
      <c r="K27" s="48">
        <f t="shared" si="14"/>
        <v>0.62727548491550755</v>
      </c>
      <c r="L27" s="48">
        <f t="shared" si="14"/>
        <v>3.228224822779278</v>
      </c>
      <c r="M27" s="48">
        <f t="shared" si="14"/>
        <v>1.4345838934101842E-2</v>
      </c>
      <c r="N27" s="48">
        <f t="shared" si="14"/>
        <v>0.12728642310578886</v>
      </c>
      <c r="O27" s="48" t="str">
        <f t="shared" si="14"/>
        <v/>
      </c>
      <c r="P27" s="48">
        <f t="shared" si="14"/>
        <v>0.26530809902332292</v>
      </c>
      <c r="Q27" s="48">
        <f t="shared" si="14"/>
        <v>7.1619086783023297E-2</v>
      </c>
      <c r="R27" s="50">
        <f t="shared" si="14"/>
        <v>0.1131247158179029</v>
      </c>
      <c r="S27" s="48">
        <f t="shared" si="14"/>
        <v>8.8972740654132104E-2</v>
      </c>
      <c r="T27" s="48">
        <f t="shared" si="14"/>
        <v>0.21735570903882714</v>
      </c>
      <c r="U27" s="48">
        <f t="shared" si="14"/>
        <v>7.4922569507324564E-3</v>
      </c>
      <c r="V27" s="48">
        <f t="shared" si="14"/>
        <v>2.2757476594416091E-2</v>
      </c>
      <c r="W27" s="48">
        <f t="shared" si="14"/>
        <v>2.147758006991502E-3</v>
      </c>
      <c r="X27" s="50">
        <f t="shared" si="14"/>
        <v>1.1851507561207928E-2</v>
      </c>
      <c r="Y27" s="48" t="str">
        <f t="shared" si="14"/>
        <v/>
      </c>
      <c r="Z27" s="48" t="str">
        <f t="shared" si="14"/>
        <v/>
      </c>
      <c r="AA27" s="48" t="str">
        <f t="shared" si="14"/>
        <v/>
      </c>
      <c r="AB27" s="48" t="e">
        <f t="shared" si="14"/>
        <v>#DIV/0!</v>
      </c>
      <c r="AC27" s="48" t="str">
        <f t="shared" si="14"/>
        <v/>
      </c>
      <c r="AD27" s="48" t="str">
        <f t="shared" si="14"/>
        <v/>
      </c>
      <c r="AE27" s="48" t="str">
        <f t="shared" si="14"/>
        <v/>
      </c>
      <c r="AF27" s="48" t="e">
        <f t="shared" si="14"/>
        <v>#DIV/0!</v>
      </c>
      <c r="AG27" s="48" t="str">
        <f t="shared" si="14"/>
        <v/>
      </c>
      <c r="AH27" s="48" t="e">
        <f t="shared" si="14"/>
        <v>#DIV/0!</v>
      </c>
      <c r="AI27" s="48">
        <f t="shared" si="14"/>
        <v>4.9548650143809166E-2</v>
      </c>
      <c r="AJ27" s="48">
        <f t="shared" si="14"/>
        <v>1.3397419401485358E-2</v>
      </c>
      <c r="AK27" s="48" t="str">
        <f t="shared" si="14"/>
        <v/>
      </c>
      <c r="AL27" s="48">
        <f t="shared" si="14"/>
        <v>0.37847395694414498</v>
      </c>
      <c r="AM27" s="48" t="str">
        <f t="shared" si="14"/>
        <v/>
      </c>
      <c r="AN27" s="48">
        <f t="shared" si="14"/>
        <v>1.5799914297649945E-2</v>
      </c>
      <c r="AO27" s="48" t="str">
        <f t="shared" si="14"/>
        <v/>
      </c>
      <c r="AP27" s="48">
        <f t="shared" si="14"/>
        <v>0</v>
      </c>
      <c r="AQ27" s="48">
        <f t="shared" si="14"/>
        <v>0</v>
      </c>
      <c r="AR27" s="48" t="e">
        <f t="shared" si="14"/>
        <v>#REF!</v>
      </c>
      <c r="AS27" s="48" t="e">
        <f t="shared" si="14"/>
        <v>#REF!</v>
      </c>
      <c r="AT27" s="48">
        <f t="shared" si="14"/>
        <v>0.12273740268883175</v>
      </c>
      <c r="AU27" s="48">
        <f t="shared" si="14"/>
        <v>0.32922177991257612</v>
      </c>
      <c r="AV27" s="48" t="e">
        <f t="shared" si="14"/>
        <v>#VALUE!</v>
      </c>
      <c r="AW27" s="48">
        <f t="shared" si="14"/>
        <v>0.19348724858984789</v>
      </c>
      <c r="AX27" s="48">
        <f t="shared" si="14"/>
        <v>11.857576901268969</v>
      </c>
      <c r="AY27" s="48">
        <f t="shared" si="14"/>
        <v>0</v>
      </c>
    </row>
    <row r="28" spans="1:51" s="49" customFormat="1" x14ac:dyDescent="0.25">
      <c r="A28" s="47" t="str">
        <f t="shared" si="10"/>
        <v>LDPEB</v>
      </c>
      <c r="B28" s="48">
        <f t="shared" si="10"/>
        <v>12.653282138611159</v>
      </c>
      <c r="C28" s="48"/>
      <c r="D28" s="48"/>
      <c r="E28" s="48"/>
      <c r="F28" s="48">
        <f t="shared" ref="F28:AY28" si="15">F14</f>
        <v>1.9988100019623696</v>
      </c>
      <c r="G28" s="48">
        <f t="shared" si="15"/>
        <v>0.45716741963748481</v>
      </c>
      <c r="H28" s="48">
        <f t="shared" si="15"/>
        <v>13.489330167017288</v>
      </c>
      <c r="I28" s="48" t="str">
        <f t="shared" si="15"/>
        <v/>
      </c>
      <c r="J28" s="48">
        <f t="shared" si="15"/>
        <v>0.75305965059583935</v>
      </c>
      <c r="K28" s="48">
        <f t="shared" si="15"/>
        <v>0.42800209833335184</v>
      </c>
      <c r="L28" s="48">
        <f t="shared" si="15"/>
        <v>2.9282749104965355</v>
      </c>
      <c r="M28" s="48">
        <f t="shared" si="15"/>
        <v>1.1004281966708544E-2</v>
      </c>
      <c r="N28" s="48">
        <f t="shared" si="15"/>
        <v>0.12246082587730854</v>
      </c>
      <c r="O28" s="48">
        <f t="shared" si="15"/>
        <v>2.4026267028652137E-2</v>
      </c>
      <c r="P28" s="48">
        <f t="shared" si="15"/>
        <v>0.16605496259474678</v>
      </c>
      <c r="Q28" s="48">
        <f t="shared" si="15"/>
        <v>0.25852003845449573</v>
      </c>
      <c r="R28" s="50">
        <f t="shared" si="15"/>
        <v>0.13111976882675253</v>
      </c>
      <c r="S28" s="48">
        <f t="shared" si="15"/>
        <v>1.5364997634867792</v>
      </c>
      <c r="T28" s="48">
        <f t="shared" si="15"/>
        <v>0.91804586235042684</v>
      </c>
      <c r="U28" s="48" t="str">
        <f t="shared" si="15"/>
        <v/>
      </c>
      <c r="V28" s="48">
        <f t="shared" si="15"/>
        <v>1.1533198907760486E-2</v>
      </c>
      <c r="W28" s="48">
        <f t="shared" si="15"/>
        <v>1.8995796504732581E-3</v>
      </c>
      <c r="X28" s="50">
        <f t="shared" si="15"/>
        <v>8.1918513932090486E-3</v>
      </c>
      <c r="Y28" s="48">
        <f t="shared" si="15"/>
        <v>3.3852890665224795E-3</v>
      </c>
      <c r="Z28" s="48" t="str">
        <f t="shared" si="15"/>
        <v/>
      </c>
      <c r="AA28" s="48">
        <f t="shared" si="15"/>
        <v>4.9088810290821988E-3</v>
      </c>
      <c r="AB28" s="48" t="e">
        <f t="shared" si="15"/>
        <v>#DIV/0!</v>
      </c>
      <c r="AC28" s="48">
        <f t="shared" si="15"/>
        <v>5.4922334620849823E-3</v>
      </c>
      <c r="AD28" s="48" t="str">
        <f t="shared" si="15"/>
        <v/>
      </c>
      <c r="AE28" s="48" t="str">
        <f t="shared" si="15"/>
        <v/>
      </c>
      <c r="AF28" s="48" t="e">
        <f t="shared" si="15"/>
        <v>#DIV/0!</v>
      </c>
      <c r="AG28" s="48">
        <f t="shared" si="15"/>
        <v>4.1555589622055246E-3</v>
      </c>
      <c r="AH28" s="48" t="e">
        <f t="shared" si="15"/>
        <v>#DIV/0!</v>
      </c>
      <c r="AI28" s="48">
        <f t="shared" si="15"/>
        <v>5.8688616724580714E-2</v>
      </c>
      <c r="AJ28" s="48">
        <f t="shared" si="15"/>
        <v>1.5526981566408662E-2</v>
      </c>
      <c r="AK28" s="48">
        <f t="shared" si="15"/>
        <v>5.9862484736035108E-2</v>
      </c>
      <c r="AL28" s="48">
        <f t="shared" si="15"/>
        <v>0.40934840852274673</v>
      </c>
      <c r="AM28" s="48" t="str">
        <f t="shared" si="15"/>
        <v/>
      </c>
      <c r="AN28" s="48">
        <f t="shared" si="15"/>
        <v>1.6846217705031558E-2</v>
      </c>
      <c r="AO28" s="48" t="str">
        <f t="shared" si="15"/>
        <v/>
      </c>
      <c r="AP28" s="48">
        <f t="shared" si="15"/>
        <v>0</v>
      </c>
      <c r="AQ28" s="48">
        <f t="shared" si="15"/>
        <v>0</v>
      </c>
      <c r="AR28" s="48" t="e">
        <f t="shared" si="15"/>
        <v>#REF!</v>
      </c>
      <c r="AS28" s="48" t="e">
        <f t="shared" si="15"/>
        <v>#REF!</v>
      </c>
      <c r="AT28" s="48">
        <f t="shared" si="15"/>
        <v>3.0876257651755362E-2</v>
      </c>
      <c r="AU28" s="48" t="e">
        <f t="shared" si="15"/>
        <v>#VALUE!</v>
      </c>
      <c r="AV28" s="48" t="e">
        <f t="shared" si="15"/>
        <v>#VALUE!</v>
      </c>
      <c r="AW28" s="48">
        <f t="shared" si="15"/>
        <v>0.14817711311193588</v>
      </c>
      <c r="AX28" s="48">
        <f t="shared" si="15"/>
        <v>17.912698092832617</v>
      </c>
      <c r="AY28" s="48">
        <f t="shared" si="15"/>
        <v>0</v>
      </c>
    </row>
    <row r="29" spans="1:51" s="49" customFormat="1" x14ac:dyDescent="0.25">
      <c r="A29" s="47" t="str">
        <f t="shared" si="10"/>
        <v>PSF</v>
      </c>
      <c r="B29" s="48">
        <f t="shared" si="10"/>
        <v>106.62871300970502</v>
      </c>
      <c r="C29" s="48"/>
      <c r="D29" s="48"/>
      <c r="E29" s="48"/>
      <c r="F29" s="48">
        <f t="shared" ref="F29:AY29" si="16">F15</f>
        <v>8.6106626619831044</v>
      </c>
      <c r="G29" s="48">
        <f t="shared" si="16"/>
        <v>0.68651926788092155</v>
      </c>
      <c r="H29" s="48">
        <f t="shared" si="16"/>
        <v>55.496336988330071</v>
      </c>
      <c r="I29" s="48">
        <f t="shared" si="16"/>
        <v>0.12902740813555411</v>
      </c>
      <c r="J29" s="48">
        <f t="shared" si="16"/>
        <v>3.8213659438802501</v>
      </c>
      <c r="K29" s="48">
        <f t="shared" si="16"/>
        <v>1.145605195313826</v>
      </c>
      <c r="L29" s="48">
        <f t="shared" si="16"/>
        <v>3.4226315531576894</v>
      </c>
      <c r="M29" s="48">
        <f t="shared" si="16"/>
        <v>2.714380310752347E-2</v>
      </c>
      <c r="N29" s="48">
        <f t="shared" si="16"/>
        <v>0.12027661581977561</v>
      </c>
      <c r="O29" s="48">
        <f t="shared" si="16"/>
        <v>1.9339458844093296E-2</v>
      </c>
      <c r="P29" s="48">
        <f t="shared" si="16"/>
        <v>0.32000920846170461</v>
      </c>
      <c r="Q29" s="48">
        <f t="shared" si="16"/>
        <v>3.5317077159227592E-2</v>
      </c>
      <c r="R29" s="50">
        <f t="shared" si="16"/>
        <v>0.11085955888358028</v>
      </c>
      <c r="S29" s="48">
        <f t="shared" si="16"/>
        <v>2.9910091001269404E-2</v>
      </c>
      <c r="T29" s="48">
        <f t="shared" si="16"/>
        <v>0.25992503252200211</v>
      </c>
      <c r="U29" s="48">
        <f t="shared" si="16"/>
        <v>1.8425792032038764E-2</v>
      </c>
      <c r="V29" s="48">
        <f t="shared" si="16"/>
        <v>3.8140778047727641E-2</v>
      </c>
      <c r="W29" s="48">
        <f t="shared" si="16"/>
        <v>4.0042023699370152E-3</v>
      </c>
      <c r="X29" s="50">
        <f t="shared" si="16"/>
        <v>2.0860965089820532E-2</v>
      </c>
      <c r="Y29" s="48">
        <f t="shared" si="16"/>
        <v>3.96826643731655E-3</v>
      </c>
      <c r="Z29" s="48" t="str">
        <f t="shared" si="16"/>
        <v/>
      </c>
      <c r="AA29" s="48">
        <f t="shared" si="16"/>
        <v>4.9734960280152472E-3</v>
      </c>
      <c r="AB29" s="48" t="e">
        <f t="shared" si="16"/>
        <v>#DIV/0!</v>
      </c>
      <c r="AC29" s="48" t="str">
        <f t="shared" si="16"/>
        <v/>
      </c>
      <c r="AD29" s="48" t="str">
        <f t="shared" si="16"/>
        <v/>
      </c>
      <c r="AE29" s="48" t="str">
        <f t="shared" si="16"/>
        <v/>
      </c>
      <c r="AF29" s="48" t="e">
        <f t="shared" si="16"/>
        <v>#DIV/0!</v>
      </c>
      <c r="AG29" s="48" t="str">
        <f t="shared" si="16"/>
        <v/>
      </c>
      <c r="AH29" s="48" t="e">
        <f t="shared" si="16"/>
        <v>#DIV/0!</v>
      </c>
      <c r="AI29" s="48">
        <f t="shared" si="16"/>
        <v>4.1222180487145613E-2</v>
      </c>
      <c r="AJ29" s="48">
        <f t="shared" si="16"/>
        <v>1.0381602612956682E-2</v>
      </c>
      <c r="AK29" s="48">
        <f t="shared" si="16"/>
        <v>1.0269094232813242E-2</v>
      </c>
      <c r="AL29" s="48">
        <f t="shared" si="16"/>
        <v>5.6275830146565884</v>
      </c>
      <c r="AM29" s="48">
        <f t="shared" si="16"/>
        <v>9.627915477027623E-3</v>
      </c>
      <c r="AN29" s="48">
        <f t="shared" si="16"/>
        <v>1.694753745618632E-2</v>
      </c>
      <c r="AO29" s="48">
        <f t="shared" si="16"/>
        <v>6.7839395921573615E-3</v>
      </c>
      <c r="AP29" s="48">
        <f t="shared" si="16"/>
        <v>0</v>
      </c>
      <c r="AQ29" s="48">
        <f t="shared" si="16"/>
        <v>0</v>
      </c>
      <c r="AR29" s="48" t="e">
        <f t="shared" si="16"/>
        <v>#REF!</v>
      </c>
      <c r="AS29" s="48" t="e">
        <f t="shared" si="16"/>
        <v>#REF!</v>
      </c>
      <c r="AT29" s="48">
        <f t="shared" si="16"/>
        <v>0.26343158119555277</v>
      </c>
      <c r="AU29" s="48">
        <f t="shared" si="16"/>
        <v>0.48309953218525231</v>
      </c>
      <c r="AV29" s="48">
        <f t="shared" si="16"/>
        <v>1.5137360958645516</v>
      </c>
      <c r="AW29" s="48">
        <f t="shared" si="16"/>
        <v>0.15515731540612815</v>
      </c>
      <c r="AX29" s="48">
        <f t="shared" si="16"/>
        <v>14.52264394547322</v>
      </c>
      <c r="AY29" s="48">
        <f t="shared" si="16"/>
        <v>0</v>
      </c>
    </row>
    <row r="30" spans="1:51" s="49" customFormat="1" x14ac:dyDescent="0.25">
      <c r="A30" s="47" t="str">
        <f t="shared" si="10"/>
        <v>BW after</v>
      </c>
      <c r="B30" s="48">
        <f t="shared" si="10"/>
        <v>16.03590674880374</v>
      </c>
      <c r="C30" s="48"/>
      <c r="D30" s="48"/>
      <c r="E30" s="48"/>
      <c r="F30" s="48">
        <f t="shared" ref="F30:AY30" si="17">F16</f>
        <v>0.81113252255868784</v>
      </c>
      <c r="G30" s="48">
        <f t="shared" si="17"/>
        <v>0.21279877821367277</v>
      </c>
      <c r="H30" s="48">
        <f t="shared" si="17"/>
        <v>6.9883156679215022</v>
      </c>
      <c r="I30" s="48" t="str">
        <f t="shared" si="17"/>
        <v/>
      </c>
      <c r="J30" s="48">
        <f t="shared" si="17"/>
        <v>0.40935901324934459</v>
      </c>
      <c r="K30" s="48">
        <f t="shared" si="17"/>
        <v>0.35939960421363321</v>
      </c>
      <c r="L30" s="48">
        <f t="shared" si="17"/>
        <v>3.0344796333881803</v>
      </c>
      <c r="M30" s="48">
        <f t="shared" si="17"/>
        <v>3.5972399718642335E-2</v>
      </c>
      <c r="N30" s="48">
        <f t="shared" si="17"/>
        <v>8.8263587326955009E-2</v>
      </c>
      <c r="O30" s="48" t="str">
        <f t="shared" si="17"/>
        <v/>
      </c>
      <c r="P30" s="48">
        <f t="shared" si="17"/>
        <v>0.13102793226706222</v>
      </c>
      <c r="Q30" s="48">
        <f t="shared" si="17"/>
        <v>9.3360004130714439E-3</v>
      </c>
      <c r="R30" s="50">
        <f t="shared" si="17"/>
        <v>7.6950675374648725E-2</v>
      </c>
      <c r="S30" s="48">
        <f t="shared" si="17"/>
        <v>3.170103845316407E-2</v>
      </c>
      <c r="T30" s="48">
        <f t="shared" si="17"/>
        <v>0.21818943002931374</v>
      </c>
      <c r="U30" s="48" t="str">
        <f t="shared" si="17"/>
        <v/>
      </c>
      <c r="V30" s="48">
        <f t="shared" si="17"/>
        <v>8.7450828574858995E-3</v>
      </c>
      <c r="W30" s="48">
        <f t="shared" si="17"/>
        <v>1.1236581325651167E-3</v>
      </c>
      <c r="X30" s="50">
        <f t="shared" si="17"/>
        <v>5.3087881649385472E-3</v>
      </c>
      <c r="Y30" s="48" t="str">
        <f t="shared" si="17"/>
        <v/>
      </c>
      <c r="Z30" s="48" t="str">
        <f t="shared" si="17"/>
        <v/>
      </c>
      <c r="AA30" s="48" t="str">
        <f t="shared" si="17"/>
        <v/>
      </c>
      <c r="AB30" s="48" t="e">
        <f t="shared" si="17"/>
        <v>#DIV/0!</v>
      </c>
      <c r="AC30" s="48" t="str">
        <f t="shared" si="17"/>
        <v/>
      </c>
      <c r="AD30" s="48" t="str">
        <f t="shared" si="17"/>
        <v/>
      </c>
      <c r="AE30" s="48" t="str">
        <f t="shared" si="17"/>
        <v/>
      </c>
      <c r="AF30" s="48" t="e">
        <f t="shared" si="17"/>
        <v>#DIV/0!</v>
      </c>
      <c r="AG30" s="48" t="str">
        <f t="shared" si="17"/>
        <v/>
      </c>
      <c r="AH30" s="48" t="e">
        <f t="shared" si="17"/>
        <v>#DIV/0!</v>
      </c>
      <c r="AI30" s="48">
        <f t="shared" si="17"/>
        <v>3.2757626659742321E-2</v>
      </c>
      <c r="AJ30" s="48">
        <f t="shared" si="17"/>
        <v>9.502576624690659E-3</v>
      </c>
      <c r="AK30" s="48" t="str">
        <f t="shared" si="17"/>
        <v/>
      </c>
      <c r="AL30" s="48">
        <f t="shared" si="17"/>
        <v>0.77672494222049382</v>
      </c>
      <c r="AM30" s="48" t="str">
        <f t="shared" si="17"/>
        <v/>
      </c>
      <c r="AN30" s="48">
        <f t="shared" si="17"/>
        <v>1.1971037523678063E-2</v>
      </c>
      <c r="AO30" s="48" t="str">
        <f t="shared" si="17"/>
        <v/>
      </c>
      <c r="AP30" s="48">
        <f t="shared" si="17"/>
        <v>0</v>
      </c>
      <c r="AQ30" s="48">
        <f t="shared" si="17"/>
        <v>0</v>
      </c>
      <c r="AR30" s="48" t="e">
        <f t="shared" si="17"/>
        <v>#REF!</v>
      </c>
      <c r="AS30" s="48" t="e">
        <f t="shared" si="17"/>
        <v>#REF!</v>
      </c>
      <c r="AT30" s="48">
        <f t="shared" si="17"/>
        <v>6.327021951710006E-2</v>
      </c>
      <c r="AU30" s="48" t="e">
        <f t="shared" si="17"/>
        <v>#VALUE!</v>
      </c>
      <c r="AV30" s="48" t="e">
        <f t="shared" si="17"/>
        <v>#VALUE!</v>
      </c>
      <c r="AW30" s="48">
        <f t="shared" si="17"/>
        <v>0.1160698172639844</v>
      </c>
      <c r="AX30" s="48">
        <f t="shared" si="17"/>
        <v>17.071361425392265</v>
      </c>
      <c r="AY30" s="48">
        <f t="shared" si="17"/>
        <v>0</v>
      </c>
    </row>
    <row r="31" spans="1:51" s="49" customFormat="1" x14ac:dyDescent="0.25">
      <c r="A31" s="47" t="str">
        <f t="shared" si="10"/>
        <v>PS Beads</v>
      </c>
      <c r="B31" s="48">
        <f t="shared" si="10"/>
        <v>7.2808147457397387</v>
      </c>
      <c r="C31" s="48"/>
      <c r="D31" s="48"/>
      <c r="E31" s="48"/>
      <c r="F31" s="48">
        <f t="shared" ref="F31:AY31" si="18">F17</f>
        <v>1.026147048698002</v>
      </c>
      <c r="G31" s="48">
        <f t="shared" si="18"/>
        <v>0.11435789840351376</v>
      </c>
      <c r="H31" s="48">
        <f t="shared" si="18"/>
        <v>4.4485512301626429</v>
      </c>
      <c r="I31" s="48" t="str">
        <f t="shared" si="18"/>
        <v/>
      </c>
      <c r="J31" s="48">
        <f t="shared" si="18"/>
        <v>0.11136793731123766</v>
      </c>
      <c r="K31" s="48">
        <f t="shared" si="18"/>
        <v>3.3351004211182445</v>
      </c>
      <c r="L31" s="48">
        <f t="shared" si="18"/>
        <v>2.2393937269791762</v>
      </c>
      <c r="M31" s="48" t="str">
        <f t="shared" si="18"/>
        <v/>
      </c>
      <c r="N31" s="48">
        <f t="shared" si="18"/>
        <v>3.939661578408421E-2</v>
      </c>
      <c r="O31" s="48" t="str">
        <f t="shared" si="18"/>
        <v/>
      </c>
      <c r="P31" s="48">
        <f t="shared" si="18"/>
        <v>0.15967325994845874</v>
      </c>
      <c r="Q31" s="48">
        <f t="shared" si="18"/>
        <v>2.6471139375002062E-2</v>
      </c>
      <c r="R31" s="50">
        <f t="shared" si="18"/>
        <v>0.16081597225762342</v>
      </c>
      <c r="S31" s="48">
        <f t="shared" si="18"/>
        <v>0.46205327363222515</v>
      </c>
      <c r="T31" s="48">
        <f t="shared" si="18"/>
        <v>0.13240126321548137</v>
      </c>
      <c r="U31" s="48" t="str">
        <f t="shared" si="18"/>
        <v/>
      </c>
      <c r="V31" s="48" t="str">
        <f t="shared" si="18"/>
        <v/>
      </c>
      <c r="W31" s="48">
        <f t="shared" si="18"/>
        <v>1.1543352786597535E-3</v>
      </c>
      <c r="X31" s="50">
        <f t="shared" si="18"/>
        <v>4.8381966527381486E-3</v>
      </c>
      <c r="Y31" s="48" t="str">
        <f t="shared" si="18"/>
        <v/>
      </c>
      <c r="Z31" s="48" t="str">
        <f t="shared" si="18"/>
        <v/>
      </c>
      <c r="AA31" s="48" t="str">
        <f t="shared" si="18"/>
        <v/>
      </c>
      <c r="AB31" s="48" t="e">
        <f t="shared" si="18"/>
        <v>#DIV/0!</v>
      </c>
      <c r="AC31" s="48" t="str">
        <f t="shared" si="18"/>
        <v/>
      </c>
      <c r="AD31" s="48" t="str">
        <f t="shared" si="18"/>
        <v/>
      </c>
      <c r="AE31" s="48" t="str">
        <f t="shared" si="18"/>
        <v/>
      </c>
      <c r="AF31" s="48" t="e">
        <f t="shared" si="18"/>
        <v>#DIV/0!</v>
      </c>
      <c r="AG31" s="48" t="str">
        <f t="shared" si="18"/>
        <v/>
      </c>
      <c r="AH31" s="48" t="e">
        <f t="shared" si="18"/>
        <v>#DIV/0!</v>
      </c>
      <c r="AI31" s="48">
        <f t="shared" si="18"/>
        <v>6.5350991813745735E-2</v>
      </c>
      <c r="AJ31" s="48">
        <f t="shared" si="18"/>
        <v>1.557795736101545E-2</v>
      </c>
      <c r="AK31" s="48" t="str">
        <f t="shared" si="18"/>
        <v/>
      </c>
      <c r="AL31" s="48">
        <f t="shared" si="18"/>
        <v>6.4190383544745461E-2</v>
      </c>
      <c r="AM31" s="48">
        <f t="shared" si="18"/>
        <v>8.2668006252201495E-3</v>
      </c>
      <c r="AN31" s="48">
        <f t="shared" si="18"/>
        <v>1.4278355118095006E-2</v>
      </c>
      <c r="AO31" s="48" t="str">
        <f t="shared" si="18"/>
        <v/>
      </c>
      <c r="AP31" s="48">
        <f t="shared" si="18"/>
        <v>0</v>
      </c>
      <c r="AQ31" s="48">
        <f t="shared" si="18"/>
        <v>0</v>
      </c>
      <c r="AR31" s="48" t="e">
        <f t="shared" si="18"/>
        <v>#REF!</v>
      </c>
      <c r="AS31" s="48" t="e">
        <f t="shared" si="18"/>
        <v>#REF!</v>
      </c>
      <c r="AT31" s="48">
        <f t="shared" si="18"/>
        <v>3.1373043107279557E-2</v>
      </c>
      <c r="AU31" s="48" t="e">
        <f t="shared" si="18"/>
        <v>#VALUE!</v>
      </c>
      <c r="AV31" s="48" t="e">
        <f t="shared" si="18"/>
        <v>#VALUE!</v>
      </c>
      <c r="AW31" s="48">
        <f t="shared" si="18"/>
        <v>0.23066994075293254</v>
      </c>
      <c r="AX31" s="48">
        <f t="shared" si="18"/>
        <v>39.944631619874301</v>
      </c>
      <c r="AY31" s="48">
        <f t="shared" si="18"/>
        <v>0</v>
      </c>
    </row>
    <row r="33" spans="1:51" x14ac:dyDescent="0.25">
      <c r="A33" s="39"/>
    </row>
    <row r="34" spans="1:51" x14ac:dyDescent="0.2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</row>
    <row r="35" spans="1:51" x14ac:dyDescent="0.2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</row>
    <row r="36" spans="1:51" x14ac:dyDescent="0.25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</row>
    <row r="37" spans="1:51" x14ac:dyDescent="0.2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</row>
    <row r="38" spans="1:51" x14ac:dyDescent="0.2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</row>
    <row r="39" spans="1:51" x14ac:dyDescent="0.2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</row>
    <row r="40" spans="1:51" x14ac:dyDescent="0.2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</row>
    <row r="41" spans="1:51" x14ac:dyDescent="0.25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</row>
    <row r="42" spans="1:51" x14ac:dyDescent="0.2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</row>
    <row r="43" spans="1:51" x14ac:dyDescent="0.2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</row>
    <row r="44" spans="1:51" x14ac:dyDescent="0.25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</row>
    <row r="45" spans="1:51" x14ac:dyDescent="0.25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</row>
    <row r="46" spans="1:51" x14ac:dyDescent="0.25"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</row>
    <row r="47" spans="1:51" x14ac:dyDescent="0.25"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</row>
    <row r="49" spans="1:51" x14ac:dyDescent="0.25">
      <c r="A49" s="39"/>
    </row>
    <row r="50" spans="1:51" x14ac:dyDescent="0.25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</row>
    <row r="51" spans="1:51" x14ac:dyDescent="0.25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</row>
    <row r="52" spans="1:51" x14ac:dyDescent="0.25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</row>
    <row r="53" spans="1:51" x14ac:dyDescent="0.25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</row>
    <row r="54" spans="1:51" x14ac:dyDescent="0.25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</row>
    <row r="55" spans="1:51" x14ac:dyDescent="0.25"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</row>
    <row r="56" spans="1:51" x14ac:dyDescent="0.25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</row>
    <row r="57" spans="1:51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</row>
    <row r="58" spans="1:51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</row>
    <row r="59" spans="1:51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</row>
    <row r="60" spans="1:51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</row>
  </sheetData>
  <conditionalFormatting sqref="B50:AY60">
    <cfRule type="cellIs" dxfId="0" priority="1" operator="greaterThan">
      <formula>25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Intyensity</vt:lpstr>
      <vt:lpstr>Concentrations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icptof</dc:creator>
  <cp:lastModifiedBy>Baalousha, Mohammed</cp:lastModifiedBy>
  <dcterms:created xsi:type="dcterms:W3CDTF">2022-02-16T16:36:48Z</dcterms:created>
  <dcterms:modified xsi:type="dcterms:W3CDTF">2023-06-30T16:19:10Z</dcterms:modified>
</cp:coreProperties>
</file>