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glassmeyer_susan_epa_gov/Documents/Profile/Documents/AGU paper/writing sections/post journal review/"/>
    </mc:Choice>
  </mc:AlternateContent>
  <xr:revisionPtr revIDLastSave="0" documentId="8_{2A937CD9-7218-4DB3-8E42-37B7DBC3427B}" xr6:coauthVersionLast="47" xr6:coauthVersionMax="47" xr10:uidLastSave="{00000000-0000-0000-0000-000000000000}"/>
  <bookViews>
    <workbookView xWindow="-120" yWindow="-120" windowWidth="29040" windowHeight="15720" xr2:uid="{5A8E6108-52C0-44CB-A0FD-15E071D96906}"/>
  </bookViews>
  <sheets>
    <sheet name="Figure 2" sheetId="6" r:id="rId1"/>
    <sheet name="Figure 3" sheetId="5" r:id="rId2"/>
    <sheet name="Figure 4" sheetId="3" r:id="rId3"/>
    <sheet name="Figure 5" sheetId="1" r:id="rId4"/>
    <sheet name="Figure 5 cont" sheetId="2" r:id="rId5"/>
    <sheet name="Sheet1" sheetId="4" r:id="rId6"/>
  </sheets>
  <externalReferences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5" l="1"/>
  <c r="D29" i="5"/>
  <c r="E29" i="5"/>
  <c r="F29" i="5"/>
  <c r="G29" i="5"/>
  <c r="H29" i="5"/>
  <c r="I29" i="5"/>
  <c r="J29" i="5"/>
  <c r="K29" i="5"/>
  <c r="L29" i="5"/>
  <c r="M29" i="5"/>
  <c r="B29" i="5"/>
  <c r="U7" i="6" l="1"/>
  <c r="I7" i="6"/>
  <c r="U6" i="6" l="1"/>
  <c r="I6" i="6"/>
  <c r="U5" i="6"/>
  <c r="I5" i="6"/>
  <c r="U4" i="6"/>
  <c r="I4" i="6"/>
  <c r="AF3" i="6"/>
  <c r="AA3" i="6"/>
  <c r="AC5" i="6" s="1"/>
  <c r="AD5" i="6" s="1"/>
  <c r="AE5" i="6" s="1"/>
  <c r="AF5" i="6" s="1"/>
  <c r="U3" i="6"/>
  <c r="I3" i="6"/>
  <c r="AC6" i="6" l="1"/>
  <c r="AD6" i="6" s="1"/>
  <c r="AE6" i="6" s="1"/>
  <c r="AF6" i="6" s="1"/>
  <c r="AC4" i="6"/>
  <c r="AD4" i="6" s="1"/>
  <c r="AE4" i="6" s="1"/>
  <c r="AF4" i="6" s="1"/>
  <c r="Q24" i="1" l="1"/>
  <c r="L28" i="1"/>
  <c r="G41" i="1"/>
  <c r="B35" i="1"/>
  <c r="C10" i="2" l="1"/>
  <c r="C9" i="2"/>
  <c r="C8" i="2"/>
  <c r="C7" i="2"/>
</calcChain>
</file>

<file path=xl/sharedStrings.xml><?xml version="1.0" encoding="utf-8"?>
<sst xmlns="http://schemas.openxmlformats.org/spreadsheetml/2006/main" count="452" uniqueCount="274">
  <si>
    <t>EDC- 32 papers</t>
  </si>
  <si>
    <t>Pharmaceuticals- 38 papers</t>
  </si>
  <si>
    <t>PFAS- 21 papers</t>
  </si>
  <si>
    <t>Total number of drugs- 11926  https://www.drugbank.ca/stats</t>
  </si>
  <si>
    <t>Number of EDC- 800 https://apps.who.int/iris/bitstream/handle/10665/78102/WHO_HSE_PHE_IHE_2013.1_eng.pdf;jsessionid=CC6C95E3BC63415F3D058B5F1515294D?sequence=1</t>
  </si>
  <si>
    <t>number of flame retardants 200 https://www.flameretardants.eu/flame-retardants/products/</t>
  </si>
  <si>
    <t>number of pfas 5000 https://www.fda.gov/food/chemicals/and-polyfluoroalkyl-substances-pfas</t>
  </si>
  <si>
    <t># in review</t>
  </si>
  <si>
    <t># no data</t>
  </si>
  <si>
    <t xml:space="preserve">Pharmaceuticals </t>
  </si>
  <si>
    <t>PFAS</t>
  </si>
  <si>
    <t>Br/Cl Flame retardants- 24 papers</t>
  </si>
  <si>
    <t>Carbamazepine</t>
  </si>
  <si>
    <t>Caffeine</t>
  </si>
  <si>
    <t>Sulfamethoxazole</t>
  </si>
  <si>
    <t>Estradiol</t>
  </si>
  <si>
    <t>Estrone</t>
  </si>
  <si>
    <t>TCPP</t>
  </si>
  <si>
    <t>TCEP</t>
  </si>
  <si>
    <t>PFOA</t>
  </si>
  <si>
    <t>PFOS</t>
  </si>
  <si>
    <t>PFBS</t>
  </si>
  <si>
    <t>Surface Water</t>
  </si>
  <si>
    <t>Ground Water</t>
  </si>
  <si>
    <t>Drinking Water</t>
  </si>
  <si>
    <t>nd</t>
  </si>
  <si>
    <t>QL</t>
  </si>
  <si>
    <t>&lt;MQL</t>
  </si>
  <si>
    <t>&lt;MDL</t>
  </si>
  <si>
    <t>ql</t>
  </si>
  <si>
    <t>water type</t>
  </si>
  <si>
    <t>number</t>
  </si>
  <si>
    <t>Flame Retardants</t>
  </si>
  <si>
    <t>EDCs</t>
  </si>
  <si>
    <t>CECs</t>
  </si>
  <si>
    <t>Pharmaceuticals</t>
  </si>
  <si>
    <t>Microorganisms</t>
  </si>
  <si>
    <t>AMR</t>
  </si>
  <si>
    <t>PCB or PAH or Dioxin</t>
  </si>
  <si>
    <t>Cyanotoxins/HAB</t>
  </si>
  <si>
    <t>Microplastics</t>
  </si>
  <si>
    <t>Nanomaterials</t>
  </si>
  <si>
    <t>All Papers</t>
  </si>
  <si>
    <t>papers per journal</t>
  </si>
  <si>
    <t>Number of journals</t>
  </si>
  <si>
    <t>2 to 9</t>
  </si>
  <si>
    <t xml:space="preserve">10 to 19 </t>
  </si>
  <si>
    <t>20 to 29</t>
  </si>
  <si>
    <t>30 to 39</t>
  </si>
  <si>
    <t>40 or greater</t>
  </si>
  <si>
    <t>40 or Greater</t>
  </si>
  <si>
    <t>d</t>
  </si>
  <si>
    <t>r</t>
  </si>
  <si>
    <t>relative area</t>
  </si>
  <si>
    <t>radius</t>
  </si>
  <si>
    <t>diameter</t>
  </si>
  <si>
    <t>diameter inches</t>
  </si>
  <si>
    <t>country (#papers)</t>
  </si>
  <si>
    <t>USA (2)</t>
  </si>
  <si>
    <t>USA (13)</t>
  </si>
  <si>
    <t>SPAIN (48)</t>
  </si>
  <si>
    <t>ARGENTINA (7)</t>
  </si>
  <si>
    <t>SPAIN (7)</t>
  </si>
  <si>
    <t>USA (47)</t>
  </si>
  <si>
    <t>AUSTRALIA (18)</t>
  </si>
  <si>
    <t>ITALY (4)</t>
  </si>
  <si>
    <t>PEOPLES R CHINA (14)</t>
  </si>
  <si>
    <t>AUSTRIA (1)</t>
  </si>
  <si>
    <t>SWITZERLAND (3)</t>
  </si>
  <si>
    <t>GERMANY (13)</t>
  </si>
  <si>
    <t>BARBADOS (1)</t>
  </si>
  <si>
    <t>BELGIUM (1)</t>
  </si>
  <si>
    <t>CANADA (12)</t>
  </si>
  <si>
    <t>BELGIUM (4)</t>
  </si>
  <si>
    <t>CANADA (1)</t>
  </si>
  <si>
    <t>SWITZERLAND (8)</t>
  </si>
  <si>
    <t>BRAZIL (28)</t>
  </si>
  <si>
    <t>COLOMBIA (1)</t>
  </si>
  <si>
    <t>ENGLAND (6)</t>
  </si>
  <si>
    <t>BULGARIA (1)</t>
  </si>
  <si>
    <t>CZECH REPUBLIC (1)</t>
  </si>
  <si>
    <t>FRANCE (5)</t>
  </si>
  <si>
    <t>CANADA (44)</t>
  </si>
  <si>
    <t>ENGLAND (1)</t>
  </si>
  <si>
    <t>NETHERLANDS (5)</t>
  </si>
  <si>
    <t>CHILE (4)</t>
  </si>
  <si>
    <t>FINLAND (1)</t>
  </si>
  <si>
    <t>GREECE (4)</t>
  </si>
  <si>
    <t>COLOMBIA (2)</t>
  </si>
  <si>
    <t>FRANCE (1)</t>
  </si>
  <si>
    <t>BELGIUM (3)</t>
  </si>
  <si>
    <t>CROATIA (4)</t>
  </si>
  <si>
    <t>GERMANY (1)</t>
  </si>
  <si>
    <t>PORTUGAL (3)</t>
  </si>
  <si>
    <t>CYPRUS (4)</t>
  </si>
  <si>
    <t>MEXICO (1)</t>
  </si>
  <si>
    <t>SAUDI ARABIA (3)</t>
  </si>
  <si>
    <t>CZECH REPUBLIC (5)</t>
  </si>
  <si>
    <t>ROMANIA (1)</t>
  </si>
  <si>
    <t>AUSTRALIA (2)</t>
  </si>
  <si>
    <t>DEM REP CONGO (1)</t>
  </si>
  <si>
    <t>SLOVENIA (1)</t>
  </si>
  <si>
    <t>BRAZIL (2)</t>
  </si>
  <si>
    <t>DENMARK (7)</t>
  </si>
  <si>
    <t>SOUTH KOREA (1)</t>
  </si>
  <si>
    <t>EGYPT (4)</t>
  </si>
  <si>
    <t>CROATIA (2)</t>
  </si>
  <si>
    <t>ENGLAND (17)</t>
  </si>
  <si>
    <t>DENMARK (2)</t>
  </si>
  <si>
    <t>FINLAND (2)</t>
  </si>
  <si>
    <t>FRANCE (23)</t>
  </si>
  <si>
    <t>IRELAND (2)</t>
  </si>
  <si>
    <t>GERMANY (37)</t>
  </si>
  <si>
    <t>ISRAEL (2)</t>
  </si>
  <si>
    <t>GREECE (17)</t>
  </si>
  <si>
    <t>ITALY (2)</t>
  </si>
  <si>
    <t>INDIA (8)</t>
  </si>
  <si>
    <t>NORWAY (2)</t>
  </si>
  <si>
    <t>INDONESIA (1)</t>
  </si>
  <si>
    <t>SINGAPORE (2)</t>
  </si>
  <si>
    <t>IRAN (11)</t>
  </si>
  <si>
    <t>ARGENTINA (1)</t>
  </si>
  <si>
    <t>IRAQ (1)</t>
  </si>
  <si>
    <t>EGYPT (1)</t>
  </si>
  <si>
    <t>IRELAND (4)</t>
  </si>
  <si>
    <t>ESTONIA (1)</t>
  </si>
  <si>
    <t>INDIA (1)</t>
  </si>
  <si>
    <t>ITALY (36)</t>
  </si>
  <si>
    <t>IRAN (1)</t>
  </si>
  <si>
    <t>JAPAN (7)</t>
  </si>
  <si>
    <t>JAPAN (1)</t>
  </si>
  <si>
    <t>JORDAN (1)</t>
  </si>
  <si>
    <t>LEBANON (1)</t>
  </si>
  <si>
    <t>LATVIA (2)</t>
  </si>
  <si>
    <t>NEW ZEALAND (1)</t>
  </si>
  <si>
    <t>LEBANON (2)</t>
  </si>
  <si>
    <t>NORTH IRELAND (1)</t>
  </si>
  <si>
    <t>LITHUANIA (1)</t>
  </si>
  <si>
    <t>POLAND (1)</t>
  </si>
  <si>
    <t>MACEDONIA (1)</t>
  </si>
  <si>
    <t>SERBIA (1)</t>
  </si>
  <si>
    <t>MALAYSIA (4)</t>
  </si>
  <si>
    <t>MEXICO (15)</t>
  </si>
  <si>
    <t>TURKEY (1)</t>
  </si>
  <si>
    <t>MONACO (1)</t>
  </si>
  <si>
    <t>U ARAB EMIRATES (1)</t>
  </si>
  <si>
    <t>MOROCCO (1)</t>
  </si>
  <si>
    <t>URUGUAY (1)</t>
  </si>
  <si>
    <t>NETHERLANDS (9)</t>
  </si>
  <si>
    <t>NEW ZEALAND (3)</t>
  </si>
  <si>
    <t>NIGER (1)</t>
  </si>
  <si>
    <t>NIGERIA (1)</t>
  </si>
  <si>
    <t>NORWAY (7)</t>
  </si>
  <si>
    <t>PAKISTAN (1)</t>
  </si>
  <si>
    <t>PEOPLES R CHINA (86)</t>
  </si>
  <si>
    <t>PHILIPPINES (2)</t>
  </si>
  <si>
    <t>POLAND (5)</t>
  </si>
  <si>
    <t>PORTUGAL (30)</t>
  </si>
  <si>
    <t>RUSSIA (4)</t>
  </si>
  <si>
    <t>SAUDI ARABIA (8)</t>
  </si>
  <si>
    <t>SCOTLAND (2)</t>
  </si>
  <si>
    <t>SINGAPORE (9)</t>
  </si>
  <si>
    <t>SLOVAKIA (1)</t>
  </si>
  <si>
    <t>SLOVENIA (4)</t>
  </si>
  <si>
    <t>SOUTH AFRICA (7)</t>
  </si>
  <si>
    <t>SOUTH KOREA (17)</t>
  </si>
  <si>
    <t>SPAIN (88)</t>
  </si>
  <si>
    <t>SWEDEN (4)</t>
  </si>
  <si>
    <t>SWITZERLAND (12)</t>
  </si>
  <si>
    <t>TAIWAN (12)</t>
  </si>
  <si>
    <t>THAILAND (1)</t>
  </si>
  <si>
    <t>TURKEY (3)</t>
  </si>
  <si>
    <t>UKRAINE (1)</t>
  </si>
  <si>
    <t>USA (114)</t>
  </si>
  <si>
    <t>VENEZUELA (1)</t>
  </si>
  <si>
    <t>VIETNAM (2)</t>
  </si>
  <si>
    <t>ZIMBABWE (2)</t>
  </si>
  <si>
    <t>Groundwater</t>
  </si>
  <si>
    <t>Flame Retardant</t>
  </si>
  <si>
    <t>PEOPLES R CHINA</t>
  </si>
  <si>
    <t>USA</t>
  </si>
  <si>
    <t>INDIA</t>
  </si>
  <si>
    <t>SPAIN</t>
  </si>
  <si>
    <t>BRAZIL</t>
  </si>
  <si>
    <t>ITALY</t>
  </si>
  <si>
    <t>PORTUGAL</t>
  </si>
  <si>
    <t>CANADA</t>
  </si>
  <si>
    <t>AUSTRALIA</t>
  </si>
  <si>
    <t>GERMANY</t>
  </si>
  <si>
    <t>FRANCE</t>
  </si>
  <si>
    <t>ENGLAND</t>
  </si>
  <si>
    <t>SOUTH KOREA</t>
  </si>
  <si>
    <t>MEXICO</t>
  </si>
  <si>
    <t>GREECE</t>
  </si>
  <si>
    <t>IRAN</t>
  </si>
  <si>
    <t>MALAYSIA</t>
  </si>
  <si>
    <t>SOUTH AFRICA</t>
  </si>
  <si>
    <t>NETHERLANDS</t>
  </si>
  <si>
    <t>SWEDEN</t>
  </si>
  <si>
    <t>JAPAN</t>
  </si>
  <si>
    <t>POLAND</t>
  </si>
  <si>
    <t>NIGERIA</t>
  </si>
  <si>
    <t>EGYPT</t>
  </si>
  <si>
    <t>TAIWAN</t>
  </si>
  <si>
    <t>DENMARK</t>
  </si>
  <si>
    <t>NORWAY</t>
  </si>
  <si>
    <t>SAUDI ARABIA</t>
  </si>
  <si>
    <t>TURKEY</t>
  </si>
  <si>
    <t>COLOMBIA</t>
  </si>
  <si>
    <t>ARGENTINA</t>
  </si>
  <si>
    <t>CZECH REPUBLIC</t>
  </si>
  <si>
    <t>BELGIUM</t>
  </si>
  <si>
    <t>CHILE</t>
  </si>
  <si>
    <t>PAKISTAN</t>
  </si>
  <si>
    <t>SINGAPORE</t>
  </si>
  <si>
    <t>SCOTLAND</t>
  </si>
  <si>
    <t>SLOVAKIA</t>
  </si>
  <si>
    <t>VIETNAM</t>
  </si>
  <si>
    <t>CROATIA</t>
  </si>
  <si>
    <t>MOROCCO</t>
  </si>
  <si>
    <t>SLOVENIA</t>
  </si>
  <si>
    <t>AUSTRIA</t>
  </si>
  <si>
    <t>SRI LANKA</t>
  </si>
  <si>
    <t>FINLAND</t>
  </si>
  <si>
    <t>IRAQ</t>
  </si>
  <si>
    <t>IRELAND</t>
  </si>
  <si>
    <t>RUSSIA</t>
  </si>
  <si>
    <t>SWITZERLAND</t>
  </si>
  <si>
    <t>THAILAND</t>
  </si>
  <si>
    <t>TUNISIA</t>
  </si>
  <si>
    <t>CYPRUS</t>
  </si>
  <si>
    <t>ETHIOPIA</t>
  </si>
  <si>
    <t>ISRAEL</t>
  </si>
  <si>
    <t>NEW ZEALAND</t>
  </si>
  <si>
    <t>ECUADOR</t>
  </si>
  <si>
    <t>KENYA</t>
  </si>
  <si>
    <t>LUXEMBOURG</t>
  </si>
  <si>
    <t>ROMANIA</t>
  </si>
  <si>
    <t>INDONESIA</t>
  </si>
  <si>
    <t>LEBANON</t>
  </si>
  <si>
    <t>LITHUANIA</t>
  </si>
  <si>
    <t>PHILIPPINES</t>
  </si>
  <si>
    <t>U ARAB EMIRATES</t>
  </si>
  <si>
    <t>ALGERIA</t>
  </si>
  <si>
    <t>GHANA</t>
  </si>
  <si>
    <t>MOZAMBIQUE</t>
  </si>
  <si>
    <t>NORTH IRELAND</t>
  </si>
  <si>
    <t>PERU</t>
  </si>
  <si>
    <t>SERBIA</t>
  </si>
  <si>
    <t>TANZANIA</t>
  </si>
  <si>
    <t>WALES</t>
  </si>
  <si>
    <t>BAHRAIN</t>
  </si>
  <si>
    <t>BANGLADESH</t>
  </si>
  <si>
    <t>BOTSWANA</t>
  </si>
  <si>
    <t>ESTONIA</t>
  </si>
  <si>
    <t>HUNGARY</t>
  </si>
  <si>
    <t>KUWAIT</t>
  </si>
  <si>
    <t>OMAN</t>
  </si>
  <si>
    <t>QATAR</t>
  </si>
  <si>
    <t>BOSNIA HERCEG</t>
  </si>
  <si>
    <t>BRUNEI</t>
  </si>
  <si>
    <t>BULGARIA</t>
  </si>
  <si>
    <t>CAMBODIA</t>
  </si>
  <si>
    <t>COSTA RICA</t>
  </si>
  <si>
    <t>DOMINICAN REP</t>
  </si>
  <si>
    <t>GEORGIA</t>
  </si>
  <si>
    <t>LATVIA</t>
  </si>
  <si>
    <t>LESOTHO</t>
  </si>
  <si>
    <t>MONACO</t>
  </si>
  <si>
    <t>PALESTINE</t>
  </si>
  <si>
    <t>UGANDA</t>
  </si>
  <si>
    <t>UKRAINE</t>
  </si>
  <si>
    <t>URUGUAY</t>
  </si>
  <si>
    <t>ZAMBIA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</si>
</sst>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49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CBC6C"/>
      <color rgb="FF004600"/>
      <color rgb="FF436F97"/>
      <color rgb="FFBFBFBF"/>
      <color rgb="FF243C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2'!$A$3</c:f>
              <c:strCache>
                <c:ptCount val="1"/>
                <c:pt idx="0">
                  <c:v>2002</c:v>
                </c:pt>
              </c:strCache>
            </c:strRef>
          </c:tx>
          <c:dPt>
            <c:idx val="0"/>
            <c:bubble3D val="0"/>
            <c:spPr>
              <a:solidFill>
                <a:srgbClr val="243C5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CA-44C9-88B6-FE0FDDC5CA2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DCA-44C9-88B6-FE0FDDC5CA2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DCA-44C9-88B6-FE0FDDC5CA2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DCA-44C9-88B6-FE0FDDC5CA2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DCA-44C9-88B6-FE0FDDC5CA2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DCA-44C9-88B6-FE0FDDC5CA2F}"/>
              </c:ext>
            </c:extLst>
          </c:dPt>
          <c:cat>
            <c:strRef>
              <c:f>'Figure 2'!$B$2:$G$2</c:f>
              <c:strCache>
                <c:ptCount val="6"/>
                <c:pt idx="0">
                  <c:v>1</c:v>
                </c:pt>
                <c:pt idx="1">
                  <c:v>2 to 9</c:v>
                </c:pt>
                <c:pt idx="2">
                  <c:v>10 to 19 </c:v>
                </c:pt>
                <c:pt idx="3">
                  <c:v>20 to 29</c:v>
                </c:pt>
                <c:pt idx="4">
                  <c:v>30 to 39</c:v>
                </c:pt>
                <c:pt idx="5">
                  <c:v>40 or greater</c:v>
                </c:pt>
              </c:strCache>
            </c:strRef>
          </c:cat>
          <c:val>
            <c:numRef>
              <c:f>'Figure 2'!$B$3:$G$3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DCA-44C9-88B6-FE0FDDC5C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aseline="0">
                <a:latin typeface="Arial" panose="020B0604020202020204" pitchFamily="34" charset="0"/>
              </a:rPr>
              <a:t>PFAS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3'!$E$2</c:f>
              <c:strCache>
                <c:ptCount val="1"/>
                <c:pt idx="0">
                  <c:v>PFAS</c:v>
                </c:pt>
              </c:strCache>
            </c:strRef>
          </c:tx>
          <c:spPr>
            <a:solidFill>
              <a:srgbClr val="8CBC6C"/>
            </a:solidFill>
            <a:ln>
              <a:noFill/>
            </a:ln>
            <a:effectLst/>
          </c:spPr>
          <c:invertIfNegative val="0"/>
          <c:cat>
            <c:numRef>
              <c:f>'Figure 3'!$A$3:$A$22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'Figure 3'!$E$3:$E$22</c:f>
              <c:numCache>
                <c:formatCode>General</c:formatCode>
                <c:ptCount val="20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6</c:v>
                </c:pt>
                <c:pt idx="4">
                  <c:v>10</c:v>
                </c:pt>
                <c:pt idx="5">
                  <c:v>13</c:v>
                </c:pt>
                <c:pt idx="6">
                  <c:v>25</c:v>
                </c:pt>
                <c:pt idx="7">
                  <c:v>48</c:v>
                </c:pt>
                <c:pt idx="8">
                  <c:v>45</c:v>
                </c:pt>
                <c:pt idx="9">
                  <c:v>56</c:v>
                </c:pt>
                <c:pt idx="10">
                  <c:v>97</c:v>
                </c:pt>
                <c:pt idx="11">
                  <c:v>117</c:v>
                </c:pt>
                <c:pt idx="12">
                  <c:v>146</c:v>
                </c:pt>
                <c:pt idx="13">
                  <c:v>149</c:v>
                </c:pt>
                <c:pt idx="14">
                  <c:v>168</c:v>
                </c:pt>
                <c:pt idx="15">
                  <c:v>215</c:v>
                </c:pt>
                <c:pt idx="16">
                  <c:v>182</c:v>
                </c:pt>
                <c:pt idx="17">
                  <c:v>242</c:v>
                </c:pt>
                <c:pt idx="18">
                  <c:v>241</c:v>
                </c:pt>
                <c:pt idx="19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DF-475E-9F02-1C90A5BD6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7"/>
        <c:axId val="644161104"/>
        <c:axId val="644154544"/>
      </c:barChart>
      <c:catAx>
        <c:axId val="64416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154544"/>
        <c:crosses val="autoZero"/>
        <c:auto val="1"/>
        <c:lblAlgn val="ctr"/>
        <c:lblOffset val="100"/>
        <c:noMultiLvlLbl val="0"/>
      </c:catAx>
      <c:valAx>
        <c:axId val="64415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700">
                    <a:latin typeface="Arial" panose="020B0604020202020204" pitchFamily="34" charset="0"/>
                    <a:cs typeface="Arial" panose="020B0604020202020204" pitchFamily="34" charset="0"/>
                  </a:rPr>
                  <a:t># publications</a:t>
                </a:r>
              </a:p>
            </c:rich>
          </c:tx>
          <c:layout>
            <c:manualLayout>
              <c:xMode val="edge"/>
              <c:yMode val="edge"/>
              <c:x val="3.2679738562091505E-2"/>
              <c:y val="0.26111111111111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16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aseline="0">
                <a:latin typeface="Arial" panose="020B0604020202020204" pitchFamily="34" charset="0"/>
              </a:rPr>
              <a:t>Microorganisms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3'!$F$2</c:f>
              <c:strCache>
                <c:ptCount val="1"/>
                <c:pt idx="0">
                  <c:v>Microorganisms</c:v>
                </c:pt>
              </c:strCache>
            </c:strRef>
          </c:tx>
          <c:spPr>
            <a:solidFill>
              <a:srgbClr val="8CBC6C"/>
            </a:solidFill>
            <a:ln>
              <a:noFill/>
            </a:ln>
            <a:effectLst/>
          </c:spPr>
          <c:invertIfNegative val="0"/>
          <c:cat>
            <c:numRef>
              <c:f>'Figure 3'!$A$3:$A$22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'Figure 3'!$F$3:$F$22</c:f>
              <c:numCache>
                <c:formatCode>General</c:formatCode>
                <c:ptCount val="20"/>
                <c:pt idx="0">
                  <c:v>364</c:v>
                </c:pt>
                <c:pt idx="1">
                  <c:v>387</c:v>
                </c:pt>
                <c:pt idx="2">
                  <c:v>373</c:v>
                </c:pt>
                <c:pt idx="3">
                  <c:v>434</c:v>
                </c:pt>
                <c:pt idx="4">
                  <c:v>464</c:v>
                </c:pt>
                <c:pt idx="5">
                  <c:v>518</c:v>
                </c:pt>
                <c:pt idx="6">
                  <c:v>559</c:v>
                </c:pt>
                <c:pt idx="7">
                  <c:v>690</c:v>
                </c:pt>
                <c:pt idx="8">
                  <c:v>723</c:v>
                </c:pt>
                <c:pt idx="9">
                  <c:v>896</c:v>
                </c:pt>
                <c:pt idx="10">
                  <c:v>950</c:v>
                </c:pt>
                <c:pt idx="11">
                  <c:v>1140</c:v>
                </c:pt>
                <c:pt idx="12">
                  <c:v>1107</c:v>
                </c:pt>
                <c:pt idx="13">
                  <c:v>1150</c:v>
                </c:pt>
                <c:pt idx="14">
                  <c:v>1242</c:v>
                </c:pt>
                <c:pt idx="15">
                  <c:v>1444</c:v>
                </c:pt>
                <c:pt idx="16">
                  <c:v>1489</c:v>
                </c:pt>
                <c:pt idx="17">
                  <c:v>1828</c:v>
                </c:pt>
                <c:pt idx="18">
                  <c:v>2259</c:v>
                </c:pt>
                <c:pt idx="19">
                  <c:v>2293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0-4C63-87C5-42D9E12EB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7"/>
        <c:axId val="644161104"/>
        <c:axId val="644154544"/>
      </c:barChart>
      <c:catAx>
        <c:axId val="64416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154544"/>
        <c:crosses val="autoZero"/>
        <c:auto val="1"/>
        <c:lblAlgn val="ctr"/>
        <c:lblOffset val="100"/>
        <c:noMultiLvlLbl val="0"/>
      </c:catAx>
      <c:valAx>
        <c:axId val="64415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700">
                    <a:latin typeface="Arial" panose="020B0604020202020204" pitchFamily="34" charset="0"/>
                    <a:cs typeface="Arial" panose="020B0604020202020204" pitchFamily="34" charset="0"/>
                  </a:rPr>
                  <a:t># publications</a:t>
                </a:r>
              </a:p>
            </c:rich>
          </c:tx>
          <c:layout>
            <c:manualLayout>
              <c:xMode val="edge"/>
              <c:yMode val="edge"/>
              <c:x val="3.2679738562091505E-2"/>
              <c:y val="0.26111111111111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16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aseline="0">
                <a:latin typeface="Arial" panose="020B0604020202020204" pitchFamily="34" charset="0"/>
              </a:rPr>
              <a:t>Antimicrobial Resistance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3'!$G$2</c:f>
              <c:strCache>
                <c:ptCount val="1"/>
                <c:pt idx="0">
                  <c:v>AMR</c:v>
                </c:pt>
              </c:strCache>
            </c:strRef>
          </c:tx>
          <c:spPr>
            <a:solidFill>
              <a:srgbClr val="8CBC6C"/>
            </a:solidFill>
            <a:ln>
              <a:noFill/>
            </a:ln>
            <a:effectLst/>
          </c:spPr>
          <c:invertIfNegative val="0"/>
          <c:cat>
            <c:numRef>
              <c:f>'Figure 3'!$A$3:$A$22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'Figure 3'!$G$3:$G$22</c:f>
              <c:numCache>
                <c:formatCode>General</c:formatCode>
                <c:ptCount val="2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7</c:v>
                </c:pt>
                <c:pt idx="5">
                  <c:v>9</c:v>
                </c:pt>
                <c:pt idx="6">
                  <c:v>13</c:v>
                </c:pt>
                <c:pt idx="7">
                  <c:v>13</c:v>
                </c:pt>
                <c:pt idx="8">
                  <c:v>27</c:v>
                </c:pt>
                <c:pt idx="9">
                  <c:v>29</c:v>
                </c:pt>
                <c:pt idx="10">
                  <c:v>27</c:v>
                </c:pt>
                <c:pt idx="11">
                  <c:v>45</c:v>
                </c:pt>
                <c:pt idx="12">
                  <c:v>33</c:v>
                </c:pt>
                <c:pt idx="13">
                  <c:v>46</c:v>
                </c:pt>
                <c:pt idx="14">
                  <c:v>54</c:v>
                </c:pt>
                <c:pt idx="15">
                  <c:v>90</c:v>
                </c:pt>
                <c:pt idx="16">
                  <c:v>101</c:v>
                </c:pt>
                <c:pt idx="17">
                  <c:v>122</c:v>
                </c:pt>
                <c:pt idx="18">
                  <c:v>192</c:v>
                </c:pt>
                <c:pt idx="19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D-42DC-B88E-8BA939C80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7"/>
        <c:axId val="644161104"/>
        <c:axId val="644154544"/>
      </c:barChart>
      <c:catAx>
        <c:axId val="64416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154544"/>
        <c:crosses val="autoZero"/>
        <c:auto val="1"/>
        <c:lblAlgn val="ctr"/>
        <c:lblOffset val="100"/>
        <c:noMultiLvlLbl val="0"/>
      </c:catAx>
      <c:valAx>
        <c:axId val="64415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700">
                    <a:latin typeface="Arial" panose="020B0604020202020204" pitchFamily="34" charset="0"/>
                    <a:cs typeface="Arial" panose="020B0604020202020204" pitchFamily="34" charset="0"/>
                  </a:rPr>
                  <a:t># publications</a:t>
                </a:r>
              </a:p>
            </c:rich>
          </c:tx>
          <c:layout>
            <c:manualLayout>
              <c:xMode val="edge"/>
              <c:yMode val="edge"/>
              <c:x val="3.2679738562091505E-2"/>
              <c:y val="0.26111111111111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16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aseline="0">
                <a:latin typeface="Arial" panose="020B0604020202020204" pitchFamily="34" charset="0"/>
              </a:rPr>
              <a:t>Legacy Chemicals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3'!$I$2</c:f>
              <c:strCache>
                <c:ptCount val="1"/>
                <c:pt idx="0">
                  <c:v>PCB or PAH or Dioxin</c:v>
                </c:pt>
              </c:strCache>
            </c:strRef>
          </c:tx>
          <c:spPr>
            <a:solidFill>
              <a:srgbClr val="8CBC6C"/>
            </a:solidFill>
            <a:ln>
              <a:noFill/>
            </a:ln>
            <a:effectLst/>
          </c:spPr>
          <c:invertIfNegative val="0"/>
          <c:cat>
            <c:numRef>
              <c:f>'Figure 3'!$A$3:$A$22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'Figure 3'!$I$3:$I$22</c:f>
              <c:numCache>
                <c:formatCode>General</c:formatCode>
                <c:ptCount val="20"/>
                <c:pt idx="0">
                  <c:v>592</c:v>
                </c:pt>
                <c:pt idx="1">
                  <c:v>586</c:v>
                </c:pt>
                <c:pt idx="2">
                  <c:v>597</c:v>
                </c:pt>
                <c:pt idx="3">
                  <c:v>683</c:v>
                </c:pt>
                <c:pt idx="4">
                  <c:v>683</c:v>
                </c:pt>
                <c:pt idx="5">
                  <c:v>682</c:v>
                </c:pt>
                <c:pt idx="6">
                  <c:v>819</c:v>
                </c:pt>
                <c:pt idx="7">
                  <c:v>869</c:v>
                </c:pt>
                <c:pt idx="8">
                  <c:v>975</c:v>
                </c:pt>
                <c:pt idx="9">
                  <c:v>1104</c:v>
                </c:pt>
                <c:pt idx="10">
                  <c:v>1142</c:v>
                </c:pt>
                <c:pt idx="11">
                  <c:v>1146</c:v>
                </c:pt>
                <c:pt idx="12">
                  <c:v>1117</c:v>
                </c:pt>
                <c:pt idx="13">
                  <c:v>1142</c:v>
                </c:pt>
                <c:pt idx="14">
                  <c:v>1121</c:v>
                </c:pt>
                <c:pt idx="15">
                  <c:v>1279</c:v>
                </c:pt>
                <c:pt idx="16">
                  <c:v>1524</c:v>
                </c:pt>
                <c:pt idx="17">
                  <c:v>1449</c:v>
                </c:pt>
                <c:pt idx="18">
                  <c:v>1789</c:v>
                </c:pt>
                <c:pt idx="19">
                  <c:v>1629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B-4350-95AF-F2070F284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7"/>
        <c:axId val="644161104"/>
        <c:axId val="644154544"/>
      </c:barChart>
      <c:catAx>
        <c:axId val="64416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154544"/>
        <c:crosses val="autoZero"/>
        <c:auto val="1"/>
        <c:lblAlgn val="ctr"/>
        <c:lblOffset val="100"/>
        <c:noMultiLvlLbl val="0"/>
      </c:catAx>
      <c:valAx>
        <c:axId val="64415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700">
                    <a:latin typeface="Arial" panose="020B0604020202020204" pitchFamily="34" charset="0"/>
                    <a:cs typeface="Arial" panose="020B0604020202020204" pitchFamily="34" charset="0"/>
                  </a:rPr>
                  <a:t># publications</a:t>
                </a:r>
              </a:p>
            </c:rich>
          </c:tx>
          <c:layout>
            <c:manualLayout>
              <c:xMode val="edge"/>
              <c:yMode val="edge"/>
              <c:x val="3.2679738562091505E-2"/>
              <c:y val="0.26111111111111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16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aseline="0">
                <a:latin typeface="Arial" panose="020B0604020202020204" pitchFamily="34" charset="0"/>
              </a:rPr>
              <a:t>Cyanotoxins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3'!$J$2</c:f>
              <c:strCache>
                <c:ptCount val="1"/>
                <c:pt idx="0">
                  <c:v>Cyanotoxins/HAB</c:v>
                </c:pt>
              </c:strCache>
            </c:strRef>
          </c:tx>
          <c:spPr>
            <a:solidFill>
              <a:srgbClr val="8CBC6C"/>
            </a:solidFill>
            <a:ln>
              <a:noFill/>
            </a:ln>
            <a:effectLst/>
          </c:spPr>
          <c:invertIfNegative val="0"/>
          <c:cat>
            <c:numRef>
              <c:f>'Figure 3'!$A$3:$A$22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'Figure 3'!$J$3:$J$22</c:f>
              <c:numCache>
                <c:formatCode>General</c:formatCode>
                <c:ptCount val="20"/>
                <c:pt idx="0">
                  <c:v>12</c:v>
                </c:pt>
                <c:pt idx="1">
                  <c:v>23</c:v>
                </c:pt>
                <c:pt idx="2">
                  <c:v>17</c:v>
                </c:pt>
                <c:pt idx="3">
                  <c:v>29</c:v>
                </c:pt>
                <c:pt idx="4">
                  <c:v>23</c:v>
                </c:pt>
                <c:pt idx="5">
                  <c:v>29</c:v>
                </c:pt>
                <c:pt idx="6">
                  <c:v>32</c:v>
                </c:pt>
                <c:pt idx="7">
                  <c:v>49</c:v>
                </c:pt>
                <c:pt idx="8">
                  <c:v>56</c:v>
                </c:pt>
                <c:pt idx="9">
                  <c:v>72</c:v>
                </c:pt>
                <c:pt idx="10">
                  <c:v>60</c:v>
                </c:pt>
                <c:pt idx="11">
                  <c:v>81</c:v>
                </c:pt>
                <c:pt idx="12">
                  <c:v>100</c:v>
                </c:pt>
                <c:pt idx="13">
                  <c:v>102</c:v>
                </c:pt>
                <c:pt idx="14">
                  <c:v>149</c:v>
                </c:pt>
                <c:pt idx="15">
                  <c:v>147</c:v>
                </c:pt>
                <c:pt idx="16">
                  <c:v>160</c:v>
                </c:pt>
                <c:pt idx="17">
                  <c:v>191</c:v>
                </c:pt>
                <c:pt idx="18">
                  <c:v>228</c:v>
                </c:pt>
                <c:pt idx="19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1-47D1-A4C9-4801BCB5A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7"/>
        <c:axId val="644161104"/>
        <c:axId val="644154544"/>
      </c:barChart>
      <c:catAx>
        <c:axId val="64416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154544"/>
        <c:crosses val="autoZero"/>
        <c:auto val="1"/>
        <c:lblAlgn val="ctr"/>
        <c:lblOffset val="100"/>
        <c:noMultiLvlLbl val="0"/>
      </c:catAx>
      <c:valAx>
        <c:axId val="64415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700">
                    <a:latin typeface="Arial" panose="020B0604020202020204" pitchFamily="34" charset="0"/>
                    <a:cs typeface="Arial" panose="020B0604020202020204" pitchFamily="34" charset="0"/>
                  </a:rPr>
                  <a:t># publications</a:t>
                </a:r>
              </a:p>
            </c:rich>
          </c:tx>
          <c:layout>
            <c:manualLayout>
              <c:xMode val="edge"/>
              <c:yMode val="edge"/>
              <c:x val="3.2679738562091505E-2"/>
              <c:y val="0.26111111111111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16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aseline="0">
                <a:latin typeface="Arial" panose="020B0604020202020204" pitchFamily="34" charset="0"/>
              </a:rPr>
              <a:t>Microplastics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3'!$K$2</c:f>
              <c:strCache>
                <c:ptCount val="1"/>
                <c:pt idx="0">
                  <c:v>Microplastics</c:v>
                </c:pt>
              </c:strCache>
            </c:strRef>
          </c:tx>
          <c:spPr>
            <a:solidFill>
              <a:srgbClr val="8CBC6C"/>
            </a:solidFill>
            <a:ln>
              <a:noFill/>
            </a:ln>
            <a:effectLst/>
          </c:spPr>
          <c:invertIfNegative val="0"/>
          <c:cat>
            <c:numRef>
              <c:f>'Figure 3'!$A$3:$A$22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'Figure 3'!$K$3:$K$22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21</c:v>
                </c:pt>
                <c:pt idx="14">
                  <c:v>18</c:v>
                </c:pt>
                <c:pt idx="15">
                  <c:v>31</c:v>
                </c:pt>
                <c:pt idx="16">
                  <c:v>54</c:v>
                </c:pt>
                <c:pt idx="17">
                  <c:v>72</c:v>
                </c:pt>
                <c:pt idx="18">
                  <c:v>144</c:v>
                </c:pt>
                <c:pt idx="19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C6-4780-80C2-20629B57C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7"/>
        <c:axId val="644161104"/>
        <c:axId val="644154544"/>
      </c:barChart>
      <c:catAx>
        <c:axId val="64416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154544"/>
        <c:crosses val="autoZero"/>
        <c:auto val="1"/>
        <c:lblAlgn val="ctr"/>
        <c:lblOffset val="100"/>
        <c:noMultiLvlLbl val="0"/>
      </c:catAx>
      <c:valAx>
        <c:axId val="64415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700">
                    <a:latin typeface="Arial" panose="020B0604020202020204" pitchFamily="34" charset="0"/>
                    <a:cs typeface="Arial" panose="020B0604020202020204" pitchFamily="34" charset="0"/>
                  </a:rPr>
                  <a:t># publications</a:t>
                </a:r>
              </a:p>
            </c:rich>
          </c:tx>
          <c:layout>
            <c:manualLayout>
              <c:xMode val="edge"/>
              <c:yMode val="edge"/>
              <c:x val="3.2679738562091505E-2"/>
              <c:y val="0.26111111111111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16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aseline="0">
                <a:latin typeface="Arial" panose="020B0604020202020204" pitchFamily="34" charset="0"/>
              </a:rPr>
              <a:t>Nanomaterials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3'!$L$2</c:f>
              <c:strCache>
                <c:ptCount val="1"/>
                <c:pt idx="0">
                  <c:v>Nanomaterials</c:v>
                </c:pt>
              </c:strCache>
            </c:strRef>
          </c:tx>
          <c:spPr>
            <a:solidFill>
              <a:srgbClr val="8CBC6C"/>
            </a:solidFill>
            <a:ln>
              <a:noFill/>
            </a:ln>
            <a:effectLst/>
          </c:spPr>
          <c:invertIfNegative val="0"/>
          <c:cat>
            <c:numRef>
              <c:f>'Figure 3'!$A$3:$A$22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'Figure 3'!$L$3:$L$22</c:f>
              <c:numCache>
                <c:formatCode>General</c:formatCode>
                <c:ptCount val="20"/>
                <c:pt idx="0">
                  <c:v>5</c:v>
                </c:pt>
                <c:pt idx="1">
                  <c:v>16</c:v>
                </c:pt>
                <c:pt idx="2">
                  <c:v>14</c:v>
                </c:pt>
                <c:pt idx="3">
                  <c:v>22</c:v>
                </c:pt>
                <c:pt idx="4">
                  <c:v>38</c:v>
                </c:pt>
                <c:pt idx="5">
                  <c:v>78</c:v>
                </c:pt>
                <c:pt idx="6">
                  <c:v>106</c:v>
                </c:pt>
                <c:pt idx="7">
                  <c:v>210</c:v>
                </c:pt>
                <c:pt idx="8">
                  <c:v>266</c:v>
                </c:pt>
                <c:pt idx="9">
                  <c:v>414</c:v>
                </c:pt>
                <c:pt idx="10">
                  <c:v>647</c:v>
                </c:pt>
                <c:pt idx="11">
                  <c:v>887</c:v>
                </c:pt>
                <c:pt idx="12">
                  <c:v>1050</c:v>
                </c:pt>
                <c:pt idx="13">
                  <c:v>1341</c:v>
                </c:pt>
                <c:pt idx="14">
                  <c:v>1608</c:v>
                </c:pt>
                <c:pt idx="15">
                  <c:v>1809</c:v>
                </c:pt>
                <c:pt idx="16">
                  <c:v>1878</c:v>
                </c:pt>
                <c:pt idx="17">
                  <c:v>2185</c:v>
                </c:pt>
                <c:pt idx="18">
                  <c:v>2990</c:v>
                </c:pt>
                <c:pt idx="19">
                  <c:v>3053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9A-421F-B9BC-4D9A9C92E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7"/>
        <c:axId val="644161104"/>
        <c:axId val="644154544"/>
      </c:barChart>
      <c:catAx>
        <c:axId val="64416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154544"/>
        <c:crosses val="autoZero"/>
        <c:auto val="1"/>
        <c:lblAlgn val="ctr"/>
        <c:lblOffset val="100"/>
        <c:noMultiLvlLbl val="0"/>
      </c:catAx>
      <c:valAx>
        <c:axId val="64415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700">
                    <a:latin typeface="Arial" panose="020B0604020202020204" pitchFamily="34" charset="0"/>
                    <a:cs typeface="Arial" panose="020B0604020202020204" pitchFamily="34" charset="0"/>
                  </a:rPr>
                  <a:t># publications</a:t>
                </a:r>
              </a:p>
            </c:rich>
          </c:tx>
          <c:layout>
            <c:manualLayout>
              <c:xMode val="edge"/>
              <c:yMode val="edge"/>
              <c:x val="3.2679738562091505E-2"/>
              <c:y val="0.26111111111111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16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aseline="0">
                <a:latin typeface="Arial" panose="020B0604020202020204" pitchFamily="34" charset="0"/>
              </a:rPr>
              <a:t>All Publications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3'!$M$2</c:f>
              <c:strCache>
                <c:ptCount val="1"/>
                <c:pt idx="0">
                  <c:v>All Papers</c:v>
                </c:pt>
              </c:strCache>
            </c:strRef>
          </c:tx>
          <c:spPr>
            <a:solidFill>
              <a:srgbClr val="8CBC6C"/>
            </a:solidFill>
            <a:ln>
              <a:noFill/>
            </a:ln>
            <a:effectLst/>
          </c:spPr>
          <c:invertIfNegative val="0"/>
          <c:cat>
            <c:numRef>
              <c:f>'Figure 3'!$A$3:$A$22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'Figure 3'!$M$3:$M$22</c:f>
              <c:numCache>
                <c:formatCode>General</c:formatCode>
                <c:ptCount val="20"/>
                <c:pt idx="0">
                  <c:v>6673</c:v>
                </c:pt>
                <c:pt idx="1">
                  <c:v>6722</c:v>
                </c:pt>
                <c:pt idx="2">
                  <c:v>6750</c:v>
                </c:pt>
                <c:pt idx="3">
                  <c:v>6965</c:v>
                </c:pt>
                <c:pt idx="4">
                  <c:v>7525</c:v>
                </c:pt>
                <c:pt idx="5">
                  <c:v>7846</c:v>
                </c:pt>
                <c:pt idx="6">
                  <c:v>8585</c:v>
                </c:pt>
                <c:pt idx="7">
                  <c:v>9404</c:v>
                </c:pt>
                <c:pt idx="8">
                  <c:v>10461</c:v>
                </c:pt>
                <c:pt idx="9">
                  <c:v>11510</c:v>
                </c:pt>
                <c:pt idx="10">
                  <c:v>12193</c:v>
                </c:pt>
                <c:pt idx="11">
                  <c:v>13998</c:v>
                </c:pt>
                <c:pt idx="12">
                  <c:v>13404</c:v>
                </c:pt>
                <c:pt idx="13">
                  <c:v>14412</c:v>
                </c:pt>
                <c:pt idx="14">
                  <c:v>15104</c:v>
                </c:pt>
                <c:pt idx="15">
                  <c:v>16398</c:v>
                </c:pt>
                <c:pt idx="16">
                  <c:v>16875</c:v>
                </c:pt>
                <c:pt idx="17">
                  <c:v>18681</c:v>
                </c:pt>
                <c:pt idx="18">
                  <c:v>23154</c:v>
                </c:pt>
                <c:pt idx="19">
                  <c:v>22974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1-46F6-8AA1-3F7A5CCCF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7"/>
        <c:axId val="644161104"/>
        <c:axId val="644154544"/>
      </c:barChart>
      <c:catAx>
        <c:axId val="64416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154544"/>
        <c:crosses val="autoZero"/>
        <c:auto val="1"/>
        <c:lblAlgn val="ctr"/>
        <c:lblOffset val="100"/>
        <c:noMultiLvlLbl val="0"/>
      </c:catAx>
      <c:valAx>
        <c:axId val="64415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700">
                    <a:latin typeface="Arial" panose="020B0604020202020204" pitchFamily="34" charset="0"/>
                    <a:cs typeface="Arial" panose="020B0604020202020204" pitchFamily="34" charset="0"/>
                  </a:rPr>
                  <a:t># publications</a:t>
                </a:r>
              </a:p>
            </c:rich>
          </c:tx>
          <c:layout>
            <c:manualLayout>
              <c:xMode val="edge"/>
              <c:yMode val="edge"/>
              <c:x val="3.2679738562091505E-2"/>
              <c:y val="0.26111111111111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16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aseline="0">
                <a:latin typeface="Arial" panose="020B0604020202020204" pitchFamily="34" charset="0"/>
              </a:rPr>
              <a:t>Flame Retardants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3'!$H$2</c:f>
              <c:strCache>
                <c:ptCount val="1"/>
                <c:pt idx="0">
                  <c:v>Flame Retardant</c:v>
                </c:pt>
              </c:strCache>
            </c:strRef>
          </c:tx>
          <c:spPr>
            <a:solidFill>
              <a:srgbClr val="8CBC6C"/>
            </a:solidFill>
            <a:ln>
              <a:noFill/>
            </a:ln>
            <a:effectLst/>
          </c:spPr>
          <c:invertIfNegative val="0"/>
          <c:cat>
            <c:numRef>
              <c:f>'Figure 3'!$A$3:$A$22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'Figure 3'!$H$3:$H$22</c:f>
              <c:numCache>
                <c:formatCode>General</c:formatCode>
                <c:ptCount val="20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19</c:v>
                </c:pt>
                <c:pt idx="4">
                  <c:v>38</c:v>
                </c:pt>
                <c:pt idx="5">
                  <c:v>68</c:v>
                </c:pt>
                <c:pt idx="6">
                  <c:v>94</c:v>
                </c:pt>
                <c:pt idx="7">
                  <c:v>107</c:v>
                </c:pt>
                <c:pt idx="8">
                  <c:v>150</c:v>
                </c:pt>
                <c:pt idx="9">
                  <c:v>164</c:v>
                </c:pt>
                <c:pt idx="10">
                  <c:v>212</c:v>
                </c:pt>
                <c:pt idx="11">
                  <c:v>219</c:v>
                </c:pt>
                <c:pt idx="12">
                  <c:v>216</c:v>
                </c:pt>
                <c:pt idx="13">
                  <c:v>239</c:v>
                </c:pt>
                <c:pt idx="14">
                  <c:v>250</c:v>
                </c:pt>
                <c:pt idx="15">
                  <c:v>288</c:v>
                </c:pt>
                <c:pt idx="16">
                  <c:v>360</c:v>
                </c:pt>
                <c:pt idx="17">
                  <c:v>324</c:v>
                </c:pt>
                <c:pt idx="18">
                  <c:v>413</c:v>
                </c:pt>
                <c:pt idx="19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5-44DE-9863-CE17BAD80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7"/>
        <c:axId val="644161104"/>
        <c:axId val="644154544"/>
      </c:barChart>
      <c:catAx>
        <c:axId val="64416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154544"/>
        <c:crosses val="autoZero"/>
        <c:auto val="1"/>
        <c:lblAlgn val="ctr"/>
        <c:lblOffset val="100"/>
        <c:noMultiLvlLbl val="0"/>
      </c:catAx>
      <c:valAx>
        <c:axId val="64415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700">
                    <a:latin typeface="Arial" panose="020B0604020202020204" pitchFamily="34" charset="0"/>
                    <a:cs typeface="Arial" panose="020B0604020202020204" pitchFamily="34" charset="0"/>
                  </a:rPr>
                  <a:t># publications</a:t>
                </a:r>
              </a:p>
            </c:rich>
          </c:tx>
          <c:layout>
            <c:manualLayout>
              <c:xMode val="edge"/>
              <c:yMode val="edge"/>
              <c:x val="3.2679738562091505E-2"/>
              <c:y val="0.26111111111111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16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'Figure 4'!$AQ$19</c:f>
              <c:strCache>
                <c:ptCount val="1"/>
                <c:pt idx="0">
                  <c:v>Surface Water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CBC6C"/>
              </a:solidFill>
              <a:ln w="9525">
                <a:noFill/>
              </a:ln>
              <a:effectLst/>
            </c:spPr>
          </c:marker>
          <c:xVal>
            <c:strRef>
              <c:f>'Figure 4'!$AR$18</c:f>
              <c:strCache>
                <c:ptCount val="1"/>
                <c:pt idx="0">
                  <c:v>number</c:v>
                </c:pt>
              </c:strCache>
            </c:strRef>
          </c:xVal>
          <c:yVal>
            <c:numRef>
              <c:f>'Figure 4'!$AR$19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2F-475B-A893-19C4917E00F3}"/>
            </c:ext>
          </c:extLst>
        </c:ser>
        <c:ser>
          <c:idx val="1"/>
          <c:order val="1"/>
          <c:tx>
            <c:strRef>
              <c:f>'Figure 4'!$AQ$20</c:f>
              <c:strCache>
                <c:ptCount val="1"/>
                <c:pt idx="0">
                  <c:v>Groundwater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BFBFBF"/>
              </a:solidFill>
              <a:ln w="9525">
                <a:noFill/>
              </a:ln>
              <a:effectLst/>
            </c:spPr>
          </c:marker>
          <c:xVal>
            <c:strRef>
              <c:f>'Figure 4'!$AR$18</c:f>
              <c:strCache>
                <c:ptCount val="1"/>
                <c:pt idx="0">
                  <c:v>number</c:v>
                </c:pt>
              </c:strCache>
            </c:strRef>
          </c:xVal>
          <c:yVal>
            <c:numRef>
              <c:f>'Figure 4'!$AR$20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2F-475B-A893-19C4917E00F3}"/>
            </c:ext>
          </c:extLst>
        </c:ser>
        <c:ser>
          <c:idx val="2"/>
          <c:order val="2"/>
          <c:tx>
            <c:strRef>
              <c:f>'Figure 4'!$AQ$21</c:f>
              <c:strCache>
                <c:ptCount val="1"/>
                <c:pt idx="0">
                  <c:v>Drinking Water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436F97"/>
              </a:solidFill>
              <a:ln w="9525">
                <a:noFill/>
              </a:ln>
              <a:effectLst/>
            </c:spPr>
          </c:marker>
          <c:xVal>
            <c:strRef>
              <c:f>'Figure 4'!$AR$18</c:f>
              <c:strCache>
                <c:ptCount val="1"/>
                <c:pt idx="0">
                  <c:v>number</c:v>
                </c:pt>
              </c:strCache>
            </c:strRef>
          </c:xVal>
          <c:yVal>
            <c:numRef>
              <c:f>'Figure 4'!$AR$21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12F-475B-A893-19C4917E0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9538111"/>
        <c:axId val="975574431"/>
      </c:scatterChart>
      <c:valAx>
        <c:axId val="9995381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5574431"/>
        <c:crosses val="autoZero"/>
        <c:crossBetween val="midCat"/>
      </c:valAx>
      <c:valAx>
        <c:axId val="975574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5381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2'!$A$5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243C5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F7-49F8-9DBE-EF3A928BE499}"/>
              </c:ext>
            </c:extLst>
          </c:dPt>
          <c:dPt>
            <c:idx val="1"/>
            <c:bubble3D val="0"/>
            <c:spPr>
              <a:solidFill>
                <a:srgbClr val="8CBC6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5F7-49F8-9DBE-EF3A928BE499}"/>
              </c:ext>
            </c:extLst>
          </c:dPt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5F7-49F8-9DBE-EF3A928BE49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5F7-49F8-9DBE-EF3A928BE49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5F7-49F8-9DBE-EF3A928BE49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5F7-49F8-9DBE-EF3A928BE499}"/>
              </c:ext>
            </c:extLst>
          </c:dPt>
          <c:cat>
            <c:strRef>
              <c:f>'Figure 2'!$B$2:$G$2</c:f>
              <c:strCache>
                <c:ptCount val="6"/>
                <c:pt idx="0">
                  <c:v>1</c:v>
                </c:pt>
                <c:pt idx="1">
                  <c:v>2 to 9</c:v>
                </c:pt>
                <c:pt idx="2">
                  <c:v>10 to 19 </c:v>
                </c:pt>
                <c:pt idx="3">
                  <c:v>20 to 29</c:v>
                </c:pt>
                <c:pt idx="4">
                  <c:v>30 to 39</c:v>
                </c:pt>
                <c:pt idx="5">
                  <c:v>40 or greater</c:v>
                </c:pt>
              </c:strCache>
            </c:strRef>
          </c:cat>
          <c:val>
            <c:numRef>
              <c:f>'Figure 2'!$B$5:$G$5</c:f>
              <c:numCache>
                <c:formatCode>General</c:formatCode>
                <c:ptCount val="6"/>
                <c:pt idx="0">
                  <c:v>36</c:v>
                </c:pt>
                <c:pt idx="1">
                  <c:v>82</c:v>
                </c:pt>
                <c:pt idx="2">
                  <c:v>44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5F7-49F8-9DBE-EF3A928BE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34994429681275"/>
          <c:y val="0.10302777777777777"/>
          <c:w val="0.88041777335763649"/>
          <c:h val="0.5719722222222222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CBC6C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16E-4695-8C20-DED15AE8D093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16E-4695-8C20-DED15AE8D093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316E-4695-8C20-DED15AE8D093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316E-4695-8C20-DED15AE8D093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316E-4695-8C20-DED15AE8D093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316E-4695-8C20-DED15AE8D093}"/>
              </c:ext>
            </c:extLst>
          </c:dPt>
          <c:dPt>
            <c:idx val="22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316E-4695-8C20-DED15AE8D093}"/>
              </c:ext>
            </c:extLst>
          </c:dPt>
          <c:dPt>
            <c:idx val="25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316E-4695-8C20-DED15AE8D093}"/>
              </c:ext>
            </c:extLst>
          </c:dPt>
          <c:dPt>
            <c:idx val="30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316E-4695-8C20-DED15AE8D093}"/>
              </c:ext>
            </c:extLst>
          </c:dPt>
          <c:dPt>
            <c:idx val="33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316E-4695-8C20-DED15AE8D093}"/>
              </c:ext>
            </c:extLst>
          </c:dPt>
          <c:dPt>
            <c:idx val="34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316E-4695-8C20-DED15AE8D093}"/>
              </c:ext>
            </c:extLst>
          </c:dPt>
          <c:dPt>
            <c:idx val="37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316E-4695-8C20-DED15AE8D093}"/>
              </c:ext>
            </c:extLst>
          </c:dPt>
          <c:xVal>
            <c:numRef>
              <c:f>[1]Sheet3!$C$23:$C$61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xVal>
          <c:yVal>
            <c:numRef>
              <c:f>[1]Sheet3!$D$23:$D$61</c:f>
              <c:numCache>
                <c:formatCode>General</c:formatCode>
                <c:ptCount val="39"/>
                <c:pt idx="0">
                  <c:v>93</c:v>
                </c:pt>
                <c:pt idx="1">
                  <c:v>18.100000000000001</c:v>
                </c:pt>
                <c:pt idx="2">
                  <c:v>0.14000000000000001</c:v>
                </c:pt>
                <c:pt idx="4">
                  <c:v>0</c:v>
                </c:pt>
                <c:pt idx="5">
                  <c:v>53</c:v>
                </c:pt>
                <c:pt idx="6">
                  <c:v>0</c:v>
                </c:pt>
                <c:pt idx="8">
                  <c:v>1500</c:v>
                </c:pt>
                <c:pt idx="9">
                  <c:v>33.799999999999997</c:v>
                </c:pt>
                <c:pt idx="10">
                  <c:v>0.97</c:v>
                </c:pt>
                <c:pt idx="12">
                  <c:v>0</c:v>
                </c:pt>
                <c:pt idx="14">
                  <c:v>0</c:v>
                </c:pt>
                <c:pt idx="16">
                  <c:v>3.26</c:v>
                </c:pt>
                <c:pt idx="18">
                  <c:v>0</c:v>
                </c:pt>
                <c:pt idx="20">
                  <c:v>2009.9999999999998</c:v>
                </c:pt>
                <c:pt idx="21">
                  <c:v>40</c:v>
                </c:pt>
                <c:pt idx="22">
                  <c:v>255</c:v>
                </c:pt>
                <c:pt idx="24">
                  <c:v>65</c:v>
                </c:pt>
                <c:pt idx="25">
                  <c:v>20</c:v>
                </c:pt>
                <c:pt idx="26">
                  <c:v>0</c:v>
                </c:pt>
                <c:pt idx="28">
                  <c:v>112</c:v>
                </c:pt>
                <c:pt idx="29">
                  <c:v>20.8</c:v>
                </c:pt>
                <c:pt idx="30">
                  <c:v>0.83</c:v>
                </c:pt>
                <c:pt idx="32">
                  <c:v>48.3</c:v>
                </c:pt>
                <c:pt idx="33">
                  <c:v>2.5</c:v>
                </c:pt>
                <c:pt idx="34">
                  <c:v>2.9</c:v>
                </c:pt>
                <c:pt idx="36">
                  <c:v>11.1</c:v>
                </c:pt>
                <c:pt idx="37">
                  <c:v>38</c:v>
                </c:pt>
                <c:pt idx="38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16E-4695-8C20-DED15AE8D093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CBC6C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316E-4695-8C20-DED15AE8D093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316E-4695-8C20-DED15AE8D093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316E-4695-8C20-DED15AE8D093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316E-4695-8C20-DED15AE8D093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316E-4695-8C20-DED15AE8D093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316E-4695-8C20-DED15AE8D093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316E-4695-8C20-DED15AE8D093}"/>
              </c:ext>
            </c:extLst>
          </c:dPt>
          <c:dPt>
            <c:idx val="22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316E-4695-8C20-DED15AE8D093}"/>
              </c:ext>
            </c:extLst>
          </c:dPt>
          <c:dPt>
            <c:idx val="26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316E-4695-8C20-DED15AE8D093}"/>
              </c:ext>
            </c:extLst>
          </c:dPt>
          <c:dPt>
            <c:idx val="30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316E-4695-8C20-DED15AE8D093}"/>
              </c:ext>
            </c:extLst>
          </c:dPt>
          <c:dPt>
            <c:idx val="33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316E-4695-8C20-DED15AE8D093}"/>
              </c:ext>
            </c:extLst>
          </c:dPt>
          <c:xVal>
            <c:numRef>
              <c:f>[1]Sheet3!$C$23:$C$61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xVal>
          <c:yVal>
            <c:numRef>
              <c:f>[1]Sheet3!$E$23:$E$61</c:f>
              <c:numCache>
                <c:formatCode>General</c:formatCode>
                <c:ptCount val="39"/>
                <c:pt idx="0">
                  <c:v>0</c:v>
                </c:pt>
                <c:pt idx="1">
                  <c:v>162</c:v>
                </c:pt>
                <c:pt idx="2">
                  <c:v>26.5</c:v>
                </c:pt>
                <c:pt idx="4">
                  <c:v>26.8</c:v>
                </c:pt>
                <c:pt idx="5">
                  <c:v>50.9</c:v>
                </c:pt>
                <c:pt idx="6">
                  <c:v>0</c:v>
                </c:pt>
                <c:pt idx="8">
                  <c:v>33.78</c:v>
                </c:pt>
                <c:pt idx="9">
                  <c:v>4.2300000000000004</c:v>
                </c:pt>
                <c:pt idx="10">
                  <c:v>8.1999999999999993</c:v>
                </c:pt>
                <c:pt idx="12">
                  <c:v>2.3540000000000001</c:v>
                </c:pt>
                <c:pt idx="14">
                  <c:v>35</c:v>
                </c:pt>
                <c:pt idx="16">
                  <c:v>31.501999999999999</c:v>
                </c:pt>
                <c:pt idx="18">
                  <c:v>20</c:v>
                </c:pt>
                <c:pt idx="20">
                  <c:v>5102</c:v>
                </c:pt>
                <c:pt idx="22">
                  <c:v>108</c:v>
                </c:pt>
                <c:pt idx="24">
                  <c:v>190</c:v>
                </c:pt>
                <c:pt idx="26">
                  <c:v>1400</c:v>
                </c:pt>
                <c:pt idx="28">
                  <c:v>39.29</c:v>
                </c:pt>
                <c:pt idx="29">
                  <c:v>23</c:v>
                </c:pt>
                <c:pt idx="30">
                  <c:v>12.8</c:v>
                </c:pt>
                <c:pt idx="32">
                  <c:v>653.58000000000004</c:v>
                </c:pt>
                <c:pt idx="33">
                  <c:v>1.42</c:v>
                </c:pt>
                <c:pt idx="34">
                  <c:v>0</c:v>
                </c:pt>
                <c:pt idx="36">
                  <c:v>52.55</c:v>
                </c:pt>
                <c:pt idx="37">
                  <c:v>0</c:v>
                </c:pt>
                <c:pt idx="38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316E-4695-8C20-DED15AE8D093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CBC6C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316E-4695-8C20-DED15AE8D093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316E-4695-8C20-DED15AE8D093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316E-4695-8C20-DED15AE8D093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316E-4695-8C20-DED15AE8D093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316E-4695-8C20-DED15AE8D093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316E-4695-8C20-DED15AE8D093}"/>
              </c:ext>
            </c:extLst>
          </c:dPt>
          <c:dPt>
            <c:idx val="26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316E-4695-8C20-DED15AE8D093}"/>
              </c:ext>
            </c:extLst>
          </c:dPt>
          <c:dPt>
            <c:idx val="29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316E-4695-8C20-DED15AE8D093}"/>
              </c:ext>
            </c:extLst>
          </c:dPt>
          <c:dPt>
            <c:idx val="30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316E-4695-8C20-DED15AE8D093}"/>
              </c:ext>
            </c:extLst>
          </c:dPt>
          <c:dPt>
            <c:idx val="33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316E-4695-8C20-DED15AE8D093}"/>
              </c:ext>
            </c:extLst>
          </c:dPt>
          <c:dPt>
            <c:idx val="34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316E-4695-8C20-DED15AE8D093}"/>
              </c:ext>
            </c:extLst>
          </c:dPt>
          <c:dPt>
            <c:idx val="37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4-316E-4695-8C20-DED15AE8D093}"/>
              </c:ext>
            </c:extLst>
          </c:dPt>
          <c:dPt>
            <c:idx val="38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316E-4695-8C20-DED15AE8D093}"/>
              </c:ext>
            </c:extLst>
          </c:dPt>
          <c:xVal>
            <c:numRef>
              <c:f>[1]Sheet3!$C$23:$C$61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xVal>
          <c:yVal>
            <c:numRef>
              <c:f>[1]Sheet3!$F$23:$F$61</c:f>
              <c:numCache>
                <c:formatCode>General</c:formatCode>
                <c:ptCount val="39"/>
                <c:pt idx="0">
                  <c:v>0.58799999999999997</c:v>
                </c:pt>
                <c:pt idx="1">
                  <c:v>0.255</c:v>
                </c:pt>
                <c:pt idx="2">
                  <c:v>1.5</c:v>
                </c:pt>
                <c:pt idx="4">
                  <c:v>90.89</c:v>
                </c:pt>
                <c:pt idx="5">
                  <c:v>677</c:v>
                </c:pt>
                <c:pt idx="6">
                  <c:v>5845</c:v>
                </c:pt>
                <c:pt idx="8">
                  <c:v>161.1</c:v>
                </c:pt>
                <c:pt idx="9">
                  <c:v>113</c:v>
                </c:pt>
                <c:pt idx="10">
                  <c:v>232</c:v>
                </c:pt>
                <c:pt idx="12">
                  <c:v>0</c:v>
                </c:pt>
                <c:pt idx="16">
                  <c:v>11.5</c:v>
                </c:pt>
                <c:pt idx="20">
                  <c:v>3288</c:v>
                </c:pt>
                <c:pt idx="24">
                  <c:v>5963</c:v>
                </c:pt>
                <c:pt idx="26">
                  <c:v>87.4</c:v>
                </c:pt>
                <c:pt idx="28">
                  <c:v>1.78</c:v>
                </c:pt>
                <c:pt idx="29">
                  <c:v>14</c:v>
                </c:pt>
                <c:pt idx="30">
                  <c:v>7.1</c:v>
                </c:pt>
                <c:pt idx="32">
                  <c:v>0.23</c:v>
                </c:pt>
                <c:pt idx="33">
                  <c:v>403</c:v>
                </c:pt>
                <c:pt idx="34">
                  <c:v>2.6</c:v>
                </c:pt>
                <c:pt idx="36">
                  <c:v>0</c:v>
                </c:pt>
                <c:pt idx="37">
                  <c:v>21200</c:v>
                </c:pt>
                <c:pt idx="38">
                  <c:v>11.9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316E-4695-8C20-DED15AE8D093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CBC6C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7-316E-4695-8C20-DED15AE8D093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316E-4695-8C20-DED15AE8D093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9-316E-4695-8C20-DED15AE8D093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A-316E-4695-8C20-DED15AE8D093}"/>
              </c:ext>
            </c:extLst>
          </c:dPt>
          <c:dPt>
            <c:idx val="29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316E-4695-8C20-DED15AE8D093}"/>
              </c:ext>
            </c:extLst>
          </c:dPt>
          <c:dPt>
            <c:idx val="30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C-316E-4695-8C20-DED15AE8D093}"/>
              </c:ext>
            </c:extLst>
          </c:dPt>
          <c:dPt>
            <c:idx val="33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D-316E-4695-8C20-DED15AE8D093}"/>
              </c:ext>
            </c:extLst>
          </c:dPt>
          <c:dPt>
            <c:idx val="34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E-316E-4695-8C20-DED15AE8D093}"/>
              </c:ext>
            </c:extLst>
          </c:dPt>
          <c:dPt>
            <c:idx val="37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F-316E-4695-8C20-DED15AE8D093}"/>
              </c:ext>
            </c:extLst>
          </c:dPt>
          <c:dPt>
            <c:idx val="38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0-316E-4695-8C20-DED15AE8D093}"/>
              </c:ext>
            </c:extLst>
          </c:dPt>
          <c:xVal>
            <c:numRef>
              <c:f>[1]Sheet3!$C$23:$C$61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xVal>
          <c:yVal>
            <c:numRef>
              <c:f>[1]Sheet3!$G$23:$G$61</c:f>
              <c:numCache>
                <c:formatCode>General</c:formatCode>
                <c:ptCount val="39"/>
                <c:pt idx="0">
                  <c:v>3.1</c:v>
                </c:pt>
                <c:pt idx="1">
                  <c:v>72</c:v>
                </c:pt>
                <c:pt idx="2">
                  <c:v>0</c:v>
                </c:pt>
                <c:pt idx="4">
                  <c:v>77.891999999999996</c:v>
                </c:pt>
                <c:pt idx="5">
                  <c:v>15</c:v>
                </c:pt>
                <c:pt idx="6">
                  <c:v>5.6</c:v>
                </c:pt>
                <c:pt idx="8">
                  <c:v>14.8</c:v>
                </c:pt>
                <c:pt idx="9">
                  <c:v>4.13</c:v>
                </c:pt>
                <c:pt idx="10">
                  <c:v>0</c:v>
                </c:pt>
                <c:pt idx="20">
                  <c:v>18000</c:v>
                </c:pt>
                <c:pt idx="24">
                  <c:v>810</c:v>
                </c:pt>
                <c:pt idx="28">
                  <c:v>100</c:v>
                </c:pt>
                <c:pt idx="29">
                  <c:v>5.48</c:v>
                </c:pt>
                <c:pt idx="30">
                  <c:v>104</c:v>
                </c:pt>
                <c:pt idx="32">
                  <c:v>43</c:v>
                </c:pt>
                <c:pt idx="33">
                  <c:v>12</c:v>
                </c:pt>
                <c:pt idx="34">
                  <c:v>36.9</c:v>
                </c:pt>
                <c:pt idx="36">
                  <c:v>6</c:v>
                </c:pt>
                <c:pt idx="37">
                  <c:v>6</c:v>
                </c:pt>
                <c:pt idx="38">
                  <c:v>370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316E-4695-8C20-DED15AE8D093}"/>
            </c:ext>
          </c:extLst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CBC6C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2-316E-4695-8C20-DED15AE8D093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3-316E-4695-8C20-DED15AE8D093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4-316E-4695-8C20-DED15AE8D093}"/>
              </c:ext>
            </c:extLst>
          </c:dPt>
          <c:dPt>
            <c:idx val="29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5-316E-4695-8C20-DED15AE8D093}"/>
              </c:ext>
            </c:extLst>
          </c:dPt>
          <c:dPt>
            <c:idx val="30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6-316E-4695-8C20-DED15AE8D093}"/>
              </c:ext>
            </c:extLst>
          </c:dPt>
          <c:dPt>
            <c:idx val="33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7-316E-4695-8C20-DED15AE8D093}"/>
              </c:ext>
            </c:extLst>
          </c:dPt>
          <c:dPt>
            <c:idx val="34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8-316E-4695-8C20-DED15AE8D093}"/>
              </c:ext>
            </c:extLst>
          </c:dPt>
          <c:dPt>
            <c:idx val="37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9-316E-4695-8C20-DED15AE8D093}"/>
              </c:ext>
            </c:extLst>
          </c:dPt>
          <c:dPt>
            <c:idx val="38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A-316E-4695-8C20-DED15AE8D093}"/>
              </c:ext>
            </c:extLst>
          </c:dPt>
          <c:xVal>
            <c:numRef>
              <c:f>[1]Sheet3!$C$23:$C$61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xVal>
          <c:yVal>
            <c:numRef>
              <c:f>[1]Sheet3!$H$23:$H$61</c:f>
              <c:numCache>
                <c:formatCode>General</c:formatCode>
                <c:ptCount val="39"/>
                <c:pt idx="0">
                  <c:v>35.700000000000003</c:v>
                </c:pt>
                <c:pt idx="1">
                  <c:v>27.2</c:v>
                </c:pt>
                <c:pt idx="4">
                  <c:v>1092</c:v>
                </c:pt>
                <c:pt idx="5">
                  <c:v>262</c:v>
                </c:pt>
                <c:pt idx="8">
                  <c:v>16.126000000000001</c:v>
                </c:pt>
                <c:pt idx="9">
                  <c:v>25.7</c:v>
                </c:pt>
                <c:pt idx="12">
                  <c:v>8</c:v>
                </c:pt>
                <c:pt idx="16">
                  <c:v>23</c:v>
                </c:pt>
                <c:pt idx="20">
                  <c:v>1742</c:v>
                </c:pt>
                <c:pt idx="24">
                  <c:v>15000</c:v>
                </c:pt>
                <c:pt idx="28">
                  <c:v>7</c:v>
                </c:pt>
                <c:pt idx="29">
                  <c:v>2510</c:v>
                </c:pt>
                <c:pt idx="30">
                  <c:v>9.6</c:v>
                </c:pt>
                <c:pt idx="32">
                  <c:v>62</c:v>
                </c:pt>
                <c:pt idx="33">
                  <c:v>50</c:v>
                </c:pt>
                <c:pt idx="34">
                  <c:v>6.2</c:v>
                </c:pt>
                <c:pt idx="36">
                  <c:v>5</c:v>
                </c:pt>
                <c:pt idx="37">
                  <c:v>9</c:v>
                </c:pt>
                <c:pt idx="38">
                  <c:v>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316E-4695-8C20-DED15AE8D093}"/>
            </c:ext>
          </c:extLst>
        </c:ser>
        <c:ser>
          <c:idx val="5"/>
          <c:order val="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CBC6C"/>
              </a:solidFill>
              <a:ln w="9525">
                <a:noFill/>
              </a:ln>
              <a:effectLst/>
            </c:spPr>
          </c:marker>
          <c:dPt>
            <c:idx val="29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C-316E-4695-8C20-DED15AE8D093}"/>
              </c:ext>
            </c:extLst>
          </c:dPt>
          <c:dPt>
            <c:idx val="30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D-316E-4695-8C20-DED15AE8D093}"/>
              </c:ext>
            </c:extLst>
          </c:dPt>
          <c:dPt>
            <c:idx val="33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E-316E-4695-8C20-DED15AE8D093}"/>
              </c:ext>
            </c:extLst>
          </c:dPt>
          <c:dPt>
            <c:idx val="34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F-316E-4695-8C20-DED15AE8D093}"/>
              </c:ext>
            </c:extLst>
          </c:dPt>
          <c:dPt>
            <c:idx val="37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0-316E-4695-8C20-DED15AE8D093}"/>
              </c:ext>
            </c:extLst>
          </c:dPt>
          <c:dPt>
            <c:idx val="38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1-316E-4695-8C20-DED15AE8D093}"/>
              </c:ext>
            </c:extLst>
          </c:dPt>
          <c:xVal>
            <c:numRef>
              <c:f>[1]Sheet3!$C$23:$C$61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xVal>
          <c:yVal>
            <c:numRef>
              <c:f>[1]Sheet3!$I$23:$I$61</c:f>
              <c:numCache>
                <c:formatCode>General</c:formatCode>
                <c:ptCount val="39"/>
                <c:pt idx="0">
                  <c:v>0.99399999999999999</c:v>
                </c:pt>
                <c:pt idx="4">
                  <c:v>127000</c:v>
                </c:pt>
                <c:pt idx="8">
                  <c:v>106.7</c:v>
                </c:pt>
                <c:pt idx="12">
                  <c:v>0</c:v>
                </c:pt>
                <c:pt idx="16">
                  <c:v>0.28999999999999998</c:v>
                </c:pt>
                <c:pt idx="20">
                  <c:v>12300</c:v>
                </c:pt>
                <c:pt idx="24">
                  <c:v>5698</c:v>
                </c:pt>
                <c:pt idx="28">
                  <c:v>0.18</c:v>
                </c:pt>
                <c:pt idx="29">
                  <c:v>31</c:v>
                </c:pt>
                <c:pt idx="30">
                  <c:v>349</c:v>
                </c:pt>
                <c:pt idx="32">
                  <c:v>0.16</c:v>
                </c:pt>
                <c:pt idx="33">
                  <c:v>97</c:v>
                </c:pt>
                <c:pt idx="34">
                  <c:v>7000</c:v>
                </c:pt>
                <c:pt idx="36">
                  <c:v>0.13</c:v>
                </c:pt>
                <c:pt idx="37">
                  <c:v>104</c:v>
                </c:pt>
                <c:pt idx="38">
                  <c:v>1.1000000000000001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316E-4695-8C20-DED15AE8D093}"/>
            </c:ext>
          </c:extLst>
        </c:ser>
        <c:ser>
          <c:idx val="6"/>
          <c:order val="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CBC6C"/>
              </a:solidFill>
              <a:ln w="9525">
                <a:noFill/>
              </a:ln>
              <a:effectLst/>
            </c:spPr>
          </c:marker>
          <c:dPt>
            <c:idx val="29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3-316E-4695-8C20-DED15AE8D093}"/>
              </c:ext>
            </c:extLst>
          </c:dPt>
          <c:dPt>
            <c:idx val="30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4-316E-4695-8C20-DED15AE8D093}"/>
              </c:ext>
            </c:extLst>
          </c:dPt>
          <c:dPt>
            <c:idx val="33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5-316E-4695-8C20-DED15AE8D093}"/>
              </c:ext>
            </c:extLst>
          </c:dPt>
          <c:dPt>
            <c:idx val="34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6-316E-4695-8C20-DED15AE8D093}"/>
              </c:ext>
            </c:extLst>
          </c:dPt>
          <c:xVal>
            <c:numRef>
              <c:f>[1]Sheet3!$C$23:$C$61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xVal>
          <c:yVal>
            <c:numRef>
              <c:f>[1]Sheet3!$J$23:$J$61</c:f>
              <c:numCache>
                <c:formatCode>General</c:formatCode>
                <c:ptCount val="39"/>
                <c:pt idx="0">
                  <c:v>137</c:v>
                </c:pt>
                <c:pt idx="4">
                  <c:v>743</c:v>
                </c:pt>
                <c:pt idx="8">
                  <c:v>3.8</c:v>
                </c:pt>
                <c:pt idx="12">
                  <c:v>0</c:v>
                </c:pt>
                <c:pt idx="16">
                  <c:v>2.2999999999999998</c:v>
                </c:pt>
                <c:pt idx="20">
                  <c:v>10.8</c:v>
                </c:pt>
                <c:pt idx="24">
                  <c:v>1870</c:v>
                </c:pt>
                <c:pt idx="28">
                  <c:v>4</c:v>
                </c:pt>
                <c:pt idx="29">
                  <c:v>16</c:v>
                </c:pt>
                <c:pt idx="30">
                  <c:v>11</c:v>
                </c:pt>
                <c:pt idx="32">
                  <c:v>0</c:v>
                </c:pt>
                <c:pt idx="33">
                  <c:v>0.502</c:v>
                </c:pt>
                <c:pt idx="34">
                  <c:v>0.41</c:v>
                </c:pt>
                <c:pt idx="36">
                  <c:v>13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316E-4695-8C20-DED15AE8D093}"/>
            </c:ext>
          </c:extLst>
        </c:ser>
        <c:ser>
          <c:idx val="7"/>
          <c:order val="7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CBC6C"/>
              </a:solidFill>
              <a:ln w="9525">
                <a:noFill/>
              </a:ln>
              <a:effectLst/>
            </c:spPr>
          </c:marker>
          <c:dPt>
            <c:idx val="29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8-316E-4695-8C20-DED15AE8D093}"/>
              </c:ext>
            </c:extLst>
          </c:dPt>
          <c:dPt>
            <c:idx val="30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9-316E-4695-8C20-DED15AE8D093}"/>
              </c:ext>
            </c:extLst>
          </c:dPt>
          <c:dPt>
            <c:idx val="34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A-316E-4695-8C20-DED15AE8D093}"/>
              </c:ext>
            </c:extLst>
          </c:dPt>
          <c:dPt>
            <c:idx val="37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B-316E-4695-8C20-DED15AE8D093}"/>
              </c:ext>
            </c:extLst>
          </c:dPt>
          <c:dPt>
            <c:idx val="38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C-316E-4695-8C20-DED15AE8D093}"/>
              </c:ext>
            </c:extLst>
          </c:dPt>
          <c:xVal>
            <c:numRef>
              <c:f>[1]Sheet3!$C$23:$C$61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xVal>
          <c:yVal>
            <c:numRef>
              <c:f>[1]Sheet3!$K$23:$K$61</c:f>
              <c:numCache>
                <c:formatCode>General</c:formatCode>
                <c:ptCount val="39"/>
                <c:pt idx="0">
                  <c:v>15.2</c:v>
                </c:pt>
                <c:pt idx="4">
                  <c:v>26</c:v>
                </c:pt>
                <c:pt idx="8">
                  <c:v>826</c:v>
                </c:pt>
                <c:pt idx="12">
                  <c:v>0.92</c:v>
                </c:pt>
                <c:pt idx="16">
                  <c:v>2.2999999999999998</c:v>
                </c:pt>
                <c:pt idx="20">
                  <c:v>287.27999999999997</c:v>
                </c:pt>
                <c:pt idx="24">
                  <c:v>552</c:v>
                </c:pt>
                <c:pt idx="28">
                  <c:v>15</c:v>
                </c:pt>
                <c:pt idx="29">
                  <c:v>57000</c:v>
                </c:pt>
                <c:pt idx="30">
                  <c:v>25.55</c:v>
                </c:pt>
                <c:pt idx="32">
                  <c:v>7.1</c:v>
                </c:pt>
                <c:pt idx="34">
                  <c:v>4.0999999999999996</c:v>
                </c:pt>
                <c:pt idx="36">
                  <c:v>27</c:v>
                </c:pt>
                <c:pt idx="37">
                  <c:v>1.2070000000000001</c:v>
                </c:pt>
                <c:pt idx="38">
                  <c:v>5.7380000000000004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316E-4695-8C20-DED15AE8D093}"/>
            </c:ext>
          </c:extLst>
        </c:ser>
        <c:ser>
          <c:idx val="8"/>
          <c:order val="8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CBC6C"/>
              </a:solidFill>
              <a:ln w="9525">
                <a:noFill/>
              </a:ln>
              <a:effectLst/>
            </c:spPr>
          </c:marker>
          <c:dPt>
            <c:idx val="29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E-316E-4695-8C20-DED15AE8D093}"/>
              </c:ext>
            </c:extLst>
          </c:dPt>
          <c:dPt>
            <c:idx val="30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F-316E-4695-8C20-DED15AE8D093}"/>
              </c:ext>
            </c:extLst>
          </c:dPt>
          <c:xVal>
            <c:numRef>
              <c:f>[1]Sheet3!$C$23:$C$61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xVal>
          <c:yVal>
            <c:numRef>
              <c:f>[1]Sheet3!$L$23:$L$61</c:f>
              <c:numCache>
                <c:formatCode>General</c:formatCode>
                <c:ptCount val="39"/>
                <c:pt idx="0">
                  <c:v>16.100000000000001</c:v>
                </c:pt>
                <c:pt idx="4">
                  <c:v>767</c:v>
                </c:pt>
                <c:pt idx="8">
                  <c:v>227</c:v>
                </c:pt>
                <c:pt idx="12">
                  <c:v>46.2</c:v>
                </c:pt>
                <c:pt idx="16">
                  <c:v>51.3</c:v>
                </c:pt>
                <c:pt idx="24">
                  <c:v>75.67</c:v>
                </c:pt>
                <c:pt idx="28">
                  <c:v>19400</c:v>
                </c:pt>
                <c:pt idx="29">
                  <c:v>22</c:v>
                </c:pt>
                <c:pt idx="30">
                  <c:v>4.9000000000000004</c:v>
                </c:pt>
                <c:pt idx="32">
                  <c:v>40.200000000000003</c:v>
                </c:pt>
                <c:pt idx="34">
                  <c:v>0</c:v>
                </c:pt>
                <c:pt idx="36">
                  <c:v>8.2799999999999994</c:v>
                </c:pt>
                <c:pt idx="3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0-316E-4695-8C20-DED15AE8D093}"/>
            </c:ext>
          </c:extLst>
        </c:ser>
        <c:ser>
          <c:idx val="9"/>
          <c:order val="9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CBC6C"/>
              </a:solidFill>
              <a:ln w="9525">
                <a:noFill/>
              </a:ln>
              <a:effectLst/>
            </c:spPr>
          </c:marker>
          <c:dPt>
            <c:idx val="29"/>
            <c:marker>
              <c:symbol val="circle"/>
              <c:size val="5"/>
              <c:spPr>
                <a:solidFill>
                  <a:srgbClr val="BFBFBF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1-316E-4695-8C20-DED15AE8D093}"/>
              </c:ext>
            </c:extLst>
          </c:dPt>
          <c:dPt>
            <c:idx val="30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2-316E-4695-8C20-DED15AE8D093}"/>
              </c:ext>
            </c:extLst>
          </c:dPt>
          <c:dPt>
            <c:idx val="34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3-316E-4695-8C20-DED15AE8D093}"/>
              </c:ext>
            </c:extLst>
          </c:dPt>
          <c:dPt>
            <c:idx val="38"/>
            <c:marker>
              <c:symbol val="circle"/>
              <c:size val="5"/>
              <c:spPr>
                <a:solidFill>
                  <a:srgbClr val="436F97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4-316E-4695-8C20-DED15AE8D093}"/>
              </c:ext>
            </c:extLst>
          </c:dPt>
          <c:xVal>
            <c:numRef>
              <c:f>[1]Sheet3!$C$23:$C$61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xVal>
          <c:yVal>
            <c:numRef>
              <c:f>[1]Sheet3!$M$23:$M$61</c:f>
              <c:numCache>
                <c:formatCode>General</c:formatCode>
                <c:ptCount val="39"/>
                <c:pt idx="0">
                  <c:v>0.14000000000000001</c:v>
                </c:pt>
                <c:pt idx="4">
                  <c:v>596</c:v>
                </c:pt>
                <c:pt idx="8">
                  <c:v>2</c:v>
                </c:pt>
                <c:pt idx="12">
                  <c:v>0</c:v>
                </c:pt>
                <c:pt idx="16">
                  <c:v>0</c:v>
                </c:pt>
                <c:pt idx="28">
                  <c:v>4.8</c:v>
                </c:pt>
                <c:pt idx="29">
                  <c:v>5.1130000000000004</c:v>
                </c:pt>
                <c:pt idx="30">
                  <c:v>27.7</c:v>
                </c:pt>
                <c:pt idx="32">
                  <c:v>5.4450000000000003</c:v>
                </c:pt>
                <c:pt idx="34">
                  <c:v>1.78</c:v>
                </c:pt>
                <c:pt idx="36">
                  <c:v>4.7</c:v>
                </c:pt>
                <c:pt idx="38">
                  <c:v>9.6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5-316E-4695-8C20-DED15AE8D093}"/>
            </c:ext>
          </c:extLst>
        </c:ser>
        <c:ser>
          <c:idx val="10"/>
          <c:order val="1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CBC6C"/>
              </a:solidFill>
              <a:ln w="9525">
                <a:noFill/>
              </a:ln>
              <a:effectLst/>
            </c:spPr>
          </c:marker>
          <c:xVal>
            <c:numRef>
              <c:f>[1]Sheet3!$C$23:$C$61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xVal>
          <c:yVal>
            <c:numRef>
              <c:f>[1]Sheet3!$N$23:$N$61</c:f>
              <c:numCache>
                <c:formatCode>General</c:formatCode>
                <c:ptCount val="39"/>
                <c:pt idx="0">
                  <c:v>9.7799999999999994</c:v>
                </c:pt>
                <c:pt idx="4">
                  <c:v>0.33</c:v>
                </c:pt>
                <c:pt idx="8">
                  <c:v>27.5</c:v>
                </c:pt>
                <c:pt idx="12">
                  <c:v>6806</c:v>
                </c:pt>
                <c:pt idx="16">
                  <c:v>39</c:v>
                </c:pt>
                <c:pt idx="28">
                  <c:v>53.5</c:v>
                </c:pt>
                <c:pt idx="36">
                  <c:v>4.1680000000000001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316E-4695-8C20-DED15AE8D093}"/>
            </c:ext>
          </c:extLst>
        </c:ser>
        <c:ser>
          <c:idx val="11"/>
          <c:order val="1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CBC6C"/>
              </a:solidFill>
              <a:ln w="9525">
                <a:noFill/>
              </a:ln>
              <a:effectLst/>
            </c:spPr>
          </c:marker>
          <c:xVal>
            <c:numRef>
              <c:f>[1]Sheet3!$C$23:$C$61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xVal>
          <c:yVal>
            <c:numRef>
              <c:f>[1]Sheet3!$O$23:$O$61</c:f>
              <c:numCache>
                <c:formatCode>General</c:formatCode>
                <c:ptCount val="39"/>
                <c:pt idx="0">
                  <c:v>382.7473</c:v>
                </c:pt>
                <c:pt idx="4">
                  <c:v>2630</c:v>
                </c:pt>
                <c:pt idx="8">
                  <c:v>307.39999999999998</c:v>
                </c:pt>
                <c:pt idx="12">
                  <c:v>0</c:v>
                </c:pt>
                <c:pt idx="16">
                  <c:v>6.9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316E-4695-8C20-DED15AE8D093}"/>
            </c:ext>
          </c:extLst>
        </c:ser>
        <c:ser>
          <c:idx val="12"/>
          <c:order val="1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CBC6C"/>
              </a:solidFill>
              <a:ln w="9525">
                <a:noFill/>
              </a:ln>
              <a:effectLst/>
            </c:spPr>
          </c:marker>
          <c:xVal>
            <c:numRef>
              <c:f>[1]Sheet3!$C$23:$C$61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xVal>
          <c:yVal>
            <c:numRef>
              <c:f>[1]Sheet3!$P$23:$P$61</c:f>
              <c:numCache>
                <c:formatCode>General</c:formatCode>
                <c:ptCount val="39"/>
                <c:pt idx="0">
                  <c:v>63.1</c:v>
                </c:pt>
                <c:pt idx="4">
                  <c:v>1390</c:v>
                </c:pt>
                <c:pt idx="8">
                  <c:v>0</c:v>
                </c:pt>
                <c:pt idx="12">
                  <c:v>0</c:v>
                </c:pt>
                <c:pt idx="16">
                  <c:v>0</c:v>
                </c:pt>
                <c:pt idx="28">
                  <c:v>5.3319999999999999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316E-4695-8C20-DED15AE8D093}"/>
            </c:ext>
          </c:extLst>
        </c:ser>
        <c:ser>
          <c:idx val="13"/>
          <c:order val="1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CBC6C"/>
              </a:solidFill>
              <a:ln w="9525">
                <a:noFill/>
              </a:ln>
              <a:effectLst/>
            </c:spPr>
          </c:marker>
          <c:xVal>
            <c:numRef>
              <c:f>[1]Sheet3!$C$23:$C$61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xVal>
          <c:yVal>
            <c:numRef>
              <c:f>[1]Sheet3!$Q$23:$Q$61</c:f>
              <c:numCache>
                <c:formatCode>General</c:formatCode>
                <c:ptCount val="39"/>
                <c:pt idx="0">
                  <c:v>233</c:v>
                </c:pt>
                <c:pt idx="4">
                  <c:v>49.8</c:v>
                </c:pt>
                <c:pt idx="8">
                  <c:v>45.7</c:v>
                </c:pt>
                <c:pt idx="12">
                  <c:v>2.2999999999999998</c:v>
                </c:pt>
                <c:pt idx="16">
                  <c:v>15.6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9-316E-4695-8C20-DED15AE8D093}"/>
            </c:ext>
          </c:extLst>
        </c:ser>
        <c:ser>
          <c:idx val="14"/>
          <c:order val="14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CBC6C"/>
              </a:solidFill>
              <a:ln w="9525">
                <a:noFill/>
              </a:ln>
              <a:effectLst/>
            </c:spPr>
          </c:marker>
          <c:xVal>
            <c:numRef>
              <c:f>[1]Sheet3!$C$23:$C$61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xVal>
          <c:yVal>
            <c:numRef>
              <c:f>[1]Sheet3!$R$23:$R$61</c:f>
              <c:numCache>
                <c:formatCode>General</c:formatCode>
                <c:ptCount val="39"/>
                <c:pt idx="0">
                  <c:v>80.5</c:v>
                </c:pt>
                <c:pt idx="4">
                  <c:v>768</c:v>
                </c:pt>
                <c:pt idx="8">
                  <c:v>41.9</c:v>
                </c:pt>
                <c:pt idx="12">
                  <c:v>23.9</c:v>
                </c:pt>
                <c:pt idx="16">
                  <c:v>55.9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A-316E-4695-8C20-DED15AE8D093}"/>
            </c:ext>
          </c:extLst>
        </c:ser>
        <c:ser>
          <c:idx val="15"/>
          <c:order val="15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CBC6C"/>
              </a:solidFill>
              <a:ln w="9525">
                <a:noFill/>
              </a:ln>
              <a:effectLst/>
            </c:spPr>
          </c:marker>
          <c:xVal>
            <c:numRef>
              <c:f>[1]Sheet3!$C$23:$C$61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xVal>
          <c:yVal>
            <c:numRef>
              <c:f>[1]Sheet3!$S$23:$S$61</c:f>
              <c:numCache>
                <c:formatCode>General</c:formatCode>
                <c:ptCount val="39"/>
                <c:pt idx="0">
                  <c:v>18.399999999999999</c:v>
                </c:pt>
                <c:pt idx="4">
                  <c:v>1275.9349999999999</c:v>
                </c:pt>
                <c:pt idx="8">
                  <c:v>0</c:v>
                </c:pt>
                <c:pt idx="12">
                  <c:v>10</c:v>
                </c:pt>
                <c:pt idx="16">
                  <c:v>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B-316E-4695-8C20-DED15AE8D093}"/>
            </c:ext>
          </c:extLst>
        </c:ser>
        <c:ser>
          <c:idx val="16"/>
          <c:order val="16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CBC6C"/>
              </a:solidFill>
              <a:ln w="9525">
                <a:noFill/>
              </a:ln>
              <a:effectLst/>
            </c:spPr>
          </c:marker>
          <c:xVal>
            <c:numRef>
              <c:f>[1]Sheet3!$C$23:$C$61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xVal>
          <c:yVal>
            <c:numRef>
              <c:f>[1]Sheet3!$T$23:$T$61</c:f>
              <c:numCache>
                <c:formatCode>General</c:formatCode>
                <c:ptCount val="39"/>
                <c:pt idx="0">
                  <c:v>339</c:v>
                </c:pt>
                <c:pt idx="4">
                  <c:v>125</c:v>
                </c:pt>
                <c:pt idx="12">
                  <c:v>0</c:v>
                </c:pt>
                <c:pt idx="16">
                  <c:v>2.76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C-316E-4695-8C20-DED15AE8D093}"/>
            </c:ext>
          </c:extLst>
        </c:ser>
        <c:ser>
          <c:idx val="17"/>
          <c:order val="17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CBC6C"/>
              </a:solidFill>
              <a:ln w="9525">
                <a:noFill/>
              </a:ln>
              <a:effectLst/>
            </c:spPr>
          </c:marker>
          <c:xVal>
            <c:numRef>
              <c:f>[1]Sheet3!$C$23:$C$61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xVal>
          <c:yVal>
            <c:numRef>
              <c:f>[1]Sheet3!$U$23:$U$61</c:f>
              <c:numCache>
                <c:formatCode>General</c:formatCode>
                <c:ptCount val="39"/>
                <c:pt idx="0">
                  <c:v>83</c:v>
                </c:pt>
                <c:pt idx="12">
                  <c:v>1.95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D-316E-4695-8C20-DED15AE8D093}"/>
            </c:ext>
          </c:extLst>
        </c:ser>
        <c:ser>
          <c:idx val="18"/>
          <c:order val="18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8CBC6C"/>
              </a:solidFill>
              <a:ln w="9525">
                <a:noFill/>
              </a:ln>
              <a:effectLst/>
            </c:spPr>
          </c:marker>
          <c:xVal>
            <c:numRef>
              <c:f>[1]Sheet3!$C$23:$C$61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xVal>
          <c:yVal>
            <c:numRef>
              <c:f>[1]Sheet3!$V$23:$V$61</c:f>
              <c:numCache>
                <c:formatCode>General</c:formatCode>
                <c:ptCount val="39"/>
                <c:pt idx="16">
                  <c:v>7.67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E-316E-4695-8C20-DED15AE8D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843024"/>
        <c:axId val="550999248"/>
      </c:scatterChart>
      <c:valAx>
        <c:axId val="788843024"/>
        <c:scaling>
          <c:orientation val="minMax"/>
          <c:max val="4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999248"/>
        <c:crosses val="autoZero"/>
        <c:crossBetween val="midCat"/>
      </c:valAx>
      <c:valAx>
        <c:axId val="55099924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Concentration (ng/L)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843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Pharmaceuticals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rgbClr val="8CBC6C"/>
            </a:solidFill>
            <a:ln>
              <a:solidFill>
                <a:srgbClr val="8CBC6C"/>
              </a:solidFill>
            </a:ln>
            <a:effectLst/>
          </c:spPr>
          <c:invertIfNegative val="0"/>
          <c:val>
            <c:numRef>
              <c:f>'Figure 5'!$G$3:$G$40</c:f>
              <c:numCache>
                <c:formatCode>General</c:formatCode>
                <c:ptCount val="38"/>
                <c:pt idx="0">
                  <c:v>140</c:v>
                </c:pt>
                <c:pt idx="1">
                  <c:v>74</c:v>
                </c:pt>
                <c:pt idx="2">
                  <c:v>35</c:v>
                </c:pt>
                <c:pt idx="3">
                  <c:v>28</c:v>
                </c:pt>
                <c:pt idx="4">
                  <c:v>15</c:v>
                </c:pt>
                <c:pt idx="5">
                  <c:v>9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9C-476F-9134-BD255F4CD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98869759"/>
        <c:axId val="159142559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'Figure 5'!$F$3:$F$40</c15:sqref>
                        </c15:formulaRef>
                      </c:ext>
                    </c:extLst>
                    <c:numCache>
                      <c:formatCode>General</c:formatCode>
                      <c:ptCount val="38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49C-476F-9134-BD255F4CD936}"/>
                  </c:ext>
                </c:extLst>
              </c15:ser>
            </c15:filteredBarSeries>
          </c:ext>
        </c:extLst>
      </c:barChart>
      <c:catAx>
        <c:axId val="149886975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1425599"/>
        <c:crosses val="autoZero"/>
        <c:auto val="1"/>
        <c:lblAlgn val="ctr"/>
        <c:lblOffset val="100"/>
        <c:noMultiLvlLbl val="0"/>
      </c:catAx>
      <c:valAx>
        <c:axId val="1591425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8697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EDCs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rgbClr val="8CBC6C"/>
            </a:solidFill>
            <a:ln>
              <a:solidFill>
                <a:srgbClr val="8CBC6C"/>
              </a:solidFill>
            </a:ln>
            <a:effectLst/>
          </c:spPr>
          <c:invertIfNegative val="0"/>
          <c:val>
            <c:numRef>
              <c:f>'Figure 5'!$B$3:$B$34</c:f>
              <c:numCache>
                <c:formatCode>General</c:formatCode>
                <c:ptCount val="32"/>
                <c:pt idx="0">
                  <c:v>86</c:v>
                </c:pt>
                <c:pt idx="1">
                  <c:v>28</c:v>
                </c:pt>
                <c:pt idx="2">
                  <c:v>16</c:v>
                </c:pt>
                <c:pt idx="3">
                  <c:v>8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26-4FC7-9164-3227AE047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98869759"/>
        <c:axId val="159142559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'Figure 5'!$A$3:$A$34</c15:sqref>
                        </c15:formulaRef>
                      </c:ext>
                    </c:extLst>
                    <c:numCache>
                      <c:formatCode>General</c:formatCode>
                      <c:ptCount val="3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426-4FC7-9164-3227AE04760B}"/>
                  </c:ext>
                </c:extLst>
              </c15:ser>
            </c15:filteredBarSeries>
          </c:ext>
        </c:extLst>
      </c:barChart>
      <c:catAx>
        <c:axId val="149886975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1425599"/>
        <c:crosses val="autoZero"/>
        <c:auto val="1"/>
        <c:lblAlgn val="ctr"/>
        <c:lblOffset val="100"/>
        <c:tickMarkSkip val="2"/>
        <c:noMultiLvlLbl val="0"/>
      </c:catAx>
      <c:valAx>
        <c:axId val="1591425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8697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Flame</a:t>
            </a:r>
            <a:r>
              <a:rPr lang="en-US" sz="10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Retardants</a:t>
            </a:r>
            <a:endParaRPr lang="en-US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rgbClr val="8CBC6C"/>
            </a:solidFill>
            <a:ln>
              <a:solidFill>
                <a:srgbClr val="8CBC6C"/>
              </a:solidFill>
            </a:ln>
            <a:effectLst/>
          </c:spPr>
          <c:invertIfNegative val="0"/>
          <c:val>
            <c:numRef>
              <c:f>'Figure 5'!$L$3:$L$26</c:f>
              <c:numCache>
                <c:formatCode>General</c:formatCode>
                <c:ptCount val="24"/>
                <c:pt idx="0">
                  <c:v>10</c:v>
                </c:pt>
                <c:pt idx="1">
                  <c:v>7</c:v>
                </c:pt>
                <c:pt idx="2">
                  <c:v>5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8C-495E-B0FD-D1CCCE6A3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3"/>
        <c:axId val="1498869759"/>
        <c:axId val="159142559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'Figure 5'!$K$3:$K$26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D8C-495E-B0FD-D1CCCE6A3A6E}"/>
                  </c:ext>
                </c:extLst>
              </c15:ser>
            </c15:filteredBarSeries>
          </c:ext>
        </c:extLst>
      </c:barChart>
      <c:catAx>
        <c:axId val="149886975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1425599"/>
        <c:crosses val="autoZero"/>
        <c:auto val="1"/>
        <c:lblAlgn val="ctr"/>
        <c:lblOffset val="100"/>
        <c:noMultiLvlLbl val="0"/>
      </c:catAx>
      <c:valAx>
        <c:axId val="1591425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8697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PFAS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rgbClr val="8CBC6C"/>
            </a:solidFill>
            <a:ln>
              <a:solidFill>
                <a:srgbClr val="8CBC6C"/>
              </a:solidFill>
            </a:ln>
            <a:effectLst/>
          </c:spPr>
          <c:invertIfNegative val="0"/>
          <c:val>
            <c:numRef>
              <c:f>'Figure 5'!$Q$3:$Q$23</c:f>
              <c:numCache>
                <c:formatCode>General</c:formatCode>
                <c:ptCount val="21"/>
                <c:pt idx="0">
                  <c:v>15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1B-4786-A3E0-C8E5C55DB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4"/>
        <c:axId val="1498869759"/>
        <c:axId val="159142559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'Figure 5'!$P$3:$P$23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A1B-4786-A3E0-C8E5C55DB289}"/>
                  </c:ext>
                </c:extLst>
              </c15:ser>
            </c15:filteredBarSeries>
          </c:ext>
        </c:extLst>
      </c:barChart>
      <c:catAx>
        <c:axId val="149886975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1425599"/>
        <c:crosses val="autoZero"/>
        <c:auto val="1"/>
        <c:lblAlgn val="ctr"/>
        <c:lblOffset val="100"/>
        <c:noMultiLvlLbl val="0"/>
      </c:catAx>
      <c:valAx>
        <c:axId val="1591425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8697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EDCs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8CBC6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A0-4C87-952D-08AB793568C7}"/>
              </c:ext>
            </c:extLst>
          </c:dPt>
          <c:dPt>
            <c:idx val="1"/>
            <c:bubble3D val="0"/>
            <c:spPr>
              <a:solidFill>
                <a:srgbClr val="243C5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A0-4C87-952D-08AB793568C7}"/>
              </c:ext>
            </c:extLst>
          </c:dPt>
          <c:cat>
            <c:strRef>
              <c:f>'[2]percent of totals'!$B$6:$C$6</c:f>
              <c:strCache>
                <c:ptCount val="2"/>
                <c:pt idx="0">
                  <c:v># in review</c:v>
                </c:pt>
                <c:pt idx="1">
                  <c:v># no data</c:v>
                </c:pt>
              </c:strCache>
            </c:strRef>
          </c:cat>
          <c:val>
            <c:numRef>
              <c:f>'[2]percent of totals'!$B$8:$C$8</c:f>
              <c:numCache>
                <c:formatCode>General</c:formatCode>
                <c:ptCount val="2"/>
                <c:pt idx="0">
                  <c:v>155</c:v>
                </c:pt>
                <c:pt idx="1">
                  <c:v>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A0-4C87-952D-08AB79356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EDC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5 cont'!$A$8</c:f>
              <c:strCache>
                <c:ptCount val="1"/>
                <c:pt idx="0">
                  <c:v>EDCs</c:v>
                </c:pt>
              </c:strCache>
            </c:strRef>
          </c:tx>
          <c:dPt>
            <c:idx val="0"/>
            <c:bubble3D val="0"/>
            <c:spPr>
              <a:solidFill>
                <a:srgbClr val="8CBC6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7A-45ED-9223-4DE185F7A1AB}"/>
              </c:ext>
            </c:extLst>
          </c:dPt>
          <c:dPt>
            <c:idx val="1"/>
            <c:bubble3D val="0"/>
            <c:spPr>
              <a:solidFill>
                <a:srgbClr val="243C5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37A-45ED-9223-4DE185F7A1AB}"/>
              </c:ext>
            </c:extLst>
          </c:dPt>
          <c:val>
            <c:numRef>
              <c:f>'Figure 5 cont'!$B$8:$C$8</c:f>
              <c:numCache>
                <c:formatCode>General</c:formatCode>
                <c:ptCount val="2"/>
                <c:pt idx="0">
                  <c:v>151</c:v>
                </c:pt>
                <c:pt idx="1">
                  <c:v>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7A-45ED-9223-4DE185F7A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Flame Retardants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5 cont'!$A$9</c:f>
              <c:strCache>
                <c:ptCount val="1"/>
                <c:pt idx="0">
                  <c:v>Flame Retardants</c:v>
                </c:pt>
              </c:strCache>
            </c:strRef>
          </c:tx>
          <c:dPt>
            <c:idx val="0"/>
            <c:bubble3D val="0"/>
            <c:spPr>
              <a:solidFill>
                <a:srgbClr val="8CBC6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F5E-4FCE-9282-AF1027C4450D}"/>
              </c:ext>
            </c:extLst>
          </c:dPt>
          <c:dPt>
            <c:idx val="1"/>
            <c:bubble3D val="0"/>
            <c:spPr>
              <a:solidFill>
                <a:srgbClr val="243C5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F5E-4FCE-9282-AF1027C4450D}"/>
              </c:ext>
            </c:extLst>
          </c:dPt>
          <c:val>
            <c:numRef>
              <c:f>'Figure 5 cont'!$B$9:$C$9</c:f>
              <c:numCache>
                <c:formatCode>General</c:formatCode>
                <c:ptCount val="2"/>
                <c:pt idx="0">
                  <c:v>46</c:v>
                </c:pt>
                <c:pt idx="1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5E-4FCE-9282-AF1027C44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PFAS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5 cont'!$A$10</c:f>
              <c:strCache>
                <c:ptCount val="1"/>
                <c:pt idx="0">
                  <c:v>PFAS</c:v>
                </c:pt>
              </c:strCache>
            </c:strRef>
          </c:tx>
          <c:spPr>
            <a:solidFill>
              <a:srgbClr val="243C52"/>
            </a:solidFill>
          </c:spPr>
          <c:dPt>
            <c:idx val="0"/>
            <c:bubble3D val="0"/>
            <c:spPr>
              <a:solidFill>
                <a:srgbClr val="8CBC6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D6-42B0-9D06-FCA980CD2D47}"/>
              </c:ext>
            </c:extLst>
          </c:dPt>
          <c:dPt>
            <c:idx val="1"/>
            <c:bubble3D val="0"/>
            <c:spPr>
              <a:solidFill>
                <a:srgbClr val="243C5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D6-42B0-9D06-FCA980CD2D47}"/>
              </c:ext>
            </c:extLst>
          </c:dPt>
          <c:val>
            <c:numRef>
              <c:f>'Figure 5 cont'!$B$10:$C$10</c:f>
              <c:numCache>
                <c:formatCode>General</c:formatCode>
                <c:ptCount val="2"/>
                <c:pt idx="0">
                  <c:v>38</c:v>
                </c:pt>
                <c:pt idx="1">
                  <c:v>11962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D6-42B0-9D06-FCA980CD2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Pharmaceuticals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5 cont'!$A$7</c:f>
              <c:strCache>
                <c:ptCount val="1"/>
                <c:pt idx="0">
                  <c:v>Pharmaceuticals </c:v>
                </c:pt>
              </c:strCache>
            </c:strRef>
          </c:tx>
          <c:spPr>
            <a:solidFill>
              <a:srgbClr val="8CBC6C"/>
            </a:solidFill>
          </c:spPr>
          <c:dPt>
            <c:idx val="0"/>
            <c:bubble3D val="0"/>
            <c:spPr>
              <a:solidFill>
                <a:srgbClr val="8CBC6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EA-416F-A96C-444079CC0DA6}"/>
              </c:ext>
            </c:extLst>
          </c:dPt>
          <c:dPt>
            <c:idx val="1"/>
            <c:bubble3D val="0"/>
            <c:spPr>
              <a:solidFill>
                <a:srgbClr val="243C5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EA-416F-A96C-444079CC0DA6}"/>
              </c:ext>
            </c:extLst>
          </c:dPt>
          <c:val>
            <c:numRef>
              <c:f>'Figure 5 cont'!$B$7:$C$7</c:f>
              <c:numCache>
                <c:formatCode>General</c:formatCode>
                <c:ptCount val="2"/>
                <c:pt idx="0">
                  <c:v>326</c:v>
                </c:pt>
                <c:pt idx="1">
                  <c:v>11600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EA-416F-A96C-444079CC0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2'!$A$6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spPr>
              <a:solidFill>
                <a:srgbClr val="243C5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21-4068-8CB9-91FDE65DD3D5}"/>
              </c:ext>
            </c:extLst>
          </c:dPt>
          <c:dPt>
            <c:idx val="1"/>
            <c:bubble3D val="0"/>
            <c:spPr>
              <a:solidFill>
                <a:srgbClr val="8CBC6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21-4068-8CB9-91FDE65DD3D5}"/>
              </c:ext>
            </c:extLst>
          </c:dPt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D21-4068-8CB9-91FDE65DD3D5}"/>
              </c:ext>
            </c:extLst>
          </c:dPt>
          <c:dPt>
            <c:idx val="3"/>
            <c:bubble3D val="0"/>
            <c:spPr>
              <a:solidFill>
                <a:srgbClr val="436F9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D21-4068-8CB9-91FDE65DD3D5}"/>
              </c:ext>
            </c:extLst>
          </c:dPt>
          <c:dPt>
            <c:idx val="4"/>
            <c:bubble3D val="0"/>
            <c:spPr>
              <a:solidFill>
                <a:srgbClr val="004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D21-4068-8CB9-91FDE65DD3D5}"/>
              </c:ext>
            </c:extLst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D21-4068-8CB9-91FDE65DD3D5}"/>
              </c:ext>
            </c:extLst>
          </c:dPt>
          <c:cat>
            <c:strRef>
              <c:f>'Figure 2'!$B$2:$G$2</c:f>
              <c:strCache>
                <c:ptCount val="6"/>
                <c:pt idx="0">
                  <c:v>1</c:v>
                </c:pt>
                <c:pt idx="1">
                  <c:v>2 to 9</c:v>
                </c:pt>
                <c:pt idx="2">
                  <c:v>10 to 19 </c:v>
                </c:pt>
                <c:pt idx="3">
                  <c:v>20 to 29</c:v>
                </c:pt>
                <c:pt idx="4">
                  <c:v>30 to 39</c:v>
                </c:pt>
                <c:pt idx="5">
                  <c:v>40 or greater</c:v>
                </c:pt>
              </c:strCache>
            </c:strRef>
          </c:cat>
          <c:val>
            <c:numRef>
              <c:f>'Figure 2'!$B$6:$G$6</c:f>
              <c:numCache>
                <c:formatCode>General</c:formatCode>
                <c:ptCount val="6"/>
                <c:pt idx="0">
                  <c:v>64</c:v>
                </c:pt>
                <c:pt idx="1">
                  <c:v>169</c:v>
                </c:pt>
                <c:pt idx="2">
                  <c:v>32</c:v>
                </c:pt>
                <c:pt idx="3">
                  <c:v>120</c:v>
                </c:pt>
                <c:pt idx="4">
                  <c:v>74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D21-4068-8CB9-91FDE65DD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2'!$A$4</c:f>
              <c:strCache>
                <c:ptCount val="1"/>
                <c:pt idx="0">
                  <c:v>2007</c:v>
                </c:pt>
              </c:strCache>
            </c:strRef>
          </c:tx>
          <c:dPt>
            <c:idx val="0"/>
            <c:bubble3D val="0"/>
            <c:spPr>
              <a:solidFill>
                <a:srgbClr val="243C5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DE-4ABC-8AE0-8B614DC278CC}"/>
              </c:ext>
            </c:extLst>
          </c:dPt>
          <c:dPt>
            <c:idx val="1"/>
            <c:bubble3D val="0"/>
            <c:spPr>
              <a:solidFill>
                <a:srgbClr val="8CBC6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DE-4ABC-8AE0-8B614DC278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DE-4ABC-8AE0-8B614DC278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2DE-4ABC-8AE0-8B614DC278C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2DE-4ABC-8AE0-8B614DC278C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2DE-4ABC-8AE0-8B614DC278CC}"/>
              </c:ext>
            </c:extLst>
          </c:dPt>
          <c:cat>
            <c:strRef>
              <c:f>'Figure 2'!$B$2:$G$2</c:f>
              <c:strCache>
                <c:ptCount val="6"/>
                <c:pt idx="0">
                  <c:v>1</c:v>
                </c:pt>
                <c:pt idx="1">
                  <c:v>2 to 9</c:v>
                </c:pt>
                <c:pt idx="2">
                  <c:v>10 to 19 </c:v>
                </c:pt>
                <c:pt idx="3">
                  <c:v>20 to 29</c:v>
                </c:pt>
                <c:pt idx="4">
                  <c:v>30 to 39</c:v>
                </c:pt>
                <c:pt idx="5">
                  <c:v>40 or greater</c:v>
                </c:pt>
              </c:strCache>
            </c:strRef>
          </c:cat>
          <c:val>
            <c:numRef>
              <c:f>'Figure 2'!$B$4:$G$4</c:f>
              <c:numCache>
                <c:formatCode>General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2DE-4ABC-8AE0-8B614DC27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2'!$A$6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spPr>
              <a:solidFill>
                <a:srgbClr val="243C5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1EE-4B28-A52F-76C311C96722}"/>
              </c:ext>
            </c:extLst>
          </c:dPt>
          <c:dPt>
            <c:idx val="1"/>
            <c:bubble3D val="0"/>
            <c:spPr>
              <a:solidFill>
                <a:srgbClr val="8CBC6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1EE-4B28-A52F-76C311C96722}"/>
              </c:ext>
            </c:extLst>
          </c:dPt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1EE-4B28-A52F-76C311C96722}"/>
              </c:ext>
            </c:extLst>
          </c:dPt>
          <c:dPt>
            <c:idx val="3"/>
            <c:bubble3D val="0"/>
            <c:spPr>
              <a:solidFill>
                <a:srgbClr val="436F9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1EE-4B28-A52F-76C311C96722}"/>
              </c:ext>
            </c:extLst>
          </c:dPt>
          <c:dPt>
            <c:idx val="4"/>
            <c:bubble3D val="0"/>
            <c:spPr>
              <a:solidFill>
                <a:srgbClr val="004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1EE-4B28-A52F-76C311C96722}"/>
              </c:ext>
            </c:extLst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1EE-4B28-A52F-76C311C96722}"/>
              </c:ext>
            </c:extLst>
          </c:dPt>
          <c:cat>
            <c:strRef>
              <c:f>'Figure 2'!$B$2:$G$2</c:f>
              <c:strCache>
                <c:ptCount val="6"/>
                <c:pt idx="0">
                  <c:v>1</c:v>
                </c:pt>
                <c:pt idx="1">
                  <c:v>2 to 9</c:v>
                </c:pt>
                <c:pt idx="2">
                  <c:v>10 to 19 </c:v>
                </c:pt>
                <c:pt idx="3">
                  <c:v>20 to 29</c:v>
                </c:pt>
                <c:pt idx="4">
                  <c:v>30 to 39</c:v>
                </c:pt>
                <c:pt idx="5">
                  <c:v>40 or greater</c:v>
                </c:pt>
              </c:strCache>
            </c:strRef>
          </c:cat>
          <c:val>
            <c:numRef>
              <c:f>'Figure 2'!$B$6:$G$6</c:f>
              <c:numCache>
                <c:formatCode>General</c:formatCode>
                <c:ptCount val="6"/>
                <c:pt idx="0">
                  <c:v>64</c:v>
                </c:pt>
                <c:pt idx="1">
                  <c:v>169</c:v>
                </c:pt>
                <c:pt idx="2">
                  <c:v>32</c:v>
                </c:pt>
                <c:pt idx="3">
                  <c:v>120</c:v>
                </c:pt>
                <c:pt idx="4">
                  <c:v>74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1EE-4B28-A52F-76C311C96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2'!$A$7</c:f>
              <c:strCache>
                <c:ptCount val="1"/>
                <c:pt idx="0">
                  <c:v>2022</c:v>
                </c:pt>
              </c:strCache>
            </c:strRef>
          </c:tx>
          <c:dPt>
            <c:idx val="0"/>
            <c:bubble3D val="0"/>
            <c:spPr>
              <a:solidFill>
                <a:srgbClr val="243C5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408-4A84-A147-EFB36D4F25BD}"/>
              </c:ext>
            </c:extLst>
          </c:dPt>
          <c:dPt>
            <c:idx val="1"/>
            <c:bubble3D val="0"/>
            <c:spPr>
              <a:solidFill>
                <a:srgbClr val="8CBC6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408-4A84-A147-EFB36D4F25BD}"/>
              </c:ext>
            </c:extLst>
          </c:dPt>
          <c:dPt>
            <c:idx val="2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408-4A84-A147-EFB36D4F25BD}"/>
              </c:ext>
            </c:extLst>
          </c:dPt>
          <c:dPt>
            <c:idx val="3"/>
            <c:bubble3D val="0"/>
            <c:spPr>
              <a:solidFill>
                <a:srgbClr val="436F9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408-4A84-A147-EFB36D4F25BD}"/>
              </c:ext>
            </c:extLst>
          </c:dPt>
          <c:dPt>
            <c:idx val="4"/>
            <c:bubble3D val="0"/>
            <c:spPr>
              <a:solidFill>
                <a:srgbClr val="004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408-4A84-A147-EFB36D4F25BD}"/>
              </c:ext>
            </c:extLst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408-4A84-A147-EFB36D4F25BD}"/>
              </c:ext>
            </c:extLst>
          </c:dPt>
          <c:cat>
            <c:strRef>
              <c:f>'Figure 2'!$B$2:$G$2</c:f>
              <c:strCache>
                <c:ptCount val="6"/>
                <c:pt idx="0">
                  <c:v>1</c:v>
                </c:pt>
                <c:pt idx="1">
                  <c:v>2 to 9</c:v>
                </c:pt>
                <c:pt idx="2">
                  <c:v>10 to 19 </c:v>
                </c:pt>
                <c:pt idx="3">
                  <c:v>20 to 29</c:v>
                </c:pt>
                <c:pt idx="4">
                  <c:v>30 to 39</c:v>
                </c:pt>
                <c:pt idx="5">
                  <c:v>40 or greater</c:v>
                </c:pt>
              </c:strCache>
            </c:strRef>
          </c:cat>
          <c:val>
            <c:numRef>
              <c:f>'Figure 2'!$B$7:$G$7</c:f>
              <c:numCache>
                <c:formatCode>General</c:formatCode>
                <c:ptCount val="6"/>
                <c:pt idx="0">
                  <c:v>122</c:v>
                </c:pt>
                <c:pt idx="1">
                  <c:v>338</c:v>
                </c:pt>
                <c:pt idx="2">
                  <c:v>168</c:v>
                </c:pt>
                <c:pt idx="3">
                  <c:v>119</c:v>
                </c:pt>
                <c:pt idx="4">
                  <c:v>179</c:v>
                </c:pt>
                <c:pt idx="5">
                  <c:v>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408-4A84-A147-EFB36D4F2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aseline="0">
                <a:latin typeface="Arial" panose="020B0604020202020204" pitchFamily="34" charset="0"/>
              </a:rPr>
              <a:t>CECs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3'!$B$2</c:f>
              <c:strCache>
                <c:ptCount val="1"/>
                <c:pt idx="0">
                  <c:v>CECs</c:v>
                </c:pt>
              </c:strCache>
            </c:strRef>
          </c:tx>
          <c:spPr>
            <a:solidFill>
              <a:srgbClr val="8CBC6C"/>
            </a:solidFill>
            <a:ln>
              <a:noFill/>
            </a:ln>
            <a:effectLst/>
          </c:spPr>
          <c:invertIfNegative val="0"/>
          <c:cat>
            <c:numRef>
              <c:f>'Figure 3'!$A$3:$A$22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'Figure 3'!$B$3:$B$22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8</c:v>
                </c:pt>
                <c:pt idx="6">
                  <c:v>7</c:v>
                </c:pt>
                <c:pt idx="7">
                  <c:v>17</c:v>
                </c:pt>
                <c:pt idx="8">
                  <c:v>16</c:v>
                </c:pt>
                <c:pt idx="9">
                  <c:v>21</c:v>
                </c:pt>
                <c:pt idx="10">
                  <c:v>23</c:v>
                </c:pt>
                <c:pt idx="11">
                  <c:v>39</c:v>
                </c:pt>
                <c:pt idx="12">
                  <c:v>67</c:v>
                </c:pt>
                <c:pt idx="13">
                  <c:v>60</c:v>
                </c:pt>
                <c:pt idx="14">
                  <c:v>101</c:v>
                </c:pt>
                <c:pt idx="15">
                  <c:v>122</c:v>
                </c:pt>
                <c:pt idx="16">
                  <c:v>149</c:v>
                </c:pt>
                <c:pt idx="17">
                  <c:v>181</c:v>
                </c:pt>
                <c:pt idx="18">
                  <c:v>262</c:v>
                </c:pt>
                <c:pt idx="19">
                  <c:v>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C-4AB4-89D1-08438EFF2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7"/>
        <c:axId val="644161104"/>
        <c:axId val="644154544"/>
      </c:barChart>
      <c:catAx>
        <c:axId val="64416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154544"/>
        <c:crosses val="autoZero"/>
        <c:auto val="1"/>
        <c:lblAlgn val="ctr"/>
        <c:lblOffset val="100"/>
        <c:noMultiLvlLbl val="0"/>
      </c:catAx>
      <c:valAx>
        <c:axId val="64415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700">
                    <a:latin typeface="Arial" panose="020B0604020202020204" pitchFamily="34" charset="0"/>
                    <a:cs typeface="Arial" panose="020B0604020202020204" pitchFamily="34" charset="0"/>
                  </a:rPr>
                  <a:t># publications</a:t>
                </a:r>
              </a:p>
            </c:rich>
          </c:tx>
          <c:layout>
            <c:manualLayout>
              <c:xMode val="edge"/>
              <c:yMode val="edge"/>
              <c:x val="3.2679738562091505E-2"/>
              <c:y val="0.26111111111111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16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aseline="0">
                <a:latin typeface="Arial" panose="020B0604020202020204" pitchFamily="34" charset="0"/>
              </a:rPr>
              <a:t>Pharmaceuticals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3'!$C$2</c:f>
              <c:strCache>
                <c:ptCount val="1"/>
                <c:pt idx="0">
                  <c:v>Pharmaceuticals</c:v>
                </c:pt>
              </c:strCache>
            </c:strRef>
          </c:tx>
          <c:spPr>
            <a:solidFill>
              <a:srgbClr val="8CBC6C"/>
            </a:solidFill>
            <a:ln>
              <a:noFill/>
            </a:ln>
            <a:effectLst/>
          </c:spPr>
          <c:invertIfNegative val="0"/>
          <c:cat>
            <c:numRef>
              <c:f>'Figure 3'!$A$3:$A$22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'Figure 3'!$C$3:$C$22</c:f>
              <c:numCache>
                <c:formatCode>General</c:formatCode>
                <c:ptCount val="20"/>
                <c:pt idx="0">
                  <c:v>249</c:v>
                </c:pt>
                <c:pt idx="1">
                  <c:v>224</c:v>
                </c:pt>
                <c:pt idx="2">
                  <c:v>253</c:v>
                </c:pt>
                <c:pt idx="3">
                  <c:v>235</c:v>
                </c:pt>
                <c:pt idx="4">
                  <c:v>310</c:v>
                </c:pt>
                <c:pt idx="5">
                  <c:v>380</c:v>
                </c:pt>
                <c:pt idx="6">
                  <c:v>440</c:v>
                </c:pt>
                <c:pt idx="7">
                  <c:v>503</c:v>
                </c:pt>
                <c:pt idx="8">
                  <c:v>522</c:v>
                </c:pt>
                <c:pt idx="9">
                  <c:v>633</c:v>
                </c:pt>
                <c:pt idx="10">
                  <c:v>695</c:v>
                </c:pt>
                <c:pt idx="11">
                  <c:v>815</c:v>
                </c:pt>
                <c:pt idx="12">
                  <c:v>924</c:v>
                </c:pt>
                <c:pt idx="13">
                  <c:v>1003</c:v>
                </c:pt>
                <c:pt idx="14">
                  <c:v>1102</c:v>
                </c:pt>
                <c:pt idx="15">
                  <c:v>1157</c:v>
                </c:pt>
                <c:pt idx="16">
                  <c:v>1300</c:v>
                </c:pt>
                <c:pt idx="17">
                  <c:v>1375</c:v>
                </c:pt>
                <c:pt idx="18">
                  <c:v>1655</c:v>
                </c:pt>
                <c:pt idx="19">
                  <c:v>1567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61-49D8-BA68-B4655F28D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7"/>
        <c:axId val="644161104"/>
        <c:axId val="644154544"/>
      </c:barChart>
      <c:catAx>
        <c:axId val="64416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154544"/>
        <c:crosses val="autoZero"/>
        <c:auto val="1"/>
        <c:lblAlgn val="ctr"/>
        <c:lblOffset val="100"/>
        <c:noMultiLvlLbl val="0"/>
      </c:catAx>
      <c:valAx>
        <c:axId val="64415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700">
                    <a:latin typeface="Arial" panose="020B0604020202020204" pitchFamily="34" charset="0"/>
                    <a:cs typeface="Arial" panose="020B0604020202020204" pitchFamily="34" charset="0"/>
                  </a:rPr>
                  <a:t># publications</a:t>
                </a:r>
              </a:p>
            </c:rich>
          </c:tx>
          <c:layout>
            <c:manualLayout>
              <c:xMode val="edge"/>
              <c:yMode val="edge"/>
              <c:x val="3.2679738562091505E-2"/>
              <c:y val="0.26111111111111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16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aseline="0">
                <a:latin typeface="Arial" panose="020B0604020202020204" pitchFamily="34" charset="0"/>
              </a:rPr>
              <a:t>Endocrine Disrupting Chemicals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3'!$D$2</c:f>
              <c:strCache>
                <c:ptCount val="1"/>
                <c:pt idx="0">
                  <c:v>EDCs</c:v>
                </c:pt>
              </c:strCache>
            </c:strRef>
          </c:tx>
          <c:spPr>
            <a:solidFill>
              <a:srgbClr val="8CBC6C"/>
            </a:solidFill>
            <a:ln>
              <a:noFill/>
            </a:ln>
            <a:effectLst/>
          </c:spPr>
          <c:invertIfNegative val="0"/>
          <c:cat>
            <c:numRef>
              <c:f>'Figure 3'!$A$3:$A$22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'Figure 3'!$D$3:$D$22</c:f>
              <c:numCache>
                <c:formatCode>General</c:formatCode>
                <c:ptCount val="20"/>
                <c:pt idx="0">
                  <c:v>40</c:v>
                </c:pt>
                <c:pt idx="1">
                  <c:v>52</c:v>
                </c:pt>
                <c:pt idx="2">
                  <c:v>64</c:v>
                </c:pt>
                <c:pt idx="3">
                  <c:v>68</c:v>
                </c:pt>
                <c:pt idx="4">
                  <c:v>92</c:v>
                </c:pt>
                <c:pt idx="5">
                  <c:v>105</c:v>
                </c:pt>
                <c:pt idx="6">
                  <c:v>155</c:v>
                </c:pt>
                <c:pt idx="7">
                  <c:v>153</c:v>
                </c:pt>
                <c:pt idx="8">
                  <c:v>187</c:v>
                </c:pt>
                <c:pt idx="9">
                  <c:v>225</c:v>
                </c:pt>
                <c:pt idx="10">
                  <c:v>231</c:v>
                </c:pt>
                <c:pt idx="11">
                  <c:v>279</c:v>
                </c:pt>
                <c:pt idx="12">
                  <c:v>314</c:v>
                </c:pt>
                <c:pt idx="13">
                  <c:v>319</c:v>
                </c:pt>
                <c:pt idx="14">
                  <c:v>326</c:v>
                </c:pt>
                <c:pt idx="15">
                  <c:v>394</c:v>
                </c:pt>
                <c:pt idx="16">
                  <c:v>399</c:v>
                </c:pt>
                <c:pt idx="17">
                  <c:v>449</c:v>
                </c:pt>
                <c:pt idx="18">
                  <c:v>529</c:v>
                </c:pt>
                <c:pt idx="19">
                  <c:v>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5A-4539-8068-109AF66F5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7"/>
        <c:axId val="644161104"/>
        <c:axId val="644154544"/>
      </c:barChart>
      <c:catAx>
        <c:axId val="64416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154544"/>
        <c:crosses val="autoZero"/>
        <c:auto val="1"/>
        <c:lblAlgn val="ctr"/>
        <c:lblOffset val="100"/>
        <c:noMultiLvlLbl val="0"/>
      </c:catAx>
      <c:valAx>
        <c:axId val="64415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700">
                    <a:latin typeface="Arial" panose="020B0604020202020204" pitchFamily="34" charset="0"/>
                    <a:cs typeface="Arial" panose="020B0604020202020204" pitchFamily="34" charset="0"/>
                  </a:rPr>
                  <a:t># publications</a:t>
                </a:r>
              </a:p>
            </c:rich>
          </c:tx>
          <c:layout>
            <c:manualLayout>
              <c:xMode val="edge"/>
              <c:yMode val="edge"/>
              <c:x val="3.2679738562091505E-2"/>
              <c:y val="0.26111111111111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16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12" Type="http://schemas.openxmlformats.org/officeDocument/2006/relationships/chart" Target="../charts/chart18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9</xdr:row>
      <xdr:rowOff>128587</xdr:rowOff>
    </xdr:from>
    <xdr:to>
      <xdr:col>8</xdr:col>
      <xdr:colOff>123825</xdr:colOff>
      <xdr:row>24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1EB52E-1E26-458F-8538-1379C15FB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342900</xdr:colOff>
      <xdr:row>9</xdr:row>
      <xdr:rowOff>142875</xdr:rowOff>
    </xdr:from>
    <xdr:to>
      <xdr:col>25</xdr:col>
      <xdr:colOff>38100</xdr:colOff>
      <xdr:row>24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FA10C72-DB42-425B-B407-FF2C44A680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476250</xdr:colOff>
      <xdr:row>25</xdr:row>
      <xdr:rowOff>95250</xdr:rowOff>
    </xdr:from>
    <xdr:to>
      <xdr:col>9</xdr:col>
      <xdr:colOff>171450</xdr:colOff>
      <xdr:row>39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25F4F0-1C00-48AB-A868-624684D0B6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238125</xdr:colOff>
      <xdr:row>9</xdr:row>
      <xdr:rowOff>161925</xdr:rowOff>
    </xdr:from>
    <xdr:to>
      <xdr:col>16</xdr:col>
      <xdr:colOff>542925</xdr:colOff>
      <xdr:row>24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1D7EE04-AB8F-40B8-A548-378B6A78D2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184150</xdr:colOff>
      <xdr:row>26</xdr:row>
      <xdr:rowOff>6350</xdr:rowOff>
    </xdr:from>
    <xdr:to>
      <xdr:col>29</xdr:col>
      <xdr:colOff>488950</xdr:colOff>
      <xdr:row>40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12DD770-1DB6-4D05-9329-1D3A4F6620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501650</xdr:colOff>
      <xdr:row>25</xdr:row>
      <xdr:rowOff>120650</xdr:rowOff>
    </xdr:from>
    <xdr:to>
      <xdr:col>17</xdr:col>
      <xdr:colOff>196850</xdr:colOff>
      <xdr:row>40</xdr:row>
      <xdr:rowOff>12700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1F559EE-67B5-4964-9AA9-1768F81FC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114300</xdr:colOff>
      <xdr:row>1</xdr:row>
      <xdr:rowOff>0</xdr:rowOff>
    </xdr:from>
    <xdr:to>
      <xdr:col>25</xdr:col>
      <xdr:colOff>175260</xdr:colOff>
      <xdr:row>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DC8FC69-D149-43CD-8EB0-6137AE8867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114300</xdr:colOff>
      <xdr:row>8</xdr:row>
      <xdr:rowOff>0</xdr:rowOff>
    </xdr:from>
    <xdr:to>
      <xdr:col>25</xdr:col>
      <xdr:colOff>175260</xdr:colOff>
      <xdr:row>14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3222122-324D-4A80-AAF1-5A99CF6C8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114300</xdr:colOff>
      <xdr:row>15</xdr:row>
      <xdr:rowOff>0</xdr:rowOff>
    </xdr:from>
    <xdr:to>
      <xdr:col>25</xdr:col>
      <xdr:colOff>175260</xdr:colOff>
      <xdr:row>21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55405DB-AFA3-44F9-896C-71F27973B6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114300</xdr:colOff>
      <xdr:row>22</xdr:row>
      <xdr:rowOff>0</xdr:rowOff>
    </xdr:from>
    <xdr:to>
      <xdr:col>25</xdr:col>
      <xdr:colOff>175260</xdr:colOff>
      <xdr:row>28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3EC1E1F-303F-40B3-8A04-2EAC91BC37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29</xdr:row>
      <xdr:rowOff>0</xdr:rowOff>
    </xdr:from>
    <xdr:to>
      <xdr:col>25</xdr:col>
      <xdr:colOff>60960</xdr:colOff>
      <xdr:row>35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A4B9826-0BD7-48D1-AE02-11BA7C0892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36</xdr:row>
      <xdr:rowOff>0</xdr:rowOff>
    </xdr:from>
    <xdr:to>
      <xdr:col>25</xdr:col>
      <xdr:colOff>60960</xdr:colOff>
      <xdr:row>42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B09400B-49F1-4ACF-A75F-56E67253E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114300</xdr:colOff>
      <xdr:row>8</xdr:row>
      <xdr:rowOff>0</xdr:rowOff>
    </xdr:from>
    <xdr:to>
      <xdr:col>32</xdr:col>
      <xdr:colOff>175260</xdr:colOff>
      <xdr:row>14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16ACA99-53EF-42B4-BE33-3C874989BB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114300</xdr:colOff>
      <xdr:row>15</xdr:row>
      <xdr:rowOff>0</xdr:rowOff>
    </xdr:from>
    <xdr:to>
      <xdr:col>32</xdr:col>
      <xdr:colOff>175260</xdr:colOff>
      <xdr:row>21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3A7E096-E9B7-4020-B105-21843A381E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0</xdr:colOff>
      <xdr:row>22</xdr:row>
      <xdr:rowOff>0</xdr:rowOff>
    </xdr:from>
    <xdr:to>
      <xdr:col>32</xdr:col>
      <xdr:colOff>60960</xdr:colOff>
      <xdr:row>28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928BB53-922A-4AC9-B348-C1267EB65A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0</xdr:colOff>
      <xdr:row>29</xdr:row>
      <xdr:rowOff>0</xdr:rowOff>
    </xdr:from>
    <xdr:to>
      <xdr:col>32</xdr:col>
      <xdr:colOff>60960</xdr:colOff>
      <xdr:row>35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C3F6A161-7827-4D6E-A00A-478D550C89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27</xdr:col>
      <xdr:colOff>0</xdr:colOff>
      <xdr:row>36</xdr:row>
      <xdr:rowOff>0</xdr:rowOff>
    </xdr:from>
    <xdr:to>
      <xdr:col>32</xdr:col>
      <xdr:colOff>60960</xdr:colOff>
      <xdr:row>42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8035640-6648-4449-85E4-FA13C239E0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27</xdr:col>
      <xdr:colOff>85725</xdr:colOff>
      <xdr:row>0</xdr:row>
      <xdr:rowOff>171450</xdr:rowOff>
    </xdr:from>
    <xdr:to>
      <xdr:col>32</xdr:col>
      <xdr:colOff>146685</xdr:colOff>
      <xdr:row>6</xdr:row>
      <xdr:rowOff>171450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AE127BB-73C0-4FD3-9B03-3B6ABBCB3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409575</xdr:colOff>
      <xdr:row>22</xdr:row>
      <xdr:rowOff>138112</xdr:rowOff>
    </xdr:from>
    <xdr:to>
      <xdr:col>47</xdr:col>
      <xdr:colOff>104775</xdr:colOff>
      <xdr:row>37</xdr:row>
      <xdr:rowOff>23812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6A665D2-A334-4152-92B1-481FC27647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308263</xdr:colOff>
      <xdr:row>16</xdr:row>
      <xdr:rowOff>108383</xdr:rowOff>
    </xdr:from>
    <xdr:to>
      <xdr:col>38</xdr:col>
      <xdr:colOff>308264</xdr:colOff>
      <xdr:row>40</xdr:row>
      <xdr:rowOff>108383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3ADFD5B0-3890-48F5-B256-F2BD23A2AEA1}"/>
            </a:ext>
          </a:extLst>
        </xdr:cNvPr>
        <xdr:cNvGrpSpPr/>
      </xdr:nvGrpSpPr>
      <xdr:grpSpPr>
        <a:xfrm>
          <a:off x="14329063" y="3156383"/>
          <a:ext cx="9144001" cy="4572000"/>
          <a:chOff x="14329063" y="3054783"/>
          <a:chExt cx="9144001" cy="441960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D741B1CA-41D9-4AB8-BAD0-D44A20893764}"/>
              </a:ext>
            </a:extLst>
          </xdr:cNvPr>
          <xdr:cNvGraphicFramePr>
            <a:graphicFrameLocks/>
          </xdr:cNvGraphicFramePr>
        </xdr:nvGraphicFramePr>
        <xdr:xfrm>
          <a:off x="14329063" y="3054783"/>
          <a:ext cx="9144001" cy="4419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3" name="Picture 2">
            <a:extLst>
              <a:ext uri="{FF2B5EF4-FFF2-40B4-BE49-F238E27FC236}">
                <a16:creationId xmlns:a16="http://schemas.microsoft.com/office/drawing/2014/main" id="{4996BE85-A41B-4454-B4B7-97D886CF0D1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10942" t="3098" r="11078" b="86891"/>
          <a:stretch/>
        </xdr:blipFill>
        <xdr:spPr>
          <a:xfrm>
            <a:off x="17265651" y="3168650"/>
            <a:ext cx="3575050" cy="26670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0.13191</cdr:x>
      <cdr:y>0.72213</cdr:y>
    </cdr:from>
    <cdr:to>
      <cdr:x>0.97416</cdr:x>
      <cdr:y>1</cdr:y>
    </cdr:to>
    <cdr:grpSp>
      <cdr:nvGrpSpPr>
        <cdr:cNvPr id="15" name="Group 14">
          <a:extLst xmlns:a="http://schemas.openxmlformats.org/drawingml/2006/main">
            <a:ext uri="{FF2B5EF4-FFF2-40B4-BE49-F238E27FC236}">
              <a16:creationId xmlns:a16="http://schemas.microsoft.com/office/drawing/2014/main" id="{DB876954-9F2B-4D15-AE9D-B8E395BD5B34}"/>
            </a:ext>
          </a:extLst>
        </cdr:cNvPr>
        <cdr:cNvGrpSpPr/>
      </cdr:nvGrpSpPr>
      <cdr:grpSpPr>
        <a:xfrm xmlns:a="http://schemas.openxmlformats.org/drawingml/2006/main">
          <a:off x="1206185" y="3191526"/>
          <a:ext cx="7701535" cy="1228074"/>
          <a:chOff x="866096" y="3596554"/>
          <a:chExt cx="7948826" cy="975446"/>
        </a:xfrm>
      </cdr:grpSpPr>
      <cdr:sp macro="" textlink="">
        <cdr:nvSpPr>
          <cdr:cNvPr id="5" name="TextBox 4">
            <a:extLst xmlns:a="http://schemas.openxmlformats.org/drawingml/2006/main">
              <a:ext uri="{FF2B5EF4-FFF2-40B4-BE49-F238E27FC236}">
                <a16:creationId xmlns:a16="http://schemas.microsoft.com/office/drawing/2014/main" id="{E7FA9D71-9FC3-4C17-90F4-50E4D3020DB1}"/>
              </a:ext>
            </a:extLst>
          </cdr:cNvPr>
          <cdr:cNvSpPr txBox="1"/>
        </cdr:nvSpPr>
        <cdr:spPr>
          <a:xfrm xmlns:a="http://schemas.openxmlformats.org/drawingml/2006/main" rot="16200000">
            <a:off x="585203" y="3877447"/>
            <a:ext cx="975446" cy="41365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pPr algn="r"/>
            <a:r>
              <a:rPr lang="en-US" sz="1100"/>
              <a:t>Carbamazepine</a:t>
            </a:r>
          </a:p>
        </cdr:txBody>
      </cdr:sp>
      <cdr:sp macro="" textlink="">
        <cdr:nvSpPr>
          <cdr:cNvPr id="6" name="TextBox 1">
            <a:extLst xmlns:a="http://schemas.openxmlformats.org/drawingml/2006/main">
              <a:ext uri="{FF2B5EF4-FFF2-40B4-BE49-F238E27FC236}">
                <a16:creationId xmlns:a16="http://schemas.microsoft.com/office/drawing/2014/main" id="{ED7EC1BD-D010-446A-A388-E96164D31843}"/>
              </a:ext>
            </a:extLst>
          </cdr:cNvPr>
          <cdr:cNvSpPr txBox="1"/>
        </cdr:nvSpPr>
        <cdr:spPr>
          <a:xfrm xmlns:a="http://schemas.openxmlformats.org/drawingml/2006/main" rot="16200000">
            <a:off x="2234372" y="3877447"/>
            <a:ext cx="975446" cy="41365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r>
              <a:rPr lang="en-US" sz="1100"/>
              <a:t>Sulfamethoxazole</a:t>
            </a:r>
          </a:p>
        </cdr:txBody>
      </cdr:sp>
      <cdr:sp macro="" textlink="">
        <cdr:nvSpPr>
          <cdr:cNvPr id="7" name="TextBox 1">
            <a:extLst xmlns:a="http://schemas.openxmlformats.org/drawingml/2006/main">
              <a:ext uri="{FF2B5EF4-FFF2-40B4-BE49-F238E27FC236}">
                <a16:creationId xmlns:a16="http://schemas.microsoft.com/office/drawing/2014/main" id="{21BFDBE7-C329-496C-839D-BC20A0E7F56F}"/>
              </a:ext>
            </a:extLst>
          </cdr:cNvPr>
          <cdr:cNvSpPr txBox="1"/>
        </cdr:nvSpPr>
        <cdr:spPr>
          <a:xfrm xmlns:a="http://schemas.openxmlformats.org/drawingml/2006/main" rot="16200000">
            <a:off x="1372586" y="3877448"/>
            <a:ext cx="975446" cy="41365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r>
              <a:rPr lang="en-US" sz="1100"/>
              <a:t>Caffiene</a:t>
            </a:r>
          </a:p>
        </cdr:txBody>
      </cdr:sp>
      <cdr:sp macro="" textlink="">
        <cdr:nvSpPr>
          <cdr:cNvPr id="8" name="TextBox 1">
            <a:extLst xmlns:a="http://schemas.openxmlformats.org/drawingml/2006/main">
              <a:ext uri="{FF2B5EF4-FFF2-40B4-BE49-F238E27FC236}">
                <a16:creationId xmlns:a16="http://schemas.microsoft.com/office/drawing/2014/main" id="{21BFDBE7-C329-496C-839D-BC20A0E7F56F}"/>
              </a:ext>
            </a:extLst>
          </cdr:cNvPr>
          <cdr:cNvSpPr txBox="1"/>
        </cdr:nvSpPr>
        <cdr:spPr>
          <a:xfrm xmlns:a="http://schemas.openxmlformats.org/drawingml/2006/main" rot="16200000">
            <a:off x="3087540" y="3877447"/>
            <a:ext cx="975446" cy="41365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r>
              <a:rPr lang="en-US" sz="1100"/>
              <a:t>Estradiol</a:t>
            </a:r>
          </a:p>
        </cdr:txBody>
      </cdr:sp>
      <cdr:sp macro="" textlink="">
        <cdr:nvSpPr>
          <cdr:cNvPr id="9" name="TextBox 1">
            <a:extLst xmlns:a="http://schemas.openxmlformats.org/drawingml/2006/main">
              <a:ext uri="{FF2B5EF4-FFF2-40B4-BE49-F238E27FC236}">
                <a16:creationId xmlns:a16="http://schemas.microsoft.com/office/drawing/2014/main" id="{21BFDBE7-C329-496C-839D-BC20A0E7F56F}"/>
              </a:ext>
            </a:extLst>
          </cdr:cNvPr>
          <cdr:cNvSpPr txBox="1"/>
        </cdr:nvSpPr>
        <cdr:spPr>
          <a:xfrm xmlns:a="http://schemas.openxmlformats.org/drawingml/2006/main" rot="16200000">
            <a:off x="3966561" y="3877447"/>
            <a:ext cx="975446" cy="41365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r>
              <a:rPr lang="en-US" sz="1100"/>
              <a:t>Estrone</a:t>
            </a:r>
          </a:p>
        </cdr:txBody>
      </cdr:sp>
      <cdr:sp macro="" textlink="">
        <cdr:nvSpPr>
          <cdr:cNvPr id="10" name="TextBox 1">
            <a:extLst xmlns:a="http://schemas.openxmlformats.org/drawingml/2006/main">
              <a:ext uri="{FF2B5EF4-FFF2-40B4-BE49-F238E27FC236}">
                <a16:creationId xmlns:a16="http://schemas.microsoft.com/office/drawing/2014/main" id="{21BFDBE7-C329-496C-839D-BC20A0E7F56F}"/>
              </a:ext>
            </a:extLst>
          </cdr:cNvPr>
          <cdr:cNvSpPr txBox="1"/>
        </cdr:nvSpPr>
        <cdr:spPr>
          <a:xfrm xmlns:a="http://schemas.openxmlformats.org/drawingml/2006/main" rot="16200000">
            <a:off x="4793876" y="3877447"/>
            <a:ext cx="975446" cy="41365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r>
              <a:rPr lang="en-US" sz="1100"/>
              <a:t>TCPP</a:t>
            </a:r>
          </a:p>
        </cdr:txBody>
      </cdr:sp>
      <cdr:sp macro="" textlink="">
        <cdr:nvSpPr>
          <cdr:cNvPr id="11" name="TextBox 1">
            <a:extLst xmlns:a="http://schemas.openxmlformats.org/drawingml/2006/main">
              <a:ext uri="{FF2B5EF4-FFF2-40B4-BE49-F238E27FC236}">
                <a16:creationId xmlns:a16="http://schemas.microsoft.com/office/drawing/2014/main" id="{21BFDBE7-C329-496C-839D-BC20A0E7F56F}"/>
              </a:ext>
            </a:extLst>
          </cdr:cNvPr>
          <cdr:cNvSpPr txBox="1"/>
        </cdr:nvSpPr>
        <cdr:spPr>
          <a:xfrm xmlns:a="http://schemas.openxmlformats.org/drawingml/2006/main" rot="16200000">
            <a:off x="5621189" y="3877448"/>
            <a:ext cx="975446" cy="41365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r>
              <a:rPr lang="en-US" sz="1100"/>
              <a:t>TCEP</a:t>
            </a:r>
          </a:p>
        </cdr:txBody>
      </cdr:sp>
      <cdr:sp macro="" textlink="">
        <cdr:nvSpPr>
          <cdr:cNvPr id="12" name="TextBox 1">
            <a:extLst xmlns:a="http://schemas.openxmlformats.org/drawingml/2006/main">
              <a:ext uri="{FF2B5EF4-FFF2-40B4-BE49-F238E27FC236}">
                <a16:creationId xmlns:a16="http://schemas.microsoft.com/office/drawing/2014/main" id="{21BFDBE7-C329-496C-839D-BC20A0E7F56F}"/>
              </a:ext>
            </a:extLst>
          </cdr:cNvPr>
          <cdr:cNvSpPr txBox="1"/>
        </cdr:nvSpPr>
        <cdr:spPr>
          <a:xfrm xmlns:a="http://schemas.openxmlformats.org/drawingml/2006/main" rot="16200000">
            <a:off x="6465740" y="3877447"/>
            <a:ext cx="975446" cy="41365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r>
              <a:rPr lang="en-US" sz="1100"/>
              <a:t>PFOA</a:t>
            </a:r>
          </a:p>
        </cdr:txBody>
      </cdr:sp>
      <cdr:sp macro="" textlink="">
        <cdr:nvSpPr>
          <cdr:cNvPr id="13" name="TextBox 1">
            <a:extLst xmlns:a="http://schemas.openxmlformats.org/drawingml/2006/main">
              <a:ext uri="{FF2B5EF4-FFF2-40B4-BE49-F238E27FC236}">
                <a16:creationId xmlns:a16="http://schemas.microsoft.com/office/drawing/2014/main" id="{21BFDBE7-C329-496C-839D-BC20A0E7F56F}"/>
              </a:ext>
            </a:extLst>
          </cdr:cNvPr>
          <cdr:cNvSpPr txBox="1"/>
        </cdr:nvSpPr>
        <cdr:spPr>
          <a:xfrm xmlns:a="http://schemas.openxmlformats.org/drawingml/2006/main" rot="16200000">
            <a:off x="7327525" y="3877447"/>
            <a:ext cx="975446" cy="41365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r>
              <a:rPr lang="en-US" sz="1100"/>
              <a:t>PFOS</a:t>
            </a:r>
          </a:p>
        </cdr:txBody>
      </cdr:sp>
      <cdr:sp macro="" textlink="">
        <cdr:nvSpPr>
          <cdr:cNvPr id="14" name="TextBox 1">
            <a:extLst xmlns:a="http://schemas.openxmlformats.org/drawingml/2006/main">
              <a:ext uri="{FF2B5EF4-FFF2-40B4-BE49-F238E27FC236}">
                <a16:creationId xmlns:a16="http://schemas.microsoft.com/office/drawing/2014/main" id="{21BFDBE7-C329-496C-839D-BC20A0E7F56F}"/>
              </a:ext>
            </a:extLst>
          </cdr:cNvPr>
          <cdr:cNvSpPr txBox="1"/>
        </cdr:nvSpPr>
        <cdr:spPr>
          <a:xfrm xmlns:a="http://schemas.openxmlformats.org/drawingml/2006/main" rot="16200000">
            <a:off x="8120370" y="3877447"/>
            <a:ext cx="975446" cy="41365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r>
              <a:rPr lang="en-US" sz="1100"/>
              <a:t>PFBS</a:t>
            </a:r>
          </a:p>
        </cdr:txBody>
      </cdr:sp>
    </cdr:grpSp>
  </cdr:relSizeAnchor>
  <cdr:relSizeAnchor xmlns:cdr="http://schemas.openxmlformats.org/drawingml/2006/chartDrawing">
    <cdr:from>
      <cdr:x>0.19337</cdr:x>
      <cdr:y>0.1006</cdr:y>
    </cdr:from>
    <cdr:to>
      <cdr:x>0.98782</cdr:x>
      <cdr:y>0.67907</cdr:y>
    </cdr:to>
    <cdr:grpSp>
      <cdr:nvGrpSpPr>
        <cdr:cNvPr id="25" name="Group 24">
          <a:extLst xmlns:a="http://schemas.openxmlformats.org/drawingml/2006/main">
            <a:ext uri="{FF2B5EF4-FFF2-40B4-BE49-F238E27FC236}">
              <a16:creationId xmlns:a16="http://schemas.microsoft.com/office/drawing/2014/main" id="{88FD90F2-6BC8-451A-A100-9DC9AC30F957}"/>
            </a:ext>
          </a:extLst>
        </cdr:cNvPr>
        <cdr:cNvGrpSpPr/>
      </cdr:nvGrpSpPr>
      <cdr:grpSpPr>
        <a:xfrm xmlns:a="http://schemas.openxmlformats.org/drawingml/2006/main">
          <a:off x="1768175" y="444612"/>
          <a:ext cx="7264452" cy="2556606"/>
          <a:chOff x="1768187" y="459942"/>
          <a:chExt cx="7264400" cy="2644775"/>
        </a:xfrm>
      </cdr:grpSpPr>
      <cdr:cxnSp macro="">
        <cdr:nvCxnSpPr>
          <cdr:cNvPr id="3" name="Straight Connector 2">
            <a:extLst xmlns:a="http://schemas.openxmlformats.org/drawingml/2006/main">
              <a:ext uri="{FF2B5EF4-FFF2-40B4-BE49-F238E27FC236}">
                <a16:creationId xmlns:a16="http://schemas.microsoft.com/office/drawing/2014/main" id="{64628701-FC65-45F8-AE4B-B5AF9BD73AF8}"/>
              </a:ext>
            </a:extLst>
          </cdr:cNvPr>
          <cdr:cNvCxnSpPr/>
        </cdr:nvCxnSpPr>
        <cdr:spPr>
          <a:xfrm xmlns:a="http://schemas.openxmlformats.org/drawingml/2006/main">
            <a:off x="1768187" y="472642"/>
            <a:ext cx="0" cy="2619375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7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6" name="Straight Connector 15">
            <a:extLst xmlns:a="http://schemas.openxmlformats.org/drawingml/2006/main">
              <a:ext uri="{FF2B5EF4-FFF2-40B4-BE49-F238E27FC236}">
                <a16:creationId xmlns:a16="http://schemas.microsoft.com/office/drawing/2014/main" id="{C22CB6C5-B27F-4B64-AB74-4085C0E775AC}"/>
              </a:ext>
            </a:extLst>
          </cdr:cNvPr>
          <cdr:cNvCxnSpPr/>
        </cdr:nvCxnSpPr>
        <cdr:spPr>
          <a:xfrm xmlns:a="http://schemas.openxmlformats.org/drawingml/2006/main">
            <a:off x="2561937" y="466292"/>
            <a:ext cx="0" cy="2619375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7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7" name="Straight Connector 16">
            <a:extLst xmlns:a="http://schemas.openxmlformats.org/drawingml/2006/main">
              <a:ext uri="{FF2B5EF4-FFF2-40B4-BE49-F238E27FC236}">
                <a16:creationId xmlns:a16="http://schemas.microsoft.com/office/drawing/2014/main" id="{C22CB6C5-B27F-4B64-AB74-4085C0E775AC}"/>
              </a:ext>
            </a:extLst>
          </cdr:cNvPr>
          <cdr:cNvCxnSpPr/>
        </cdr:nvCxnSpPr>
        <cdr:spPr>
          <a:xfrm xmlns:a="http://schemas.openxmlformats.org/drawingml/2006/main">
            <a:off x="3352512" y="475817"/>
            <a:ext cx="0" cy="2619375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7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8" name="Straight Connector 17">
            <a:extLst xmlns:a="http://schemas.openxmlformats.org/drawingml/2006/main">
              <a:ext uri="{FF2B5EF4-FFF2-40B4-BE49-F238E27FC236}">
                <a16:creationId xmlns:a16="http://schemas.microsoft.com/office/drawing/2014/main" id="{C22CB6C5-B27F-4B64-AB74-4085C0E775AC}"/>
              </a:ext>
            </a:extLst>
          </cdr:cNvPr>
          <cdr:cNvCxnSpPr/>
        </cdr:nvCxnSpPr>
        <cdr:spPr>
          <a:xfrm xmlns:a="http://schemas.openxmlformats.org/drawingml/2006/main">
            <a:off x="4181187" y="485342"/>
            <a:ext cx="0" cy="2619375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7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9" name="Straight Connector 18">
            <a:extLst xmlns:a="http://schemas.openxmlformats.org/drawingml/2006/main">
              <a:ext uri="{FF2B5EF4-FFF2-40B4-BE49-F238E27FC236}">
                <a16:creationId xmlns:a16="http://schemas.microsoft.com/office/drawing/2014/main" id="{6F86F72B-457B-49C5-B511-02E77E774A3B}"/>
              </a:ext>
            </a:extLst>
          </cdr:cNvPr>
          <cdr:cNvCxnSpPr/>
        </cdr:nvCxnSpPr>
        <cdr:spPr>
          <a:xfrm xmlns:a="http://schemas.openxmlformats.org/drawingml/2006/main">
            <a:off x="4974937" y="469467"/>
            <a:ext cx="0" cy="2619375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7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0" name="Straight Connector 19">
            <a:extLst xmlns:a="http://schemas.openxmlformats.org/drawingml/2006/main">
              <a:ext uri="{FF2B5EF4-FFF2-40B4-BE49-F238E27FC236}">
                <a16:creationId xmlns:a16="http://schemas.microsoft.com/office/drawing/2014/main" id="{6F86F72B-457B-49C5-B511-02E77E774A3B}"/>
              </a:ext>
            </a:extLst>
          </cdr:cNvPr>
          <cdr:cNvCxnSpPr/>
        </cdr:nvCxnSpPr>
        <cdr:spPr>
          <a:xfrm xmlns:a="http://schemas.openxmlformats.org/drawingml/2006/main">
            <a:off x="5813137" y="459942"/>
            <a:ext cx="0" cy="2619375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7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1" name="Straight Connector 20">
            <a:extLst xmlns:a="http://schemas.openxmlformats.org/drawingml/2006/main">
              <a:ext uri="{FF2B5EF4-FFF2-40B4-BE49-F238E27FC236}">
                <a16:creationId xmlns:a16="http://schemas.microsoft.com/office/drawing/2014/main" id="{6F86F72B-457B-49C5-B511-02E77E774A3B}"/>
              </a:ext>
            </a:extLst>
          </cdr:cNvPr>
          <cdr:cNvCxnSpPr/>
        </cdr:nvCxnSpPr>
        <cdr:spPr>
          <a:xfrm xmlns:a="http://schemas.openxmlformats.org/drawingml/2006/main">
            <a:off x="6603712" y="459942"/>
            <a:ext cx="0" cy="2619375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7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2" name="Straight Connector 21">
            <a:extLst xmlns:a="http://schemas.openxmlformats.org/drawingml/2006/main">
              <a:ext uri="{FF2B5EF4-FFF2-40B4-BE49-F238E27FC236}">
                <a16:creationId xmlns:a16="http://schemas.microsoft.com/office/drawing/2014/main" id="{6F86F72B-457B-49C5-B511-02E77E774A3B}"/>
              </a:ext>
            </a:extLst>
          </cdr:cNvPr>
          <cdr:cNvCxnSpPr/>
        </cdr:nvCxnSpPr>
        <cdr:spPr>
          <a:xfrm xmlns:a="http://schemas.openxmlformats.org/drawingml/2006/main">
            <a:off x="7451437" y="469467"/>
            <a:ext cx="0" cy="2619375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7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3" name="Straight Connector 22">
            <a:extLst xmlns:a="http://schemas.openxmlformats.org/drawingml/2006/main">
              <a:ext uri="{FF2B5EF4-FFF2-40B4-BE49-F238E27FC236}">
                <a16:creationId xmlns:a16="http://schemas.microsoft.com/office/drawing/2014/main" id="{6F86F72B-457B-49C5-B511-02E77E774A3B}"/>
              </a:ext>
            </a:extLst>
          </cdr:cNvPr>
          <cdr:cNvCxnSpPr/>
        </cdr:nvCxnSpPr>
        <cdr:spPr>
          <a:xfrm xmlns:a="http://schemas.openxmlformats.org/drawingml/2006/main">
            <a:off x="8203912" y="469467"/>
            <a:ext cx="0" cy="2619375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7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24" name="Straight Connector 23">
            <a:extLst xmlns:a="http://schemas.openxmlformats.org/drawingml/2006/main">
              <a:ext uri="{FF2B5EF4-FFF2-40B4-BE49-F238E27FC236}">
                <a16:creationId xmlns:a16="http://schemas.microsoft.com/office/drawing/2014/main" id="{6F86F72B-457B-49C5-B511-02E77E774A3B}"/>
              </a:ext>
            </a:extLst>
          </cdr:cNvPr>
          <cdr:cNvCxnSpPr/>
        </cdr:nvCxnSpPr>
        <cdr:spPr>
          <a:xfrm xmlns:a="http://schemas.openxmlformats.org/drawingml/2006/main">
            <a:off x="9032587" y="469467"/>
            <a:ext cx="0" cy="2619375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7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35</xdr:row>
      <xdr:rowOff>128587</xdr:rowOff>
    </xdr:from>
    <xdr:to>
      <xdr:col>15</xdr:col>
      <xdr:colOff>371475</xdr:colOff>
      <xdr:row>43</xdr:row>
      <xdr:rowOff>67627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0B43CCC-CD22-4E07-9DB2-8656340C1A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133350</xdr:colOff>
      <xdr:row>45</xdr:row>
      <xdr:rowOff>123825</xdr:rowOff>
    </xdr:from>
    <xdr:to>
      <xdr:col>15</xdr:col>
      <xdr:colOff>438150</xdr:colOff>
      <xdr:row>53</xdr:row>
      <xdr:rowOff>62865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98CFDD1-AC61-4A3D-8619-E9B89C741A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35</xdr:row>
      <xdr:rowOff>0</xdr:rowOff>
    </xdr:from>
    <xdr:to>
      <xdr:col>25</xdr:col>
      <xdr:colOff>304800</xdr:colOff>
      <xdr:row>42</xdr:row>
      <xdr:rowOff>129540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B9FCD46-5812-4FDE-8351-D34A9598F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590550</xdr:colOff>
      <xdr:row>44</xdr:row>
      <xdr:rowOff>180975</xdr:rowOff>
    </xdr:from>
    <xdr:to>
      <xdr:col>25</xdr:col>
      <xdr:colOff>257175</xdr:colOff>
      <xdr:row>52</xdr:row>
      <xdr:rowOff>120015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6902D92-A916-4999-9651-1659DA075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</xdr:row>
      <xdr:rowOff>0</xdr:rowOff>
    </xdr:from>
    <xdr:to>
      <xdr:col>24</xdr:col>
      <xdr:colOff>383722</xdr:colOff>
      <xdr:row>18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BA0DD86-8DCA-4A8D-801E-A67967072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5</xdr:row>
      <xdr:rowOff>0</xdr:rowOff>
    </xdr:from>
    <xdr:to>
      <xdr:col>14</xdr:col>
      <xdr:colOff>243840</xdr:colOff>
      <xdr:row>12</xdr:row>
      <xdr:rowOff>129540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309F76B-1104-49EC-A85D-EE80FE1816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19050</xdr:colOff>
      <xdr:row>5</xdr:row>
      <xdr:rowOff>57150</xdr:rowOff>
    </xdr:from>
    <xdr:to>
      <xdr:col>9</xdr:col>
      <xdr:colOff>262890</xdr:colOff>
      <xdr:row>12</xdr:row>
      <xdr:rowOff>186690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B7B6E39-D6D1-4D44-A205-6BDD40C6C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323850</xdr:colOff>
      <xdr:row>16</xdr:row>
      <xdr:rowOff>9525</xdr:rowOff>
    </xdr:from>
    <xdr:to>
      <xdr:col>13</xdr:col>
      <xdr:colOff>567690</xdr:colOff>
      <xdr:row>23</xdr:row>
      <xdr:rowOff>139065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48FF4EB-545B-41FF-AB80-39561B192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514350</xdr:colOff>
      <xdr:row>14</xdr:row>
      <xdr:rowOff>66675</xdr:rowOff>
    </xdr:from>
    <xdr:to>
      <xdr:col>10</xdr:col>
      <xdr:colOff>148590</xdr:colOff>
      <xdr:row>22</xdr:row>
      <xdr:rowOff>5715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421E8C3-3867-4441-B9DB-89188A52A8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glassme\OneDrive%20-%20Environmental%20Protection%20Agency%20(EPA)\Profile\Documents\AGU%20paper\section%201%20review\review%20analyte%20counts%20and%20box%20plo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glassme\OneDrive%20-%20Environmental%20Protection%20Agency%20(EPA)\Profile\Documents\AGU%20paper\section%201%20review\group%20comparis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rm all"/>
      <sheetName val="pharm number of cmpd"/>
      <sheetName val="PFOA"/>
      <sheetName val="PFOS"/>
      <sheetName val="PFBS"/>
      <sheetName val="sulfamethoxazole"/>
      <sheetName val="caffeine"/>
      <sheetName val="box plot"/>
      <sheetName val="Sheet3"/>
      <sheetName val="carbamazepine"/>
      <sheetName val="estradiol"/>
      <sheetName val="estrone"/>
      <sheetName val="TCPP"/>
      <sheetName val="TCEP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3">
          <cell r="C23">
            <v>1</v>
          </cell>
          <cell r="D23">
            <v>93</v>
          </cell>
          <cell r="E23" t="str">
            <v>nd</v>
          </cell>
          <cell r="F23">
            <v>0.58799999999999997</v>
          </cell>
          <cell r="G23">
            <v>3.1</v>
          </cell>
          <cell r="H23">
            <v>35.700000000000003</v>
          </cell>
          <cell r="I23">
            <v>0.99399999999999999</v>
          </cell>
          <cell r="J23">
            <v>137</v>
          </cell>
          <cell r="K23">
            <v>15.2</v>
          </cell>
          <cell r="L23">
            <v>16.100000000000001</v>
          </cell>
          <cell r="M23">
            <v>0.14000000000000001</v>
          </cell>
          <cell r="N23">
            <v>9.7799999999999994</v>
          </cell>
          <cell r="O23">
            <v>382.7473</v>
          </cell>
          <cell r="P23">
            <v>63.1</v>
          </cell>
          <cell r="Q23">
            <v>233</v>
          </cell>
          <cell r="R23">
            <v>80.5</v>
          </cell>
          <cell r="S23">
            <v>18.399999999999999</v>
          </cell>
          <cell r="T23">
            <v>339</v>
          </cell>
          <cell r="U23">
            <v>83</v>
          </cell>
        </row>
        <row r="24">
          <cell r="C24">
            <v>2</v>
          </cell>
          <cell r="D24">
            <v>18.100000000000001</v>
          </cell>
          <cell r="E24">
            <v>162</v>
          </cell>
          <cell r="F24">
            <v>0.255</v>
          </cell>
          <cell r="G24">
            <v>72</v>
          </cell>
          <cell r="H24">
            <v>27.2</v>
          </cell>
        </row>
        <row r="25">
          <cell r="C25">
            <v>3</v>
          </cell>
          <cell r="D25">
            <v>0.14000000000000001</v>
          </cell>
          <cell r="E25">
            <v>26.5</v>
          </cell>
          <cell r="F25">
            <v>1.5</v>
          </cell>
          <cell r="G25" t="str">
            <v>nd</v>
          </cell>
        </row>
        <row r="26">
          <cell r="C26">
            <v>4</v>
          </cell>
        </row>
        <row r="27">
          <cell r="C27">
            <v>5</v>
          </cell>
          <cell r="D27" t="str">
            <v>nd</v>
          </cell>
          <cell r="E27">
            <v>26.8</v>
          </cell>
          <cell r="F27">
            <v>90.89</v>
          </cell>
          <cell r="G27">
            <v>77.891999999999996</v>
          </cell>
          <cell r="H27">
            <v>1092</v>
          </cell>
          <cell r="I27">
            <v>127000</v>
          </cell>
          <cell r="J27">
            <v>743</v>
          </cell>
          <cell r="K27">
            <v>26</v>
          </cell>
          <cell r="L27">
            <v>767</v>
          </cell>
          <cell r="M27">
            <v>596</v>
          </cell>
          <cell r="N27">
            <v>0.33</v>
          </cell>
          <cell r="O27">
            <v>2630</v>
          </cell>
          <cell r="P27">
            <v>1390</v>
          </cell>
          <cell r="Q27">
            <v>49.8</v>
          </cell>
          <cell r="R27">
            <v>768</v>
          </cell>
          <cell r="S27">
            <v>1275.9349999999999</v>
          </cell>
          <cell r="T27">
            <v>125</v>
          </cell>
        </row>
        <row r="28">
          <cell r="C28">
            <v>6</v>
          </cell>
          <cell r="D28">
            <v>53</v>
          </cell>
          <cell r="E28">
            <v>50.9</v>
          </cell>
          <cell r="F28">
            <v>677</v>
          </cell>
          <cell r="G28">
            <v>15</v>
          </cell>
          <cell r="H28">
            <v>262</v>
          </cell>
        </row>
        <row r="29">
          <cell r="C29">
            <v>7</v>
          </cell>
          <cell r="D29" t="str">
            <v>nd</v>
          </cell>
          <cell r="E29" t="str">
            <v>QL</v>
          </cell>
          <cell r="F29">
            <v>5845</v>
          </cell>
          <cell r="G29">
            <v>5.6</v>
          </cell>
        </row>
        <row r="30">
          <cell r="C30">
            <v>8</v>
          </cell>
        </row>
        <row r="31">
          <cell r="C31">
            <v>9</v>
          </cell>
          <cell r="D31">
            <v>1500</v>
          </cell>
          <cell r="E31">
            <v>33.78</v>
          </cell>
          <cell r="F31">
            <v>161.1</v>
          </cell>
          <cell r="G31">
            <v>14.8</v>
          </cell>
          <cell r="H31">
            <v>16.126000000000001</v>
          </cell>
          <cell r="I31">
            <v>106.7</v>
          </cell>
          <cell r="J31">
            <v>3.8</v>
          </cell>
          <cell r="K31">
            <v>826</v>
          </cell>
          <cell r="L31">
            <v>227</v>
          </cell>
          <cell r="M31">
            <v>2</v>
          </cell>
          <cell r="N31">
            <v>27.5</v>
          </cell>
          <cell r="O31">
            <v>307.39999999999998</v>
          </cell>
          <cell r="P31" t="str">
            <v>&lt;MDL</v>
          </cell>
          <cell r="Q31">
            <v>45.7</v>
          </cell>
          <cell r="R31">
            <v>41.9</v>
          </cell>
          <cell r="S31" t="str">
            <v>nd</v>
          </cell>
        </row>
        <row r="32">
          <cell r="C32">
            <v>10</v>
          </cell>
          <cell r="D32">
            <v>33.799999999999997</v>
          </cell>
          <cell r="E32">
            <v>4.2300000000000004</v>
          </cell>
          <cell r="F32">
            <v>113</v>
          </cell>
          <cell r="G32">
            <v>4.13</v>
          </cell>
          <cell r="H32">
            <v>25.7</v>
          </cell>
        </row>
        <row r="33">
          <cell r="C33">
            <v>11</v>
          </cell>
          <cell r="D33">
            <v>0.97</v>
          </cell>
          <cell r="E33">
            <v>8.1999999999999993</v>
          </cell>
          <cell r="F33">
            <v>232</v>
          </cell>
          <cell r="G33" t="str">
            <v>&lt;MDL</v>
          </cell>
        </row>
        <row r="34">
          <cell r="C34">
            <v>12</v>
          </cell>
        </row>
        <row r="35">
          <cell r="C35">
            <v>13</v>
          </cell>
          <cell r="D35" t="str">
            <v>nd</v>
          </cell>
          <cell r="E35">
            <v>2.3540000000000001</v>
          </cell>
          <cell r="F35" t="str">
            <v>nd</v>
          </cell>
          <cell r="H35">
            <v>8</v>
          </cell>
          <cell r="I35" t="str">
            <v>QL</v>
          </cell>
          <cell r="J35" t="str">
            <v>nd</v>
          </cell>
          <cell r="K35">
            <v>0.92</v>
          </cell>
          <cell r="L35">
            <v>46.2</v>
          </cell>
          <cell r="M35" t="str">
            <v>nd</v>
          </cell>
          <cell r="N35">
            <v>6806</v>
          </cell>
          <cell r="O35" t="str">
            <v>nd</v>
          </cell>
          <cell r="P35" t="str">
            <v>nd</v>
          </cell>
          <cell r="Q35">
            <v>2.2999999999999998</v>
          </cell>
          <cell r="R35">
            <v>23.9</v>
          </cell>
          <cell r="S35">
            <v>10</v>
          </cell>
          <cell r="T35" t="str">
            <v>nd</v>
          </cell>
          <cell r="U35">
            <v>1.95</v>
          </cell>
        </row>
        <row r="36">
          <cell r="C36">
            <v>14</v>
          </cell>
        </row>
        <row r="37">
          <cell r="C37">
            <v>15</v>
          </cell>
          <cell r="D37" t="str">
            <v>QL</v>
          </cell>
          <cell r="E37">
            <v>35</v>
          </cell>
        </row>
        <row r="38">
          <cell r="C38">
            <v>16</v>
          </cell>
        </row>
        <row r="39">
          <cell r="C39">
            <v>17</v>
          </cell>
          <cell r="D39">
            <v>3.26</v>
          </cell>
          <cell r="E39">
            <v>31.501999999999999</v>
          </cell>
          <cell r="F39">
            <v>11.5</v>
          </cell>
          <cell r="H39">
            <v>23</v>
          </cell>
          <cell r="I39">
            <v>0.28999999999999998</v>
          </cell>
          <cell r="J39">
            <v>2.2999999999999998</v>
          </cell>
          <cell r="K39">
            <v>2.2999999999999998</v>
          </cell>
          <cell r="L39">
            <v>51.3</v>
          </cell>
          <cell r="M39" t="str">
            <v>nd</v>
          </cell>
          <cell r="N39">
            <v>39</v>
          </cell>
          <cell r="O39">
            <v>6.9</v>
          </cell>
          <cell r="P39" t="str">
            <v>ql</v>
          </cell>
          <cell r="Q39">
            <v>15.6</v>
          </cell>
          <cell r="R39">
            <v>55.9</v>
          </cell>
          <cell r="S39">
            <v>26</v>
          </cell>
          <cell r="T39">
            <v>2.76</v>
          </cell>
          <cell r="U39" t="str">
            <v>nd</v>
          </cell>
          <cell r="V39">
            <v>7.67</v>
          </cell>
        </row>
        <row r="40">
          <cell r="C40">
            <v>18</v>
          </cell>
        </row>
        <row r="41">
          <cell r="C41">
            <v>19</v>
          </cell>
          <cell r="D41" t="str">
            <v>QL</v>
          </cell>
          <cell r="E41">
            <v>20</v>
          </cell>
        </row>
        <row r="42">
          <cell r="C42">
            <v>20</v>
          </cell>
        </row>
        <row r="43">
          <cell r="C43">
            <v>21</v>
          </cell>
          <cell r="D43">
            <v>2009.9999999999998</v>
          </cell>
          <cell r="E43">
            <v>5102</v>
          </cell>
          <cell r="F43">
            <v>3288</v>
          </cell>
          <cell r="G43">
            <v>18000</v>
          </cell>
          <cell r="H43">
            <v>1742</v>
          </cell>
          <cell r="I43">
            <v>12300</v>
          </cell>
          <cell r="J43">
            <v>10.8</v>
          </cell>
          <cell r="K43">
            <v>287.27999999999997</v>
          </cell>
        </row>
        <row r="44">
          <cell r="C44">
            <v>22</v>
          </cell>
          <cell r="D44">
            <v>40</v>
          </cell>
        </row>
        <row r="45">
          <cell r="C45">
            <v>23</v>
          </cell>
          <cell r="D45">
            <v>255</v>
          </cell>
          <cell r="E45">
            <v>108</v>
          </cell>
        </row>
        <row r="46">
          <cell r="C46">
            <v>24</v>
          </cell>
        </row>
        <row r="47">
          <cell r="C47">
            <v>25</v>
          </cell>
          <cell r="D47">
            <v>65</v>
          </cell>
          <cell r="E47">
            <v>190</v>
          </cell>
          <cell r="F47">
            <v>5963</v>
          </cell>
          <cell r="G47">
            <v>810</v>
          </cell>
          <cell r="H47">
            <v>15000</v>
          </cell>
          <cell r="I47">
            <v>5698</v>
          </cell>
          <cell r="J47">
            <v>1870</v>
          </cell>
          <cell r="K47">
            <v>552</v>
          </cell>
          <cell r="L47">
            <v>75.67</v>
          </cell>
        </row>
        <row r="48">
          <cell r="C48">
            <v>26</v>
          </cell>
          <cell r="D48">
            <v>20</v>
          </cell>
        </row>
        <row r="49">
          <cell r="C49">
            <v>27</v>
          </cell>
          <cell r="D49" t="str">
            <v>QL</v>
          </cell>
          <cell r="E49">
            <v>1400</v>
          </cell>
          <cell r="F49">
            <v>87.4</v>
          </cell>
        </row>
        <row r="50">
          <cell r="C50">
            <v>28</v>
          </cell>
        </row>
        <row r="51">
          <cell r="C51">
            <v>29</v>
          </cell>
          <cell r="D51">
            <v>112</v>
          </cell>
          <cell r="E51">
            <v>39.29</v>
          </cell>
          <cell r="F51">
            <v>1.78</v>
          </cell>
          <cell r="G51">
            <v>100</v>
          </cell>
          <cell r="H51">
            <v>7</v>
          </cell>
          <cell r="I51">
            <v>0.18</v>
          </cell>
          <cell r="J51">
            <v>4</v>
          </cell>
          <cell r="K51">
            <v>15</v>
          </cell>
          <cell r="L51">
            <v>19400</v>
          </cell>
          <cell r="M51">
            <v>4.8</v>
          </cell>
          <cell r="N51">
            <v>53.5</v>
          </cell>
          <cell r="O51" t="str">
            <v>nd</v>
          </cell>
          <cell r="P51">
            <v>5.3319999999999999</v>
          </cell>
        </row>
        <row r="52">
          <cell r="C52">
            <v>30</v>
          </cell>
          <cell r="D52">
            <v>20.8</v>
          </cell>
          <cell r="E52">
            <v>23</v>
          </cell>
          <cell r="F52">
            <v>14</v>
          </cell>
          <cell r="G52">
            <v>5.48</v>
          </cell>
          <cell r="H52">
            <v>2510</v>
          </cell>
          <cell r="I52">
            <v>31</v>
          </cell>
          <cell r="J52">
            <v>16</v>
          </cell>
          <cell r="K52">
            <v>57000</v>
          </cell>
          <cell r="L52">
            <v>22</v>
          </cell>
          <cell r="M52">
            <v>5.1130000000000004</v>
          </cell>
        </row>
        <row r="53">
          <cell r="C53">
            <v>31</v>
          </cell>
          <cell r="D53">
            <v>0.83</v>
          </cell>
          <cell r="E53">
            <v>12.8</v>
          </cell>
          <cell r="F53">
            <v>7.1</v>
          </cell>
          <cell r="G53">
            <v>104</v>
          </cell>
          <cell r="H53">
            <v>9.6</v>
          </cell>
          <cell r="I53">
            <v>349</v>
          </cell>
          <cell r="J53">
            <v>11</v>
          </cell>
          <cell r="K53">
            <v>25.55</v>
          </cell>
          <cell r="L53">
            <v>4.9000000000000004</v>
          </cell>
          <cell r="M53">
            <v>27.7</v>
          </cell>
        </row>
        <row r="54">
          <cell r="C54">
            <v>32</v>
          </cell>
        </row>
        <row r="55">
          <cell r="C55">
            <v>33</v>
          </cell>
          <cell r="D55">
            <v>48.3</v>
          </cell>
          <cell r="E55">
            <v>653.58000000000004</v>
          </cell>
          <cell r="F55">
            <v>0.23</v>
          </cell>
          <cell r="G55">
            <v>43</v>
          </cell>
          <cell r="H55">
            <v>62</v>
          </cell>
          <cell r="I55">
            <v>0.16</v>
          </cell>
          <cell r="J55" t="str">
            <v>&lt;MQL</v>
          </cell>
          <cell r="K55">
            <v>7.1</v>
          </cell>
          <cell r="L55">
            <v>40.200000000000003</v>
          </cell>
          <cell r="M55">
            <v>5.4450000000000003</v>
          </cell>
        </row>
        <row r="56">
          <cell r="C56">
            <v>34</v>
          </cell>
          <cell r="D56">
            <v>2.5</v>
          </cell>
          <cell r="E56">
            <v>1.42</v>
          </cell>
          <cell r="F56">
            <v>403</v>
          </cell>
          <cell r="G56">
            <v>12</v>
          </cell>
          <cell r="H56">
            <v>50</v>
          </cell>
          <cell r="I56">
            <v>97</v>
          </cell>
          <cell r="J56">
            <v>0.502</v>
          </cell>
        </row>
        <row r="57">
          <cell r="C57">
            <v>35</v>
          </cell>
          <cell r="D57">
            <v>2.9</v>
          </cell>
          <cell r="E57" t="str">
            <v>&lt;MQL</v>
          </cell>
          <cell r="F57">
            <v>2.6</v>
          </cell>
          <cell r="G57">
            <v>36.9</v>
          </cell>
          <cell r="H57">
            <v>6.2</v>
          </cell>
          <cell r="I57">
            <v>7000</v>
          </cell>
          <cell r="J57">
            <v>0.41</v>
          </cell>
          <cell r="K57">
            <v>4.0999999999999996</v>
          </cell>
          <cell r="L57" t="str">
            <v>nd</v>
          </cell>
          <cell r="M57">
            <v>1.78</v>
          </cell>
        </row>
        <row r="58">
          <cell r="C58">
            <v>36</v>
          </cell>
        </row>
        <row r="59">
          <cell r="C59">
            <v>37</v>
          </cell>
          <cell r="D59">
            <v>11.1</v>
          </cell>
          <cell r="E59">
            <v>52.55</v>
          </cell>
          <cell r="F59" t="str">
            <v>nd</v>
          </cell>
          <cell r="G59">
            <v>6</v>
          </cell>
          <cell r="H59">
            <v>5</v>
          </cell>
          <cell r="I59">
            <v>0.13</v>
          </cell>
          <cell r="J59">
            <v>13</v>
          </cell>
          <cell r="K59">
            <v>27</v>
          </cell>
          <cell r="L59">
            <v>8.2799999999999994</v>
          </cell>
          <cell r="M59">
            <v>4.7</v>
          </cell>
          <cell r="N59">
            <v>4.1680000000000001</v>
          </cell>
        </row>
        <row r="60">
          <cell r="C60">
            <v>38</v>
          </cell>
          <cell r="D60">
            <v>38</v>
          </cell>
          <cell r="E60" t="str">
            <v>nd</v>
          </cell>
          <cell r="F60">
            <v>21200</v>
          </cell>
          <cell r="G60">
            <v>6</v>
          </cell>
          <cell r="H60">
            <v>9</v>
          </cell>
          <cell r="I60">
            <v>104</v>
          </cell>
          <cell r="J60" t="str">
            <v>&lt;MQL</v>
          </cell>
          <cell r="K60">
            <v>1.2070000000000001</v>
          </cell>
        </row>
        <row r="61">
          <cell r="C61">
            <v>39</v>
          </cell>
          <cell r="D61">
            <v>1.2</v>
          </cell>
          <cell r="E61">
            <v>11</v>
          </cell>
          <cell r="F61">
            <v>11.9</v>
          </cell>
          <cell r="G61">
            <v>370</v>
          </cell>
          <cell r="H61">
            <v>19</v>
          </cell>
          <cell r="I61">
            <v>1.1000000000000001</v>
          </cell>
          <cell r="J61" t="str">
            <v>nd</v>
          </cell>
          <cell r="K61">
            <v>5.7380000000000004</v>
          </cell>
          <cell r="L61" t="str">
            <v>&lt;MQL</v>
          </cell>
          <cell r="M61">
            <v>9.6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cent of totals"/>
      <sheetName val="Comparison 2008 chapter all"/>
      <sheetName val="mean median 2008 2019  all "/>
      <sheetName val="mean median 2008 2019 pharm edc"/>
      <sheetName val="comparison 2008 to 2019 summary"/>
      <sheetName val="countries"/>
      <sheetName val="graphs of #pubs"/>
      <sheetName val="edc"/>
      <sheetName val="unique EDCs"/>
      <sheetName val="EDC papers"/>
      <sheetName val="flame retardants"/>
      <sheetName val="Unique flame retardants"/>
      <sheetName val="flame papers"/>
      <sheetName val="pharms"/>
      <sheetName val="unique pharms"/>
      <sheetName val="pharm papers"/>
      <sheetName val="pfas"/>
      <sheetName val="Unique PFAS"/>
      <sheetName val="pfas papers"/>
    </sheetNames>
    <sheetDataSet>
      <sheetData sheetId="0">
        <row r="6">
          <cell r="B6" t="str">
            <v># in review</v>
          </cell>
          <cell r="C6" t="str">
            <v># no data</v>
          </cell>
        </row>
        <row r="8">
          <cell r="B8">
            <v>155</v>
          </cell>
          <cell r="C8">
            <v>645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F2F8F-1834-4CA2-B017-1024E29FCA4C}">
  <dimension ref="A1:AN97"/>
  <sheetViews>
    <sheetView tabSelected="1" topLeftCell="X1" workbookViewId="0">
      <selection activeCell="AM2" sqref="AM2"/>
    </sheetView>
  </sheetViews>
  <sheetFormatPr defaultRowHeight="15" x14ac:dyDescent="0.25"/>
  <sheetData>
    <row r="1" spans="1:40" x14ac:dyDescent="0.25">
      <c r="A1" t="s">
        <v>43</v>
      </c>
      <c r="M1" t="s">
        <v>44</v>
      </c>
      <c r="AI1" t="s">
        <v>57</v>
      </c>
    </row>
    <row r="2" spans="1:40" x14ac:dyDescent="0.25">
      <c r="B2">
        <v>1</v>
      </c>
      <c r="C2" s="2" t="s">
        <v>45</v>
      </c>
      <c r="D2" s="3" t="s">
        <v>46</v>
      </c>
      <c r="E2" t="s">
        <v>47</v>
      </c>
      <c r="F2" t="s">
        <v>48</v>
      </c>
      <c r="G2" t="s">
        <v>49</v>
      </c>
      <c r="N2">
        <v>1</v>
      </c>
      <c r="O2" s="2" t="s">
        <v>45</v>
      </c>
      <c r="P2" s="3" t="s">
        <v>46</v>
      </c>
      <c r="Q2" t="s">
        <v>47</v>
      </c>
      <c r="R2" t="s">
        <v>48</v>
      </c>
      <c r="S2" t="s">
        <v>50</v>
      </c>
      <c r="Y2" t="s">
        <v>51</v>
      </c>
      <c r="Z2" t="s">
        <v>52</v>
      </c>
      <c r="AC2" t="s">
        <v>53</v>
      </c>
      <c r="AD2" t="s">
        <v>54</v>
      </c>
      <c r="AE2" t="s">
        <v>55</v>
      </c>
      <c r="AF2" t="s">
        <v>56</v>
      </c>
      <c r="AI2">
        <v>2002</v>
      </c>
      <c r="AJ2">
        <v>2007</v>
      </c>
      <c r="AK2">
        <v>2012</v>
      </c>
      <c r="AL2">
        <v>2017</v>
      </c>
      <c r="AM2">
        <v>2022</v>
      </c>
    </row>
    <row r="3" spans="1:40" x14ac:dyDescent="0.25">
      <c r="A3">
        <v>2002</v>
      </c>
      <c r="B3">
        <v>2</v>
      </c>
      <c r="C3">
        <v>0</v>
      </c>
      <c r="D3">
        <v>0</v>
      </c>
      <c r="E3">
        <v>0</v>
      </c>
      <c r="F3">
        <v>0</v>
      </c>
      <c r="G3">
        <v>0</v>
      </c>
      <c r="I3">
        <f>SUM(B3:H3)</f>
        <v>2</v>
      </c>
      <c r="M3">
        <v>2002</v>
      </c>
      <c r="N3">
        <v>2</v>
      </c>
      <c r="O3">
        <v>0</v>
      </c>
      <c r="P3">
        <v>0</v>
      </c>
      <c r="Q3">
        <v>0</v>
      </c>
      <c r="R3">
        <v>0</v>
      </c>
      <c r="S3">
        <v>0</v>
      </c>
      <c r="U3">
        <f>SUM(N3:T3)</f>
        <v>2</v>
      </c>
      <c r="Y3">
        <v>1</v>
      </c>
      <c r="Z3">
        <v>0.5</v>
      </c>
      <c r="AA3">
        <f>3.14*(Z3^2)</f>
        <v>0.78500000000000003</v>
      </c>
      <c r="AB3">
        <v>2</v>
      </c>
      <c r="AE3">
        <v>1</v>
      </c>
      <c r="AF3">
        <f>AE3/2.54</f>
        <v>0.39370078740157477</v>
      </c>
      <c r="AI3" t="s">
        <v>58</v>
      </c>
      <c r="AJ3" t="s">
        <v>59</v>
      </c>
      <c r="AK3" t="s">
        <v>60</v>
      </c>
      <c r="AL3" t="s">
        <v>61</v>
      </c>
      <c r="AM3" t="s">
        <v>179</v>
      </c>
      <c r="AN3">
        <v>409</v>
      </c>
    </row>
    <row r="4" spans="1:40" x14ac:dyDescent="0.25">
      <c r="A4">
        <v>2007</v>
      </c>
      <c r="B4">
        <v>15</v>
      </c>
      <c r="C4">
        <v>15</v>
      </c>
      <c r="D4">
        <v>0</v>
      </c>
      <c r="E4">
        <v>0</v>
      </c>
      <c r="F4">
        <v>0</v>
      </c>
      <c r="G4">
        <v>0</v>
      </c>
      <c r="I4">
        <f t="shared" ref="I4:I7" si="0">SUM(B4:H4)</f>
        <v>30</v>
      </c>
      <c r="M4">
        <v>2007</v>
      </c>
      <c r="N4">
        <v>15</v>
      </c>
      <c r="O4">
        <v>4</v>
      </c>
      <c r="P4">
        <v>0</v>
      </c>
      <c r="Q4">
        <v>0</v>
      </c>
      <c r="R4">
        <v>0</v>
      </c>
      <c r="S4">
        <v>0</v>
      </c>
      <c r="U4">
        <f t="shared" ref="U4:U5" si="1">SUM(N4:T4)</f>
        <v>19</v>
      </c>
      <c r="AB4">
        <v>30</v>
      </c>
      <c r="AC4">
        <f>AB4*AA3/2</f>
        <v>11.775</v>
      </c>
      <c r="AD4">
        <f>SQRT(AC4/3.14)</f>
        <v>1.9364916731037085</v>
      </c>
      <c r="AE4">
        <f>AD4*2</f>
        <v>3.872983346207417</v>
      </c>
      <c r="AF4">
        <f>AE4/2.54</f>
        <v>1.524796592995046</v>
      </c>
      <c r="AJ4" t="s">
        <v>62</v>
      </c>
      <c r="AK4" t="s">
        <v>63</v>
      </c>
      <c r="AL4" t="s">
        <v>64</v>
      </c>
      <c r="AM4" t="s">
        <v>180</v>
      </c>
      <c r="AN4">
        <v>175</v>
      </c>
    </row>
    <row r="5" spans="1:40" x14ac:dyDescent="0.25">
      <c r="A5">
        <v>2012</v>
      </c>
      <c r="B5">
        <v>36</v>
      </c>
      <c r="C5">
        <v>82</v>
      </c>
      <c r="D5">
        <v>44</v>
      </c>
      <c r="E5">
        <v>0</v>
      </c>
      <c r="F5">
        <v>0</v>
      </c>
      <c r="G5">
        <v>0</v>
      </c>
      <c r="I5">
        <f t="shared" si="0"/>
        <v>162</v>
      </c>
      <c r="M5">
        <v>2012</v>
      </c>
      <c r="N5">
        <v>36</v>
      </c>
      <c r="O5">
        <v>24</v>
      </c>
      <c r="P5">
        <v>3</v>
      </c>
      <c r="Q5">
        <v>0</v>
      </c>
      <c r="R5">
        <v>0</v>
      </c>
      <c r="S5">
        <v>0</v>
      </c>
      <c r="U5">
        <f t="shared" si="1"/>
        <v>63</v>
      </c>
      <c r="AB5">
        <v>162</v>
      </c>
      <c r="AC5">
        <f>AB5*AA3/2</f>
        <v>63.585000000000001</v>
      </c>
      <c r="AD5">
        <f t="shared" ref="AD5:AD6" si="2">SQRT(AC5/3.14)</f>
        <v>4.5</v>
      </c>
      <c r="AE5">
        <f t="shared" ref="AE5:AE6" si="3">AD5*2</f>
        <v>9</v>
      </c>
      <c r="AF5">
        <f t="shared" ref="AF5:AF6" si="4">AE5/2.54</f>
        <v>3.5433070866141732</v>
      </c>
      <c r="AJ5" t="s">
        <v>65</v>
      </c>
      <c r="AK5" t="s">
        <v>66</v>
      </c>
      <c r="AL5" t="s">
        <v>67</v>
      </c>
      <c r="AM5" t="s">
        <v>181</v>
      </c>
      <c r="AN5">
        <v>152</v>
      </c>
    </row>
    <row r="6" spans="1:40" x14ac:dyDescent="0.25">
      <c r="A6">
        <v>2017</v>
      </c>
      <c r="B6">
        <v>64</v>
      </c>
      <c r="C6">
        <v>169</v>
      </c>
      <c r="D6">
        <v>32</v>
      </c>
      <c r="E6">
        <v>120</v>
      </c>
      <c r="F6">
        <v>74</v>
      </c>
      <c r="G6">
        <v>54</v>
      </c>
      <c r="I6">
        <f t="shared" si="0"/>
        <v>513</v>
      </c>
      <c r="M6">
        <v>2017</v>
      </c>
      <c r="N6">
        <v>64</v>
      </c>
      <c r="O6">
        <v>54</v>
      </c>
      <c r="P6">
        <v>3</v>
      </c>
      <c r="Q6">
        <v>5</v>
      </c>
      <c r="R6">
        <v>2</v>
      </c>
      <c r="S6">
        <v>1</v>
      </c>
      <c r="U6">
        <f>SUM(N6:T6)</f>
        <v>129</v>
      </c>
      <c r="AB6">
        <v>513</v>
      </c>
      <c r="AC6">
        <f>AB6*AA3/2</f>
        <v>201.35250000000002</v>
      </c>
      <c r="AD6">
        <f t="shared" si="2"/>
        <v>8.0078086890234825</v>
      </c>
      <c r="AE6">
        <f t="shared" si="3"/>
        <v>16.015617378046965</v>
      </c>
      <c r="AF6">
        <f t="shared" si="4"/>
        <v>6.3053611724594347</v>
      </c>
      <c r="AJ6" t="s">
        <v>68</v>
      </c>
      <c r="AK6" t="s">
        <v>69</v>
      </c>
      <c r="AL6" t="s">
        <v>70</v>
      </c>
      <c r="AM6" t="s">
        <v>182</v>
      </c>
      <c r="AN6">
        <v>127</v>
      </c>
    </row>
    <row r="7" spans="1:40" x14ac:dyDescent="0.25">
      <c r="A7">
        <v>2022</v>
      </c>
      <c r="B7">
        <v>122</v>
      </c>
      <c r="C7">
        <v>338</v>
      </c>
      <c r="D7">
        <v>168</v>
      </c>
      <c r="E7">
        <v>119</v>
      </c>
      <c r="F7">
        <v>179</v>
      </c>
      <c r="G7">
        <v>481</v>
      </c>
      <c r="I7">
        <f t="shared" si="0"/>
        <v>1407</v>
      </c>
      <c r="M7">
        <v>2022</v>
      </c>
      <c r="N7">
        <v>122</v>
      </c>
      <c r="O7">
        <v>95</v>
      </c>
      <c r="P7">
        <v>14</v>
      </c>
      <c r="Q7">
        <v>5</v>
      </c>
      <c r="R7">
        <v>5</v>
      </c>
      <c r="S7">
        <v>6</v>
      </c>
      <c r="U7">
        <f>SUM(N7:T7)</f>
        <v>247</v>
      </c>
      <c r="AJ7" t="s">
        <v>71</v>
      </c>
      <c r="AK7" t="s">
        <v>72</v>
      </c>
      <c r="AL7" t="s">
        <v>73</v>
      </c>
      <c r="AM7" t="s">
        <v>183</v>
      </c>
      <c r="AN7">
        <v>117</v>
      </c>
    </row>
    <row r="8" spans="1:40" x14ac:dyDescent="0.25">
      <c r="AJ8" t="s">
        <v>74</v>
      </c>
      <c r="AK8" t="s">
        <v>75</v>
      </c>
      <c r="AL8" t="s">
        <v>76</v>
      </c>
      <c r="AM8" t="s">
        <v>184</v>
      </c>
      <c r="AN8">
        <v>86</v>
      </c>
    </row>
    <row r="9" spans="1:40" x14ac:dyDescent="0.25">
      <c r="AJ9" t="s">
        <v>77</v>
      </c>
      <c r="AK9" t="s">
        <v>78</v>
      </c>
      <c r="AL9" t="s">
        <v>79</v>
      </c>
      <c r="AM9" t="s">
        <v>185</v>
      </c>
      <c r="AN9">
        <v>72</v>
      </c>
    </row>
    <row r="10" spans="1:40" x14ac:dyDescent="0.25">
      <c r="AJ10" t="s">
        <v>80</v>
      </c>
      <c r="AK10" t="s">
        <v>81</v>
      </c>
      <c r="AL10" t="s">
        <v>82</v>
      </c>
      <c r="AM10" t="s">
        <v>186</v>
      </c>
      <c r="AN10">
        <v>68</v>
      </c>
    </row>
    <row r="11" spans="1:40" x14ac:dyDescent="0.25">
      <c r="AJ11" t="s">
        <v>83</v>
      </c>
      <c r="AK11" t="s">
        <v>84</v>
      </c>
      <c r="AL11" t="s">
        <v>85</v>
      </c>
      <c r="AM11" t="s">
        <v>187</v>
      </c>
      <c r="AN11">
        <v>60</v>
      </c>
    </row>
    <row r="12" spans="1:40" x14ac:dyDescent="0.25">
      <c r="AJ12" t="s">
        <v>86</v>
      </c>
      <c r="AK12" t="s">
        <v>87</v>
      </c>
      <c r="AL12" t="s">
        <v>88</v>
      </c>
      <c r="AM12" t="s">
        <v>188</v>
      </c>
      <c r="AN12">
        <v>48</v>
      </c>
    </row>
    <row r="13" spans="1:40" x14ac:dyDescent="0.25">
      <c r="AJ13" t="s">
        <v>89</v>
      </c>
      <c r="AK13" t="s">
        <v>90</v>
      </c>
      <c r="AL13" t="s">
        <v>91</v>
      </c>
      <c r="AM13" t="s">
        <v>189</v>
      </c>
      <c r="AN13">
        <v>47</v>
      </c>
    </row>
    <row r="14" spans="1:40" x14ac:dyDescent="0.25">
      <c r="AJ14" t="s">
        <v>92</v>
      </c>
      <c r="AK14" t="s">
        <v>93</v>
      </c>
      <c r="AL14" t="s">
        <v>94</v>
      </c>
      <c r="AM14" t="s">
        <v>190</v>
      </c>
      <c r="AN14">
        <v>46</v>
      </c>
    </row>
    <row r="15" spans="1:40" x14ac:dyDescent="0.25">
      <c r="AJ15" t="s">
        <v>95</v>
      </c>
      <c r="AK15" t="s">
        <v>96</v>
      </c>
      <c r="AL15" t="s">
        <v>97</v>
      </c>
      <c r="AM15" t="s">
        <v>191</v>
      </c>
      <c r="AN15">
        <v>44</v>
      </c>
    </row>
    <row r="16" spans="1:40" x14ac:dyDescent="0.25">
      <c r="AJ16" t="s">
        <v>98</v>
      </c>
      <c r="AK16" t="s">
        <v>99</v>
      </c>
      <c r="AL16" t="s">
        <v>100</v>
      </c>
      <c r="AM16" t="s">
        <v>192</v>
      </c>
      <c r="AN16">
        <v>39</v>
      </c>
    </row>
    <row r="17" spans="36:40" x14ac:dyDescent="0.25">
      <c r="AJ17" t="s">
        <v>101</v>
      </c>
      <c r="AK17" t="s">
        <v>102</v>
      </c>
      <c r="AL17" t="s">
        <v>103</v>
      </c>
      <c r="AM17" t="s">
        <v>193</v>
      </c>
      <c r="AN17">
        <v>37</v>
      </c>
    </row>
    <row r="18" spans="36:40" x14ac:dyDescent="0.25">
      <c r="AJ18" t="s">
        <v>104</v>
      </c>
      <c r="AK18" t="s">
        <v>88</v>
      </c>
      <c r="AL18" t="s">
        <v>105</v>
      </c>
      <c r="AM18" t="s">
        <v>194</v>
      </c>
      <c r="AN18">
        <v>36</v>
      </c>
    </row>
    <row r="19" spans="36:40" x14ac:dyDescent="0.25">
      <c r="AK19" t="s">
        <v>106</v>
      </c>
      <c r="AL19" t="s">
        <v>107</v>
      </c>
      <c r="AM19" t="s">
        <v>195</v>
      </c>
      <c r="AN19">
        <v>31</v>
      </c>
    </row>
    <row r="20" spans="36:40" x14ac:dyDescent="0.25">
      <c r="AK20" t="s">
        <v>108</v>
      </c>
      <c r="AL20" t="s">
        <v>109</v>
      </c>
      <c r="AM20" t="s">
        <v>196</v>
      </c>
      <c r="AN20">
        <v>31</v>
      </c>
    </row>
    <row r="21" spans="36:40" x14ac:dyDescent="0.25">
      <c r="AK21" t="s">
        <v>109</v>
      </c>
      <c r="AL21" t="s">
        <v>110</v>
      </c>
      <c r="AM21" t="s">
        <v>197</v>
      </c>
      <c r="AN21">
        <v>29</v>
      </c>
    </row>
    <row r="22" spans="36:40" x14ac:dyDescent="0.25">
      <c r="AK22" t="s">
        <v>111</v>
      </c>
      <c r="AL22" t="s">
        <v>112</v>
      </c>
      <c r="AM22" t="s">
        <v>198</v>
      </c>
      <c r="AN22">
        <v>29</v>
      </c>
    </row>
    <row r="23" spans="36:40" x14ac:dyDescent="0.25">
      <c r="AK23" t="s">
        <v>113</v>
      </c>
      <c r="AL23" t="s">
        <v>114</v>
      </c>
      <c r="AM23" t="s">
        <v>199</v>
      </c>
      <c r="AN23">
        <v>27</v>
      </c>
    </row>
    <row r="24" spans="36:40" x14ac:dyDescent="0.25">
      <c r="AK24" t="s">
        <v>115</v>
      </c>
      <c r="AL24" t="s">
        <v>116</v>
      </c>
      <c r="AM24" t="s">
        <v>200</v>
      </c>
      <c r="AN24">
        <v>27</v>
      </c>
    </row>
    <row r="25" spans="36:40" x14ac:dyDescent="0.25">
      <c r="AK25" t="s">
        <v>117</v>
      </c>
      <c r="AL25" t="s">
        <v>118</v>
      </c>
      <c r="AM25" t="s">
        <v>201</v>
      </c>
      <c r="AN25">
        <v>24</v>
      </c>
    </row>
    <row r="26" spans="36:40" x14ac:dyDescent="0.25">
      <c r="AK26" t="s">
        <v>119</v>
      </c>
      <c r="AL26" t="s">
        <v>120</v>
      </c>
      <c r="AM26" t="s">
        <v>202</v>
      </c>
      <c r="AN26">
        <v>23</v>
      </c>
    </row>
    <row r="27" spans="36:40" x14ac:dyDescent="0.25">
      <c r="AK27" t="s">
        <v>121</v>
      </c>
      <c r="AL27" t="s">
        <v>122</v>
      </c>
      <c r="AM27" t="s">
        <v>203</v>
      </c>
      <c r="AN27">
        <v>22</v>
      </c>
    </row>
    <row r="28" spans="36:40" x14ac:dyDescent="0.25">
      <c r="AK28" t="s">
        <v>123</v>
      </c>
      <c r="AL28" t="s">
        <v>124</v>
      </c>
      <c r="AM28" t="s">
        <v>204</v>
      </c>
      <c r="AN28">
        <v>21</v>
      </c>
    </row>
    <row r="29" spans="36:40" x14ac:dyDescent="0.25">
      <c r="AK29" t="s">
        <v>125</v>
      </c>
      <c r="AL29" t="s">
        <v>113</v>
      </c>
      <c r="AM29" t="s">
        <v>205</v>
      </c>
      <c r="AN29">
        <v>21</v>
      </c>
    </row>
    <row r="30" spans="36:40" x14ac:dyDescent="0.25">
      <c r="AK30" t="s">
        <v>126</v>
      </c>
      <c r="AL30" t="s">
        <v>127</v>
      </c>
      <c r="AM30" t="s">
        <v>206</v>
      </c>
      <c r="AN30">
        <v>21</v>
      </c>
    </row>
    <row r="31" spans="36:40" x14ac:dyDescent="0.25">
      <c r="AK31" t="s">
        <v>128</v>
      </c>
      <c r="AL31" t="s">
        <v>129</v>
      </c>
      <c r="AM31" t="s">
        <v>207</v>
      </c>
      <c r="AN31">
        <v>21</v>
      </c>
    </row>
    <row r="32" spans="36:40" x14ac:dyDescent="0.25">
      <c r="AK32" t="s">
        <v>130</v>
      </c>
      <c r="AL32" t="s">
        <v>131</v>
      </c>
      <c r="AM32" t="s">
        <v>208</v>
      </c>
      <c r="AN32">
        <v>19</v>
      </c>
    </row>
    <row r="33" spans="37:40" x14ac:dyDescent="0.25">
      <c r="AK33" t="s">
        <v>132</v>
      </c>
      <c r="AL33" t="s">
        <v>133</v>
      </c>
      <c r="AM33" t="s">
        <v>209</v>
      </c>
      <c r="AN33">
        <v>17</v>
      </c>
    </row>
    <row r="34" spans="37:40" x14ac:dyDescent="0.25">
      <c r="AK34" t="s">
        <v>134</v>
      </c>
      <c r="AL34" t="s">
        <v>135</v>
      </c>
      <c r="AM34" t="s">
        <v>210</v>
      </c>
      <c r="AN34">
        <v>16</v>
      </c>
    </row>
    <row r="35" spans="37:40" x14ac:dyDescent="0.25">
      <c r="AK35" t="s">
        <v>136</v>
      </c>
      <c r="AL35" t="s">
        <v>137</v>
      </c>
      <c r="AM35" t="s">
        <v>211</v>
      </c>
      <c r="AN35">
        <v>15</v>
      </c>
    </row>
    <row r="36" spans="37:40" x14ac:dyDescent="0.25">
      <c r="AK36" t="s">
        <v>138</v>
      </c>
      <c r="AL36" t="s">
        <v>139</v>
      </c>
      <c r="AM36" t="s">
        <v>212</v>
      </c>
      <c r="AN36">
        <v>15</v>
      </c>
    </row>
    <row r="37" spans="37:40" x14ac:dyDescent="0.25">
      <c r="AK37" t="s">
        <v>140</v>
      </c>
      <c r="AL37" t="s">
        <v>141</v>
      </c>
      <c r="AM37" t="s">
        <v>213</v>
      </c>
      <c r="AN37">
        <v>15</v>
      </c>
    </row>
    <row r="38" spans="37:40" x14ac:dyDescent="0.25">
      <c r="AK38" t="s">
        <v>104</v>
      </c>
      <c r="AL38" t="s">
        <v>142</v>
      </c>
      <c r="AM38" t="s">
        <v>214</v>
      </c>
      <c r="AN38">
        <v>14</v>
      </c>
    </row>
    <row r="39" spans="37:40" x14ac:dyDescent="0.25">
      <c r="AK39" t="s">
        <v>143</v>
      </c>
      <c r="AL39" t="s">
        <v>144</v>
      </c>
      <c r="AM39" t="s">
        <v>215</v>
      </c>
      <c r="AN39">
        <v>13</v>
      </c>
    </row>
    <row r="40" spans="37:40" x14ac:dyDescent="0.25">
      <c r="AK40" t="s">
        <v>145</v>
      </c>
      <c r="AL40" t="s">
        <v>146</v>
      </c>
      <c r="AM40" t="s">
        <v>216</v>
      </c>
      <c r="AN40">
        <v>13</v>
      </c>
    </row>
    <row r="41" spans="37:40" x14ac:dyDescent="0.25">
      <c r="AK41" t="s">
        <v>147</v>
      </c>
      <c r="AL41" t="s">
        <v>148</v>
      </c>
      <c r="AM41" t="s">
        <v>217</v>
      </c>
      <c r="AN41">
        <v>13</v>
      </c>
    </row>
    <row r="42" spans="37:40" x14ac:dyDescent="0.25">
      <c r="AL42" t="s">
        <v>149</v>
      </c>
      <c r="AM42" t="s">
        <v>218</v>
      </c>
      <c r="AN42">
        <v>9</v>
      </c>
    </row>
    <row r="43" spans="37:40" x14ac:dyDescent="0.25">
      <c r="AL43" t="s">
        <v>150</v>
      </c>
      <c r="AM43" t="s">
        <v>219</v>
      </c>
      <c r="AN43">
        <v>9</v>
      </c>
    </row>
    <row r="44" spans="37:40" x14ac:dyDescent="0.25">
      <c r="AL44" t="s">
        <v>151</v>
      </c>
      <c r="AM44" t="s">
        <v>220</v>
      </c>
      <c r="AN44">
        <v>9</v>
      </c>
    </row>
    <row r="45" spans="37:40" x14ac:dyDescent="0.25">
      <c r="AL45" t="s">
        <v>136</v>
      </c>
      <c r="AM45" t="s">
        <v>221</v>
      </c>
      <c r="AN45">
        <v>8</v>
      </c>
    </row>
    <row r="46" spans="37:40" x14ac:dyDescent="0.25">
      <c r="AL46" t="s">
        <v>152</v>
      </c>
      <c r="AM46" t="s">
        <v>222</v>
      </c>
      <c r="AN46">
        <v>8</v>
      </c>
    </row>
    <row r="47" spans="37:40" x14ac:dyDescent="0.25">
      <c r="AL47" t="s">
        <v>153</v>
      </c>
      <c r="AM47" t="s">
        <v>223</v>
      </c>
      <c r="AN47">
        <v>7</v>
      </c>
    </row>
    <row r="48" spans="37:40" x14ac:dyDescent="0.25">
      <c r="AL48" t="s">
        <v>154</v>
      </c>
      <c r="AM48" t="s">
        <v>224</v>
      </c>
      <c r="AN48">
        <v>7</v>
      </c>
    </row>
    <row r="49" spans="38:40" x14ac:dyDescent="0.25">
      <c r="AL49" t="s">
        <v>155</v>
      </c>
      <c r="AM49" t="s">
        <v>225</v>
      </c>
      <c r="AN49">
        <v>7</v>
      </c>
    </row>
    <row r="50" spans="38:40" x14ac:dyDescent="0.25">
      <c r="AL50" t="s">
        <v>156</v>
      </c>
      <c r="AM50" t="s">
        <v>226</v>
      </c>
      <c r="AN50">
        <v>7</v>
      </c>
    </row>
    <row r="51" spans="38:40" x14ac:dyDescent="0.25">
      <c r="AL51" t="s">
        <v>157</v>
      </c>
      <c r="AM51" t="s">
        <v>227</v>
      </c>
      <c r="AN51">
        <v>7</v>
      </c>
    </row>
    <row r="52" spans="38:40" x14ac:dyDescent="0.25">
      <c r="AL52" t="s">
        <v>158</v>
      </c>
      <c r="AM52" t="s">
        <v>228</v>
      </c>
      <c r="AN52">
        <v>7</v>
      </c>
    </row>
    <row r="53" spans="38:40" x14ac:dyDescent="0.25">
      <c r="AL53" t="s">
        <v>159</v>
      </c>
      <c r="AM53" t="s">
        <v>229</v>
      </c>
      <c r="AN53">
        <v>7</v>
      </c>
    </row>
    <row r="54" spans="38:40" x14ac:dyDescent="0.25">
      <c r="AL54" t="s">
        <v>160</v>
      </c>
      <c r="AM54" t="s">
        <v>230</v>
      </c>
      <c r="AN54">
        <v>6</v>
      </c>
    </row>
    <row r="55" spans="38:40" x14ac:dyDescent="0.25">
      <c r="AL55" t="s">
        <v>140</v>
      </c>
      <c r="AM55" t="s">
        <v>231</v>
      </c>
      <c r="AN55">
        <v>6</v>
      </c>
    </row>
    <row r="56" spans="38:40" x14ac:dyDescent="0.25">
      <c r="AL56" t="s">
        <v>161</v>
      </c>
      <c r="AM56" t="s">
        <v>232</v>
      </c>
      <c r="AN56">
        <v>6</v>
      </c>
    </row>
    <row r="57" spans="38:40" x14ac:dyDescent="0.25">
      <c r="AL57" t="s">
        <v>162</v>
      </c>
      <c r="AM57" t="s">
        <v>233</v>
      </c>
      <c r="AN57">
        <v>6</v>
      </c>
    </row>
    <row r="58" spans="38:40" x14ac:dyDescent="0.25">
      <c r="AL58" t="s">
        <v>163</v>
      </c>
      <c r="AM58" t="s">
        <v>234</v>
      </c>
      <c r="AN58">
        <v>5</v>
      </c>
    </row>
    <row r="59" spans="38:40" x14ac:dyDescent="0.25">
      <c r="AL59" t="s">
        <v>164</v>
      </c>
      <c r="AM59" t="s">
        <v>235</v>
      </c>
      <c r="AN59">
        <v>5</v>
      </c>
    </row>
    <row r="60" spans="38:40" x14ac:dyDescent="0.25">
      <c r="AL60" t="s">
        <v>165</v>
      </c>
      <c r="AM60" t="s">
        <v>236</v>
      </c>
      <c r="AN60">
        <v>5</v>
      </c>
    </row>
    <row r="61" spans="38:40" x14ac:dyDescent="0.25">
      <c r="AL61" t="s">
        <v>166</v>
      </c>
      <c r="AM61" t="s">
        <v>237</v>
      </c>
      <c r="AN61">
        <v>5</v>
      </c>
    </row>
    <row r="62" spans="38:40" x14ac:dyDescent="0.25">
      <c r="AL62" t="s">
        <v>167</v>
      </c>
      <c r="AM62" t="s">
        <v>238</v>
      </c>
      <c r="AN62">
        <v>4</v>
      </c>
    </row>
    <row r="63" spans="38:40" x14ac:dyDescent="0.25">
      <c r="AL63" t="s">
        <v>168</v>
      </c>
      <c r="AM63" t="s">
        <v>239</v>
      </c>
      <c r="AN63">
        <v>4</v>
      </c>
    </row>
    <row r="64" spans="38:40" x14ac:dyDescent="0.25">
      <c r="AL64" t="s">
        <v>169</v>
      </c>
      <c r="AM64" t="s">
        <v>240</v>
      </c>
      <c r="AN64">
        <v>4</v>
      </c>
    </row>
    <row r="65" spans="38:40" x14ac:dyDescent="0.25">
      <c r="AL65" t="s">
        <v>170</v>
      </c>
      <c r="AM65" t="s">
        <v>241</v>
      </c>
      <c r="AN65">
        <v>4</v>
      </c>
    </row>
    <row r="66" spans="38:40" x14ac:dyDescent="0.25">
      <c r="AL66" t="s">
        <v>171</v>
      </c>
      <c r="AM66" t="s">
        <v>242</v>
      </c>
      <c r="AN66">
        <v>4</v>
      </c>
    </row>
    <row r="67" spans="38:40" x14ac:dyDescent="0.25">
      <c r="AL67" t="s">
        <v>172</v>
      </c>
      <c r="AM67" t="s">
        <v>243</v>
      </c>
      <c r="AN67">
        <v>3</v>
      </c>
    </row>
    <row r="68" spans="38:40" x14ac:dyDescent="0.25">
      <c r="AL68" t="s">
        <v>173</v>
      </c>
      <c r="AM68" t="s">
        <v>244</v>
      </c>
      <c r="AN68">
        <v>3</v>
      </c>
    </row>
    <row r="69" spans="38:40" x14ac:dyDescent="0.25">
      <c r="AL69" t="s">
        <v>174</v>
      </c>
      <c r="AM69" t="s">
        <v>245</v>
      </c>
      <c r="AN69">
        <v>3</v>
      </c>
    </row>
    <row r="70" spans="38:40" x14ac:dyDescent="0.25">
      <c r="AL70" t="s">
        <v>175</v>
      </c>
      <c r="AM70" t="s">
        <v>246</v>
      </c>
      <c r="AN70">
        <v>3</v>
      </c>
    </row>
    <row r="71" spans="38:40" x14ac:dyDescent="0.25">
      <c r="AL71" t="s">
        <v>176</v>
      </c>
      <c r="AM71" t="s">
        <v>247</v>
      </c>
      <c r="AN71">
        <v>3</v>
      </c>
    </row>
    <row r="72" spans="38:40" x14ac:dyDescent="0.25">
      <c r="AM72" t="s">
        <v>248</v>
      </c>
      <c r="AN72">
        <v>3</v>
      </c>
    </row>
    <row r="73" spans="38:40" x14ac:dyDescent="0.25">
      <c r="AM73" t="s">
        <v>249</v>
      </c>
      <c r="AN73">
        <v>3</v>
      </c>
    </row>
    <row r="74" spans="38:40" x14ac:dyDescent="0.25">
      <c r="AM74" t="s">
        <v>250</v>
      </c>
      <c r="AN74">
        <v>3</v>
      </c>
    </row>
    <row r="75" spans="38:40" x14ac:dyDescent="0.25">
      <c r="AM75" t="s">
        <v>251</v>
      </c>
      <c r="AN75">
        <v>2</v>
      </c>
    </row>
    <row r="76" spans="38:40" x14ac:dyDescent="0.25">
      <c r="AM76" t="s">
        <v>252</v>
      </c>
      <c r="AN76">
        <v>2</v>
      </c>
    </row>
    <row r="77" spans="38:40" x14ac:dyDescent="0.25">
      <c r="AM77" t="s">
        <v>253</v>
      </c>
      <c r="AN77">
        <v>2</v>
      </c>
    </row>
    <row r="78" spans="38:40" x14ac:dyDescent="0.25">
      <c r="AM78" t="s">
        <v>254</v>
      </c>
      <c r="AN78">
        <v>2</v>
      </c>
    </row>
    <row r="79" spans="38:40" x14ac:dyDescent="0.25">
      <c r="AM79" t="s">
        <v>255</v>
      </c>
      <c r="AN79">
        <v>2</v>
      </c>
    </row>
    <row r="80" spans="38:40" x14ac:dyDescent="0.25">
      <c r="AM80" t="s">
        <v>256</v>
      </c>
      <c r="AN80">
        <v>2</v>
      </c>
    </row>
    <row r="81" spans="39:40" x14ac:dyDescent="0.25">
      <c r="AM81" t="s">
        <v>257</v>
      </c>
      <c r="AN81">
        <v>2</v>
      </c>
    </row>
    <row r="82" spans="39:40" x14ac:dyDescent="0.25">
      <c r="AM82" t="s">
        <v>258</v>
      </c>
      <c r="AN82">
        <v>2</v>
      </c>
    </row>
    <row r="83" spans="39:40" x14ac:dyDescent="0.25">
      <c r="AM83" t="s">
        <v>259</v>
      </c>
      <c r="AN83">
        <v>1</v>
      </c>
    </row>
    <row r="84" spans="39:40" x14ac:dyDescent="0.25">
      <c r="AM84" t="s">
        <v>260</v>
      </c>
      <c r="AN84">
        <v>1</v>
      </c>
    </row>
    <row r="85" spans="39:40" x14ac:dyDescent="0.25">
      <c r="AM85" t="s">
        <v>261</v>
      </c>
      <c r="AN85">
        <v>1</v>
      </c>
    </row>
    <row r="86" spans="39:40" x14ac:dyDescent="0.25">
      <c r="AM86" t="s">
        <v>262</v>
      </c>
      <c r="AN86">
        <v>1</v>
      </c>
    </row>
    <row r="87" spans="39:40" x14ac:dyDescent="0.25">
      <c r="AM87" t="s">
        <v>263</v>
      </c>
      <c r="AN87">
        <v>1</v>
      </c>
    </row>
    <row r="88" spans="39:40" x14ac:dyDescent="0.25">
      <c r="AM88" t="s">
        <v>264</v>
      </c>
      <c r="AN88">
        <v>1</v>
      </c>
    </row>
    <row r="89" spans="39:40" x14ac:dyDescent="0.25">
      <c r="AM89" t="s">
        <v>265</v>
      </c>
      <c r="AN89">
        <v>1</v>
      </c>
    </row>
    <row r="90" spans="39:40" x14ac:dyDescent="0.25">
      <c r="AM90" t="s">
        <v>266</v>
      </c>
      <c r="AN90">
        <v>1</v>
      </c>
    </row>
    <row r="91" spans="39:40" x14ac:dyDescent="0.25">
      <c r="AM91" t="s">
        <v>267</v>
      </c>
      <c r="AN91">
        <v>1</v>
      </c>
    </row>
    <row r="92" spans="39:40" x14ac:dyDescent="0.25">
      <c r="AM92" t="s">
        <v>268</v>
      </c>
      <c r="AN92">
        <v>1</v>
      </c>
    </row>
    <row r="93" spans="39:40" x14ac:dyDescent="0.25">
      <c r="AM93" t="s">
        <v>269</v>
      </c>
      <c r="AN93">
        <v>1</v>
      </c>
    </row>
    <row r="94" spans="39:40" x14ac:dyDescent="0.25">
      <c r="AM94" t="s">
        <v>270</v>
      </c>
      <c r="AN94">
        <v>1</v>
      </c>
    </row>
    <row r="95" spans="39:40" x14ac:dyDescent="0.25">
      <c r="AM95" t="s">
        <v>271</v>
      </c>
      <c r="AN95">
        <v>1</v>
      </c>
    </row>
    <row r="96" spans="39:40" x14ac:dyDescent="0.25">
      <c r="AM96" t="s">
        <v>272</v>
      </c>
      <c r="AN96">
        <v>1</v>
      </c>
    </row>
    <row r="97" spans="39:40" x14ac:dyDescent="0.25">
      <c r="AM97" t="s">
        <v>273</v>
      </c>
      <c r="AN97">
        <v>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1480F-859F-44E5-A42A-24A6440664CB}">
  <dimension ref="A2:M29"/>
  <sheetViews>
    <sheetView topLeftCell="A13" zoomScaleNormal="100" workbookViewId="0">
      <selection activeCell="B29" sqref="B29:M29"/>
    </sheetView>
  </sheetViews>
  <sheetFormatPr defaultRowHeight="15" x14ac:dyDescent="0.25"/>
  <sheetData>
    <row r="2" spans="1:13" x14ac:dyDescent="0.25">
      <c r="B2" t="s">
        <v>34</v>
      </c>
      <c r="C2" t="s">
        <v>35</v>
      </c>
      <c r="D2" t="s">
        <v>33</v>
      </c>
      <c r="E2" t="s">
        <v>10</v>
      </c>
      <c r="F2" t="s">
        <v>36</v>
      </c>
      <c r="G2" t="s">
        <v>37</v>
      </c>
      <c r="H2" t="s">
        <v>178</v>
      </c>
      <c r="I2" t="s">
        <v>38</v>
      </c>
      <c r="J2" t="s">
        <v>39</v>
      </c>
      <c r="K2" t="s">
        <v>40</v>
      </c>
      <c r="L2" t="s">
        <v>41</v>
      </c>
      <c r="M2" t="s">
        <v>42</v>
      </c>
    </row>
    <row r="3" spans="1:13" x14ac:dyDescent="0.25">
      <c r="A3">
        <v>1998</v>
      </c>
      <c r="B3">
        <v>0</v>
      </c>
      <c r="C3">
        <v>249</v>
      </c>
      <c r="D3">
        <v>40</v>
      </c>
      <c r="E3">
        <v>5</v>
      </c>
      <c r="F3">
        <v>364</v>
      </c>
      <c r="G3">
        <v>2</v>
      </c>
      <c r="H3">
        <v>7</v>
      </c>
      <c r="I3">
        <v>592</v>
      </c>
      <c r="J3">
        <v>12</v>
      </c>
      <c r="K3">
        <v>1</v>
      </c>
      <c r="L3">
        <v>5</v>
      </c>
      <c r="M3">
        <v>6673</v>
      </c>
    </row>
    <row r="4" spans="1:13" x14ac:dyDescent="0.25">
      <c r="A4">
        <v>1999</v>
      </c>
      <c r="B4">
        <v>0</v>
      </c>
      <c r="C4">
        <v>224</v>
      </c>
      <c r="D4">
        <v>52</v>
      </c>
      <c r="E4">
        <v>1</v>
      </c>
      <c r="F4">
        <v>387</v>
      </c>
      <c r="G4">
        <v>2</v>
      </c>
      <c r="H4">
        <v>9</v>
      </c>
      <c r="I4">
        <v>586</v>
      </c>
      <c r="J4">
        <v>23</v>
      </c>
      <c r="K4">
        <v>1</v>
      </c>
      <c r="L4">
        <v>16</v>
      </c>
      <c r="M4">
        <v>6722</v>
      </c>
    </row>
    <row r="5" spans="1:13" x14ac:dyDescent="0.25">
      <c r="A5">
        <v>2000</v>
      </c>
      <c r="B5">
        <v>0</v>
      </c>
      <c r="C5">
        <v>253</v>
      </c>
      <c r="D5">
        <v>64</v>
      </c>
      <c r="E5">
        <v>0</v>
      </c>
      <c r="F5">
        <v>373</v>
      </c>
      <c r="G5">
        <v>2</v>
      </c>
      <c r="H5">
        <v>9</v>
      </c>
      <c r="I5">
        <v>597</v>
      </c>
      <c r="J5">
        <v>17</v>
      </c>
      <c r="K5">
        <v>0</v>
      </c>
      <c r="L5">
        <v>14</v>
      </c>
      <c r="M5">
        <v>6750</v>
      </c>
    </row>
    <row r="6" spans="1:13" x14ac:dyDescent="0.25">
      <c r="A6">
        <v>2001</v>
      </c>
      <c r="B6">
        <v>0</v>
      </c>
      <c r="C6">
        <v>235</v>
      </c>
      <c r="D6">
        <v>68</v>
      </c>
      <c r="E6">
        <v>6</v>
      </c>
      <c r="F6">
        <v>434</v>
      </c>
      <c r="G6">
        <v>5</v>
      </c>
      <c r="H6">
        <v>19</v>
      </c>
      <c r="I6">
        <v>683</v>
      </c>
      <c r="J6">
        <v>29</v>
      </c>
      <c r="K6">
        <v>0</v>
      </c>
      <c r="L6">
        <v>22</v>
      </c>
      <c r="M6">
        <v>6965</v>
      </c>
    </row>
    <row r="7" spans="1:13" x14ac:dyDescent="0.25">
      <c r="A7">
        <v>2002</v>
      </c>
      <c r="B7">
        <v>1</v>
      </c>
      <c r="C7">
        <v>310</v>
      </c>
      <c r="D7">
        <v>92</v>
      </c>
      <c r="E7">
        <v>10</v>
      </c>
      <c r="F7">
        <v>464</v>
      </c>
      <c r="G7">
        <v>7</v>
      </c>
      <c r="H7">
        <v>38</v>
      </c>
      <c r="I7">
        <v>683</v>
      </c>
      <c r="J7">
        <v>23</v>
      </c>
      <c r="K7">
        <v>1</v>
      </c>
      <c r="L7">
        <v>38</v>
      </c>
      <c r="M7">
        <v>7525</v>
      </c>
    </row>
    <row r="8" spans="1:13" x14ac:dyDescent="0.25">
      <c r="A8">
        <v>2003</v>
      </c>
      <c r="B8">
        <v>8</v>
      </c>
      <c r="C8">
        <v>380</v>
      </c>
      <c r="D8">
        <v>105</v>
      </c>
      <c r="E8">
        <v>13</v>
      </c>
      <c r="F8">
        <v>518</v>
      </c>
      <c r="G8">
        <v>9</v>
      </c>
      <c r="H8">
        <v>68</v>
      </c>
      <c r="I8">
        <v>682</v>
      </c>
      <c r="J8">
        <v>29</v>
      </c>
      <c r="K8">
        <v>2</v>
      </c>
      <c r="L8">
        <v>78</v>
      </c>
      <c r="M8">
        <v>7846</v>
      </c>
    </row>
    <row r="9" spans="1:13" x14ac:dyDescent="0.25">
      <c r="A9">
        <v>2004</v>
      </c>
      <c r="B9">
        <v>7</v>
      </c>
      <c r="C9">
        <v>440</v>
      </c>
      <c r="D9">
        <v>155</v>
      </c>
      <c r="E9">
        <v>25</v>
      </c>
      <c r="F9">
        <v>559</v>
      </c>
      <c r="G9">
        <v>13</v>
      </c>
      <c r="H9">
        <v>94</v>
      </c>
      <c r="I9">
        <v>819</v>
      </c>
      <c r="J9">
        <v>32</v>
      </c>
      <c r="K9">
        <v>0</v>
      </c>
      <c r="L9">
        <v>106</v>
      </c>
      <c r="M9">
        <v>8585</v>
      </c>
    </row>
    <row r="10" spans="1:13" x14ac:dyDescent="0.25">
      <c r="A10">
        <v>2005</v>
      </c>
      <c r="B10">
        <v>17</v>
      </c>
      <c r="C10">
        <v>503</v>
      </c>
      <c r="D10">
        <v>153</v>
      </c>
      <c r="E10">
        <v>48</v>
      </c>
      <c r="F10">
        <v>690</v>
      </c>
      <c r="G10">
        <v>13</v>
      </c>
      <c r="H10">
        <v>107</v>
      </c>
      <c r="I10">
        <v>869</v>
      </c>
      <c r="J10">
        <v>49</v>
      </c>
      <c r="K10">
        <v>4</v>
      </c>
      <c r="L10">
        <v>210</v>
      </c>
      <c r="M10">
        <v>9404</v>
      </c>
    </row>
    <row r="11" spans="1:13" x14ac:dyDescent="0.25">
      <c r="A11">
        <v>2006</v>
      </c>
      <c r="B11">
        <v>16</v>
      </c>
      <c r="C11">
        <v>522</v>
      </c>
      <c r="D11">
        <v>187</v>
      </c>
      <c r="E11">
        <v>45</v>
      </c>
      <c r="F11">
        <v>723</v>
      </c>
      <c r="G11">
        <v>27</v>
      </c>
      <c r="H11">
        <v>150</v>
      </c>
      <c r="I11">
        <v>975</v>
      </c>
      <c r="J11">
        <v>56</v>
      </c>
      <c r="K11">
        <v>4</v>
      </c>
      <c r="L11">
        <v>266</v>
      </c>
      <c r="M11">
        <v>10461</v>
      </c>
    </row>
    <row r="12" spans="1:13" x14ac:dyDescent="0.25">
      <c r="A12">
        <v>2007</v>
      </c>
      <c r="B12">
        <v>21</v>
      </c>
      <c r="C12">
        <v>633</v>
      </c>
      <c r="D12">
        <v>225</v>
      </c>
      <c r="E12">
        <v>56</v>
      </c>
      <c r="F12">
        <v>896</v>
      </c>
      <c r="G12">
        <v>29</v>
      </c>
      <c r="H12">
        <v>164</v>
      </c>
      <c r="I12">
        <v>1104</v>
      </c>
      <c r="J12">
        <v>72</v>
      </c>
      <c r="K12">
        <v>1</v>
      </c>
      <c r="L12">
        <v>414</v>
      </c>
      <c r="M12">
        <v>11510</v>
      </c>
    </row>
    <row r="13" spans="1:13" x14ac:dyDescent="0.25">
      <c r="A13">
        <v>2008</v>
      </c>
      <c r="B13">
        <v>23</v>
      </c>
      <c r="C13">
        <v>695</v>
      </c>
      <c r="D13">
        <v>231</v>
      </c>
      <c r="E13">
        <v>97</v>
      </c>
      <c r="F13">
        <v>950</v>
      </c>
      <c r="G13">
        <v>27</v>
      </c>
      <c r="H13">
        <v>212</v>
      </c>
      <c r="I13">
        <v>1142</v>
      </c>
      <c r="J13">
        <v>60</v>
      </c>
      <c r="K13">
        <v>3</v>
      </c>
      <c r="L13">
        <v>647</v>
      </c>
      <c r="M13">
        <v>12193</v>
      </c>
    </row>
    <row r="14" spans="1:13" x14ac:dyDescent="0.25">
      <c r="A14">
        <v>2009</v>
      </c>
      <c r="B14">
        <v>39</v>
      </c>
      <c r="C14">
        <v>815</v>
      </c>
      <c r="D14">
        <v>279</v>
      </c>
      <c r="E14">
        <v>117</v>
      </c>
      <c r="F14">
        <v>1140</v>
      </c>
      <c r="G14">
        <v>45</v>
      </c>
      <c r="H14">
        <v>219</v>
      </c>
      <c r="I14">
        <v>1146</v>
      </c>
      <c r="J14">
        <v>81</v>
      </c>
      <c r="K14">
        <v>3</v>
      </c>
      <c r="L14">
        <v>887</v>
      </c>
      <c r="M14">
        <v>13998</v>
      </c>
    </row>
    <row r="15" spans="1:13" x14ac:dyDescent="0.25">
      <c r="A15">
        <v>2010</v>
      </c>
      <c r="B15">
        <v>67</v>
      </c>
      <c r="C15">
        <v>924</v>
      </c>
      <c r="D15">
        <v>314</v>
      </c>
      <c r="E15">
        <v>146</v>
      </c>
      <c r="F15">
        <v>1107</v>
      </c>
      <c r="G15">
        <v>33</v>
      </c>
      <c r="H15">
        <v>216</v>
      </c>
      <c r="I15">
        <v>1117</v>
      </c>
      <c r="J15">
        <v>100</v>
      </c>
      <c r="K15">
        <v>3</v>
      </c>
      <c r="L15">
        <v>1050</v>
      </c>
      <c r="M15">
        <v>13404</v>
      </c>
    </row>
    <row r="16" spans="1:13" x14ac:dyDescent="0.25">
      <c r="A16">
        <v>2011</v>
      </c>
      <c r="B16">
        <v>60</v>
      </c>
      <c r="C16">
        <v>1003</v>
      </c>
      <c r="D16">
        <v>319</v>
      </c>
      <c r="E16">
        <v>149</v>
      </c>
      <c r="F16">
        <v>1150</v>
      </c>
      <c r="G16">
        <v>46</v>
      </c>
      <c r="H16">
        <v>239</v>
      </c>
      <c r="I16">
        <v>1142</v>
      </c>
      <c r="J16">
        <v>102</v>
      </c>
      <c r="K16">
        <v>21</v>
      </c>
      <c r="L16">
        <v>1341</v>
      </c>
      <c r="M16">
        <v>14412</v>
      </c>
    </row>
    <row r="17" spans="1:13" x14ac:dyDescent="0.25">
      <c r="A17">
        <v>2012</v>
      </c>
      <c r="B17">
        <v>101</v>
      </c>
      <c r="C17">
        <v>1102</v>
      </c>
      <c r="D17">
        <v>326</v>
      </c>
      <c r="E17">
        <v>168</v>
      </c>
      <c r="F17">
        <v>1242</v>
      </c>
      <c r="G17">
        <v>54</v>
      </c>
      <c r="H17">
        <v>250</v>
      </c>
      <c r="I17">
        <v>1121</v>
      </c>
      <c r="J17">
        <v>149</v>
      </c>
      <c r="K17">
        <v>18</v>
      </c>
      <c r="L17">
        <v>1608</v>
      </c>
      <c r="M17">
        <v>15104</v>
      </c>
    </row>
    <row r="18" spans="1:13" x14ac:dyDescent="0.25">
      <c r="A18">
        <v>2013</v>
      </c>
      <c r="B18">
        <v>122</v>
      </c>
      <c r="C18">
        <v>1157</v>
      </c>
      <c r="D18">
        <v>394</v>
      </c>
      <c r="E18">
        <v>215</v>
      </c>
      <c r="F18">
        <v>1444</v>
      </c>
      <c r="G18">
        <v>90</v>
      </c>
      <c r="H18">
        <v>288</v>
      </c>
      <c r="I18">
        <v>1279</v>
      </c>
      <c r="J18">
        <v>147</v>
      </c>
      <c r="K18">
        <v>31</v>
      </c>
      <c r="L18">
        <v>1809</v>
      </c>
      <c r="M18">
        <v>16398</v>
      </c>
    </row>
    <row r="19" spans="1:13" x14ac:dyDescent="0.25">
      <c r="A19">
        <v>2014</v>
      </c>
      <c r="B19">
        <v>149</v>
      </c>
      <c r="C19">
        <v>1300</v>
      </c>
      <c r="D19">
        <v>399</v>
      </c>
      <c r="E19">
        <v>182</v>
      </c>
      <c r="F19">
        <v>1489</v>
      </c>
      <c r="G19">
        <v>101</v>
      </c>
      <c r="H19">
        <v>360</v>
      </c>
      <c r="I19">
        <v>1524</v>
      </c>
      <c r="J19">
        <v>160</v>
      </c>
      <c r="K19">
        <v>54</v>
      </c>
      <c r="L19">
        <v>1878</v>
      </c>
      <c r="M19">
        <v>16875</v>
      </c>
    </row>
    <row r="20" spans="1:13" x14ac:dyDescent="0.25">
      <c r="A20">
        <v>2015</v>
      </c>
      <c r="B20">
        <v>181</v>
      </c>
      <c r="C20">
        <v>1375</v>
      </c>
      <c r="D20">
        <v>449</v>
      </c>
      <c r="E20">
        <v>242</v>
      </c>
      <c r="F20">
        <v>1828</v>
      </c>
      <c r="G20">
        <v>122</v>
      </c>
      <c r="H20">
        <v>324</v>
      </c>
      <c r="I20">
        <v>1449</v>
      </c>
      <c r="J20">
        <v>191</v>
      </c>
      <c r="K20">
        <v>72</v>
      </c>
      <c r="L20">
        <v>2185</v>
      </c>
      <c r="M20">
        <v>18681</v>
      </c>
    </row>
    <row r="21" spans="1:13" x14ac:dyDescent="0.25">
      <c r="A21">
        <v>2016</v>
      </c>
      <c r="B21">
        <v>262</v>
      </c>
      <c r="C21">
        <v>1655</v>
      </c>
      <c r="D21">
        <v>529</v>
      </c>
      <c r="E21">
        <v>241</v>
      </c>
      <c r="F21">
        <v>2259</v>
      </c>
      <c r="G21">
        <v>192</v>
      </c>
      <c r="H21">
        <v>413</v>
      </c>
      <c r="I21">
        <v>1789</v>
      </c>
      <c r="J21">
        <v>228</v>
      </c>
      <c r="K21">
        <v>144</v>
      </c>
      <c r="L21">
        <v>2990</v>
      </c>
      <c r="M21">
        <v>23154</v>
      </c>
    </row>
    <row r="22" spans="1:13" x14ac:dyDescent="0.25">
      <c r="A22">
        <v>2017</v>
      </c>
      <c r="B22">
        <v>317</v>
      </c>
      <c r="C22">
        <v>1567</v>
      </c>
      <c r="D22">
        <v>561</v>
      </c>
      <c r="E22">
        <v>269</v>
      </c>
      <c r="F22">
        <v>2293</v>
      </c>
      <c r="G22">
        <v>219</v>
      </c>
      <c r="H22">
        <v>389</v>
      </c>
      <c r="I22">
        <v>1629</v>
      </c>
      <c r="J22">
        <v>271</v>
      </c>
      <c r="K22">
        <v>222</v>
      </c>
      <c r="L22">
        <v>3053</v>
      </c>
      <c r="M22">
        <v>22974</v>
      </c>
    </row>
    <row r="23" spans="1:13" x14ac:dyDescent="0.25">
      <c r="A23">
        <v>2018</v>
      </c>
      <c r="B23">
        <v>367</v>
      </c>
      <c r="C23">
        <v>1836</v>
      </c>
      <c r="D23">
        <v>654</v>
      </c>
      <c r="E23">
        <v>331</v>
      </c>
      <c r="F23">
        <v>2849</v>
      </c>
      <c r="G23">
        <v>349</v>
      </c>
      <c r="H23">
        <v>523</v>
      </c>
      <c r="I23">
        <v>1725</v>
      </c>
      <c r="J23">
        <v>339</v>
      </c>
      <c r="K23">
        <v>416</v>
      </c>
      <c r="L23">
        <v>3654</v>
      </c>
      <c r="M23">
        <v>26656</v>
      </c>
    </row>
    <row r="24" spans="1:13" x14ac:dyDescent="0.25">
      <c r="A24">
        <v>2019</v>
      </c>
      <c r="B24">
        <v>455</v>
      </c>
      <c r="C24">
        <v>1996</v>
      </c>
      <c r="D24">
        <v>731</v>
      </c>
      <c r="E24">
        <v>377</v>
      </c>
      <c r="F24">
        <v>3257</v>
      </c>
      <c r="G24">
        <v>526</v>
      </c>
      <c r="H24">
        <v>576</v>
      </c>
      <c r="I24">
        <v>1791</v>
      </c>
      <c r="J24">
        <v>366</v>
      </c>
      <c r="K24">
        <v>686</v>
      </c>
      <c r="L24">
        <v>4208</v>
      </c>
      <c r="M24">
        <v>30743</v>
      </c>
    </row>
    <row r="25" spans="1:13" x14ac:dyDescent="0.25">
      <c r="A25">
        <v>2020</v>
      </c>
      <c r="B25">
        <v>496</v>
      </c>
      <c r="C25">
        <v>2102</v>
      </c>
      <c r="D25">
        <v>739</v>
      </c>
      <c r="E25">
        <v>496</v>
      </c>
      <c r="F25">
        <v>3857</v>
      </c>
      <c r="G25">
        <v>578</v>
      </c>
      <c r="H25">
        <v>550</v>
      </c>
      <c r="I25">
        <v>1774</v>
      </c>
      <c r="J25">
        <v>434</v>
      </c>
      <c r="K25">
        <v>1133</v>
      </c>
      <c r="L25">
        <v>4898</v>
      </c>
      <c r="M25">
        <v>35811</v>
      </c>
    </row>
    <row r="26" spans="1:13" x14ac:dyDescent="0.25">
      <c r="A26">
        <v>2021</v>
      </c>
      <c r="B26">
        <v>591</v>
      </c>
      <c r="C26">
        <v>2312</v>
      </c>
      <c r="D26">
        <v>804</v>
      </c>
      <c r="E26">
        <v>605</v>
      </c>
      <c r="F26">
        <v>4822</v>
      </c>
      <c r="G26">
        <v>692</v>
      </c>
      <c r="H26">
        <v>545</v>
      </c>
      <c r="I26">
        <v>1881</v>
      </c>
      <c r="J26">
        <v>507</v>
      </c>
      <c r="K26">
        <v>1496</v>
      </c>
      <c r="L26">
        <v>5407</v>
      </c>
      <c r="M26">
        <v>40752</v>
      </c>
    </row>
    <row r="27" spans="1:13" x14ac:dyDescent="0.25">
      <c r="A27">
        <v>2022</v>
      </c>
      <c r="B27">
        <v>660</v>
      </c>
      <c r="C27">
        <v>2375</v>
      </c>
      <c r="D27">
        <v>801</v>
      </c>
      <c r="E27">
        <v>733</v>
      </c>
      <c r="F27">
        <v>5260</v>
      </c>
      <c r="G27">
        <v>864</v>
      </c>
      <c r="H27">
        <v>575</v>
      </c>
      <c r="I27">
        <v>1810</v>
      </c>
      <c r="J27">
        <v>502</v>
      </c>
      <c r="K27">
        <v>2121</v>
      </c>
      <c r="L27">
        <v>6062</v>
      </c>
      <c r="M27">
        <v>43603</v>
      </c>
    </row>
    <row r="29" spans="1:13" x14ac:dyDescent="0.25">
      <c r="B29">
        <f>SUM(B15:B23)</f>
        <v>1626</v>
      </c>
      <c r="C29">
        <f t="shared" ref="C29:M29" si="0">SUM(C15:C23)</f>
        <v>11919</v>
      </c>
      <c r="D29">
        <f t="shared" si="0"/>
        <v>3945</v>
      </c>
      <c r="E29">
        <f t="shared" si="0"/>
        <v>1943</v>
      </c>
      <c r="F29">
        <f t="shared" si="0"/>
        <v>15661</v>
      </c>
      <c r="G29">
        <f t="shared" si="0"/>
        <v>1206</v>
      </c>
      <c r="H29">
        <f t="shared" si="0"/>
        <v>3002</v>
      </c>
      <c r="I29">
        <f t="shared" si="0"/>
        <v>12775</v>
      </c>
      <c r="J29">
        <f t="shared" si="0"/>
        <v>1687</v>
      </c>
      <c r="K29">
        <f t="shared" si="0"/>
        <v>981</v>
      </c>
      <c r="L29">
        <f t="shared" si="0"/>
        <v>19568</v>
      </c>
      <c r="M29">
        <f t="shared" si="0"/>
        <v>167658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6C62F-2E67-4E6F-B71A-CD3D0AFA3BE1}">
  <dimension ref="A1:AR61"/>
  <sheetViews>
    <sheetView topLeftCell="V13" workbookViewId="0">
      <selection activeCell="W21" sqref="W21"/>
    </sheetView>
  </sheetViews>
  <sheetFormatPr defaultRowHeight="15" x14ac:dyDescent="0.25"/>
  <sheetData>
    <row r="1" spans="1:39" x14ac:dyDescent="0.25">
      <c r="A1" t="s">
        <v>12</v>
      </c>
      <c r="B1" t="s">
        <v>12</v>
      </c>
      <c r="C1" t="s">
        <v>12</v>
      </c>
      <c r="E1" t="s">
        <v>13</v>
      </c>
      <c r="F1" t="s">
        <v>13</v>
      </c>
      <c r="G1" t="s">
        <v>13</v>
      </c>
      <c r="I1" t="s">
        <v>14</v>
      </c>
      <c r="J1" t="s">
        <v>14</v>
      </c>
      <c r="K1" t="s">
        <v>14</v>
      </c>
      <c r="M1" t="s">
        <v>15</v>
      </c>
      <c r="N1" t="s">
        <v>15</v>
      </c>
      <c r="O1" t="s">
        <v>15</v>
      </c>
      <c r="Q1" t="s">
        <v>16</v>
      </c>
      <c r="R1" t="s">
        <v>16</v>
      </c>
      <c r="S1" t="s">
        <v>16</v>
      </c>
      <c r="U1" t="s">
        <v>17</v>
      </c>
      <c r="V1" t="s">
        <v>17</v>
      </c>
      <c r="W1" t="s">
        <v>17</v>
      </c>
      <c r="Y1" t="s">
        <v>18</v>
      </c>
      <c r="Z1" t="s">
        <v>18</v>
      </c>
      <c r="AA1" t="s">
        <v>18</v>
      </c>
      <c r="AC1" t="s">
        <v>19</v>
      </c>
      <c r="AD1" t="s">
        <v>19</v>
      </c>
      <c r="AE1" t="s">
        <v>19</v>
      </c>
      <c r="AG1" t="s">
        <v>20</v>
      </c>
      <c r="AH1" t="s">
        <v>20</v>
      </c>
      <c r="AI1" t="s">
        <v>20</v>
      </c>
      <c r="AK1" t="s">
        <v>21</v>
      </c>
      <c r="AL1" t="s">
        <v>21</v>
      </c>
      <c r="AM1" t="s">
        <v>21</v>
      </c>
    </row>
    <row r="2" spans="1:39" x14ac:dyDescent="0.25">
      <c r="A2" t="s">
        <v>22</v>
      </c>
      <c r="B2" t="s">
        <v>23</v>
      </c>
      <c r="C2" t="s">
        <v>24</v>
      </c>
      <c r="E2" t="s">
        <v>22</v>
      </c>
      <c r="F2" t="s">
        <v>23</v>
      </c>
      <c r="G2" t="s">
        <v>24</v>
      </c>
      <c r="I2" t="s">
        <v>22</v>
      </c>
      <c r="J2" t="s">
        <v>23</v>
      </c>
      <c r="K2" t="s">
        <v>24</v>
      </c>
      <c r="M2" t="s">
        <v>22</v>
      </c>
      <c r="N2" t="s">
        <v>23</v>
      </c>
      <c r="O2" t="s">
        <v>24</v>
      </c>
      <c r="Q2" t="s">
        <v>22</v>
      </c>
      <c r="R2" t="s">
        <v>23</v>
      </c>
      <c r="S2" t="s">
        <v>24</v>
      </c>
      <c r="U2" t="s">
        <v>22</v>
      </c>
      <c r="V2" t="s">
        <v>23</v>
      </c>
      <c r="W2" t="s">
        <v>24</v>
      </c>
      <c r="Y2" t="s">
        <v>22</v>
      </c>
      <c r="Z2" t="s">
        <v>23</v>
      </c>
      <c r="AA2" t="s">
        <v>24</v>
      </c>
      <c r="AC2" t="s">
        <v>22</v>
      </c>
      <c r="AD2" t="s">
        <v>23</v>
      </c>
      <c r="AE2" t="s">
        <v>24</v>
      </c>
      <c r="AG2" t="s">
        <v>22</v>
      </c>
      <c r="AH2" t="s">
        <v>23</v>
      </c>
      <c r="AI2" t="s">
        <v>24</v>
      </c>
      <c r="AK2" t="s">
        <v>22</v>
      </c>
      <c r="AL2" t="s">
        <v>23</v>
      </c>
      <c r="AM2" t="s">
        <v>24</v>
      </c>
    </row>
    <row r="3" spans="1:39" x14ac:dyDescent="0.25">
      <c r="A3">
        <v>93</v>
      </c>
      <c r="B3">
        <v>18.100000000000001</v>
      </c>
      <c r="C3">
        <v>0.14000000000000001</v>
      </c>
      <c r="E3" t="s">
        <v>25</v>
      </c>
      <c r="F3">
        <v>53</v>
      </c>
      <c r="G3" t="s">
        <v>25</v>
      </c>
      <c r="I3">
        <v>1500</v>
      </c>
      <c r="J3">
        <v>33.799999999999997</v>
      </c>
      <c r="K3">
        <v>0.97</v>
      </c>
      <c r="M3" t="s">
        <v>25</v>
      </c>
      <c r="O3" t="s">
        <v>26</v>
      </c>
      <c r="Q3">
        <v>3.26</v>
      </c>
      <c r="S3" t="s">
        <v>26</v>
      </c>
      <c r="U3">
        <v>2009.9999999999998</v>
      </c>
      <c r="V3">
        <v>40</v>
      </c>
      <c r="W3">
        <v>255</v>
      </c>
      <c r="Y3">
        <v>65</v>
      </c>
      <c r="Z3">
        <v>20</v>
      </c>
      <c r="AA3" t="s">
        <v>26</v>
      </c>
      <c r="AC3">
        <v>112</v>
      </c>
      <c r="AD3">
        <v>20.8</v>
      </c>
      <c r="AE3">
        <v>0.83</v>
      </c>
      <c r="AG3">
        <v>48.3</v>
      </c>
      <c r="AH3">
        <v>2.5</v>
      </c>
      <c r="AI3">
        <v>2.9</v>
      </c>
      <c r="AK3">
        <v>11.1</v>
      </c>
      <c r="AL3">
        <v>38</v>
      </c>
      <c r="AM3">
        <v>1.2</v>
      </c>
    </row>
    <row r="4" spans="1:39" x14ac:dyDescent="0.25">
      <c r="A4" t="s">
        <v>25</v>
      </c>
      <c r="B4">
        <v>162</v>
      </c>
      <c r="C4">
        <v>26.5</v>
      </c>
      <c r="E4">
        <v>26.8</v>
      </c>
      <c r="F4">
        <v>50.9</v>
      </c>
      <c r="G4" t="s">
        <v>26</v>
      </c>
      <c r="I4">
        <v>33.78</v>
      </c>
      <c r="J4">
        <v>4.2300000000000004</v>
      </c>
      <c r="K4">
        <v>8.1999999999999993</v>
      </c>
      <c r="M4">
        <v>2.3540000000000001</v>
      </c>
      <c r="O4">
        <v>35</v>
      </c>
      <c r="Q4">
        <v>31.501999999999999</v>
      </c>
      <c r="S4">
        <v>20</v>
      </c>
      <c r="U4">
        <v>5102</v>
      </c>
      <c r="W4">
        <v>108</v>
      </c>
      <c r="Y4">
        <v>190</v>
      </c>
      <c r="AA4">
        <v>1400</v>
      </c>
      <c r="AC4">
        <v>39.29</v>
      </c>
      <c r="AD4">
        <v>23</v>
      </c>
      <c r="AE4">
        <v>12.8</v>
      </c>
      <c r="AG4">
        <v>653.58000000000004</v>
      </c>
      <c r="AH4">
        <v>1.42</v>
      </c>
      <c r="AI4" t="s">
        <v>27</v>
      </c>
      <c r="AK4">
        <v>52.55</v>
      </c>
      <c r="AL4" t="s">
        <v>25</v>
      </c>
      <c r="AM4">
        <v>11</v>
      </c>
    </row>
    <row r="5" spans="1:39" x14ac:dyDescent="0.25">
      <c r="A5">
        <v>0.58799999999999997</v>
      </c>
      <c r="B5">
        <v>0.255</v>
      </c>
      <c r="C5">
        <v>1.5</v>
      </c>
      <c r="E5">
        <v>90.89</v>
      </c>
      <c r="F5">
        <v>677</v>
      </c>
      <c r="G5">
        <v>5845</v>
      </c>
      <c r="I5">
        <v>161.1</v>
      </c>
      <c r="J5">
        <v>113</v>
      </c>
      <c r="K5">
        <v>232</v>
      </c>
      <c r="M5" t="s">
        <v>25</v>
      </c>
      <c r="Q5">
        <v>11.5</v>
      </c>
      <c r="U5">
        <v>3288</v>
      </c>
      <c r="Y5">
        <v>5963</v>
      </c>
      <c r="AA5">
        <v>87.4</v>
      </c>
      <c r="AC5">
        <v>1.78</v>
      </c>
      <c r="AD5">
        <v>14</v>
      </c>
      <c r="AE5">
        <v>7.1</v>
      </c>
      <c r="AG5">
        <v>0.23</v>
      </c>
      <c r="AH5">
        <v>403</v>
      </c>
      <c r="AI5">
        <v>2.6</v>
      </c>
      <c r="AK5" t="s">
        <v>25</v>
      </c>
      <c r="AL5">
        <v>21200</v>
      </c>
      <c r="AM5">
        <v>11.9</v>
      </c>
    </row>
    <row r="6" spans="1:39" x14ac:dyDescent="0.25">
      <c r="A6">
        <v>3.1</v>
      </c>
      <c r="B6">
        <v>72</v>
      </c>
      <c r="C6" t="s">
        <v>25</v>
      </c>
      <c r="E6">
        <v>77.891999999999996</v>
      </c>
      <c r="F6">
        <v>15</v>
      </c>
      <c r="G6">
        <v>5.6</v>
      </c>
      <c r="I6">
        <v>14.8</v>
      </c>
      <c r="J6">
        <v>4.13</v>
      </c>
      <c r="K6" t="s">
        <v>28</v>
      </c>
      <c r="U6">
        <v>18000</v>
      </c>
      <c r="Y6">
        <v>810</v>
      </c>
      <c r="AC6">
        <v>100</v>
      </c>
      <c r="AD6">
        <v>5.48</v>
      </c>
      <c r="AE6">
        <v>104</v>
      </c>
      <c r="AG6">
        <v>43</v>
      </c>
      <c r="AH6">
        <v>12</v>
      </c>
      <c r="AI6">
        <v>36.9</v>
      </c>
      <c r="AK6">
        <v>6</v>
      </c>
      <c r="AL6">
        <v>6</v>
      </c>
      <c r="AM6">
        <v>370</v>
      </c>
    </row>
    <row r="7" spans="1:39" x14ac:dyDescent="0.25">
      <c r="A7">
        <v>35.700000000000003</v>
      </c>
      <c r="B7">
        <v>27.2</v>
      </c>
      <c r="E7">
        <v>1092</v>
      </c>
      <c r="F7">
        <v>262</v>
      </c>
      <c r="I7">
        <v>16.126000000000001</v>
      </c>
      <c r="J7">
        <v>25.7</v>
      </c>
      <c r="M7">
        <v>8</v>
      </c>
      <c r="Q7">
        <v>23</v>
      </c>
      <c r="U7">
        <v>1742</v>
      </c>
      <c r="Y7">
        <v>15000</v>
      </c>
      <c r="AC7">
        <v>7</v>
      </c>
      <c r="AD7">
        <v>2510</v>
      </c>
      <c r="AE7">
        <v>9.6</v>
      </c>
      <c r="AG7">
        <v>62</v>
      </c>
      <c r="AH7">
        <v>50</v>
      </c>
      <c r="AI7">
        <v>6.2</v>
      </c>
      <c r="AK7">
        <v>5</v>
      </c>
      <c r="AL7">
        <v>9</v>
      </c>
      <c r="AM7">
        <v>19</v>
      </c>
    </row>
    <row r="8" spans="1:39" x14ac:dyDescent="0.25">
      <c r="A8">
        <v>0.99399999999999999</v>
      </c>
      <c r="E8">
        <v>127000</v>
      </c>
      <c r="I8">
        <v>106.7</v>
      </c>
      <c r="M8" t="s">
        <v>26</v>
      </c>
      <c r="Q8">
        <v>0.28999999999999998</v>
      </c>
      <c r="U8">
        <v>12300</v>
      </c>
      <c r="Y8">
        <v>5698</v>
      </c>
      <c r="AC8">
        <v>0.18</v>
      </c>
      <c r="AD8">
        <v>31</v>
      </c>
      <c r="AE8">
        <v>349</v>
      </c>
      <c r="AG8">
        <v>0.16</v>
      </c>
      <c r="AH8">
        <v>97</v>
      </c>
      <c r="AI8">
        <v>7000</v>
      </c>
      <c r="AK8">
        <v>0.13</v>
      </c>
      <c r="AL8">
        <v>104</v>
      </c>
      <c r="AM8">
        <v>1.1000000000000001</v>
      </c>
    </row>
    <row r="9" spans="1:39" x14ac:dyDescent="0.25">
      <c r="A9">
        <v>137</v>
      </c>
      <c r="E9">
        <v>743</v>
      </c>
      <c r="I9">
        <v>3.8</v>
      </c>
      <c r="M9" t="s">
        <v>25</v>
      </c>
      <c r="Q9">
        <v>2.2999999999999998</v>
      </c>
      <c r="U9">
        <v>10.8</v>
      </c>
      <c r="Y9">
        <v>1870</v>
      </c>
      <c r="AC9">
        <v>4</v>
      </c>
      <c r="AD9">
        <v>16</v>
      </c>
      <c r="AE9">
        <v>11</v>
      </c>
      <c r="AG9" t="s">
        <v>27</v>
      </c>
      <c r="AH9">
        <v>0.502</v>
      </c>
      <c r="AI9">
        <v>0.41</v>
      </c>
      <c r="AK9">
        <v>13</v>
      </c>
      <c r="AL9" t="s">
        <v>27</v>
      </c>
      <c r="AM9" t="s">
        <v>25</v>
      </c>
    </row>
    <row r="10" spans="1:39" x14ac:dyDescent="0.25">
      <c r="A10">
        <v>15.2</v>
      </c>
      <c r="E10">
        <v>26</v>
      </c>
      <c r="I10">
        <v>826</v>
      </c>
      <c r="M10">
        <v>0.92</v>
      </c>
      <c r="Q10">
        <v>2.2999999999999998</v>
      </c>
      <c r="U10">
        <v>287.27999999999997</v>
      </c>
      <c r="Y10">
        <v>552</v>
      </c>
      <c r="AC10">
        <v>15</v>
      </c>
      <c r="AD10">
        <v>57000</v>
      </c>
      <c r="AE10">
        <v>25.55</v>
      </c>
      <c r="AG10">
        <v>7.1</v>
      </c>
      <c r="AI10">
        <v>4.0999999999999996</v>
      </c>
      <c r="AK10">
        <v>27</v>
      </c>
      <c r="AL10">
        <v>1.2070000000000001</v>
      </c>
      <c r="AM10">
        <v>5.7380000000000004</v>
      </c>
    </row>
    <row r="11" spans="1:39" x14ac:dyDescent="0.25">
      <c r="A11">
        <v>16.100000000000001</v>
      </c>
      <c r="E11">
        <v>767</v>
      </c>
      <c r="I11">
        <v>227</v>
      </c>
      <c r="M11">
        <v>46.2</v>
      </c>
      <c r="Q11">
        <v>51.3</v>
      </c>
      <c r="Y11">
        <v>75.67</v>
      </c>
      <c r="AC11">
        <v>19400</v>
      </c>
      <c r="AD11">
        <v>22</v>
      </c>
      <c r="AE11">
        <v>4.9000000000000004</v>
      </c>
      <c r="AG11">
        <v>40.200000000000003</v>
      </c>
      <c r="AI11" t="s">
        <v>25</v>
      </c>
      <c r="AK11">
        <v>8.2799999999999994</v>
      </c>
      <c r="AM11" t="s">
        <v>27</v>
      </c>
    </row>
    <row r="12" spans="1:39" x14ac:dyDescent="0.25">
      <c r="A12">
        <v>0.14000000000000001</v>
      </c>
      <c r="E12">
        <v>596</v>
      </c>
      <c r="I12">
        <v>2</v>
      </c>
      <c r="M12" t="s">
        <v>25</v>
      </c>
      <c r="Q12" t="s">
        <v>25</v>
      </c>
      <c r="AC12">
        <v>4.8</v>
      </c>
      <c r="AD12">
        <v>5.1130000000000004</v>
      </c>
      <c r="AE12">
        <v>27.7</v>
      </c>
      <c r="AG12">
        <v>5.4450000000000003</v>
      </c>
      <c r="AI12">
        <v>1.78</v>
      </c>
      <c r="AK12">
        <v>4.7</v>
      </c>
      <c r="AM12">
        <v>9.6</v>
      </c>
    </row>
    <row r="13" spans="1:39" x14ac:dyDescent="0.25">
      <c r="A13">
        <v>9.7799999999999994</v>
      </c>
      <c r="E13">
        <v>0.33</v>
      </c>
      <c r="I13">
        <v>27.5</v>
      </c>
      <c r="M13">
        <v>6806</v>
      </c>
      <c r="Q13">
        <v>39</v>
      </c>
      <c r="AC13">
        <v>53.5</v>
      </c>
      <c r="AK13">
        <v>4.1680000000000001</v>
      </c>
    </row>
    <row r="14" spans="1:39" x14ac:dyDescent="0.25">
      <c r="A14">
        <v>382.7473</v>
      </c>
      <c r="E14">
        <v>2630</v>
      </c>
      <c r="I14">
        <v>307.39999999999998</v>
      </c>
      <c r="M14" t="s">
        <v>25</v>
      </c>
      <c r="Q14">
        <v>6.9</v>
      </c>
      <c r="AC14" t="s">
        <v>25</v>
      </c>
    </row>
    <row r="15" spans="1:39" x14ac:dyDescent="0.25">
      <c r="A15">
        <v>63.1</v>
      </c>
      <c r="E15">
        <v>1390</v>
      </c>
      <c r="I15" t="s">
        <v>28</v>
      </c>
      <c r="M15" t="s">
        <v>25</v>
      </c>
      <c r="Q15" t="s">
        <v>29</v>
      </c>
      <c r="AC15">
        <v>5.3319999999999999</v>
      </c>
    </row>
    <row r="16" spans="1:39" x14ac:dyDescent="0.25">
      <c r="A16">
        <v>233</v>
      </c>
      <c r="E16">
        <v>49.8</v>
      </c>
      <c r="I16">
        <v>45.7</v>
      </c>
      <c r="M16">
        <v>2.2999999999999998</v>
      </c>
      <c r="Q16">
        <v>15.6</v>
      </c>
    </row>
    <row r="17" spans="1:44" x14ac:dyDescent="0.25">
      <c r="A17">
        <v>80.5</v>
      </c>
      <c r="E17">
        <v>768</v>
      </c>
      <c r="I17">
        <v>41.9</v>
      </c>
      <c r="M17">
        <v>23.9</v>
      </c>
      <c r="Q17">
        <v>55.9</v>
      </c>
    </row>
    <row r="18" spans="1:44" x14ac:dyDescent="0.25">
      <c r="A18">
        <v>18.399999999999999</v>
      </c>
      <c r="E18">
        <v>1275.9349999999999</v>
      </c>
      <c r="I18" t="s">
        <v>25</v>
      </c>
      <c r="M18">
        <v>10</v>
      </c>
      <c r="Q18">
        <v>26</v>
      </c>
      <c r="AQ18" t="s">
        <v>30</v>
      </c>
      <c r="AR18" t="s">
        <v>31</v>
      </c>
    </row>
    <row r="19" spans="1:44" x14ac:dyDescent="0.25">
      <c r="A19">
        <v>339</v>
      </c>
      <c r="E19">
        <v>125</v>
      </c>
      <c r="M19" t="s">
        <v>25</v>
      </c>
      <c r="Q19">
        <v>2.76</v>
      </c>
      <c r="AQ19" t="s">
        <v>22</v>
      </c>
      <c r="AR19">
        <v>1</v>
      </c>
    </row>
    <row r="20" spans="1:44" x14ac:dyDescent="0.25">
      <c r="A20">
        <v>83</v>
      </c>
      <c r="M20">
        <v>1.95</v>
      </c>
      <c r="Q20" t="s">
        <v>25</v>
      </c>
      <c r="AQ20" t="s">
        <v>177</v>
      </c>
      <c r="AR20">
        <v>2</v>
      </c>
    </row>
    <row r="21" spans="1:44" x14ac:dyDescent="0.25">
      <c r="Q21">
        <v>7.67</v>
      </c>
      <c r="AQ21" t="s">
        <v>24</v>
      </c>
      <c r="AR21">
        <v>3</v>
      </c>
    </row>
    <row r="23" spans="1:44" x14ac:dyDescent="0.25">
      <c r="A23" t="s">
        <v>12</v>
      </c>
      <c r="B23" t="s">
        <v>22</v>
      </c>
      <c r="C23">
        <v>1</v>
      </c>
      <c r="D23">
        <v>93</v>
      </c>
      <c r="E23" t="s">
        <v>25</v>
      </c>
      <c r="F23">
        <v>0.58799999999999997</v>
      </c>
      <c r="G23">
        <v>3.1</v>
      </c>
      <c r="H23">
        <v>35.700000000000003</v>
      </c>
      <c r="I23">
        <v>0.99399999999999999</v>
      </c>
      <c r="J23">
        <v>137</v>
      </c>
      <c r="K23">
        <v>15.2</v>
      </c>
      <c r="L23">
        <v>16.100000000000001</v>
      </c>
      <c r="M23">
        <v>0.14000000000000001</v>
      </c>
      <c r="N23">
        <v>9.7799999999999994</v>
      </c>
      <c r="O23">
        <v>382.7473</v>
      </c>
      <c r="P23">
        <v>63.1</v>
      </c>
      <c r="Q23">
        <v>233</v>
      </c>
      <c r="R23">
        <v>80.5</v>
      </c>
      <c r="S23">
        <v>18.399999999999999</v>
      </c>
      <c r="T23">
        <v>339</v>
      </c>
      <c r="U23">
        <v>83</v>
      </c>
    </row>
    <row r="24" spans="1:44" x14ac:dyDescent="0.25">
      <c r="A24" t="s">
        <v>12</v>
      </c>
      <c r="B24" t="s">
        <v>23</v>
      </c>
      <c r="C24">
        <v>2</v>
      </c>
      <c r="D24">
        <v>18.100000000000001</v>
      </c>
      <c r="E24">
        <v>162</v>
      </c>
      <c r="F24">
        <v>0.255</v>
      </c>
      <c r="G24">
        <v>72</v>
      </c>
      <c r="H24">
        <v>27.2</v>
      </c>
    </row>
    <row r="25" spans="1:44" x14ac:dyDescent="0.25">
      <c r="A25" t="s">
        <v>12</v>
      </c>
      <c r="B25" t="s">
        <v>24</v>
      </c>
      <c r="C25">
        <v>3</v>
      </c>
      <c r="D25">
        <v>0.14000000000000001</v>
      </c>
      <c r="E25">
        <v>26.5</v>
      </c>
      <c r="F25">
        <v>1.5</v>
      </c>
      <c r="G25" t="s">
        <v>25</v>
      </c>
    </row>
    <row r="26" spans="1:44" x14ac:dyDescent="0.25">
      <c r="C26">
        <v>4</v>
      </c>
    </row>
    <row r="27" spans="1:44" x14ac:dyDescent="0.25">
      <c r="A27" t="s">
        <v>13</v>
      </c>
      <c r="B27" t="s">
        <v>22</v>
      </c>
      <c r="C27">
        <v>5</v>
      </c>
      <c r="D27" t="s">
        <v>25</v>
      </c>
      <c r="E27">
        <v>26.8</v>
      </c>
      <c r="F27">
        <v>90.89</v>
      </c>
      <c r="G27">
        <v>77.891999999999996</v>
      </c>
      <c r="H27">
        <v>1092</v>
      </c>
      <c r="I27">
        <v>127000</v>
      </c>
      <c r="J27">
        <v>743</v>
      </c>
      <c r="K27">
        <v>26</v>
      </c>
      <c r="L27">
        <v>767</v>
      </c>
      <c r="M27">
        <v>596</v>
      </c>
      <c r="N27">
        <v>0.33</v>
      </c>
      <c r="O27">
        <v>2630</v>
      </c>
      <c r="P27">
        <v>1390</v>
      </c>
      <c r="Q27">
        <v>49.8</v>
      </c>
      <c r="R27">
        <v>768</v>
      </c>
      <c r="S27">
        <v>1275.9349999999999</v>
      </c>
      <c r="T27">
        <v>125</v>
      </c>
    </row>
    <row r="28" spans="1:44" x14ac:dyDescent="0.25">
      <c r="A28" t="s">
        <v>13</v>
      </c>
      <c r="B28" t="s">
        <v>23</v>
      </c>
      <c r="C28">
        <v>6</v>
      </c>
      <c r="D28">
        <v>53</v>
      </c>
      <c r="E28">
        <v>50.9</v>
      </c>
      <c r="F28">
        <v>677</v>
      </c>
      <c r="G28">
        <v>15</v>
      </c>
      <c r="H28">
        <v>262</v>
      </c>
    </row>
    <row r="29" spans="1:44" x14ac:dyDescent="0.25">
      <c r="A29" t="s">
        <v>13</v>
      </c>
      <c r="B29" t="s">
        <v>24</v>
      </c>
      <c r="C29">
        <v>7</v>
      </c>
      <c r="D29" t="s">
        <v>25</v>
      </c>
      <c r="E29" t="s">
        <v>26</v>
      </c>
      <c r="F29">
        <v>5845</v>
      </c>
      <c r="G29">
        <v>5.6</v>
      </c>
    </row>
    <row r="30" spans="1:44" x14ac:dyDescent="0.25">
      <c r="C30">
        <v>8</v>
      </c>
    </row>
    <row r="31" spans="1:44" x14ac:dyDescent="0.25">
      <c r="A31" t="s">
        <v>14</v>
      </c>
      <c r="B31" t="s">
        <v>22</v>
      </c>
      <c r="C31">
        <v>9</v>
      </c>
      <c r="D31">
        <v>1500</v>
      </c>
      <c r="E31">
        <v>33.78</v>
      </c>
      <c r="F31">
        <v>161.1</v>
      </c>
      <c r="G31">
        <v>14.8</v>
      </c>
      <c r="H31">
        <v>16.126000000000001</v>
      </c>
      <c r="I31">
        <v>106.7</v>
      </c>
      <c r="J31">
        <v>3.8</v>
      </c>
      <c r="K31">
        <v>826</v>
      </c>
      <c r="L31">
        <v>227</v>
      </c>
      <c r="M31">
        <v>2</v>
      </c>
      <c r="N31">
        <v>27.5</v>
      </c>
      <c r="O31">
        <v>307.39999999999998</v>
      </c>
      <c r="P31" t="s">
        <v>28</v>
      </c>
      <c r="Q31">
        <v>45.7</v>
      </c>
      <c r="R31">
        <v>41.9</v>
      </c>
      <c r="S31" t="s">
        <v>25</v>
      </c>
    </row>
    <row r="32" spans="1:44" x14ac:dyDescent="0.25">
      <c r="A32" t="s">
        <v>14</v>
      </c>
      <c r="B32" t="s">
        <v>23</v>
      </c>
      <c r="C32">
        <v>10</v>
      </c>
      <c r="D32">
        <v>33.799999999999997</v>
      </c>
      <c r="E32">
        <v>4.2300000000000004</v>
      </c>
      <c r="F32">
        <v>113</v>
      </c>
      <c r="G32">
        <v>4.13</v>
      </c>
      <c r="H32">
        <v>25.7</v>
      </c>
    </row>
    <row r="33" spans="1:22" x14ac:dyDescent="0.25">
      <c r="A33" t="s">
        <v>14</v>
      </c>
      <c r="B33" t="s">
        <v>24</v>
      </c>
      <c r="C33">
        <v>11</v>
      </c>
      <c r="D33">
        <v>0.97</v>
      </c>
      <c r="E33">
        <v>8.1999999999999993</v>
      </c>
      <c r="F33">
        <v>232</v>
      </c>
      <c r="G33" t="s">
        <v>28</v>
      </c>
    </row>
    <row r="34" spans="1:22" x14ac:dyDescent="0.25">
      <c r="C34">
        <v>12</v>
      </c>
    </row>
    <row r="35" spans="1:22" x14ac:dyDescent="0.25">
      <c r="A35" t="s">
        <v>15</v>
      </c>
      <c r="B35" t="s">
        <v>22</v>
      </c>
      <c r="C35">
        <v>13</v>
      </c>
      <c r="D35" t="s">
        <v>25</v>
      </c>
      <c r="E35">
        <v>2.3540000000000001</v>
      </c>
      <c r="F35" t="s">
        <v>25</v>
      </c>
      <c r="H35">
        <v>8</v>
      </c>
      <c r="I35" t="s">
        <v>26</v>
      </c>
      <c r="J35" t="s">
        <v>25</v>
      </c>
      <c r="K35">
        <v>0.92</v>
      </c>
      <c r="L35">
        <v>46.2</v>
      </c>
      <c r="M35" t="s">
        <v>25</v>
      </c>
      <c r="N35">
        <v>6806</v>
      </c>
      <c r="O35" t="s">
        <v>25</v>
      </c>
      <c r="P35" t="s">
        <v>25</v>
      </c>
      <c r="Q35">
        <v>2.2999999999999998</v>
      </c>
      <c r="R35">
        <v>23.9</v>
      </c>
      <c r="S35">
        <v>10</v>
      </c>
      <c r="T35" t="s">
        <v>25</v>
      </c>
      <c r="U35">
        <v>1.95</v>
      </c>
    </row>
    <row r="36" spans="1:22" x14ac:dyDescent="0.25">
      <c r="A36" t="s">
        <v>15</v>
      </c>
      <c r="B36" t="s">
        <v>23</v>
      </c>
      <c r="C36">
        <v>14</v>
      </c>
    </row>
    <row r="37" spans="1:22" x14ac:dyDescent="0.25">
      <c r="A37" t="s">
        <v>15</v>
      </c>
      <c r="B37" t="s">
        <v>24</v>
      </c>
      <c r="C37">
        <v>15</v>
      </c>
      <c r="D37" t="s">
        <v>26</v>
      </c>
      <c r="E37">
        <v>35</v>
      </c>
    </row>
    <row r="38" spans="1:22" x14ac:dyDescent="0.25">
      <c r="C38">
        <v>16</v>
      </c>
    </row>
    <row r="39" spans="1:22" x14ac:dyDescent="0.25">
      <c r="A39" t="s">
        <v>16</v>
      </c>
      <c r="B39" t="s">
        <v>22</v>
      </c>
      <c r="C39">
        <v>17</v>
      </c>
      <c r="D39">
        <v>3.26</v>
      </c>
      <c r="E39">
        <v>31.501999999999999</v>
      </c>
      <c r="F39">
        <v>11.5</v>
      </c>
      <c r="H39">
        <v>23</v>
      </c>
      <c r="I39">
        <v>0.28999999999999998</v>
      </c>
      <c r="J39">
        <v>2.2999999999999998</v>
      </c>
      <c r="K39">
        <v>2.2999999999999998</v>
      </c>
      <c r="L39">
        <v>51.3</v>
      </c>
      <c r="M39" t="s">
        <v>25</v>
      </c>
      <c r="N39">
        <v>39</v>
      </c>
      <c r="O39">
        <v>6.9</v>
      </c>
      <c r="P39" t="s">
        <v>29</v>
      </c>
      <c r="Q39">
        <v>15.6</v>
      </c>
      <c r="R39">
        <v>55.9</v>
      </c>
      <c r="S39">
        <v>26</v>
      </c>
      <c r="T39">
        <v>2.76</v>
      </c>
      <c r="U39" t="s">
        <v>25</v>
      </c>
      <c r="V39">
        <v>7.67</v>
      </c>
    </row>
    <row r="40" spans="1:22" x14ac:dyDescent="0.25">
      <c r="A40" t="s">
        <v>16</v>
      </c>
      <c r="B40" t="s">
        <v>23</v>
      </c>
      <c r="C40">
        <v>18</v>
      </c>
    </row>
    <row r="41" spans="1:22" x14ac:dyDescent="0.25">
      <c r="A41" t="s">
        <v>16</v>
      </c>
      <c r="B41" t="s">
        <v>24</v>
      </c>
      <c r="C41">
        <v>19</v>
      </c>
      <c r="D41" t="s">
        <v>26</v>
      </c>
      <c r="E41">
        <v>20</v>
      </c>
    </row>
    <row r="42" spans="1:22" x14ac:dyDescent="0.25">
      <c r="C42">
        <v>20</v>
      </c>
    </row>
    <row r="43" spans="1:22" x14ac:dyDescent="0.25">
      <c r="A43" t="s">
        <v>17</v>
      </c>
      <c r="B43" t="s">
        <v>22</v>
      </c>
      <c r="C43">
        <v>21</v>
      </c>
      <c r="D43">
        <v>2009.9999999999998</v>
      </c>
      <c r="E43">
        <v>5102</v>
      </c>
      <c r="F43">
        <v>3288</v>
      </c>
      <c r="G43">
        <v>18000</v>
      </c>
      <c r="H43">
        <v>1742</v>
      </c>
      <c r="I43">
        <v>12300</v>
      </c>
      <c r="J43">
        <v>10.8</v>
      </c>
      <c r="K43">
        <v>287.27999999999997</v>
      </c>
    </row>
    <row r="44" spans="1:22" x14ac:dyDescent="0.25">
      <c r="A44" t="s">
        <v>17</v>
      </c>
      <c r="B44" t="s">
        <v>23</v>
      </c>
      <c r="C44">
        <v>22</v>
      </c>
      <c r="D44">
        <v>40</v>
      </c>
    </row>
    <row r="45" spans="1:22" x14ac:dyDescent="0.25">
      <c r="A45" t="s">
        <v>17</v>
      </c>
      <c r="B45" t="s">
        <v>24</v>
      </c>
      <c r="C45">
        <v>23</v>
      </c>
      <c r="D45">
        <v>255</v>
      </c>
      <c r="E45">
        <v>108</v>
      </c>
    </row>
    <row r="46" spans="1:22" x14ac:dyDescent="0.25">
      <c r="C46">
        <v>24</v>
      </c>
    </row>
    <row r="47" spans="1:22" x14ac:dyDescent="0.25">
      <c r="A47" t="s">
        <v>18</v>
      </c>
      <c r="B47" t="s">
        <v>22</v>
      </c>
      <c r="C47">
        <v>25</v>
      </c>
      <c r="D47">
        <v>65</v>
      </c>
      <c r="E47">
        <v>190</v>
      </c>
      <c r="F47">
        <v>5963</v>
      </c>
      <c r="G47">
        <v>810</v>
      </c>
      <c r="H47">
        <v>15000</v>
      </c>
      <c r="I47">
        <v>5698</v>
      </c>
      <c r="J47">
        <v>1870</v>
      </c>
      <c r="K47">
        <v>552</v>
      </c>
      <c r="L47">
        <v>75.67</v>
      </c>
    </row>
    <row r="48" spans="1:22" x14ac:dyDescent="0.25">
      <c r="A48" t="s">
        <v>18</v>
      </c>
      <c r="B48" t="s">
        <v>23</v>
      </c>
      <c r="C48">
        <v>26</v>
      </c>
      <c r="D48">
        <v>20</v>
      </c>
    </row>
    <row r="49" spans="1:16" x14ac:dyDescent="0.25">
      <c r="A49" t="s">
        <v>18</v>
      </c>
      <c r="B49" t="s">
        <v>24</v>
      </c>
      <c r="C49">
        <v>27</v>
      </c>
      <c r="D49" t="s">
        <v>26</v>
      </c>
      <c r="E49">
        <v>1400</v>
      </c>
      <c r="F49">
        <v>87.4</v>
      </c>
    </row>
    <row r="50" spans="1:16" x14ac:dyDescent="0.25">
      <c r="C50">
        <v>28</v>
      </c>
    </row>
    <row r="51" spans="1:16" x14ac:dyDescent="0.25">
      <c r="A51" t="s">
        <v>19</v>
      </c>
      <c r="B51" t="s">
        <v>22</v>
      </c>
      <c r="C51">
        <v>29</v>
      </c>
      <c r="D51">
        <v>112</v>
      </c>
      <c r="E51">
        <v>39.29</v>
      </c>
      <c r="F51">
        <v>1.78</v>
      </c>
      <c r="G51">
        <v>100</v>
      </c>
      <c r="H51">
        <v>7</v>
      </c>
      <c r="I51">
        <v>0.18</v>
      </c>
      <c r="J51">
        <v>4</v>
      </c>
      <c r="K51">
        <v>15</v>
      </c>
      <c r="L51">
        <v>19400</v>
      </c>
      <c r="M51">
        <v>4.8</v>
      </c>
      <c r="N51">
        <v>53.5</v>
      </c>
      <c r="O51" t="s">
        <v>25</v>
      </c>
      <c r="P51">
        <v>5.3319999999999999</v>
      </c>
    </row>
    <row r="52" spans="1:16" x14ac:dyDescent="0.25">
      <c r="A52" t="s">
        <v>19</v>
      </c>
      <c r="B52" t="s">
        <v>23</v>
      </c>
      <c r="C52">
        <v>30</v>
      </c>
      <c r="D52">
        <v>20.8</v>
      </c>
      <c r="E52">
        <v>23</v>
      </c>
      <c r="F52">
        <v>14</v>
      </c>
      <c r="G52">
        <v>5.48</v>
      </c>
      <c r="H52">
        <v>2510</v>
      </c>
      <c r="I52">
        <v>31</v>
      </c>
      <c r="J52">
        <v>16</v>
      </c>
      <c r="K52">
        <v>57000</v>
      </c>
      <c r="L52">
        <v>22</v>
      </c>
      <c r="M52">
        <v>5.1130000000000004</v>
      </c>
    </row>
    <row r="53" spans="1:16" x14ac:dyDescent="0.25">
      <c r="A53" t="s">
        <v>19</v>
      </c>
      <c r="B53" t="s">
        <v>24</v>
      </c>
      <c r="C53">
        <v>31</v>
      </c>
      <c r="D53">
        <v>0.83</v>
      </c>
      <c r="E53">
        <v>12.8</v>
      </c>
      <c r="F53">
        <v>7.1</v>
      </c>
      <c r="G53">
        <v>104</v>
      </c>
      <c r="H53">
        <v>9.6</v>
      </c>
      <c r="I53">
        <v>349</v>
      </c>
      <c r="J53">
        <v>11</v>
      </c>
      <c r="K53">
        <v>25.55</v>
      </c>
      <c r="L53">
        <v>4.9000000000000004</v>
      </c>
      <c r="M53">
        <v>27.7</v>
      </c>
    </row>
    <row r="54" spans="1:16" x14ac:dyDescent="0.25">
      <c r="C54">
        <v>32</v>
      </c>
    </row>
    <row r="55" spans="1:16" x14ac:dyDescent="0.25">
      <c r="A55" t="s">
        <v>20</v>
      </c>
      <c r="B55" t="s">
        <v>22</v>
      </c>
      <c r="C55">
        <v>33</v>
      </c>
      <c r="D55">
        <v>48.3</v>
      </c>
      <c r="E55">
        <v>653.58000000000004</v>
      </c>
      <c r="F55">
        <v>0.23</v>
      </c>
      <c r="G55">
        <v>43</v>
      </c>
      <c r="H55">
        <v>62</v>
      </c>
      <c r="I55">
        <v>0.16</v>
      </c>
      <c r="J55" t="s">
        <v>27</v>
      </c>
      <c r="K55">
        <v>7.1</v>
      </c>
      <c r="L55">
        <v>40.200000000000003</v>
      </c>
      <c r="M55">
        <v>5.4450000000000003</v>
      </c>
    </row>
    <row r="56" spans="1:16" x14ac:dyDescent="0.25">
      <c r="A56" t="s">
        <v>20</v>
      </c>
      <c r="B56" t="s">
        <v>23</v>
      </c>
      <c r="C56">
        <v>34</v>
      </c>
      <c r="D56">
        <v>2.5</v>
      </c>
      <c r="E56">
        <v>1.42</v>
      </c>
      <c r="F56">
        <v>403</v>
      </c>
      <c r="G56">
        <v>12</v>
      </c>
      <c r="H56">
        <v>50</v>
      </c>
      <c r="I56">
        <v>97</v>
      </c>
      <c r="J56">
        <v>0.502</v>
      </c>
    </row>
    <row r="57" spans="1:16" x14ac:dyDescent="0.25">
      <c r="A57" t="s">
        <v>20</v>
      </c>
      <c r="B57" t="s">
        <v>24</v>
      </c>
      <c r="C57">
        <v>35</v>
      </c>
      <c r="D57">
        <v>2.9</v>
      </c>
      <c r="E57" t="s">
        <v>27</v>
      </c>
      <c r="F57">
        <v>2.6</v>
      </c>
      <c r="G57">
        <v>36.9</v>
      </c>
      <c r="H57">
        <v>6.2</v>
      </c>
      <c r="I57">
        <v>7000</v>
      </c>
      <c r="J57">
        <v>0.41</v>
      </c>
      <c r="K57">
        <v>4.0999999999999996</v>
      </c>
      <c r="L57" t="s">
        <v>25</v>
      </c>
      <c r="M57">
        <v>1.78</v>
      </c>
    </row>
    <row r="58" spans="1:16" x14ac:dyDescent="0.25">
      <c r="C58">
        <v>36</v>
      </c>
    </row>
    <row r="59" spans="1:16" x14ac:dyDescent="0.25">
      <c r="A59" t="s">
        <v>21</v>
      </c>
      <c r="B59" t="s">
        <v>22</v>
      </c>
      <c r="C59">
        <v>37</v>
      </c>
      <c r="D59">
        <v>11.1</v>
      </c>
      <c r="E59">
        <v>52.55</v>
      </c>
      <c r="F59" t="s">
        <v>25</v>
      </c>
      <c r="G59">
        <v>6</v>
      </c>
      <c r="H59">
        <v>5</v>
      </c>
      <c r="I59">
        <v>0.13</v>
      </c>
      <c r="J59">
        <v>13</v>
      </c>
      <c r="K59">
        <v>27</v>
      </c>
      <c r="L59">
        <v>8.2799999999999994</v>
      </c>
      <c r="M59">
        <v>4.7</v>
      </c>
      <c r="N59">
        <v>4.1680000000000001</v>
      </c>
    </row>
    <row r="60" spans="1:16" x14ac:dyDescent="0.25">
      <c r="A60" t="s">
        <v>21</v>
      </c>
      <c r="B60" t="s">
        <v>23</v>
      </c>
      <c r="C60">
        <v>38</v>
      </c>
      <c r="D60">
        <v>38</v>
      </c>
      <c r="E60" t="s">
        <v>25</v>
      </c>
      <c r="F60">
        <v>21200</v>
      </c>
      <c r="G60">
        <v>6</v>
      </c>
      <c r="H60">
        <v>9</v>
      </c>
      <c r="I60">
        <v>104</v>
      </c>
      <c r="J60" t="s">
        <v>27</v>
      </c>
      <c r="K60">
        <v>1.2070000000000001</v>
      </c>
    </row>
    <row r="61" spans="1:16" x14ac:dyDescent="0.25">
      <c r="A61" t="s">
        <v>21</v>
      </c>
      <c r="B61" t="s">
        <v>24</v>
      </c>
      <c r="C61">
        <v>39</v>
      </c>
      <c r="D61">
        <v>1.2</v>
      </c>
      <c r="E61">
        <v>11</v>
      </c>
      <c r="F61">
        <v>11.9</v>
      </c>
      <c r="G61">
        <v>370</v>
      </c>
      <c r="H61">
        <v>19</v>
      </c>
      <c r="I61">
        <v>1.1000000000000001</v>
      </c>
      <c r="J61" t="s">
        <v>25</v>
      </c>
      <c r="K61">
        <v>5.7380000000000004</v>
      </c>
      <c r="L61" t="s">
        <v>27</v>
      </c>
      <c r="M61">
        <v>9.6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E5EDE-9973-4B19-B05C-4AC770CEF118}">
  <dimension ref="A1:R41"/>
  <sheetViews>
    <sheetView topLeftCell="H46" workbookViewId="0">
      <selection activeCell="Q48" sqref="Q48"/>
    </sheetView>
  </sheetViews>
  <sheetFormatPr defaultRowHeight="15" x14ac:dyDescent="0.25"/>
  <cols>
    <col min="18" max="18" width="9.5703125" bestFit="1" customWidth="1"/>
  </cols>
  <sheetData>
    <row r="1" spans="1:18" x14ac:dyDescent="0.25">
      <c r="A1" t="s">
        <v>0</v>
      </c>
      <c r="F1" t="s">
        <v>1</v>
      </c>
      <c r="K1" t="s">
        <v>11</v>
      </c>
      <c r="P1" t="s">
        <v>2</v>
      </c>
    </row>
    <row r="3" spans="1:18" x14ac:dyDescent="0.25">
      <c r="A3">
        <v>1</v>
      </c>
      <c r="B3">
        <v>86</v>
      </c>
      <c r="C3" s="1"/>
      <c r="F3">
        <v>1</v>
      </c>
      <c r="G3">
        <v>140</v>
      </c>
      <c r="H3" s="1"/>
      <c r="K3">
        <v>1</v>
      </c>
      <c r="L3">
        <v>10</v>
      </c>
      <c r="P3">
        <v>1</v>
      </c>
      <c r="Q3">
        <v>15</v>
      </c>
      <c r="R3" s="1"/>
    </row>
    <row r="4" spans="1:18" x14ac:dyDescent="0.25">
      <c r="A4">
        <v>2</v>
      </c>
      <c r="B4">
        <v>28</v>
      </c>
      <c r="C4" s="1"/>
      <c r="F4">
        <v>2</v>
      </c>
      <c r="G4">
        <v>74</v>
      </c>
      <c r="H4" s="1"/>
      <c r="K4">
        <v>2</v>
      </c>
      <c r="L4">
        <v>7</v>
      </c>
      <c r="P4">
        <v>2</v>
      </c>
      <c r="Q4">
        <v>5</v>
      </c>
      <c r="R4" s="1"/>
    </row>
    <row r="5" spans="1:18" x14ac:dyDescent="0.25">
      <c r="A5">
        <v>3</v>
      </c>
      <c r="B5">
        <v>16</v>
      </c>
      <c r="C5" s="1"/>
      <c r="F5">
        <v>3</v>
      </c>
      <c r="G5">
        <v>35</v>
      </c>
      <c r="H5" s="1"/>
      <c r="K5">
        <v>3</v>
      </c>
      <c r="L5">
        <v>5</v>
      </c>
      <c r="P5">
        <v>3</v>
      </c>
      <c r="Q5">
        <v>1</v>
      </c>
      <c r="R5" s="1"/>
    </row>
    <row r="6" spans="1:18" x14ac:dyDescent="0.25">
      <c r="A6">
        <v>4</v>
      </c>
      <c r="B6">
        <v>8</v>
      </c>
      <c r="C6" s="1"/>
      <c r="F6">
        <v>4</v>
      </c>
      <c r="G6">
        <v>28</v>
      </c>
      <c r="H6" s="1"/>
      <c r="K6">
        <v>4</v>
      </c>
      <c r="L6">
        <v>1</v>
      </c>
      <c r="P6">
        <v>4</v>
      </c>
      <c r="Q6">
        <v>2</v>
      </c>
      <c r="R6" s="1"/>
    </row>
    <row r="7" spans="1:18" x14ac:dyDescent="0.25">
      <c r="A7">
        <v>5</v>
      </c>
      <c r="B7">
        <v>3</v>
      </c>
      <c r="C7" s="1"/>
      <c r="F7">
        <v>5</v>
      </c>
      <c r="G7">
        <v>15</v>
      </c>
      <c r="H7" s="1"/>
      <c r="K7">
        <v>5</v>
      </c>
      <c r="L7">
        <v>6</v>
      </c>
      <c r="P7">
        <v>5</v>
      </c>
      <c r="Q7">
        <v>0</v>
      </c>
      <c r="R7" s="1"/>
    </row>
    <row r="8" spans="1:18" x14ac:dyDescent="0.25">
      <c r="A8">
        <v>6</v>
      </c>
      <c r="B8">
        <v>1</v>
      </c>
      <c r="C8" s="1"/>
      <c r="F8">
        <v>6</v>
      </c>
      <c r="G8">
        <v>9</v>
      </c>
      <c r="H8" s="1"/>
      <c r="K8">
        <v>6</v>
      </c>
      <c r="L8">
        <v>2</v>
      </c>
      <c r="P8">
        <v>6</v>
      </c>
      <c r="Q8">
        <v>0</v>
      </c>
      <c r="R8" s="1"/>
    </row>
    <row r="9" spans="1:18" x14ac:dyDescent="0.25">
      <c r="A9">
        <v>7</v>
      </c>
      <c r="B9">
        <v>1</v>
      </c>
      <c r="C9" s="1"/>
      <c r="F9">
        <v>7</v>
      </c>
      <c r="G9">
        <v>5</v>
      </c>
      <c r="H9" s="1"/>
      <c r="K9">
        <v>7</v>
      </c>
      <c r="L9">
        <v>3</v>
      </c>
      <c r="P9">
        <v>7</v>
      </c>
      <c r="Q9">
        <v>1</v>
      </c>
      <c r="R9" s="1"/>
    </row>
    <row r="10" spans="1:18" x14ac:dyDescent="0.25">
      <c r="A10">
        <v>8</v>
      </c>
      <c r="B10">
        <v>0</v>
      </c>
      <c r="C10" s="1"/>
      <c r="F10">
        <v>8</v>
      </c>
      <c r="G10">
        <v>5</v>
      </c>
      <c r="H10" s="1"/>
      <c r="K10">
        <v>8</v>
      </c>
      <c r="L10">
        <v>2</v>
      </c>
      <c r="P10">
        <v>8</v>
      </c>
      <c r="Q10">
        <v>2</v>
      </c>
      <c r="R10" s="1"/>
    </row>
    <row r="11" spans="1:18" x14ac:dyDescent="0.25">
      <c r="A11">
        <v>9</v>
      </c>
      <c r="B11">
        <v>2</v>
      </c>
      <c r="C11" s="1"/>
      <c r="F11">
        <v>9</v>
      </c>
      <c r="G11">
        <v>4</v>
      </c>
      <c r="H11" s="1"/>
      <c r="K11">
        <v>9</v>
      </c>
      <c r="L11">
        <v>5</v>
      </c>
      <c r="P11">
        <v>9</v>
      </c>
      <c r="Q11">
        <v>0</v>
      </c>
      <c r="R11" s="1"/>
    </row>
    <row r="12" spans="1:18" x14ac:dyDescent="0.25">
      <c r="A12">
        <v>10</v>
      </c>
      <c r="B12">
        <v>0</v>
      </c>
      <c r="C12" s="1"/>
      <c r="F12">
        <v>10</v>
      </c>
      <c r="G12">
        <v>3</v>
      </c>
      <c r="H12" s="1"/>
      <c r="K12">
        <v>10</v>
      </c>
      <c r="L12">
        <v>2</v>
      </c>
      <c r="P12">
        <v>10</v>
      </c>
      <c r="Q12">
        <v>0</v>
      </c>
      <c r="R12" s="1"/>
    </row>
    <row r="13" spans="1:18" x14ac:dyDescent="0.25">
      <c r="A13">
        <v>11</v>
      </c>
      <c r="B13">
        <v>0</v>
      </c>
      <c r="C13" s="1"/>
      <c r="F13">
        <v>11</v>
      </c>
      <c r="G13">
        <v>2</v>
      </c>
      <c r="H13" s="1"/>
      <c r="K13">
        <v>11</v>
      </c>
      <c r="L13">
        <v>2</v>
      </c>
      <c r="P13">
        <v>11</v>
      </c>
      <c r="Q13">
        <v>2</v>
      </c>
      <c r="R13" s="1"/>
    </row>
    <row r="14" spans="1:18" x14ac:dyDescent="0.25">
      <c r="A14">
        <v>12</v>
      </c>
      <c r="B14">
        <v>0</v>
      </c>
      <c r="C14" s="1"/>
      <c r="F14">
        <v>12</v>
      </c>
      <c r="G14">
        <v>0</v>
      </c>
      <c r="H14" s="1"/>
      <c r="K14">
        <v>12</v>
      </c>
      <c r="L14">
        <v>1</v>
      </c>
      <c r="P14">
        <v>12</v>
      </c>
      <c r="Q14">
        <v>0</v>
      </c>
      <c r="R14" s="1"/>
    </row>
    <row r="15" spans="1:18" x14ac:dyDescent="0.25">
      <c r="A15">
        <v>13</v>
      </c>
      <c r="B15">
        <v>0</v>
      </c>
      <c r="C15" s="1"/>
      <c r="F15">
        <v>13</v>
      </c>
      <c r="G15">
        <v>1</v>
      </c>
      <c r="H15" s="1"/>
      <c r="K15">
        <v>13</v>
      </c>
      <c r="L15">
        <v>0</v>
      </c>
      <c r="P15">
        <v>13</v>
      </c>
      <c r="Q15">
        <v>0</v>
      </c>
      <c r="R15" s="1"/>
    </row>
    <row r="16" spans="1:18" x14ac:dyDescent="0.25">
      <c r="A16">
        <v>14</v>
      </c>
      <c r="B16">
        <v>2</v>
      </c>
      <c r="C16" s="1"/>
      <c r="F16">
        <v>14</v>
      </c>
      <c r="G16">
        <v>1</v>
      </c>
      <c r="H16" s="1"/>
      <c r="K16">
        <v>14</v>
      </c>
      <c r="L16">
        <v>0</v>
      </c>
      <c r="P16">
        <v>14</v>
      </c>
      <c r="Q16">
        <v>0</v>
      </c>
      <c r="R16" s="1"/>
    </row>
    <row r="17" spans="1:18" x14ac:dyDescent="0.25">
      <c r="A17">
        <v>15</v>
      </c>
      <c r="B17">
        <v>1</v>
      </c>
      <c r="C17" s="1"/>
      <c r="F17">
        <v>15</v>
      </c>
      <c r="G17">
        <v>0</v>
      </c>
      <c r="H17" s="1"/>
      <c r="K17">
        <v>15</v>
      </c>
      <c r="L17">
        <v>0</v>
      </c>
      <c r="P17">
        <v>15</v>
      </c>
      <c r="Q17">
        <v>2</v>
      </c>
      <c r="R17" s="1"/>
    </row>
    <row r="18" spans="1:18" x14ac:dyDescent="0.25">
      <c r="A18">
        <v>16</v>
      </c>
      <c r="B18">
        <v>0</v>
      </c>
      <c r="C18" s="1"/>
      <c r="F18">
        <v>16</v>
      </c>
      <c r="G18">
        <v>1</v>
      </c>
      <c r="H18" s="1"/>
      <c r="K18">
        <v>16</v>
      </c>
      <c r="L18">
        <v>0</v>
      </c>
      <c r="P18">
        <v>16</v>
      </c>
      <c r="Q18">
        <v>2</v>
      </c>
      <c r="R18" s="1"/>
    </row>
    <row r="19" spans="1:18" x14ac:dyDescent="0.25">
      <c r="A19">
        <v>17</v>
      </c>
      <c r="B19">
        <v>0</v>
      </c>
      <c r="C19" s="1"/>
      <c r="F19">
        <v>17</v>
      </c>
      <c r="G19">
        <v>0</v>
      </c>
      <c r="H19" s="1"/>
      <c r="K19">
        <v>17</v>
      </c>
      <c r="L19">
        <v>0</v>
      </c>
      <c r="P19">
        <v>17</v>
      </c>
      <c r="Q19">
        <v>2</v>
      </c>
      <c r="R19" s="1"/>
    </row>
    <row r="20" spans="1:18" x14ac:dyDescent="0.25">
      <c r="A20">
        <v>18</v>
      </c>
      <c r="B20">
        <v>2</v>
      </c>
      <c r="C20" s="1"/>
      <c r="F20">
        <v>18</v>
      </c>
      <c r="G20">
        <v>0</v>
      </c>
      <c r="H20" s="1"/>
      <c r="K20">
        <v>18</v>
      </c>
      <c r="L20">
        <v>0</v>
      </c>
      <c r="P20">
        <v>18</v>
      </c>
      <c r="Q20">
        <v>2</v>
      </c>
      <c r="R20" s="1"/>
    </row>
    <row r="21" spans="1:18" x14ac:dyDescent="0.25">
      <c r="A21">
        <v>19</v>
      </c>
      <c r="B21">
        <v>0</v>
      </c>
      <c r="F21">
        <v>19</v>
      </c>
      <c r="G21">
        <v>2</v>
      </c>
      <c r="H21" s="1"/>
      <c r="K21">
        <v>19</v>
      </c>
      <c r="L21">
        <v>0</v>
      </c>
      <c r="P21">
        <v>19</v>
      </c>
      <c r="Q21">
        <v>1</v>
      </c>
      <c r="R21" s="1"/>
    </row>
    <row r="22" spans="1:18" x14ac:dyDescent="0.25">
      <c r="A22">
        <v>20</v>
      </c>
      <c r="B22">
        <v>1</v>
      </c>
      <c r="F22">
        <v>20</v>
      </c>
      <c r="G22">
        <v>0</v>
      </c>
      <c r="H22" s="1"/>
      <c r="K22">
        <v>20</v>
      </c>
      <c r="L22">
        <v>0</v>
      </c>
      <c r="P22">
        <v>20</v>
      </c>
      <c r="Q22">
        <v>1</v>
      </c>
      <c r="R22" s="1"/>
    </row>
    <row r="23" spans="1:18" x14ac:dyDescent="0.25">
      <c r="A23">
        <v>21</v>
      </c>
      <c r="B23">
        <v>0</v>
      </c>
      <c r="F23">
        <v>21</v>
      </c>
      <c r="G23">
        <v>0</v>
      </c>
      <c r="H23" s="1"/>
      <c r="K23">
        <v>21</v>
      </c>
      <c r="L23">
        <v>0</v>
      </c>
      <c r="P23">
        <v>21</v>
      </c>
      <c r="Q23">
        <v>0</v>
      </c>
      <c r="R23" s="1"/>
    </row>
    <row r="24" spans="1:18" x14ac:dyDescent="0.25">
      <c r="A24">
        <v>22</v>
      </c>
      <c r="B24">
        <v>0</v>
      </c>
      <c r="F24">
        <v>22</v>
      </c>
      <c r="G24">
        <v>1</v>
      </c>
      <c r="K24">
        <v>22</v>
      </c>
      <c r="L24">
        <v>0</v>
      </c>
      <c r="Q24">
        <f>SUM(Q3:Q23)</f>
        <v>38</v>
      </c>
    </row>
    <row r="25" spans="1:18" x14ac:dyDescent="0.25">
      <c r="A25">
        <v>23</v>
      </c>
      <c r="B25">
        <v>0</v>
      </c>
      <c r="F25">
        <v>23</v>
      </c>
      <c r="G25">
        <v>0</v>
      </c>
      <c r="K25">
        <v>23</v>
      </c>
      <c r="L25">
        <v>0</v>
      </c>
    </row>
    <row r="26" spans="1:18" x14ac:dyDescent="0.25">
      <c r="A26">
        <v>24</v>
      </c>
      <c r="B26">
        <v>0</v>
      </c>
      <c r="F26">
        <v>24</v>
      </c>
      <c r="G26">
        <v>0</v>
      </c>
      <c r="K26">
        <v>24</v>
      </c>
      <c r="L26">
        <v>0</v>
      </c>
    </row>
    <row r="27" spans="1:18" x14ac:dyDescent="0.25">
      <c r="A27">
        <v>25</v>
      </c>
      <c r="B27">
        <v>0</v>
      </c>
      <c r="F27">
        <v>25</v>
      </c>
      <c r="G27">
        <v>0</v>
      </c>
    </row>
    <row r="28" spans="1:18" x14ac:dyDescent="0.25">
      <c r="A28">
        <v>26</v>
      </c>
      <c r="B28">
        <v>0</v>
      </c>
      <c r="F28">
        <v>26</v>
      </c>
      <c r="G28">
        <v>0</v>
      </c>
      <c r="L28">
        <f>SUM(L3:L27)</f>
        <v>46</v>
      </c>
    </row>
    <row r="29" spans="1:18" x14ac:dyDescent="0.25">
      <c r="A29">
        <v>27</v>
      </c>
      <c r="B29">
        <v>0</v>
      </c>
      <c r="F29">
        <v>27</v>
      </c>
      <c r="G29">
        <v>0</v>
      </c>
    </row>
    <row r="30" spans="1:18" x14ac:dyDescent="0.25">
      <c r="A30">
        <v>28</v>
      </c>
      <c r="B30">
        <v>0</v>
      </c>
      <c r="F30">
        <v>28</v>
      </c>
      <c r="G30">
        <v>0</v>
      </c>
    </row>
    <row r="31" spans="1:18" x14ac:dyDescent="0.25">
      <c r="A31">
        <v>29</v>
      </c>
      <c r="B31">
        <v>0</v>
      </c>
      <c r="F31">
        <v>29</v>
      </c>
      <c r="G31">
        <v>0</v>
      </c>
    </row>
    <row r="32" spans="1:18" x14ac:dyDescent="0.25">
      <c r="A32">
        <v>30</v>
      </c>
      <c r="B32">
        <v>0</v>
      </c>
      <c r="F32">
        <v>30</v>
      </c>
      <c r="G32">
        <v>0</v>
      </c>
    </row>
    <row r="33" spans="1:7" x14ac:dyDescent="0.25">
      <c r="A33">
        <v>31</v>
      </c>
      <c r="B33">
        <v>0</v>
      </c>
      <c r="F33">
        <v>31</v>
      </c>
      <c r="G33">
        <v>0</v>
      </c>
    </row>
    <row r="34" spans="1:7" x14ac:dyDescent="0.25">
      <c r="A34">
        <v>32</v>
      </c>
      <c r="B34">
        <v>0</v>
      </c>
      <c r="F34">
        <v>32</v>
      </c>
      <c r="G34">
        <v>0</v>
      </c>
    </row>
    <row r="35" spans="1:7" x14ac:dyDescent="0.25">
      <c r="B35">
        <f>SUM(B3:B34)</f>
        <v>151</v>
      </c>
      <c r="F35">
        <v>33</v>
      </c>
      <c r="G35">
        <v>0</v>
      </c>
    </row>
    <row r="36" spans="1:7" x14ac:dyDescent="0.25">
      <c r="F36">
        <v>34</v>
      </c>
      <c r="G36">
        <v>0</v>
      </c>
    </row>
    <row r="37" spans="1:7" x14ac:dyDescent="0.25">
      <c r="F37">
        <v>35</v>
      </c>
      <c r="G37">
        <v>0</v>
      </c>
    </row>
    <row r="38" spans="1:7" x14ac:dyDescent="0.25">
      <c r="F38">
        <v>36</v>
      </c>
      <c r="G38">
        <v>0</v>
      </c>
    </row>
    <row r="39" spans="1:7" x14ac:dyDescent="0.25">
      <c r="F39">
        <v>37</v>
      </c>
      <c r="G39">
        <v>0</v>
      </c>
    </row>
    <row r="40" spans="1:7" x14ac:dyDescent="0.25">
      <c r="F40">
        <v>38</v>
      </c>
      <c r="G40">
        <v>0</v>
      </c>
    </row>
    <row r="41" spans="1:7" x14ac:dyDescent="0.25">
      <c r="G41">
        <f>SUM(G3:G40)</f>
        <v>326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160A9-4A58-42F0-BC5D-12CF7048C545}">
  <dimension ref="A1:D10"/>
  <sheetViews>
    <sheetView zoomScaleNormal="100" workbookViewId="0">
      <selection activeCell="O25" sqref="O25"/>
    </sheetView>
  </sheetViews>
  <sheetFormatPr defaultRowHeight="15" x14ac:dyDescent="0.25"/>
  <sheetData>
    <row r="1" spans="1:4" x14ac:dyDescent="0.25">
      <c r="A1" t="s">
        <v>3</v>
      </c>
    </row>
    <row r="2" spans="1:4" x14ac:dyDescent="0.25">
      <c r="A2" t="s">
        <v>4</v>
      </c>
    </row>
    <row r="3" spans="1:4" x14ac:dyDescent="0.25">
      <c r="A3" t="s">
        <v>5</v>
      </c>
    </row>
    <row r="4" spans="1:4" x14ac:dyDescent="0.25">
      <c r="A4" t="s">
        <v>6</v>
      </c>
    </row>
    <row r="6" spans="1:4" x14ac:dyDescent="0.25">
      <c r="B6" t="s">
        <v>7</v>
      </c>
      <c r="C6" t="s">
        <v>8</v>
      </c>
    </row>
    <row r="7" spans="1:4" x14ac:dyDescent="0.25">
      <c r="A7" t="s">
        <v>9</v>
      </c>
      <c r="B7">
        <v>326</v>
      </c>
      <c r="C7">
        <f>D7-B7</f>
        <v>11600</v>
      </c>
      <c r="D7">
        <v>11926</v>
      </c>
    </row>
    <row r="8" spans="1:4" x14ac:dyDescent="0.25">
      <c r="A8" t="s">
        <v>33</v>
      </c>
      <c r="B8">
        <v>151</v>
      </c>
      <c r="C8">
        <f t="shared" ref="C8:C10" si="0">D8-B8</f>
        <v>649</v>
      </c>
      <c r="D8">
        <v>800</v>
      </c>
    </row>
    <row r="9" spans="1:4" x14ac:dyDescent="0.25">
      <c r="A9" t="s">
        <v>32</v>
      </c>
      <c r="B9">
        <v>46</v>
      </c>
      <c r="C9">
        <f t="shared" si="0"/>
        <v>154</v>
      </c>
      <c r="D9">
        <v>200</v>
      </c>
    </row>
    <row r="10" spans="1:4" x14ac:dyDescent="0.25">
      <c r="A10" t="s">
        <v>10</v>
      </c>
      <c r="B10">
        <v>38</v>
      </c>
      <c r="C10">
        <f t="shared" si="0"/>
        <v>11962</v>
      </c>
      <c r="D10">
        <v>12000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21835-49E8-4BD4-8B5A-BFCB1D11CFF9}">
  <dimension ref="A1"/>
  <sheetViews>
    <sheetView workbookViewId="0">
      <selection activeCell="I20" sqref="I2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51F0B84C970945945C750233DB6FB7" ma:contentTypeVersion="37" ma:contentTypeDescription="Create a new document." ma:contentTypeScope="" ma:versionID="cb45318d6ceb9b3e669a7c497d0e2ec3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fa10c853-7380-483e-9cde-87121eb12400" xmlns:ns7="56247732-b63e-410c-8d1c-72e9c5e56fd3" targetNamespace="http://schemas.microsoft.com/office/2006/metadata/properties" ma:root="true" ma:fieldsID="a5f52b0e7891b08b98eb55c0b7f3873d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fa10c853-7380-483e-9cde-87121eb12400"/>
    <xsd:import namespace="56247732-b63e-410c-8d1c-72e9c5e56fd3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SharedWithUsers" minOccurs="0"/>
                <xsd:element ref="ns6:SharedWithDetails" minOccurs="0"/>
                <xsd:element ref="ns6:SharingHintHash" minOccurs="0"/>
                <xsd:element ref="ns7:MediaServiceMetadata" minOccurs="0"/>
                <xsd:element ref="ns7:MediaServiceFastMetadata" minOccurs="0"/>
                <xsd:element ref="ns6:Records_x0020_Status" minOccurs="0"/>
                <xsd:element ref="ns6:Records_x0020_Date" minOccurs="0"/>
                <xsd:element ref="ns7:MediaServiceAutoTags" minOccurs="0"/>
                <xsd:element ref="ns7:MediaServiceOCR" minOccurs="0"/>
                <xsd:element ref="ns7:MediaServiceGenerationTime" minOccurs="0"/>
                <xsd:element ref="ns7:MediaServiceEventHashCode" minOccurs="0"/>
                <xsd:element ref="ns7:MediaServiceDateTaken" minOccurs="0"/>
                <xsd:element ref="ns7:MediaServiceLocation" minOccurs="0"/>
                <xsd:element ref="ns7:MediaServiceAutoKeyPoints" minOccurs="0"/>
                <xsd:element ref="ns7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f97cea15-3c4b-41f0-83b0-7dbc0db09cb8}" ma:internalName="TaxCatchAllLabel" ma:readOnly="true" ma:showField="CatchAllDataLabel" ma:web="fa10c853-7380-483e-9cde-87121eb124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f97cea15-3c4b-41f0-83b0-7dbc0db09cb8}" ma:internalName="TaxCatchAll" ma:showField="CatchAllData" ma:web="fa10c853-7380-483e-9cde-87121eb124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0c853-7380-483e-9cde-87121eb12400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0" nillable="true" ma:displayName="Sharing Hint Hash" ma:description="" ma:hidden="true" ma:internalName="SharingHintHash" ma:readOnly="true">
      <xsd:simpleType>
        <xsd:restriction base="dms:Text"/>
      </xsd:simpleType>
    </xsd:element>
    <xsd:element name="Records_x0020_Status" ma:index="33" nillable="true" ma:displayName="Records Status" ma:default="Pending" ma:internalName="Records_x0020_Status">
      <xsd:simpleType>
        <xsd:restriction base="dms:Text"/>
      </xsd:simpleType>
    </xsd:element>
    <xsd:element name="Records_x0020_Date" ma:index="34" nillable="true" ma:displayName="Records Date" ma:hidden="true" ma:internalName="Records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47732-b63e-410c-8d1c-72e9c5e56f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ServiceAutoKeyPoints" ma:index="4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9f62856-1543-49d4-a736-4569d363f533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Records_x0020_Date xmlns="fa10c853-7380-483e-9cde-87121eb12400" xsi:nil="true"/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Records_x0020_Status xmlns="fa10c853-7380-483e-9cde-87121eb12400">Pending</Records_x0020_Status>
    <Document_x0020_Creation_x0020_Date xmlns="4ffa91fb-a0ff-4ac5-b2db-65c790d184a4">2020-11-06T06:23:39+00:00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Props1.xml><?xml version="1.0" encoding="utf-8"?>
<ds:datastoreItem xmlns:ds="http://schemas.openxmlformats.org/officeDocument/2006/customXml" ds:itemID="{211F6595-2A32-4334-90EB-225CE432BE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fa10c853-7380-483e-9cde-87121eb12400"/>
    <ds:schemaRef ds:uri="56247732-b63e-410c-8d1c-72e9c5e56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1A7318-9E6D-43F6-80B8-CCA12BAA10AB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3F8AD8F1-84ED-4932-B603-169DC71823E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9FB3D8C-3DA8-4EE9-A6D5-74A5C102F016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http://schemas.microsoft.com/sharepoint/v3"/>
    <ds:schemaRef ds:uri="4ffa91fb-a0ff-4ac5-b2db-65c790d184a4"/>
    <ds:schemaRef ds:uri="fa10c853-7380-483e-9cde-87121eb12400"/>
    <ds:schemaRef ds:uri="http://schemas.microsoft.com/sharepoint.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2</vt:lpstr>
      <vt:lpstr>Figure 3</vt:lpstr>
      <vt:lpstr>Figure 4</vt:lpstr>
      <vt:lpstr>Figure 5</vt:lpstr>
      <vt:lpstr>Figure 5 cont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Glassmeyer</dc:creator>
  <cp:lastModifiedBy>Glassmeyer, Susan</cp:lastModifiedBy>
  <dcterms:created xsi:type="dcterms:W3CDTF">2020-11-06T06:22:34Z</dcterms:created>
  <dcterms:modified xsi:type="dcterms:W3CDTF">2023-07-11T14:51:47Z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0x010100DC51F0B84C970945945C750233DB6FB7</vt:lpwstr>
  </property>
</Properties>
</file>