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gomezal\OneDrive - Environmental Protection Agency (EPA)\Profile\Desktop\"/>
    </mc:Choice>
  </mc:AlternateContent>
  <xr:revisionPtr revIDLastSave="0" documentId="13_ncr:1_{D0E14C7B-FABB-4B71-9867-EF75BB940166}" xr6:coauthVersionLast="47" xr6:coauthVersionMax="47" xr10:uidLastSave="{00000000-0000-0000-0000-000000000000}"/>
  <bookViews>
    <workbookView xWindow="28680" yWindow="-120" windowWidth="29040" windowHeight="15720" xr2:uid="{8EF0D7CE-5554-45F6-86EE-6EEE930AD799}"/>
  </bookViews>
  <sheets>
    <sheet name="EP sites" sheetId="1" r:id="rId1"/>
    <sheet name="WT sites" sheetId="2" r:id="rId2"/>
    <sheet name="POU si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1" i="3" l="1"/>
  <c r="L142" i="3" s="1"/>
  <c r="K141" i="3"/>
  <c r="K142" i="3" s="1"/>
  <c r="J141" i="3"/>
  <c r="J142" i="3" s="1"/>
  <c r="I141" i="3"/>
  <c r="I142" i="3" s="1"/>
  <c r="H141" i="3"/>
  <c r="G141" i="3"/>
  <c r="F141" i="3"/>
  <c r="L140" i="3"/>
  <c r="K140" i="3"/>
  <c r="J140" i="3"/>
  <c r="I140" i="3"/>
  <c r="H140" i="3"/>
  <c r="G140" i="3"/>
  <c r="F140" i="3"/>
  <c r="L139" i="3"/>
  <c r="K139" i="3"/>
  <c r="J139" i="3"/>
  <c r="I139" i="3"/>
  <c r="H139" i="3"/>
  <c r="G139" i="3"/>
  <c r="F139" i="3"/>
  <c r="L138" i="3"/>
  <c r="K138" i="3"/>
  <c r="J138" i="3"/>
  <c r="I138" i="3"/>
  <c r="H138" i="3"/>
  <c r="G138" i="3"/>
  <c r="F138" i="3"/>
  <c r="L60" i="2"/>
  <c r="L61" i="2" s="1"/>
  <c r="K60" i="2"/>
  <c r="K61" i="2" s="1"/>
  <c r="J60" i="2"/>
  <c r="J61" i="2" s="1"/>
  <c r="I60" i="2"/>
  <c r="I61" i="2" s="1"/>
  <c r="H60" i="2"/>
  <c r="G60" i="2"/>
  <c r="F60" i="2"/>
  <c r="L59" i="2"/>
  <c r="K59" i="2"/>
  <c r="J59" i="2"/>
  <c r="I59" i="2"/>
  <c r="H59" i="2"/>
  <c r="G59" i="2"/>
  <c r="F59" i="2"/>
  <c r="L58" i="2"/>
  <c r="K58" i="2"/>
  <c r="J58" i="2"/>
  <c r="I58" i="2"/>
  <c r="H58" i="2"/>
  <c r="G58" i="2"/>
  <c r="F58" i="2"/>
  <c r="L57" i="2"/>
  <c r="K57" i="2"/>
  <c r="J57" i="2"/>
  <c r="I57" i="2"/>
  <c r="H57" i="2"/>
  <c r="G57" i="2"/>
  <c r="F57" i="2"/>
  <c r="L28" i="1"/>
  <c r="L29" i="1" s="1"/>
  <c r="K28" i="1"/>
  <c r="K29" i="1" s="1"/>
  <c r="J28" i="1"/>
  <c r="J29" i="1" s="1"/>
  <c r="I28" i="1"/>
  <c r="I29" i="1" s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<sst xmlns="http://schemas.openxmlformats.org/spreadsheetml/2006/main" count="1003" uniqueCount="40">
  <si>
    <t>Date Sampled</t>
  </si>
  <si>
    <t>pH</t>
  </si>
  <si>
    <t>L. pneumophila</t>
  </si>
  <si>
    <t>M. intracellulare</t>
  </si>
  <si>
    <t>P. aeruginosa</t>
  </si>
  <si>
    <t>V. vermiformis</t>
  </si>
  <si>
    <t>Baseline</t>
  </si>
  <si>
    <t>Entry Point</t>
  </si>
  <si>
    <t>Post stagnation</t>
  </si>
  <si>
    <t>Post drain 1</t>
  </si>
  <si>
    <t>AVG</t>
  </si>
  <si>
    <t>BDL</t>
  </si>
  <si>
    <t>SD</t>
  </si>
  <si>
    <t>SE</t>
  </si>
  <si>
    <t>n</t>
  </si>
  <si>
    <t>Post drain 2</t>
  </si>
  <si>
    <t>Hits [%]</t>
  </si>
  <si>
    <t>Shower</t>
  </si>
  <si>
    <t>Residential Activity</t>
  </si>
  <si>
    <t>Section</t>
  </si>
  <si>
    <t>BL</t>
  </si>
  <si>
    <t>PS</t>
  </si>
  <si>
    <t>PD I</t>
  </si>
  <si>
    <t>PD II</t>
  </si>
  <si>
    <r>
      <t>Temp (</t>
    </r>
    <r>
      <rPr>
        <b/>
        <sz val="18"/>
        <color theme="1"/>
        <rFont val="Calibri"/>
        <family val="2"/>
      </rPr>
      <t>°</t>
    </r>
    <r>
      <rPr>
        <b/>
        <sz val="18"/>
        <color theme="1"/>
        <rFont val="Calibri"/>
        <family val="2"/>
        <scheme val="minor"/>
      </rPr>
      <t>C)</t>
    </r>
  </si>
  <si>
    <t>BDL: below detection limit</t>
  </si>
  <si>
    <r>
      <t>Gene Copy Number GCN [log</t>
    </r>
    <r>
      <rPr>
        <b/>
        <sz val="12"/>
        <color theme="1"/>
        <rFont val="Calibri"/>
        <family val="2"/>
        <scheme val="minor"/>
      </rPr>
      <t>10</t>
    </r>
    <r>
      <rPr>
        <b/>
        <sz val="18"/>
        <color theme="1"/>
        <rFont val="Calibri"/>
        <family val="2"/>
        <scheme val="minor"/>
      </rPr>
      <t xml:space="preserve"> x+1]</t>
    </r>
  </si>
  <si>
    <r>
      <t>Free Chlorine (Cl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/L)</t>
    </r>
  </si>
  <si>
    <t>Water Tank Bottom</t>
  </si>
  <si>
    <t>Water Tank Top</t>
  </si>
  <si>
    <t>BS</t>
  </si>
  <si>
    <t>Water Parameters</t>
  </si>
  <si>
    <t>ND</t>
  </si>
  <si>
    <t>Faucet 1</t>
  </si>
  <si>
    <t>Faucet 2</t>
  </si>
  <si>
    <t>Faucet 3</t>
  </si>
  <si>
    <t>Faucet 4</t>
  </si>
  <si>
    <t>Post drain 3</t>
  </si>
  <si>
    <t>Post drain 4</t>
  </si>
  <si>
    <t>Post drain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</si>
</sst>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i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5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7" borderId="8" xfId="0" applyNumberFormat="1" applyFill="1" applyBorder="1" applyAlignment="1">
      <alignment horizontal="center"/>
    </xf>
    <xf numFmtId="1" fontId="0" fillId="7" borderId="9" xfId="0" applyNumberFormat="1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" fontId="0" fillId="7" borderId="12" xfId="0" applyNumberFormat="1" applyFill="1" applyBorder="1" applyAlignment="1">
      <alignment horizontal="center"/>
    </xf>
    <xf numFmtId="1" fontId="0" fillId="7" borderId="0" xfId="0" applyNumberFormat="1" applyFill="1" applyAlignment="1">
      <alignment horizontal="center"/>
    </xf>
    <xf numFmtId="1" fontId="0" fillId="7" borderId="8" xfId="0" applyNumberFormat="1" applyFill="1" applyBorder="1" applyAlignment="1">
      <alignment horizontal="center"/>
    </xf>
    <xf numFmtId="1" fontId="0" fillId="7" borderId="13" xfId="0" applyNumberFormat="1" applyFill="1" applyBorder="1" applyAlignment="1">
      <alignment horizontal="center"/>
    </xf>
    <xf numFmtId="2" fontId="0" fillId="7" borderId="9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 applyFill="1"/>
    <xf numFmtId="0" fontId="0" fillId="5" borderId="14" xfId="0" applyFill="1" applyBorder="1" applyAlignment="1">
      <alignment horizontal="left"/>
    </xf>
    <xf numFmtId="14" fontId="0" fillId="5" borderId="2" xfId="0" applyNumberFormat="1" applyFill="1" applyBorder="1" applyAlignment="1">
      <alignment horizontal="center"/>
    </xf>
    <xf numFmtId="0" fontId="7" fillId="0" borderId="0" xfId="0" applyFont="1"/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0" fontId="4" fillId="6" borderId="3" xfId="0" applyFont="1" applyFill="1" applyBorder="1"/>
    <xf numFmtId="0" fontId="4" fillId="6" borderId="4" xfId="0" applyFont="1" applyFill="1" applyBorder="1"/>
    <xf numFmtId="0" fontId="5" fillId="6" borderId="4" xfId="0" applyFont="1" applyFill="1" applyBorder="1"/>
    <xf numFmtId="0" fontId="4" fillId="6" borderId="5" xfId="0" applyFont="1" applyFill="1" applyBorder="1"/>
    <xf numFmtId="0" fontId="4" fillId="0" borderId="0" xfId="0" applyFont="1"/>
    <xf numFmtId="0" fontId="6" fillId="3" borderId="0" xfId="0" applyFont="1" applyFill="1" applyAlignment="1">
      <alignment horizontal="left"/>
    </xf>
    <xf numFmtId="164" fontId="0" fillId="7" borderId="0" xfId="0" applyNumberFormat="1" applyFill="1" applyBorder="1" applyAlignment="1">
      <alignment horizontal="center"/>
    </xf>
    <xf numFmtId="2" fontId="0" fillId="7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1" fillId="5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5" borderId="3" xfId="0" applyNumberFormat="1" applyFill="1" applyBorder="1" applyAlignment="1">
      <alignment horizontal="center"/>
    </xf>
    <xf numFmtId="14" fontId="0" fillId="5" borderId="4" xfId="0" applyNumberForma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14" fontId="0" fillId="5" borderId="5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1" fontId="0" fillId="7" borderId="0" xfId="0" applyNumberForma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8" fillId="9" borderId="14" xfId="0" applyNumberFormat="1" applyFont="1" applyFill="1" applyBorder="1" applyAlignment="1">
      <alignment horizontal="center"/>
    </xf>
    <xf numFmtId="2" fontId="8" fillId="9" borderId="2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5E2F-57AC-45AA-BF9B-4823451919DA}">
  <dimension ref="A1:M31"/>
  <sheetViews>
    <sheetView tabSelected="1" workbookViewId="0"/>
  </sheetViews>
  <sheetFormatPr defaultRowHeight="15" x14ac:dyDescent="0.25"/>
  <cols>
    <col min="1" max="1" width="20.7109375" customWidth="1"/>
    <col min="2" max="2" width="10.7109375" customWidth="1"/>
    <col min="3" max="3" width="11.7109375" bestFit="1" customWidth="1"/>
    <col min="4" max="4" width="21.42578125" bestFit="1" customWidth="1"/>
    <col min="5" max="5" width="4.7109375" customWidth="1"/>
    <col min="6" max="6" width="15.28515625" bestFit="1" customWidth="1"/>
    <col min="7" max="7" width="31.140625" bestFit="1" customWidth="1"/>
    <col min="8" max="8" width="5.28515625" bestFit="1" customWidth="1"/>
    <col min="9" max="9" width="25" bestFit="1" customWidth="1"/>
    <col min="10" max="10" width="26.7109375" bestFit="1" customWidth="1"/>
    <col min="11" max="11" width="22.42578125" bestFit="1" customWidth="1"/>
    <col min="12" max="12" width="23.42578125" bestFit="1" customWidth="1"/>
    <col min="13" max="13" width="10.140625" bestFit="1" customWidth="1"/>
  </cols>
  <sheetData>
    <row r="1" spans="1:12" ht="23.25" x14ac:dyDescent="0.35">
      <c r="A1" s="30"/>
      <c r="B1" s="30"/>
      <c r="C1" s="30"/>
      <c r="D1" s="30"/>
      <c r="E1" s="30"/>
      <c r="F1" s="31" t="s">
        <v>31</v>
      </c>
      <c r="G1" s="32"/>
      <c r="H1" s="33"/>
      <c r="I1" s="34" t="s">
        <v>26</v>
      </c>
      <c r="J1" s="35"/>
      <c r="K1" s="35"/>
      <c r="L1" s="36"/>
    </row>
    <row r="2" spans="1:12" ht="23.25" x14ac:dyDescent="0.35">
      <c r="A2" s="84" t="s">
        <v>18</v>
      </c>
      <c r="B2" s="85"/>
      <c r="C2" s="37" t="s">
        <v>19</v>
      </c>
      <c r="D2" s="38" t="s">
        <v>0</v>
      </c>
      <c r="E2" s="30"/>
      <c r="F2" s="86" t="s">
        <v>24</v>
      </c>
      <c r="G2" s="87" t="s">
        <v>27</v>
      </c>
      <c r="H2" s="87" t="s">
        <v>1</v>
      </c>
      <c r="I2" s="88" t="s">
        <v>2</v>
      </c>
      <c r="J2" s="88" t="s">
        <v>3</v>
      </c>
      <c r="K2" s="88" t="s">
        <v>4</v>
      </c>
      <c r="L2" s="89" t="s">
        <v>5</v>
      </c>
    </row>
    <row r="3" spans="1:12" x14ac:dyDescent="0.25">
      <c r="A3" s="1" t="s">
        <v>6</v>
      </c>
      <c r="B3" s="25" t="s">
        <v>20</v>
      </c>
      <c r="C3" s="28" t="s">
        <v>7</v>
      </c>
      <c r="D3" s="29">
        <v>44376</v>
      </c>
      <c r="E3" s="27"/>
      <c r="F3" s="90">
        <v>22.3</v>
      </c>
      <c r="G3" s="52">
        <v>0.76</v>
      </c>
      <c r="H3" s="52">
        <v>7.07</v>
      </c>
      <c r="I3" s="94">
        <v>1.4185570614290721</v>
      </c>
      <c r="J3" s="94">
        <v>0.77800942700076914</v>
      </c>
      <c r="K3" s="94" t="s">
        <v>11</v>
      </c>
      <c r="L3" s="94">
        <v>1.2223723408552811</v>
      </c>
    </row>
    <row r="4" spans="1:12" x14ac:dyDescent="0.25">
      <c r="A4" s="21" t="s">
        <v>8</v>
      </c>
      <c r="B4" s="3" t="s">
        <v>21</v>
      </c>
      <c r="C4" s="54" t="s">
        <v>7</v>
      </c>
      <c r="D4" s="61">
        <v>44390</v>
      </c>
      <c r="E4" s="27"/>
      <c r="F4" s="90">
        <v>21.2</v>
      </c>
      <c r="G4" s="52">
        <v>0.91</v>
      </c>
      <c r="H4" s="52">
        <v>8</v>
      </c>
      <c r="I4" s="94">
        <v>1.5788651791033812</v>
      </c>
      <c r="J4" s="94">
        <v>0.49474256393219962</v>
      </c>
      <c r="K4" s="94" t="s">
        <v>11</v>
      </c>
      <c r="L4" s="94" t="s">
        <v>11</v>
      </c>
    </row>
    <row r="5" spans="1:12" x14ac:dyDescent="0.25">
      <c r="A5" s="22" t="s">
        <v>8</v>
      </c>
      <c r="B5" s="3" t="s">
        <v>21</v>
      </c>
      <c r="C5" s="55" t="s">
        <v>7</v>
      </c>
      <c r="D5" s="62">
        <v>44397</v>
      </c>
      <c r="E5" s="27"/>
      <c r="F5" s="90">
        <v>22.1</v>
      </c>
      <c r="G5" s="93">
        <v>0.97</v>
      </c>
      <c r="H5" s="52">
        <v>7.78</v>
      </c>
      <c r="I5" s="94" t="s">
        <v>11</v>
      </c>
      <c r="J5" s="94">
        <v>1.0463291749611587</v>
      </c>
      <c r="K5" s="94" t="s">
        <v>11</v>
      </c>
      <c r="L5" s="94" t="s">
        <v>11</v>
      </c>
    </row>
    <row r="6" spans="1:12" x14ac:dyDescent="0.25">
      <c r="A6" s="22" t="s">
        <v>8</v>
      </c>
      <c r="B6" s="3" t="s">
        <v>21</v>
      </c>
      <c r="C6" s="55" t="s">
        <v>7</v>
      </c>
      <c r="D6" s="62">
        <v>44404</v>
      </c>
      <c r="E6" s="27"/>
      <c r="F6" s="90">
        <v>22</v>
      </c>
      <c r="G6" s="52">
        <v>0.78</v>
      </c>
      <c r="H6" s="52">
        <v>7.59</v>
      </c>
      <c r="I6" s="94" t="s">
        <v>11</v>
      </c>
      <c r="J6" s="94">
        <v>0.87359198739262911</v>
      </c>
      <c r="K6" s="94" t="s">
        <v>11</v>
      </c>
      <c r="L6" s="94">
        <v>1.0755105101474134</v>
      </c>
    </row>
    <row r="7" spans="1:12" x14ac:dyDescent="0.25">
      <c r="A7" s="22" t="s">
        <v>8</v>
      </c>
      <c r="B7" s="3" t="s">
        <v>21</v>
      </c>
      <c r="C7" s="55" t="s">
        <v>7</v>
      </c>
      <c r="D7" s="62">
        <v>44411</v>
      </c>
      <c r="E7" s="27"/>
      <c r="F7" s="90">
        <v>21.7</v>
      </c>
      <c r="G7" s="52">
        <v>0.89</v>
      </c>
      <c r="H7" s="52">
        <v>7.99</v>
      </c>
      <c r="I7" s="94">
        <v>1.3880035189808506</v>
      </c>
      <c r="J7" s="94">
        <v>0.83991795947998227</v>
      </c>
      <c r="K7" s="94" t="s">
        <v>11</v>
      </c>
      <c r="L7" s="94" t="s">
        <v>11</v>
      </c>
    </row>
    <row r="8" spans="1:12" x14ac:dyDescent="0.25">
      <c r="A8" s="22" t="s">
        <v>8</v>
      </c>
      <c r="B8" s="3" t="s">
        <v>21</v>
      </c>
      <c r="C8" s="55" t="s">
        <v>7</v>
      </c>
      <c r="D8" s="62">
        <v>44418</v>
      </c>
      <c r="E8" s="27"/>
      <c r="F8" s="90">
        <v>22.3</v>
      </c>
      <c r="G8" s="52">
        <v>0.89</v>
      </c>
      <c r="H8" s="52">
        <v>8.3000000000000007</v>
      </c>
      <c r="I8" s="94">
        <v>1.2477913675701402</v>
      </c>
      <c r="J8" s="94">
        <v>0.49148652673628779</v>
      </c>
      <c r="K8" s="94" t="s">
        <v>11</v>
      </c>
      <c r="L8" s="94" t="s">
        <v>11</v>
      </c>
    </row>
    <row r="9" spans="1:12" x14ac:dyDescent="0.25">
      <c r="A9" s="22" t="s">
        <v>8</v>
      </c>
      <c r="B9" s="3" t="s">
        <v>21</v>
      </c>
      <c r="C9" s="55" t="s">
        <v>7</v>
      </c>
      <c r="D9" s="62">
        <v>44425</v>
      </c>
      <c r="E9" s="27"/>
      <c r="F9" s="90">
        <v>22.2</v>
      </c>
      <c r="G9" s="52">
        <v>0.8</v>
      </c>
      <c r="H9" s="52">
        <v>7.82</v>
      </c>
      <c r="I9" s="94">
        <v>1.1752847087593798</v>
      </c>
      <c r="J9" s="94">
        <v>0.72176647762246038</v>
      </c>
      <c r="K9" s="94" t="s">
        <v>11</v>
      </c>
      <c r="L9" s="94" t="s">
        <v>11</v>
      </c>
    </row>
    <row r="10" spans="1:12" x14ac:dyDescent="0.25">
      <c r="A10" s="22" t="s">
        <v>8</v>
      </c>
      <c r="B10" s="3" t="s">
        <v>21</v>
      </c>
      <c r="C10" s="55" t="s">
        <v>7</v>
      </c>
      <c r="D10" s="62">
        <v>44432</v>
      </c>
      <c r="E10" s="27"/>
      <c r="F10" s="90">
        <v>23</v>
      </c>
      <c r="G10" s="52">
        <v>0.91</v>
      </c>
      <c r="H10" s="52">
        <v>7.67</v>
      </c>
      <c r="I10" s="94">
        <v>1.4829731297646629</v>
      </c>
      <c r="J10" s="94">
        <v>0.71995621751466088</v>
      </c>
      <c r="K10" s="94" t="s">
        <v>11</v>
      </c>
      <c r="L10" s="94" t="s">
        <v>11</v>
      </c>
    </row>
    <row r="11" spans="1:12" x14ac:dyDescent="0.25">
      <c r="A11" s="22" t="s">
        <v>8</v>
      </c>
      <c r="B11" s="3" t="s">
        <v>21</v>
      </c>
      <c r="C11" s="55" t="s">
        <v>7</v>
      </c>
      <c r="D11" s="62">
        <v>44439</v>
      </c>
      <c r="E11" s="27"/>
      <c r="F11" s="90">
        <v>22</v>
      </c>
      <c r="G11" s="52">
        <v>0.96</v>
      </c>
      <c r="H11" s="52">
        <v>7.27</v>
      </c>
      <c r="I11" s="94">
        <v>1.2378538601743776</v>
      </c>
      <c r="J11" s="94" t="s">
        <v>11</v>
      </c>
      <c r="K11" s="94" t="s">
        <v>11</v>
      </c>
      <c r="L11" s="94" t="s">
        <v>11</v>
      </c>
    </row>
    <row r="12" spans="1:12" x14ac:dyDescent="0.25">
      <c r="A12" s="23" t="s">
        <v>8</v>
      </c>
      <c r="B12" s="3" t="s">
        <v>21</v>
      </c>
      <c r="C12" s="55" t="s">
        <v>7</v>
      </c>
      <c r="D12" s="62">
        <v>44446</v>
      </c>
      <c r="E12" s="27"/>
      <c r="F12" s="90">
        <v>21.9</v>
      </c>
      <c r="G12" s="52">
        <v>0.5</v>
      </c>
      <c r="H12" s="52">
        <v>8.6199999999999992</v>
      </c>
      <c r="I12" s="94">
        <v>1.0235896632721355</v>
      </c>
      <c r="J12" s="94" t="s">
        <v>11</v>
      </c>
      <c r="K12" s="94">
        <v>0.14638426720314035</v>
      </c>
      <c r="L12" s="94" t="s">
        <v>11</v>
      </c>
    </row>
    <row r="13" spans="1:12" x14ac:dyDescent="0.25">
      <c r="A13" s="1" t="s">
        <v>9</v>
      </c>
      <c r="B13" s="24" t="s">
        <v>22</v>
      </c>
      <c r="C13" s="56" t="s">
        <v>7</v>
      </c>
      <c r="D13" s="63">
        <v>44453</v>
      </c>
      <c r="E13" s="27"/>
      <c r="F13" s="90">
        <v>21.6</v>
      </c>
      <c r="G13" s="52">
        <v>1.0900000000000001</v>
      </c>
      <c r="H13" s="52">
        <v>7.4</v>
      </c>
      <c r="I13" s="94">
        <v>1.0809376475669894</v>
      </c>
      <c r="J13" s="94">
        <v>0.74398244006972503</v>
      </c>
      <c r="K13" s="94" t="s">
        <v>11</v>
      </c>
      <c r="L13" s="94" t="s">
        <v>11</v>
      </c>
    </row>
    <row r="14" spans="1:12" x14ac:dyDescent="0.25">
      <c r="A14" s="1" t="s">
        <v>9</v>
      </c>
      <c r="B14" s="20" t="s">
        <v>22</v>
      </c>
      <c r="C14" s="57" t="s">
        <v>7</v>
      </c>
      <c r="D14" s="64">
        <v>44460</v>
      </c>
      <c r="E14" s="27"/>
      <c r="F14" s="90">
        <v>21.6</v>
      </c>
      <c r="G14" s="52">
        <v>1.03</v>
      </c>
      <c r="H14" s="52">
        <v>7.28</v>
      </c>
      <c r="I14" s="94">
        <v>1.2562132559304013</v>
      </c>
      <c r="J14" s="94">
        <v>0.84159668230461815</v>
      </c>
      <c r="K14" s="94" t="s">
        <v>11</v>
      </c>
      <c r="L14" s="94">
        <v>0.35615747136756548</v>
      </c>
    </row>
    <row r="15" spans="1:12" x14ac:dyDescent="0.25">
      <c r="A15" s="1" t="s">
        <v>9</v>
      </c>
      <c r="B15" s="20" t="s">
        <v>22</v>
      </c>
      <c r="C15" s="57" t="s">
        <v>7</v>
      </c>
      <c r="D15" s="64">
        <v>44467</v>
      </c>
      <c r="E15" s="27"/>
      <c r="F15" s="90">
        <v>21.1</v>
      </c>
      <c r="G15" s="52">
        <v>1.05</v>
      </c>
      <c r="H15" s="52">
        <v>7.82</v>
      </c>
      <c r="I15" s="94">
        <v>0.81208572136046209</v>
      </c>
      <c r="J15" s="94">
        <v>0.67948018773093233</v>
      </c>
      <c r="K15" s="94">
        <v>0.2820592101216407</v>
      </c>
      <c r="L15" s="94" t="s">
        <v>11</v>
      </c>
    </row>
    <row r="16" spans="1:12" x14ac:dyDescent="0.25">
      <c r="A16" s="1" t="s">
        <v>9</v>
      </c>
      <c r="B16" s="20" t="s">
        <v>22</v>
      </c>
      <c r="C16" s="57" t="s">
        <v>7</v>
      </c>
      <c r="D16" s="64">
        <v>44474</v>
      </c>
      <c r="E16" s="27"/>
      <c r="F16" s="90">
        <v>21.3</v>
      </c>
      <c r="G16" s="52">
        <v>0.95</v>
      </c>
      <c r="H16" s="52">
        <v>7.92</v>
      </c>
      <c r="I16" s="94">
        <v>1.3807568957518062</v>
      </c>
      <c r="J16" s="94">
        <v>0.69920929301383872</v>
      </c>
      <c r="K16" s="94" t="s">
        <v>11</v>
      </c>
      <c r="L16" s="94" t="s">
        <v>11</v>
      </c>
    </row>
    <row r="17" spans="1:13" x14ac:dyDescent="0.25">
      <c r="A17" s="1" t="s">
        <v>9</v>
      </c>
      <c r="B17" s="20" t="s">
        <v>22</v>
      </c>
      <c r="C17" s="58" t="s">
        <v>7</v>
      </c>
      <c r="D17" s="65">
        <v>44481</v>
      </c>
      <c r="E17" s="27"/>
      <c r="F17" s="92">
        <v>22.5</v>
      </c>
      <c r="G17" s="93">
        <v>0.53</v>
      </c>
      <c r="H17" s="93">
        <v>7.91</v>
      </c>
      <c r="I17" s="94">
        <v>1.4290121870308135</v>
      </c>
      <c r="J17" s="94">
        <v>1.7543062994396508</v>
      </c>
      <c r="K17" s="94" t="s">
        <v>11</v>
      </c>
      <c r="L17" s="94">
        <v>0.35989676631999212</v>
      </c>
    </row>
    <row r="18" spans="1:13" x14ac:dyDescent="0.25">
      <c r="A18" s="1" t="s">
        <v>9</v>
      </c>
      <c r="B18" s="26" t="s">
        <v>22</v>
      </c>
      <c r="C18" s="59" t="s">
        <v>7</v>
      </c>
      <c r="D18" s="66">
        <v>44488</v>
      </c>
      <c r="E18" s="27"/>
      <c r="F18" s="90">
        <v>21.3</v>
      </c>
      <c r="G18" s="52">
        <v>1.0900000000000001</v>
      </c>
      <c r="H18" s="52">
        <v>7.48</v>
      </c>
      <c r="I18" s="94">
        <v>0.84172647585634719</v>
      </c>
      <c r="J18" s="94">
        <v>0.73246709887726735</v>
      </c>
      <c r="K18" s="94">
        <v>0.41600820985458259</v>
      </c>
      <c r="L18" s="94" t="s">
        <v>11</v>
      </c>
    </row>
    <row r="19" spans="1:13" x14ac:dyDescent="0.25">
      <c r="A19" s="21" t="s">
        <v>15</v>
      </c>
      <c r="B19" s="3" t="s">
        <v>23</v>
      </c>
      <c r="C19" s="55" t="s">
        <v>7</v>
      </c>
      <c r="D19" s="62">
        <v>44495</v>
      </c>
      <c r="E19" s="27"/>
      <c r="F19" s="90">
        <v>23.3</v>
      </c>
      <c r="G19" s="52">
        <v>0.87</v>
      </c>
      <c r="H19" s="52">
        <v>7.6</v>
      </c>
      <c r="I19" s="94">
        <v>1.3522077316736889</v>
      </c>
      <c r="J19" s="94">
        <v>1.2093764694716695</v>
      </c>
      <c r="K19" s="94">
        <v>0.17364536959349502</v>
      </c>
      <c r="L19" s="94" t="s">
        <v>11</v>
      </c>
    </row>
    <row r="20" spans="1:13" x14ac:dyDescent="0.25">
      <c r="A20" s="22" t="s">
        <v>15</v>
      </c>
      <c r="B20" s="3" t="s">
        <v>23</v>
      </c>
      <c r="C20" s="55" t="s">
        <v>7</v>
      </c>
      <c r="D20" s="62">
        <v>44502</v>
      </c>
      <c r="E20" s="27"/>
      <c r="F20" s="90">
        <v>24.1</v>
      </c>
      <c r="G20" s="52">
        <v>0.87</v>
      </c>
      <c r="H20" s="52">
        <v>7.77</v>
      </c>
      <c r="I20" s="94">
        <v>1.8004743914046297</v>
      </c>
      <c r="J20" s="94">
        <v>0.13638269762594099</v>
      </c>
      <c r="K20" s="94" t="s">
        <v>11</v>
      </c>
      <c r="L20" s="94" t="s">
        <v>11</v>
      </c>
    </row>
    <row r="21" spans="1:13" x14ac:dyDescent="0.25">
      <c r="A21" s="22" t="s">
        <v>15</v>
      </c>
      <c r="B21" s="3" t="s">
        <v>23</v>
      </c>
      <c r="C21" s="55" t="s">
        <v>7</v>
      </c>
      <c r="D21" s="62">
        <v>44509</v>
      </c>
      <c r="E21" s="27"/>
      <c r="F21" s="90">
        <v>22.5</v>
      </c>
      <c r="G21" s="52">
        <v>0.8</v>
      </c>
      <c r="H21" s="52">
        <v>7.52</v>
      </c>
      <c r="I21" s="94">
        <v>1.8963833686480149</v>
      </c>
      <c r="J21" s="94">
        <v>0.91143655928027856</v>
      </c>
      <c r="K21" s="94" t="s">
        <v>11</v>
      </c>
      <c r="L21" s="94" t="s">
        <v>11</v>
      </c>
    </row>
    <row r="22" spans="1:13" x14ac:dyDescent="0.25">
      <c r="A22" s="22" t="s">
        <v>15</v>
      </c>
      <c r="B22" s="3" t="s">
        <v>23</v>
      </c>
      <c r="C22" s="55" t="s">
        <v>7</v>
      </c>
      <c r="D22" s="62">
        <v>44516</v>
      </c>
      <c r="E22" s="27"/>
      <c r="F22" s="90">
        <v>23.7</v>
      </c>
      <c r="G22" s="52">
        <v>0.83</v>
      </c>
      <c r="H22" s="52">
        <v>7.42</v>
      </c>
      <c r="I22" s="94">
        <v>1.6819685439068459</v>
      </c>
      <c r="J22" s="94">
        <v>0.59590896251058101</v>
      </c>
      <c r="K22" s="94">
        <v>0.15343276060004005</v>
      </c>
      <c r="L22" s="94" t="s">
        <v>11</v>
      </c>
    </row>
    <row r="23" spans="1:13" x14ac:dyDescent="0.25">
      <c r="A23" s="22" t="s">
        <v>15</v>
      </c>
      <c r="B23" s="3" t="s">
        <v>23</v>
      </c>
      <c r="C23" s="55" t="s">
        <v>7</v>
      </c>
      <c r="D23" s="62">
        <v>44530</v>
      </c>
      <c r="E23" s="27"/>
      <c r="F23" s="90">
        <v>21.2</v>
      </c>
      <c r="G23" s="52">
        <v>0.72</v>
      </c>
      <c r="H23" s="52">
        <v>7.14</v>
      </c>
      <c r="I23" s="94">
        <v>2.0755332551505838</v>
      </c>
      <c r="J23" s="94">
        <v>0.11885809339245704</v>
      </c>
      <c r="K23" s="94" t="s">
        <v>11</v>
      </c>
      <c r="L23" s="94" t="s">
        <v>11</v>
      </c>
    </row>
    <row r="24" spans="1:13" x14ac:dyDescent="0.25">
      <c r="A24" s="23" t="s">
        <v>15</v>
      </c>
      <c r="B24" s="4" t="s">
        <v>23</v>
      </c>
      <c r="C24" s="60" t="s">
        <v>7</v>
      </c>
      <c r="D24" s="67">
        <v>44537</v>
      </c>
      <c r="E24" s="27"/>
      <c r="F24" s="90">
        <v>20.7</v>
      </c>
      <c r="G24" s="52">
        <v>0.7</v>
      </c>
      <c r="H24" s="52">
        <v>6.79</v>
      </c>
      <c r="I24" s="94">
        <v>1.5491521625835427</v>
      </c>
      <c r="J24" s="94">
        <v>0.62178795789337193</v>
      </c>
      <c r="K24" s="94" t="s">
        <v>11</v>
      </c>
      <c r="L24" s="94">
        <v>1.0510346176666649</v>
      </c>
    </row>
    <row r="25" spans="1:13" ht="18.75" x14ac:dyDescent="0.3">
      <c r="F25" s="14">
        <f>AVERAGE(F3:F24)</f>
        <v>22.072727272727274</v>
      </c>
      <c r="G25" s="49">
        <f t="shared" ref="G25:L25" si="0">AVERAGE(G3:G24)</f>
        <v>0.85909090909090868</v>
      </c>
      <c r="H25" s="50">
        <f t="shared" si="0"/>
        <v>7.6436363636363636</v>
      </c>
      <c r="I25" s="50">
        <f t="shared" si="0"/>
        <v>1.3854685062959065</v>
      </c>
      <c r="J25" s="50">
        <f t="shared" si="0"/>
        <v>0.75052965381252401</v>
      </c>
      <c r="K25" s="50">
        <f t="shared" si="0"/>
        <v>0.23430596347457974</v>
      </c>
      <c r="L25" s="10">
        <f t="shared" si="0"/>
        <v>0.81299434127138337</v>
      </c>
      <c r="M25" s="43" t="s">
        <v>10</v>
      </c>
    </row>
    <row r="26" spans="1:13" ht="18.75" x14ac:dyDescent="0.3">
      <c r="F26" s="14">
        <f>STDEV(F3:F24)</f>
        <v>0.86694967074319351</v>
      </c>
      <c r="G26" s="8">
        <f t="shared" ref="G26:L26" si="1">STDEV(G3:G24)</f>
        <v>0.15678037689738852</v>
      </c>
      <c r="H26" s="9">
        <f t="shared" si="1"/>
        <v>0.41491875802086331</v>
      </c>
      <c r="I26" s="9">
        <f t="shared" si="1"/>
        <v>0.32645954580506292</v>
      </c>
      <c r="J26" s="9">
        <f t="shared" si="1"/>
        <v>0.34963816477118898</v>
      </c>
      <c r="K26" s="9">
        <f t="shared" si="1"/>
        <v>0.1153760007251442</v>
      </c>
      <c r="L26" s="10">
        <f t="shared" si="1"/>
        <v>0.42046569324421534</v>
      </c>
      <c r="M26" s="44" t="s">
        <v>12</v>
      </c>
    </row>
    <row r="27" spans="1:13" ht="18.75" x14ac:dyDescent="0.3">
      <c r="F27" s="14">
        <f>(STDEV(F3:F24)/(SQRT(COUNT(F3:F24))))</f>
        <v>0.18483429084670946</v>
      </c>
      <c r="G27" s="8">
        <f t="shared" ref="G27:L27" si="2">(STDEV(G3:G24)/(SQRT(COUNT(G3:G24))))</f>
        <v>3.3425688665025828E-2</v>
      </c>
      <c r="H27" s="9">
        <f t="shared" si="2"/>
        <v>8.8460976439428241E-2</v>
      </c>
      <c r="I27" s="9">
        <f t="shared" si="2"/>
        <v>7.2998573632382699E-2</v>
      </c>
      <c r="J27" s="9">
        <f t="shared" si="2"/>
        <v>7.8181470395665073E-2</v>
      </c>
      <c r="K27" s="9">
        <f t="shared" si="2"/>
        <v>5.1597716118697491E-2</v>
      </c>
      <c r="L27" s="10">
        <f t="shared" si="2"/>
        <v>0.1880379744601279</v>
      </c>
      <c r="M27" s="44" t="s">
        <v>13</v>
      </c>
    </row>
    <row r="28" spans="1:13" ht="18.75" x14ac:dyDescent="0.3">
      <c r="F28" s="15">
        <f>COUNT(F3:F24)</f>
        <v>22</v>
      </c>
      <c r="G28" s="16">
        <f t="shared" ref="G28:L28" si="3">COUNT(G3:G24)</f>
        <v>22</v>
      </c>
      <c r="H28" s="16">
        <f t="shared" si="3"/>
        <v>22</v>
      </c>
      <c r="I28" s="16">
        <f t="shared" si="3"/>
        <v>20</v>
      </c>
      <c r="J28" s="16">
        <f t="shared" si="3"/>
        <v>20</v>
      </c>
      <c r="K28" s="16">
        <f t="shared" si="3"/>
        <v>5</v>
      </c>
      <c r="L28" s="17">
        <f t="shared" si="3"/>
        <v>5</v>
      </c>
      <c r="M28" s="45" t="s">
        <v>14</v>
      </c>
    </row>
    <row r="29" spans="1:13" ht="18.75" x14ac:dyDescent="0.3">
      <c r="F29" s="18"/>
      <c r="G29" s="19"/>
      <c r="H29" s="19"/>
      <c r="I29" s="11">
        <f>(I28/22)*100</f>
        <v>90.909090909090907</v>
      </c>
      <c r="J29" s="11">
        <f t="shared" ref="J29:L29" si="4">(J28/22)*100</f>
        <v>90.909090909090907</v>
      </c>
      <c r="K29" s="11">
        <f t="shared" si="4"/>
        <v>22.727272727272727</v>
      </c>
      <c r="L29" s="12">
        <f t="shared" si="4"/>
        <v>22.727272727272727</v>
      </c>
      <c r="M29" s="46" t="s">
        <v>16</v>
      </c>
    </row>
    <row r="30" spans="1:13" ht="18.75" x14ac:dyDescent="0.3">
      <c r="M30" s="47"/>
    </row>
    <row r="31" spans="1:13" ht="21" x14ac:dyDescent="0.35">
      <c r="A31" s="48" t="s">
        <v>25</v>
      </c>
      <c r="B31" s="48"/>
      <c r="C31" s="48"/>
    </row>
  </sheetData>
  <mergeCells count="4">
    <mergeCell ref="I1:L1"/>
    <mergeCell ref="F1:H1"/>
    <mergeCell ref="A2:B2"/>
    <mergeCell ref="A31: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7DFC3-6833-470B-95A3-09F9E00B5BF3}">
  <dimension ref="A1:M63"/>
  <sheetViews>
    <sheetView workbookViewId="0"/>
  </sheetViews>
  <sheetFormatPr defaultRowHeight="15" x14ac:dyDescent="0.25"/>
  <cols>
    <col min="1" max="1" width="16.140625" bestFit="1" customWidth="1"/>
    <col min="2" max="2" width="16.140625" customWidth="1"/>
    <col min="3" max="3" width="18.28515625" style="77" bestFit="1" customWidth="1"/>
    <col min="4" max="4" width="21.42578125" bestFit="1" customWidth="1"/>
    <col min="5" max="5" width="7.85546875" bestFit="1" customWidth="1"/>
    <col min="6" max="6" width="15.28515625" bestFit="1" customWidth="1"/>
    <col min="7" max="7" width="30.5703125" bestFit="1" customWidth="1"/>
    <col min="8" max="8" width="5.28515625" bestFit="1" customWidth="1"/>
    <col min="9" max="9" width="25" bestFit="1" customWidth="1"/>
    <col min="10" max="10" width="26.7109375" bestFit="1" customWidth="1"/>
    <col min="11" max="11" width="22.42578125" bestFit="1" customWidth="1"/>
    <col min="12" max="12" width="23.42578125" bestFit="1" customWidth="1"/>
    <col min="13" max="13" width="10.140625" bestFit="1" customWidth="1"/>
  </cols>
  <sheetData>
    <row r="1" spans="1:12" ht="23.25" x14ac:dyDescent="0.35">
      <c r="A1" s="30"/>
      <c r="B1" s="30"/>
      <c r="C1" s="72"/>
      <c r="D1" s="30"/>
      <c r="E1" s="30"/>
      <c r="F1" s="31" t="s">
        <v>31</v>
      </c>
      <c r="G1" s="32"/>
      <c r="H1" s="33"/>
      <c r="I1" s="34" t="s">
        <v>26</v>
      </c>
      <c r="J1" s="35"/>
      <c r="K1" s="35"/>
      <c r="L1" s="36"/>
    </row>
    <row r="2" spans="1:12" ht="23.25" x14ac:dyDescent="0.35">
      <c r="A2" s="84" t="s">
        <v>18</v>
      </c>
      <c r="B2" s="85"/>
      <c r="C2" s="37" t="s">
        <v>19</v>
      </c>
      <c r="D2" s="38" t="s">
        <v>0</v>
      </c>
      <c r="E2" s="30"/>
      <c r="F2" s="39" t="s">
        <v>24</v>
      </c>
      <c r="G2" s="40" t="s">
        <v>27</v>
      </c>
      <c r="H2" s="40" t="s">
        <v>1</v>
      </c>
      <c r="I2" s="41" t="s">
        <v>2</v>
      </c>
      <c r="J2" s="41" t="s">
        <v>3</v>
      </c>
      <c r="K2" s="41" t="s">
        <v>4</v>
      </c>
      <c r="L2" s="42" t="s">
        <v>5</v>
      </c>
    </row>
    <row r="3" spans="1:12" x14ac:dyDescent="0.25">
      <c r="A3" s="24" t="s">
        <v>6</v>
      </c>
      <c r="B3" s="24" t="s">
        <v>30</v>
      </c>
      <c r="C3" s="73" t="s">
        <v>28</v>
      </c>
      <c r="D3" s="63">
        <v>44326</v>
      </c>
      <c r="F3" s="51">
        <v>30.1</v>
      </c>
      <c r="G3" s="52">
        <v>0.04</v>
      </c>
      <c r="H3" s="53">
        <v>9.2929999999999993</v>
      </c>
      <c r="I3" s="52" t="s">
        <v>11</v>
      </c>
      <c r="J3" s="53">
        <v>1.0082299289222474</v>
      </c>
      <c r="K3" s="53" t="s">
        <v>11</v>
      </c>
      <c r="L3" s="52">
        <v>2.5643544966298384</v>
      </c>
    </row>
    <row r="4" spans="1:12" x14ac:dyDescent="0.25">
      <c r="A4" s="20" t="s">
        <v>6</v>
      </c>
      <c r="B4" s="20" t="s">
        <v>30</v>
      </c>
      <c r="C4" s="74" t="s">
        <v>29</v>
      </c>
      <c r="D4" s="64">
        <v>44326</v>
      </c>
      <c r="F4" s="51">
        <v>35.6</v>
      </c>
      <c r="G4" s="52">
        <v>0.04</v>
      </c>
      <c r="H4" s="53">
        <v>9.2370000000000001</v>
      </c>
      <c r="I4" s="52" t="s">
        <v>11</v>
      </c>
      <c r="J4" s="53">
        <v>0.85618058580750012</v>
      </c>
      <c r="K4" s="53" t="s">
        <v>11</v>
      </c>
      <c r="L4" s="52">
        <v>3.3697558270253349</v>
      </c>
    </row>
    <row r="5" spans="1:12" x14ac:dyDescent="0.25">
      <c r="A5" s="20" t="s">
        <v>6</v>
      </c>
      <c r="B5" s="20" t="s">
        <v>30</v>
      </c>
      <c r="C5" s="74" t="s">
        <v>28</v>
      </c>
      <c r="D5" s="64">
        <v>44333</v>
      </c>
      <c r="F5" s="51">
        <v>30.5</v>
      </c>
      <c r="G5" s="52">
        <v>0.01</v>
      </c>
      <c r="H5" s="53">
        <v>8.35</v>
      </c>
      <c r="I5" s="52" t="s">
        <v>11</v>
      </c>
      <c r="J5" s="53" t="s">
        <v>11</v>
      </c>
      <c r="K5" s="53" t="s">
        <v>11</v>
      </c>
      <c r="L5" s="52">
        <v>3.0470203053472464</v>
      </c>
    </row>
    <row r="6" spans="1:12" x14ac:dyDescent="0.25">
      <c r="A6" s="20" t="s">
        <v>6</v>
      </c>
      <c r="B6" s="20" t="s">
        <v>30</v>
      </c>
      <c r="C6" s="74" t="s">
        <v>29</v>
      </c>
      <c r="D6" s="64">
        <v>44333</v>
      </c>
      <c r="F6" s="51">
        <v>38.5</v>
      </c>
      <c r="G6" s="52">
        <v>0</v>
      </c>
      <c r="H6" s="53">
        <v>7.88</v>
      </c>
      <c r="I6" s="52" t="s">
        <v>11</v>
      </c>
      <c r="J6" s="53">
        <v>0.47854718198466178</v>
      </c>
      <c r="K6" s="53" t="s">
        <v>11</v>
      </c>
      <c r="L6" s="52">
        <v>2.6324527549198269</v>
      </c>
    </row>
    <row r="7" spans="1:12" x14ac:dyDescent="0.25">
      <c r="A7" s="20" t="s">
        <v>6</v>
      </c>
      <c r="B7" s="20" t="s">
        <v>30</v>
      </c>
      <c r="C7" s="74" t="s">
        <v>28</v>
      </c>
      <c r="D7" s="64">
        <v>44340</v>
      </c>
      <c r="F7" s="51">
        <v>28.8</v>
      </c>
      <c r="G7" s="52">
        <v>0.05</v>
      </c>
      <c r="H7" s="53">
        <v>8.2100000000000009</v>
      </c>
      <c r="I7" s="52">
        <v>1.5518070215314748</v>
      </c>
      <c r="J7" s="53" t="s">
        <v>11</v>
      </c>
      <c r="K7" s="53" t="s">
        <v>11</v>
      </c>
      <c r="L7" s="52" t="s">
        <v>11</v>
      </c>
    </row>
    <row r="8" spans="1:12" x14ac:dyDescent="0.25">
      <c r="A8" s="20" t="s">
        <v>6</v>
      </c>
      <c r="B8" s="20" t="s">
        <v>30</v>
      </c>
      <c r="C8" s="74" t="s">
        <v>29</v>
      </c>
      <c r="D8" s="64">
        <v>44340</v>
      </c>
      <c r="F8" s="51">
        <v>34</v>
      </c>
      <c r="G8" s="52">
        <v>0.04</v>
      </c>
      <c r="H8" s="53">
        <v>8.6</v>
      </c>
      <c r="I8" s="52">
        <v>1.7471931275686559</v>
      </c>
      <c r="J8" s="53">
        <v>0.21250485879192077</v>
      </c>
      <c r="K8" s="53" t="s">
        <v>11</v>
      </c>
      <c r="L8" s="52">
        <v>2.1380467645787906</v>
      </c>
    </row>
    <row r="9" spans="1:12" x14ac:dyDescent="0.25">
      <c r="A9" s="20" t="s">
        <v>6</v>
      </c>
      <c r="B9" s="20" t="s">
        <v>30</v>
      </c>
      <c r="C9" s="74" t="s">
        <v>28</v>
      </c>
      <c r="D9" s="64">
        <v>44354</v>
      </c>
      <c r="F9" s="51">
        <v>28.8</v>
      </c>
      <c r="G9" s="52">
        <v>0.04</v>
      </c>
      <c r="H9" s="53">
        <v>8.3000000000000007</v>
      </c>
      <c r="I9" s="52">
        <v>2.8584204100144723</v>
      </c>
      <c r="J9" s="53" t="s">
        <v>11</v>
      </c>
      <c r="K9" s="53" t="s">
        <v>11</v>
      </c>
      <c r="L9" s="52">
        <v>2.9210666664748195</v>
      </c>
    </row>
    <row r="10" spans="1:12" x14ac:dyDescent="0.25">
      <c r="A10" s="20" t="s">
        <v>6</v>
      </c>
      <c r="B10" s="20" t="s">
        <v>30</v>
      </c>
      <c r="C10" s="74" t="s">
        <v>29</v>
      </c>
      <c r="D10" s="64">
        <v>44354</v>
      </c>
      <c r="F10" s="51">
        <v>35.200000000000003</v>
      </c>
      <c r="G10" s="52">
        <v>0.01</v>
      </c>
      <c r="H10" s="53">
        <v>7.75</v>
      </c>
      <c r="I10" s="52">
        <v>1.9280579659614223</v>
      </c>
      <c r="J10" s="53" t="s">
        <v>11</v>
      </c>
      <c r="K10" s="53">
        <v>0.21507716866874535</v>
      </c>
      <c r="L10" s="52">
        <v>0.99030318127860939</v>
      </c>
    </row>
    <row r="11" spans="1:12" x14ac:dyDescent="0.25">
      <c r="A11" s="20" t="s">
        <v>6</v>
      </c>
      <c r="B11" s="20" t="s">
        <v>30</v>
      </c>
      <c r="C11" s="74" t="s">
        <v>28</v>
      </c>
      <c r="D11" s="64">
        <v>44361</v>
      </c>
      <c r="F11" s="51">
        <v>28.3</v>
      </c>
      <c r="G11" s="52">
        <v>0.01</v>
      </c>
      <c r="H11" s="53">
        <v>8.3699999999999992</v>
      </c>
      <c r="I11" s="52" t="s">
        <v>11</v>
      </c>
      <c r="J11" s="53">
        <v>8.0529193987580572E-2</v>
      </c>
      <c r="K11" s="53" t="s">
        <v>11</v>
      </c>
      <c r="L11" s="52">
        <v>1.3974151738882594</v>
      </c>
    </row>
    <row r="12" spans="1:12" x14ac:dyDescent="0.25">
      <c r="A12" s="20" t="s">
        <v>6</v>
      </c>
      <c r="B12" s="20" t="s">
        <v>30</v>
      </c>
      <c r="C12" s="74" t="s">
        <v>29</v>
      </c>
      <c r="D12" s="64">
        <v>44361</v>
      </c>
      <c r="F12" s="51">
        <v>31.3</v>
      </c>
      <c r="G12" s="52">
        <v>0.02</v>
      </c>
      <c r="H12" s="53">
        <v>7.98</v>
      </c>
      <c r="I12" s="52" t="s">
        <v>11</v>
      </c>
      <c r="J12" s="53" t="s">
        <v>11</v>
      </c>
      <c r="K12" s="53" t="s">
        <v>11</v>
      </c>
      <c r="L12" s="52" t="s">
        <v>11</v>
      </c>
    </row>
    <row r="13" spans="1:12" x14ac:dyDescent="0.25">
      <c r="A13" s="20" t="s">
        <v>6</v>
      </c>
      <c r="B13" s="20" t="s">
        <v>30</v>
      </c>
      <c r="C13" s="74" t="s">
        <v>28</v>
      </c>
      <c r="D13" s="64">
        <v>44368</v>
      </c>
      <c r="F13" s="51">
        <v>28.8</v>
      </c>
      <c r="G13" s="52">
        <v>0.01</v>
      </c>
      <c r="H13" s="53">
        <v>8.66</v>
      </c>
      <c r="I13" s="52" t="s">
        <v>11</v>
      </c>
      <c r="J13" s="53" t="s">
        <v>11</v>
      </c>
      <c r="K13" s="53" t="s">
        <v>11</v>
      </c>
      <c r="L13" s="52">
        <v>1.0011949558668671</v>
      </c>
    </row>
    <row r="14" spans="1:12" x14ac:dyDescent="0.25">
      <c r="A14" s="20" t="s">
        <v>6</v>
      </c>
      <c r="B14" s="20" t="s">
        <v>30</v>
      </c>
      <c r="C14" s="74" t="s">
        <v>29</v>
      </c>
      <c r="D14" s="64">
        <v>44368</v>
      </c>
      <c r="F14" s="51">
        <v>34.1</v>
      </c>
      <c r="G14" s="52">
        <v>0.01</v>
      </c>
      <c r="H14" s="53">
        <v>8.5</v>
      </c>
      <c r="I14" s="52" t="s">
        <v>11</v>
      </c>
      <c r="J14" s="53" t="s">
        <v>11</v>
      </c>
      <c r="K14" s="53" t="s">
        <v>11</v>
      </c>
      <c r="L14" s="52">
        <v>1.6366845571782282</v>
      </c>
    </row>
    <row r="15" spans="1:12" x14ac:dyDescent="0.25">
      <c r="A15" s="20" t="s">
        <v>6</v>
      </c>
      <c r="B15" s="20" t="s">
        <v>30</v>
      </c>
      <c r="C15" s="74" t="s">
        <v>28</v>
      </c>
      <c r="D15" s="64">
        <v>44375</v>
      </c>
      <c r="F15" s="51">
        <v>28.6</v>
      </c>
      <c r="G15" s="52">
        <v>0.04</v>
      </c>
      <c r="H15" s="53">
        <v>8.4700000000000006</v>
      </c>
      <c r="I15" s="52">
        <v>2.8067878408243687</v>
      </c>
      <c r="J15" s="53" t="s">
        <v>11</v>
      </c>
      <c r="K15" s="53" t="s">
        <v>11</v>
      </c>
      <c r="L15" s="52">
        <v>2.2173958409118071</v>
      </c>
    </row>
    <row r="16" spans="1:12" x14ac:dyDescent="0.25">
      <c r="A16" s="20" t="s">
        <v>6</v>
      </c>
      <c r="B16" s="20" t="s">
        <v>30</v>
      </c>
      <c r="C16" s="74" t="s">
        <v>29</v>
      </c>
      <c r="D16" s="64">
        <v>44375</v>
      </c>
      <c r="F16" s="51">
        <v>35</v>
      </c>
      <c r="G16" s="52">
        <v>0.05</v>
      </c>
      <c r="H16" s="53">
        <v>8.1</v>
      </c>
      <c r="I16" s="52">
        <v>2.5377231424545696</v>
      </c>
      <c r="J16" s="53">
        <v>0.15659263858467806</v>
      </c>
      <c r="K16" s="53">
        <v>0.36943382528304164</v>
      </c>
      <c r="L16" s="52" t="s">
        <v>11</v>
      </c>
    </row>
    <row r="17" spans="1:12" x14ac:dyDescent="0.25">
      <c r="A17" s="2" t="s">
        <v>8</v>
      </c>
      <c r="B17" s="3" t="s">
        <v>21</v>
      </c>
      <c r="C17" s="75" t="s">
        <v>28</v>
      </c>
      <c r="D17" s="62">
        <v>44389</v>
      </c>
      <c r="F17" s="51">
        <v>28.5</v>
      </c>
      <c r="G17" s="52">
        <v>0</v>
      </c>
      <c r="H17" s="53">
        <v>9.2799999999999994</v>
      </c>
      <c r="I17" s="52">
        <v>4.5249162673279697</v>
      </c>
      <c r="J17" s="53">
        <v>0.6763807489045478</v>
      </c>
      <c r="K17" s="53" t="s">
        <v>11</v>
      </c>
      <c r="L17" s="52">
        <v>3.7678303632294567</v>
      </c>
    </row>
    <row r="18" spans="1:12" x14ac:dyDescent="0.25">
      <c r="A18" s="3" t="s">
        <v>8</v>
      </c>
      <c r="B18" s="3" t="s">
        <v>21</v>
      </c>
      <c r="C18" s="75" t="s">
        <v>29</v>
      </c>
      <c r="D18" s="62">
        <v>44389</v>
      </c>
      <c r="F18" s="51">
        <v>34</v>
      </c>
      <c r="G18" s="52">
        <v>0.01</v>
      </c>
      <c r="H18" s="53">
        <v>9.33</v>
      </c>
      <c r="I18" s="52">
        <v>4.1816216305936313</v>
      </c>
      <c r="J18" s="53">
        <v>0.95255160613097778</v>
      </c>
      <c r="K18" s="53" t="s">
        <v>11</v>
      </c>
      <c r="L18" s="52">
        <v>3.8490580458982273</v>
      </c>
    </row>
    <row r="19" spans="1:12" x14ac:dyDescent="0.25">
      <c r="A19" s="3" t="s">
        <v>8</v>
      </c>
      <c r="B19" s="3" t="s">
        <v>21</v>
      </c>
      <c r="C19" s="75" t="s">
        <v>28</v>
      </c>
      <c r="D19" s="62">
        <v>44396</v>
      </c>
      <c r="F19" s="51">
        <v>28.1</v>
      </c>
      <c r="G19" s="52">
        <v>0.12</v>
      </c>
      <c r="H19" s="53">
        <v>8.31</v>
      </c>
      <c r="I19" s="52" t="s">
        <v>11</v>
      </c>
      <c r="J19" s="53" t="s">
        <v>11</v>
      </c>
      <c r="K19" s="53" t="s">
        <v>11</v>
      </c>
      <c r="L19" s="52" t="s">
        <v>11</v>
      </c>
    </row>
    <row r="20" spans="1:12" x14ac:dyDescent="0.25">
      <c r="A20" s="3" t="s">
        <v>8</v>
      </c>
      <c r="B20" s="3" t="s">
        <v>21</v>
      </c>
      <c r="C20" s="75" t="s">
        <v>29</v>
      </c>
      <c r="D20" s="62">
        <v>44396</v>
      </c>
      <c r="F20" s="51">
        <v>33.1</v>
      </c>
      <c r="G20" s="52">
        <v>0.12</v>
      </c>
      <c r="H20" s="53">
        <v>7.98</v>
      </c>
      <c r="I20" s="52">
        <v>4.1201169586076949</v>
      </c>
      <c r="J20" s="53">
        <v>0.88379888387646754</v>
      </c>
      <c r="K20" s="53" t="s">
        <v>11</v>
      </c>
      <c r="L20" s="52">
        <v>1.8946892368528723</v>
      </c>
    </row>
    <row r="21" spans="1:12" x14ac:dyDescent="0.25">
      <c r="A21" s="3" t="s">
        <v>8</v>
      </c>
      <c r="B21" s="3" t="s">
        <v>21</v>
      </c>
      <c r="C21" s="75" t="s">
        <v>28</v>
      </c>
      <c r="D21" s="62">
        <v>44403</v>
      </c>
      <c r="F21" s="51">
        <v>28.6</v>
      </c>
      <c r="G21" s="52">
        <v>0.08</v>
      </c>
      <c r="H21" s="53">
        <v>8.4499999999999993</v>
      </c>
      <c r="I21" s="52">
        <v>2.3113380369341692</v>
      </c>
      <c r="J21" s="53">
        <v>0.12813879367652353</v>
      </c>
      <c r="K21" s="53" t="s">
        <v>11</v>
      </c>
      <c r="L21" s="52">
        <v>1.4228834658595433</v>
      </c>
    </row>
    <row r="22" spans="1:12" x14ac:dyDescent="0.25">
      <c r="A22" s="3" t="s">
        <v>8</v>
      </c>
      <c r="B22" s="3" t="s">
        <v>21</v>
      </c>
      <c r="C22" s="75" t="s">
        <v>29</v>
      </c>
      <c r="D22" s="62">
        <v>44403</v>
      </c>
      <c r="F22" s="51">
        <v>34.299999999999997</v>
      </c>
      <c r="G22" s="52">
        <v>0.26</v>
      </c>
      <c r="H22" s="53">
        <v>8.0399999999999991</v>
      </c>
      <c r="I22" s="52">
        <v>2.696636705461295</v>
      </c>
      <c r="J22" s="53">
        <v>9.4177546552027314E-2</v>
      </c>
      <c r="K22" s="53" t="s">
        <v>11</v>
      </c>
      <c r="L22" s="52" t="s">
        <v>11</v>
      </c>
    </row>
    <row r="23" spans="1:12" x14ac:dyDescent="0.25">
      <c r="A23" s="3" t="s">
        <v>8</v>
      </c>
      <c r="B23" s="3" t="s">
        <v>21</v>
      </c>
      <c r="C23" s="75" t="s">
        <v>28</v>
      </c>
      <c r="D23" s="62">
        <v>44410</v>
      </c>
      <c r="F23" s="51">
        <v>28</v>
      </c>
      <c r="G23" s="52">
        <v>0.06</v>
      </c>
      <c r="H23" s="53">
        <v>8.6300000000000008</v>
      </c>
      <c r="I23" s="52">
        <v>2.4653936766701476</v>
      </c>
      <c r="J23" s="53">
        <v>0.15023525360188805</v>
      </c>
      <c r="K23" s="53" t="s">
        <v>11</v>
      </c>
      <c r="L23" s="52">
        <v>1.8849693178268869</v>
      </c>
    </row>
    <row r="24" spans="1:12" x14ac:dyDescent="0.25">
      <c r="A24" s="3" t="s">
        <v>8</v>
      </c>
      <c r="B24" s="3" t="s">
        <v>21</v>
      </c>
      <c r="C24" s="75" t="s">
        <v>29</v>
      </c>
      <c r="D24" s="62">
        <v>44410</v>
      </c>
      <c r="F24" s="51">
        <v>32.4</v>
      </c>
      <c r="G24" s="52">
        <v>0.14000000000000001</v>
      </c>
      <c r="H24" s="53">
        <v>8.36</v>
      </c>
      <c r="I24" s="52">
        <v>3.8128752473781313</v>
      </c>
      <c r="J24" s="53">
        <v>0.93126082527757936</v>
      </c>
      <c r="K24" s="53" t="s">
        <v>11</v>
      </c>
      <c r="L24" s="52">
        <v>2.6080254532771745</v>
      </c>
    </row>
    <row r="25" spans="1:12" x14ac:dyDescent="0.25">
      <c r="A25" s="3" t="s">
        <v>8</v>
      </c>
      <c r="B25" s="3" t="s">
        <v>21</v>
      </c>
      <c r="C25" s="75" t="s">
        <v>28</v>
      </c>
      <c r="D25" s="62">
        <v>44417</v>
      </c>
      <c r="F25" s="51">
        <v>27.1</v>
      </c>
      <c r="G25" s="52">
        <v>0.05</v>
      </c>
      <c r="H25" s="53">
        <v>8.58</v>
      </c>
      <c r="I25" s="52">
        <v>1.8760574983585552</v>
      </c>
      <c r="J25" s="53" t="s">
        <v>11</v>
      </c>
      <c r="K25" s="53" t="s">
        <v>11</v>
      </c>
      <c r="L25" s="52">
        <v>1.1124015433588235</v>
      </c>
    </row>
    <row r="26" spans="1:12" x14ac:dyDescent="0.25">
      <c r="A26" s="3" t="s">
        <v>8</v>
      </c>
      <c r="B26" s="3" t="s">
        <v>21</v>
      </c>
      <c r="C26" s="75" t="s">
        <v>29</v>
      </c>
      <c r="D26" s="62">
        <v>44417</v>
      </c>
      <c r="F26" s="51">
        <v>31.9</v>
      </c>
      <c r="G26" s="52">
        <v>0.19</v>
      </c>
      <c r="H26" s="53">
        <v>8.31</v>
      </c>
      <c r="I26" s="52">
        <v>3.0510849099996138</v>
      </c>
      <c r="J26" s="53">
        <v>0.13192710888586204</v>
      </c>
      <c r="K26" s="53">
        <v>0.35983296356682509</v>
      </c>
      <c r="L26" s="52">
        <v>1.2480080887787757</v>
      </c>
    </row>
    <row r="27" spans="1:12" x14ac:dyDescent="0.25">
      <c r="A27" s="3" t="s">
        <v>8</v>
      </c>
      <c r="B27" s="3" t="s">
        <v>21</v>
      </c>
      <c r="C27" s="75" t="s">
        <v>28</v>
      </c>
      <c r="D27" s="62">
        <v>44424</v>
      </c>
      <c r="F27" s="51">
        <v>28.8</v>
      </c>
      <c r="G27" s="52">
        <v>0.06</v>
      </c>
      <c r="H27" s="53">
        <v>8.6300000000000008</v>
      </c>
      <c r="I27" s="52">
        <v>2.2464526412942765</v>
      </c>
      <c r="J27" s="53">
        <v>7.1778621155068514E-2</v>
      </c>
      <c r="K27" s="53">
        <v>0.49781723261919053</v>
      </c>
      <c r="L27" s="52">
        <v>0.60672696021821493</v>
      </c>
    </row>
    <row r="28" spans="1:12" x14ac:dyDescent="0.25">
      <c r="A28" s="3" t="s">
        <v>8</v>
      </c>
      <c r="B28" s="3" t="s">
        <v>21</v>
      </c>
      <c r="C28" s="75" t="s">
        <v>29</v>
      </c>
      <c r="D28" s="62">
        <v>44424</v>
      </c>
      <c r="F28" s="51">
        <v>33.299999999999997</v>
      </c>
      <c r="G28" s="52">
        <v>0.13</v>
      </c>
      <c r="H28" s="53">
        <v>8.34</v>
      </c>
      <c r="I28" s="52">
        <v>2.7859969567938103</v>
      </c>
      <c r="J28" s="53">
        <v>0.17353466434896203</v>
      </c>
      <c r="K28" s="53" t="s">
        <v>11</v>
      </c>
      <c r="L28" s="52">
        <v>0.41050435355217796</v>
      </c>
    </row>
    <row r="29" spans="1:12" x14ac:dyDescent="0.25">
      <c r="A29" s="3" t="s">
        <v>8</v>
      </c>
      <c r="B29" s="3" t="s">
        <v>21</v>
      </c>
      <c r="C29" s="75" t="s">
        <v>28</v>
      </c>
      <c r="D29" s="62">
        <v>44431</v>
      </c>
      <c r="F29" s="51">
        <v>28.5</v>
      </c>
      <c r="G29" s="52">
        <v>0.05</v>
      </c>
      <c r="H29" s="53">
        <v>8.5</v>
      </c>
      <c r="I29" s="52">
        <v>2.7414840623337944</v>
      </c>
      <c r="J29" s="53" t="s">
        <v>11</v>
      </c>
      <c r="K29" s="53" t="s">
        <v>11</v>
      </c>
      <c r="L29" s="52">
        <v>1.4986235626685522</v>
      </c>
    </row>
    <row r="30" spans="1:12" x14ac:dyDescent="0.25">
      <c r="A30" s="3" t="s">
        <v>8</v>
      </c>
      <c r="B30" s="3" t="s">
        <v>21</v>
      </c>
      <c r="C30" s="75" t="s">
        <v>29</v>
      </c>
      <c r="D30" s="62">
        <v>44431</v>
      </c>
      <c r="F30" s="51">
        <v>32.5</v>
      </c>
      <c r="G30" s="52">
        <v>0.2</v>
      </c>
      <c r="H30" s="53">
        <v>8.24</v>
      </c>
      <c r="I30" s="52">
        <v>3.2701599401730213</v>
      </c>
      <c r="J30" s="53">
        <v>0.37445222261044692</v>
      </c>
      <c r="K30" s="53">
        <v>0.49496884555094423</v>
      </c>
      <c r="L30" s="52">
        <v>1.3419479998703554</v>
      </c>
    </row>
    <row r="31" spans="1:12" x14ac:dyDescent="0.25">
      <c r="A31" s="3" t="s">
        <v>8</v>
      </c>
      <c r="B31" s="3" t="s">
        <v>21</v>
      </c>
      <c r="C31" s="75" t="s">
        <v>28</v>
      </c>
      <c r="D31" s="62">
        <v>44438</v>
      </c>
      <c r="F31" s="51">
        <v>29.2</v>
      </c>
      <c r="G31" s="52">
        <v>0.09</v>
      </c>
      <c r="H31" s="53">
        <v>8.59</v>
      </c>
      <c r="I31" s="52">
        <v>2.4947401556791902</v>
      </c>
      <c r="J31" s="53" t="s">
        <v>11</v>
      </c>
      <c r="K31" s="53">
        <v>0.34319161920615221</v>
      </c>
      <c r="L31" s="52">
        <v>2.4023188723009099</v>
      </c>
    </row>
    <row r="32" spans="1:12" x14ac:dyDescent="0.25">
      <c r="A32" s="3" t="s">
        <v>8</v>
      </c>
      <c r="B32" s="3" t="s">
        <v>21</v>
      </c>
      <c r="C32" s="75" t="s">
        <v>29</v>
      </c>
      <c r="D32" s="62">
        <v>44438</v>
      </c>
      <c r="F32" s="51">
        <v>34.200000000000003</v>
      </c>
      <c r="G32" s="52">
        <v>0.24</v>
      </c>
      <c r="H32" s="53">
        <v>8.1999999999999993</v>
      </c>
      <c r="I32" s="52">
        <v>1.1935945739894143</v>
      </c>
      <c r="J32" s="53" t="s">
        <v>11</v>
      </c>
      <c r="K32" s="53" t="s">
        <v>11</v>
      </c>
      <c r="L32" s="52" t="s">
        <v>11</v>
      </c>
    </row>
    <row r="33" spans="1:12" x14ac:dyDescent="0.25">
      <c r="A33" s="3" t="s">
        <v>8</v>
      </c>
      <c r="B33" s="3" t="s">
        <v>21</v>
      </c>
      <c r="C33" s="75" t="s">
        <v>28</v>
      </c>
      <c r="D33" s="62">
        <v>44452</v>
      </c>
      <c r="F33" s="51">
        <v>26.1</v>
      </c>
      <c r="G33" s="52">
        <v>0.51</v>
      </c>
      <c r="H33" s="53">
        <v>7.71</v>
      </c>
      <c r="I33" s="52">
        <v>1.2180108089805475</v>
      </c>
      <c r="J33" s="53" t="s">
        <v>11</v>
      </c>
      <c r="K33" s="53" t="s">
        <v>11</v>
      </c>
      <c r="L33" s="52" t="s">
        <v>11</v>
      </c>
    </row>
    <row r="34" spans="1:12" x14ac:dyDescent="0.25">
      <c r="A34" s="4" t="s">
        <v>8</v>
      </c>
      <c r="B34" s="3" t="s">
        <v>21</v>
      </c>
      <c r="C34" s="75" t="s">
        <v>29</v>
      </c>
      <c r="D34" s="62">
        <v>44452</v>
      </c>
      <c r="F34" s="51">
        <v>34.799999999999997</v>
      </c>
      <c r="G34" s="52">
        <v>0.34</v>
      </c>
      <c r="H34" s="53">
        <v>7.98</v>
      </c>
      <c r="I34" s="52">
        <v>1.1408050755144936</v>
      </c>
      <c r="J34" s="53" t="s">
        <v>11</v>
      </c>
      <c r="K34" s="53" t="s">
        <v>11</v>
      </c>
      <c r="L34" s="52" t="s">
        <v>11</v>
      </c>
    </row>
    <row r="35" spans="1:12" x14ac:dyDescent="0.25">
      <c r="A35" s="20" t="s">
        <v>9</v>
      </c>
      <c r="B35" s="20" t="s">
        <v>22</v>
      </c>
      <c r="C35" s="74" t="s">
        <v>28</v>
      </c>
      <c r="D35" s="64">
        <v>44459</v>
      </c>
      <c r="F35" s="51">
        <v>28.7</v>
      </c>
      <c r="G35" s="52">
        <v>0.2</v>
      </c>
      <c r="H35" s="53">
        <v>8.58</v>
      </c>
      <c r="I35" s="52">
        <v>2.2389090294245531</v>
      </c>
      <c r="J35" s="53">
        <v>6.9413118398862314E-2</v>
      </c>
      <c r="K35" s="53" t="s">
        <v>11</v>
      </c>
      <c r="L35" s="52">
        <v>1.3159912915221774</v>
      </c>
    </row>
    <row r="36" spans="1:12" x14ac:dyDescent="0.25">
      <c r="A36" s="20" t="s">
        <v>9</v>
      </c>
      <c r="B36" s="20" t="s">
        <v>22</v>
      </c>
      <c r="C36" s="74" t="s">
        <v>29</v>
      </c>
      <c r="D36" s="64">
        <v>44459</v>
      </c>
      <c r="F36" s="51">
        <v>33.5</v>
      </c>
      <c r="G36" s="52">
        <v>0.32</v>
      </c>
      <c r="H36" s="53">
        <v>8.35</v>
      </c>
      <c r="I36" s="52" t="s">
        <v>11</v>
      </c>
      <c r="J36" s="53" t="s">
        <v>11</v>
      </c>
      <c r="K36" s="53" t="s">
        <v>11</v>
      </c>
      <c r="L36" s="52">
        <v>1.3937571760984262</v>
      </c>
    </row>
    <row r="37" spans="1:12" x14ac:dyDescent="0.25">
      <c r="A37" s="20" t="s">
        <v>9</v>
      </c>
      <c r="B37" s="20" t="s">
        <v>22</v>
      </c>
      <c r="C37" s="74" t="s">
        <v>28</v>
      </c>
      <c r="D37" s="64">
        <v>44466</v>
      </c>
      <c r="F37" s="51">
        <v>27.8</v>
      </c>
      <c r="G37" s="52">
        <v>0.12</v>
      </c>
      <c r="H37" s="53">
        <v>8.6199999999999992</v>
      </c>
      <c r="I37" s="52">
        <v>2.4128566103896101</v>
      </c>
      <c r="J37" s="53" t="s">
        <v>11</v>
      </c>
      <c r="K37" s="53">
        <v>0.1509993137694626</v>
      </c>
      <c r="L37" s="52">
        <v>2.0531922345926654</v>
      </c>
    </row>
    <row r="38" spans="1:12" x14ac:dyDescent="0.25">
      <c r="A38" s="20" t="s">
        <v>9</v>
      </c>
      <c r="B38" s="20" t="s">
        <v>22</v>
      </c>
      <c r="C38" s="74" t="s">
        <v>29</v>
      </c>
      <c r="D38" s="64">
        <v>44466</v>
      </c>
      <c r="F38" s="51">
        <v>34.4</v>
      </c>
      <c r="G38" s="52">
        <v>0.16</v>
      </c>
      <c r="H38" s="53">
        <v>8.1999999999999993</v>
      </c>
      <c r="I38" s="52">
        <v>2.5818791097183924</v>
      </c>
      <c r="J38" s="53">
        <v>0.19943406538843853</v>
      </c>
      <c r="K38" s="53">
        <v>0.14566950403145254</v>
      </c>
      <c r="L38" s="52">
        <v>0.38022070022941745</v>
      </c>
    </row>
    <row r="39" spans="1:12" x14ac:dyDescent="0.25">
      <c r="A39" s="20" t="s">
        <v>9</v>
      </c>
      <c r="B39" s="20" t="s">
        <v>22</v>
      </c>
      <c r="C39" s="74" t="s">
        <v>28</v>
      </c>
      <c r="D39" s="64">
        <v>44473</v>
      </c>
      <c r="F39" s="51">
        <v>29.2</v>
      </c>
      <c r="G39" s="52">
        <v>0.09</v>
      </c>
      <c r="H39" s="53">
        <v>8.66</v>
      </c>
      <c r="I39" s="52">
        <v>2.5915215312659496</v>
      </c>
      <c r="J39" s="53" t="s">
        <v>11</v>
      </c>
      <c r="K39" s="53">
        <v>0.32415410444956333</v>
      </c>
      <c r="L39" s="52">
        <v>1.6633804525724942</v>
      </c>
    </row>
    <row r="40" spans="1:12" x14ac:dyDescent="0.25">
      <c r="A40" s="20" t="s">
        <v>9</v>
      </c>
      <c r="B40" s="20" t="s">
        <v>22</v>
      </c>
      <c r="C40" s="74" t="s">
        <v>29</v>
      </c>
      <c r="D40" s="64">
        <v>44473</v>
      </c>
      <c r="F40" s="51">
        <v>34.299999999999997</v>
      </c>
      <c r="G40" s="52">
        <v>0.19</v>
      </c>
      <c r="H40" s="53">
        <v>8.17</v>
      </c>
      <c r="I40" s="52">
        <v>2.7510381858425395</v>
      </c>
      <c r="J40" s="53">
        <v>0.1788325093170523</v>
      </c>
      <c r="K40" s="53">
        <v>0.51881650420039016</v>
      </c>
      <c r="L40" s="52">
        <v>0.81189182244467084</v>
      </c>
    </row>
    <row r="41" spans="1:12" x14ac:dyDescent="0.25">
      <c r="A41" s="20" t="s">
        <v>9</v>
      </c>
      <c r="B41" s="20" t="s">
        <v>22</v>
      </c>
      <c r="C41" s="74" t="s">
        <v>28</v>
      </c>
      <c r="D41" s="64">
        <v>44487</v>
      </c>
      <c r="F41" s="51">
        <v>28.7</v>
      </c>
      <c r="G41" s="52">
        <v>0.01</v>
      </c>
      <c r="H41" s="53">
        <v>8.81</v>
      </c>
      <c r="I41" s="52">
        <v>2.1740972823639</v>
      </c>
      <c r="J41" s="53" t="s">
        <v>11</v>
      </c>
      <c r="K41" s="53">
        <v>0.5847554450471838</v>
      </c>
      <c r="L41" s="52">
        <v>1.8258542789437291</v>
      </c>
    </row>
    <row r="42" spans="1:12" x14ac:dyDescent="0.25">
      <c r="A42" s="20" t="s">
        <v>9</v>
      </c>
      <c r="B42" s="20" t="s">
        <v>22</v>
      </c>
      <c r="C42" s="74" t="s">
        <v>29</v>
      </c>
      <c r="D42" s="64">
        <v>44487</v>
      </c>
      <c r="F42" s="51">
        <v>33.200000000000003</v>
      </c>
      <c r="G42" s="52">
        <v>0.1</v>
      </c>
      <c r="H42" s="53">
        <v>8.5</v>
      </c>
      <c r="I42" s="52">
        <v>2.6318585925378395</v>
      </c>
      <c r="J42" s="53">
        <v>0.40152220528852234</v>
      </c>
      <c r="K42" s="53" t="s">
        <v>11</v>
      </c>
      <c r="L42" s="52">
        <v>1.6767657198786168</v>
      </c>
    </row>
    <row r="43" spans="1:12" x14ac:dyDescent="0.25">
      <c r="A43" s="20" t="s">
        <v>9</v>
      </c>
      <c r="B43" s="20" t="s">
        <v>22</v>
      </c>
      <c r="C43" s="74" t="s">
        <v>28</v>
      </c>
      <c r="D43" s="64">
        <v>44494</v>
      </c>
      <c r="F43" s="51">
        <v>28.6</v>
      </c>
      <c r="G43" s="52">
        <v>0.08</v>
      </c>
      <c r="H43" s="53">
        <v>8.6300000000000008</v>
      </c>
      <c r="I43" s="52">
        <v>2.2254001933845449</v>
      </c>
      <c r="J43" s="53" t="s">
        <v>11</v>
      </c>
      <c r="K43" s="53" t="s">
        <v>11</v>
      </c>
      <c r="L43" s="52">
        <v>1.4875896132283668</v>
      </c>
    </row>
    <row r="44" spans="1:12" x14ac:dyDescent="0.25">
      <c r="A44" s="20" t="s">
        <v>9</v>
      </c>
      <c r="B44" s="20" t="s">
        <v>22</v>
      </c>
      <c r="C44" s="74" t="s">
        <v>29</v>
      </c>
      <c r="D44" s="64">
        <v>44494</v>
      </c>
      <c r="F44" s="51">
        <v>34.5</v>
      </c>
      <c r="G44" s="52">
        <v>0.1</v>
      </c>
      <c r="H44" s="53">
        <v>8.42</v>
      </c>
      <c r="I44" s="52">
        <v>3.1680373715572152</v>
      </c>
      <c r="J44" s="53">
        <v>0.72143277302712938</v>
      </c>
      <c r="K44" s="53">
        <v>0.13541217380460319</v>
      </c>
      <c r="L44" s="52">
        <v>1.3514426636191366</v>
      </c>
    </row>
    <row r="45" spans="1:12" x14ac:dyDescent="0.25">
      <c r="A45" s="2" t="s">
        <v>15</v>
      </c>
      <c r="B45" s="3" t="s">
        <v>23</v>
      </c>
      <c r="C45" s="75" t="s">
        <v>28</v>
      </c>
      <c r="D45" s="62">
        <v>44501</v>
      </c>
      <c r="F45" s="51">
        <v>21.3</v>
      </c>
      <c r="G45" s="52">
        <v>0.57999999999999996</v>
      </c>
      <c r="H45" s="53">
        <v>8.6999999999999993</v>
      </c>
      <c r="I45" s="52">
        <v>2.3051395204761032</v>
      </c>
      <c r="J45" s="53" t="s">
        <v>11</v>
      </c>
      <c r="K45" s="53" t="s">
        <v>11</v>
      </c>
      <c r="L45" s="52">
        <v>0.58894128106558463</v>
      </c>
    </row>
    <row r="46" spans="1:12" x14ac:dyDescent="0.25">
      <c r="A46" s="3" t="s">
        <v>15</v>
      </c>
      <c r="B46" s="3" t="s">
        <v>23</v>
      </c>
      <c r="C46" s="75" t="s">
        <v>29</v>
      </c>
      <c r="D46" s="62">
        <v>44501</v>
      </c>
      <c r="F46" s="51">
        <v>21.3</v>
      </c>
      <c r="G46" s="52">
        <v>0.62</v>
      </c>
      <c r="H46" s="53">
        <v>8.76</v>
      </c>
      <c r="I46" s="52">
        <v>2.5648505924138068</v>
      </c>
      <c r="J46" s="53" t="s">
        <v>11</v>
      </c>
      <c r="K46" s="53" t="s">
        <v>11</v>
      </c>
      <c r="L46" s="52" t="s">
        <v>11</v>
      </c>
    </row>
    <row r="47" spans="1:12" x14ac:dyDescent="0.25">
      <c r="A47" s="3" t="s">
        <v>15</v>
      </c>
      <c r="B47" s="3" t="s">
        <v>23</v>
      </c>
      <c r="C47" s="75" t="s">
        <v>28</v>
      </c>
      <c r="D47" s="62">
        <v>44508</v>
      </c>
      <c r="F47" s="51">
        <v>31.8</v>
      </c>
      <c r="G47" s="52">
        <v>7.0000000000000007E-2</v>
      </c>
      <c r="H47" s="53">
        <v>9.33</v>
      </c>
      <c r="I47" s="52">
        <v>3.9240169380928833</v>
      </c>
      <c r="J47" s="53">
        <v>0.67905351973126182</v>
      </c>
      <c r="K47" s="53" t="s">
        <v>11</v>
      </c>
      <c r="L47" s="52">
        <v>1.6355916330183546</v>
      </c>
    </row>
    <row r="48" spans="1:12" x14ac:dyDescent="0.25">
      <c r="A48" s="3" t="s">
        <v>15</v>
      </c>
      <c r="B48" s="3" t="s">
        <v>23</v>
      </c>
      <c r="C48" s="75" t="s">
        <v>29</v>
      </c>
      <c r="D48" s="62">
        <v>44508</v>
      </c>
      <c r="F48" s="51">
        <v>39.200000000000003</v>
      </c>
      <c r="G48" s="52">
        <v>0.01</v>
      </c>
      <c r="H48" s="53">
        <v>9.17</v>
      </c>
      <c r="I48" s="52">
        <v>2.8110593931542569</v>
      </c>
      <c r="J48" s="53" t="s">
        <v>11</v>
      </c>
      <c r="K48" s="53" t="s">
        <v>11</v>
      </c>
      <c r="L48" s="52" t="s">
        <v>11</v>
      </c>
    </row>
    <row r="49" spans="1:13" x14ac:dyDescent="0.25">
      <c r="A49" s="3" t="s">
        <v>15</v>
      </c>
      <c r="B49" s="3" t="s">
        <v>23</v>
      </c>
      <c r="C49" s="75" t="s">
        <v>28</v>
      </c>
      <c r="D49" s="62">
        <v>44515</v>
      </c>
      <c r="F49" s="51">
        <v>31.6</v>
      </c>
      <c r="G49" s="52">
        <v>0</v>
      </c>
      <c r="H49" s="53">
        <v>9.27</v>
      </c>
      <c r="I49" s="52">
        <v>3.5246362755038727</v>
      </c>
      <c r="J49" s="53" t="s">
        <v>11</v>
      </c>
      <c r="K49" s="53" t="s">
        <v>11</v>
      </c>
      <c r="L49" s="52">
        <v>1.8429289473951695</v>
      </c>
    </row>
    <row r="50" spans="1:13" x14ac:dyDescent="0.25">
      <c r="A50" s="3" t="s">
        <v>15</v>
      </c>
      <c r="B50" s="3" t="s">
        <v>23</v>
      </c>
      <c r="C50" s="75" t="s">
        <v>29</v>
      </c>
      <c r="D50" s="62">
        <v>44515</v>
      </c>
      <c r="F50" s="51">
        <v>39</v>
      </c>
      <c r="G50" s="52">
        <v>0.03</v>
      </c>
      <c r="H50" s="53">
        <v>9.11</v>
      </c>
      <c r="I50" s="52">
        <v>2.7889336230536452</v>
      </c>
      <c r="J50" s="53" t="s">
        <v>11</v>
      </c>
      <c r="K50" s="53">
        <v>9.0187245617333905E-2</v>
      </c>
      <c r="L50" s="52" t="s">
        <v>11</v>
      </c>
    </row>
    <row r="51" spans="1:13" x14ac:dyDescent="0.25">
      <c r="A51" s="3" t="s">
        <v>15</v>
      </c>
      <c r="B51" s="3" t="s">
        <v>23</v>
      </c>
      <c r="C51" s="75" t="s">
        <v>28</v>
      </c>
      <c r="D51" s="62">
        <v>44522</v>
      </c>
      <c r="F51" s="51">
        <v>20.9</v>
      </c>
      <c r="G51" s="52">
        <v>0.01</v>
      </c>
      <c r="H51" s="53">
        <v>9.23</v>
      </c>
      <c r="I51" s="52">
        <v>3.5791664066886746</v>
      </c>
      <c r="J51" s="53" t="s">
        <v>11</v>
      </c>
      <c r="K51" s="53" t="s">
        <v>11</v>
      </c>
      <c r="L51" s="52">
        <v>1.5978971350118873</v>
      </c>
    </row>
    <row r="52" spans="1:13" x14ac:dyDescent="0.25">
      <c r="A52" s="3" t="s">
        <v>15</v>
      </c>
      <c r="B52" s="3" t="s">
        <v>23</v>
      </c>
      <c r="C52" s="75" t="s">
        <v>29</v>
      </c>
      <c r="D52" s="62">
        <v>44522</v>
      </c>
      <c r="F52" s="51">
        <v>32</v>
      </c>
      <c r="G52" s="52">
        <v>0</v>
      </c>
      <c r="H52" s="53">
        <v>9.11</v>
      </c>
      <c r="I52" s="52">
        <v>2.8695590144727761</v>
      </c>
      <c r="J52" s="53">
        <v>7.9043992979158137E-2</v>
      </c>
      <c r="K52" s="53">
        <v>9.5479087053778694E-2</v>
      </c>
      <c r="L52" s="52" t="s">
        <v>11</v>
      </c>
    </row>
    <row r="53" spans="1:13" x14ac:dyDescent="0.25">
      <c r="A53" s="3" t="s">
        <v>15</v>
      </c>
      <c r="B53" s="3" t="s">
        <v>23</v>
      </c>
      <c r="C53" s="75" t="s">
        <v>28</v>
      </c>
      <c r="D53" s="62">
        <v>44529</v>
      </c>
      <c r="F53" s="51">
        <v>31.7</v>
      </c>
      <c r="G53" s="52">
        <v>0.01</v>
      </c>
      <c r="H53" s="53">
        <v>9.4700000000000006</v>
      </c>
      <c r="I53" s="52" t="s">
        <v>11</v>
      </c>
      <c r="J53" s="53" t="s">
        <v>11</v>
      </c>
      <c r="K53" s="53" t="s">
        <v>11</v>
      </c>
      <c r="L53" s="52">
        <v>2.6898079535202606</v>
      </c>
    </row>
    <row r="54" spans="1:13" x14ac:dyDescent="0.25">
      <c r="A54" s="3" t="s">
        <v>15</v>
      </c>
      <c r="B54" s="3" t="s">
        <v>23</v>
      </c>
      <c r="C54" s="75" t="s">
        <v>29</v>
      </c>
      <c r="D54" s="62">
        <v>44529</v>
      </c>
      <c r="F54" s="51">
        <v>39.1</v>
      </c>
      <c r="G54" s="52">
        <v>0.02</v>
      </c>
      <c r="H54" s="53">
        <v>9.34</v>
      </c>
      <c r="I54" s="52">
        <v>3.0765187357360722</v>
      </c>
      <c r="J54" s="53" t="s">
        <v>11</v>
      </c>
      <c r="K54" s="53" t="s">
        <v>11</v>
      </c>
      <c r="L54" s="52">
        <v>1.7964325592667698</v>
      </c>
    </row>
    <row r="55" spans="1:13" x14ac:dyDescent="0.25">
      <c r="A55" s="3" t="s">
        <v>15</v>
      </c>
      <c r="B55" s="3" t="s">
        <v>23</v>
      </c>
      <c r="C55" s="75" t="s">
        <v>28</v>
      </c>
      <c r="D55" s="62">
        <v>44536</v>
      </c>
      <c r="F55" s="51">
        <v>26.8</v>
      </c>
      <c r="G55" s="52">
        <v>0</v>
      </c>
      <c r="H55" s="53">
        <v>9.2200000000000006</v>
      </c>
      <c r="I55" s="52">
        <v>3.3466626441783625</v>
      </c>
      <c r="J55" s="53" t="s">
        <v>11</v>
      </c>
      <c r="K55" s="53">
        <v>0.22391374823624868</v>
      </c>
      <c r="L55" s="52">
        <v>2.9403291886574978</v>
      </c>
    </row>
    <row r="56" spans="1:13" x14ac:dyDescent="0.25">
      <c r="A56" s="4" t="s">
        <v>15</v>
      </c>
      <c r="B56" s="4" t="s">
        <v>23</v>
      </c>
      <c r="C56" s="76" t="s">
        <v>29</v>
      </c>
      <c r="D56" s="67">
        <v>44536</v>
      </c>
      <c r="F56" s="51">
        <v>41.3</v>
      </c>
      <c r="G56" s="52">
        <v>0.03</v>
      </c>
      <c r="H56" s="53">
        <v>9.15</v>
      </c>
      <c r="I56" s="52">
        <v>3.128757525773822</v>
      </c>
      <c r="J56" s="53">
        <v>0.1187951588896077</v>
      </c>
      <c r="K56" s="53" t="s">
        <v>11</v>
      </c>
      <c r="L56" s="52">
        <v>0.85609628996889664</v>
      </c>
    </row>
    <row r="57" spans="1:13" ht="18.75" x14ac:dyDescent="0.3">
      <c r="F57" s="13">
        <f t="shared" ref="F57:L57" si="0">AVERAGE(F3:F56)</f>
        <v>31.294444444444441</v>
      </c>
      <c r="G57" s="5">
        <f t="shared" si="0"/>
        <v>0.10685185185185185</v>
      </c>
      <c r="H57" s="6">
        <f t="shared" si="0"/>
        <v>8.5918518518518532</v>
      </c>
      <c r="I57" s="6">
        <f t="shared" si="0"/>
        <v>2.7036319355924077</v>
      </c>
      <c r="J57" s="6">
        <f t="shared" si="0"/>
        <v>0.39233392024475888</v>
      </c>
      <c r="K57" s="6">
        <f t="shared" si="0"/>
        <v>0.30331391874032765</v>
      </c>
      <c r="L57" s="7">
        <f t="shared" si="0"/>
        <v>1.8064711602101364</v>
      </c>
      <c r="M57" s="43" t="s">
        <v>10</v>
      </c>
    </row>
    <row r="58" spans="1:13" ht="18.75" x14ac:dyDescent="0.3">
      <c r="F58" s="14">
        <f t="shared" ref="F58:L58" si="1">STDEV(F3:F56)</f>
        <v>4.3106457366230675</v>
      </c>
      <c r="G58" s="49">
        <f t="shared" si="1"/>
        <v>0.14060280028980976</v>
      </c>
      <c r="H58" s="50">
        <f t="shared" si="1"/>
        <v>0.46344348569212646</v>
      </c>
      <c r="I58" s="50">
        <f t="shared" si="1"/>
        <v>0.7733514613175877</v>
      </c>
      <c r="J58" s="50">
        <f t="shared" si="1"/>
        <v>0.33542680996058366</v>
      </c>
      <c r="K58" s="50">
        <f t="shared" si="1"/>
        <v>0.16663808934364749</v>
      </c>
      <c r="L58" s="10">
        <f t="shared" si="1"/>
        <v>0.85978602446152186</v>
      </c>
      <c r="M58" s="44" t="s">
        <v>12</v>
      </c>
    </row>
    <row r="59" spans="1:13" ht="18.75" x14ac:dyDescent="0.3">
      <c r="F59" s="14">
        <f t="shared" ref="F59:L59" si="2">(STDEV(F3:F56)/(SQRT(COUNT(F3:F56))))</f>
        <v>0.58660458425723561</v>
      </c>
      <c r="G59" s="49">
        <f t="shared" si="2"/>
        <v>1.9133617617582258E-2</v>
      </c>
      <c r="H59" s="50">
        <f t="shared" si="2"/>
        <v>6.3066670253474788E-2</v>
      </c>
      <c r="I59" s="50">
        <f t="shared" si="2"/>
        <v>0.11793499221556275</v>
      </c>
      <c r="J59" s="50">
        <f t="shared" si="2"/>
        <v>6.7085361992116732E-2</v>
      </c>
      <c r="K59" s="50">
        <f t="shared" si="2"/>
        <v>4.3025769658118024E-2</v>
      </c>
      <c r="L59" s="10">
        <f t="shared" si="2"/>
        <v>0.13266786382500192</v>
      </c>
      <c r="M59" s="44" t="s">
        <v>13</v>
      </c>
    </row>
    <row r="60" spans="1:13" ht="18.75" x14ac:dyDescent="0.3">
      <c r="F60" s="15">
        <f t="shared" ref="F60:L60" si="3">COUNT(F3:F56)</f>
        <v>54</v>
      </c>
      <c r="G60" s="78">
        <f t="shared" si="3"/>
        <v>54</v>
      </c>
      <c r="H60" s="78">
        <f t="shared" si="3"/>
        <v>54</v>
      </c>
      <c r="I60" s="78">
        <f t="shared" si="3"/>
        <v>43</v>
      </c>
      <c r="J60" s="78">
        <f t="shared" si="3"/>
        <v>25</v>
      </c>
      <c r="K60" s="78">
        <f t="shared" si="3"/>
        <v>15</v>
      </c>
      <c r="L60" s="17">
        <f t="shared" si="3"/>
        <v>42</v>
      </c>
      <c r="M60" s="45" t="s">
        <v>14</v>
      </c>
    </row>
    <row r="61" spans="1:13" ht="18.75" x14ac:dyDescent="0.3">
      <c r="F61" s="18"/>
      <c r="G61" s="19"/>
      <c r="H61" s="19"/>
      <c r="I61" s="11">
        <f t="shared" ref="I61:L61" si="4">(I60/54)*100</f>
        <v>79.629629629629633</v>
      </c>
      <c r="J61" s="11">
        <f t="shared" si="4"/>
        <v>46.296296296296298</v>
      </c>
      <c r="K61" s="11">
        <f t="shared" si="4"/>
        <v>27.777777777777779</v>
      </c>
      <c r="L61" s="12">
        <f t="shared" si="4"/>
        <v>77.777777777777786</v>
      </c>
      <c r="M61" s="46" t="s">
        <v>16</v>
      </c>
    </row>
    <row r="63" spans="1:13" ht="21" x14ac:dyDescent="0.35">
      <c r="A63" s="48" t="s">
        <v>25</v>
      </c>
      <c r="B63" s="48"/>
      <c r="C63" s="48"/>
    </row>
  </sheetData>
  <mergeCells count="4">
    <mergeCell ref="F1:H1"/>
    <mergeCell ref="I1:L1"/>
    <mergeCell ref="A2:B2"/>
    <mergeCell ref="A63:C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0D93-EB86-46A6-894C-C4DA0F861055}">
  <dimension ref="A1:M144"/>
  <sheetViews>
    <sheetView workbookViewId="0"/>
  </sheetViews>
  <sheetFormatPr defaultRowHeight="15" x14ac:dyDescent="0.25"/>
  <cols>
    <col min="1" max="1" width="16.140625" bestFit="1" customWidth="1"/>
    <col min="2" max="2" width="16.140625" customWidth="1"/>
    <col min="3" max="3" width="11.7109375" bestFit="1" customWidth="1"/>
    <col min="4" max="4" width="21.42578125" bestFit="1" customWidth="1"/>
    <col min="5" max="5" width="7.85546875" bestFit="1" customWidth="1"/>
    <col min="6" max="6" width="15.28515625" bestFit="1" customWidth="1"/>
    <col min="7" max="7" width="30.5703125" bestFit="1" customWidth="1"/>
    <col min="8" max="8" width="5.28515625" bestFit="1" customWidth="1"/>
    <col min="9" max="9" width="25" bestFit="1" customWidth="1"/>
    <col min="10" max="10" width="26.7109375" bestFit="1" customWidth="1"/>
    <col min="11" max="11" width="22.42578125" bestFit="1" customWidth="1"/>
    <col min="12" max="12" width="23.42578125" bestFit="1" customWidth="1"/>
  </cols>
  <sheetData>
    <row r="1" spans="1:12" ht="23.25" x14ac:dyDescent="0.35">
      <c r="A1" s="30"/>
      <c r="B1" s="30"/>
      <c r="C1" s="72"/>
      <c r="D1" s="30"/>
      <c r="E1" s="30"/>
      <c r="F1" s="31" t="s">
        <v>31</v>
      </c>
      <c r="G1" s="32"/>
      <c r="H1" s="33"/>
      <c r="I1" s="34" t="s">
        <v>26</v>
      </c>
      <c r="J1" s="35"/>
      <c r="K1" s="35"/>
      <c r="L1" s="36"/>
    </row>
    <row r="2" spans="1:12" ht="23.25" x14ac:dyDescent="0.35">
      <c r="A2" s="84" t="s">
        <v>18</v>
      </c>
      <c r="B2" s="85"/>
      <c r="C2" s="37" t="s">
        <v>19</v>
      </c>
      <c r="D2" s="38" t="s">
        <v>0</v>
      </c>
      <c r="E2" s="30"/>
      <c r="F2" s="86" t="s">
        <v>24</v>
      </c>
      <c r="G2" s="87" t="s">
        <v>27</v>
      </c>
      <c r="H2" s="87" t="s">
        <v>1</v>
      </c>
      <c r="I2" s="88" t="s">
        <v>2</v>
      </c>
      <c r="J2" s="88" t="s">
        <v>3</v>
      </c>
      <c r="K2" s="88" t="s">
        <v>4</v>
      </c>
      <c r="L2" s="89" t="s">
        <v>5</v>
      </c>
    </row>
    <row r="3" spans="1:12" x14ac:dyDescent="0.25">
      <c r="A3" s="24" t="s">
        <v>6</v>
      </c>
      <c r="B3" s="24" t="s">
        <v>20</v>
      </c>
      <c r="C3" s="68" t="s">
        <v>33</v>
      </c>
      <c r="D3" s="63">
        <v>44326</v>
      </c>
      <c r="F3" s="90">
        <v>20.399999999999999</v>
      </c>
      <c r="G3" s="52">
        <v>0.01</v>
      </c>
      <c r="H3" s="52">
        <v>8.7729999999999997</v>
      </c>
      <c r="I3" s="91">
        <v>3.1631519005471533</v>
      </c>
      <c r="J3" s="91">
        <v>0.44015383414577636</v>
      </c>
      <c r="K3" s="91" t="s">
        <v>11</v>
      </c>
      <c r="L3" s="91">
        <v>5.223374932477725</v>
      </c>
    </row>
    <row r="4" spans="1:12" x14ac:dyDescent="0.25">
      <c r="A4" s="20" t="s">
        <v>6</v>
      </c>
      <c r="B4" s="20" t="s">
        <v>20</v>
      </c>
      <c r="C4" s="69" t="s">
        <v>34</v>
      </c>
      <c r="D4" s="64">
        <v>44326</v>
      </c>
      <c r="F4" s="90">
        <v>23.1</v>
      </c>
      <c r="G4" s="52">
        <v>0.04</v>
      </c>
      <c r="H4" s="52">
        <v>9.109</v>
      </c>
      <c r="I4" s="91">
        <v>2.9279651063052858</v>
      </c>
      <c r="J4" s="91">
        <v>0.81529186069992254</v>
      </c>
      <c r="K4" s="91" t="s">
        <v>11</v>
      </c>
      <c r="L4" s="91">
        <v>3.4434822184681333</v>
      </c>
    </row>
    <row r="5" spans="1:12" x14ac:dyDescent="0.25">
      <c r="A5" s="20" t="s">
        <v>6</v>
      </c>
      <c r="B5" s="20" t="s">
        <v>20</v>
      </c>
      <c r="C5" s="69" t="s">
        <v>35</v>
      </c>
      <c r="D5" s="64">
        <v>44326</v>
      </c>
      <c r="F5" s="90">
        <v>32.5</v>
      </c>
      <c r="G5" s="52">
        <v>0</v>
      </c>
      <c r="H5" s="52">
        <v>9.2750000000000004</v>
      </c>
      <c r="I5" s="91">
        <v>1.7948148002012161</v>
      </c>
      <c r="J5" s="91">
        <v>0.68016594200161895</v>
      </c>
      <c r="K5" s="91">
        <v>0.48287658296546704</v>
      </c>
      <c r="L5" s="91">
        <v>3.3955923849434968</v>
      </c>
    </row>
    <row r="6" spans="1:12" x14ac:dyDescent="0.25">
      <c r="A6" s="20" t="s">
        <v>6</v>
      </c>
      <c r="B6" s="20" t="s">
        <v>20</v>
      </c>
      <c r="C6" s="69" t="s">
        <v>36</v>
      </c>
      <c r="D6" s="64">
        <v>44326</v>
      </c>
      <c r="F6" s="90">
        <v>33.1</v>
      </c>
      <c r="G6" s="52">
        <v>0.05</v>
      </c>
      <c r="H6" s="52">
        <v>9.2710000000000008</v>
      </c>
      <c r="I6" s="91">
        <v>2.7399683865861166</v>
      </c>
      <c r="J6" s="91">
        <v>0.6618378846881019</v>
      </c>
      <c r="K6" s="91" t="s">
        <v>11</v>
      </c>
      <c r="L6" s="91">
        <v>3.3369465243605361</v>
      </c>
    </row>
    <row r="7" spans="1:12" x14ac:dyDescent="0.25">
      <c r="A7" s="20" t="s">
        <v>6</v>
      </c>
      <c r="B7" s="20" t="s">
        <v>20</v>
      </c>
      <c r="C7" s="69" t="s">
        <v>17</v>
      </c>
      <c r="D7" s="64">
        <v>44326</v>
      </c>
      <c r="F7" s="90" t="s">
        <v>32</v>
      </c>
      <c r="G7" s="52" t="s">
        <v>32</v>
      </c>
      <c r="H7" s="52" t="s">
        <v>32</v>
      </c>
      <c r="I7" s="91" t="s">
        <v>11</v>
      </c>
      <c r="J7" s="91" t="s">
        <v>11</v>
      </c>
      <c r="K7" s="91" t="s">
        <v>11</v>
      </c>
      <c r="L7" s="91" t="s">
        <v>11</v>
      </c>
    </row>
    <row r="8" spans="1:12" x14ac:dyDescent="0.25">
      <c r="A8" s="20" t="s">
        <v>6</v>
      </c>
      <c r="B8" s="20" t="s">
        <v>20</v>
      </c>
      <c r="C8" s="69" t="s">
        <v>33</v>
      </c>
      <c r="D8" s="64">
        <v>44333</v>
      </c>
      <c r="F8" s="90">
        <v>20.2</v>
      </c>
      <c r="G8" s="52">
        <v>0.01</v>
      </c>
      <c r="H8" s="52">
        <v>7.43</v>
      </c>
      <c r="I8" s="91">
        <v>3.4999320389953779</v>
      </c>
      <c r="J8" s="91">
        <v>0.79272143516136517</v>
      </c>
      <c r="K8" s="91" t="s">
        <v>11</v>
      </c>
      <c r="L8" s="91">
        <v>4.7049268356010971</v>
      </c>
    </row>
    <row r="9" spans="1:12" x14ac:dyDescent="0.25">
      <c r="A9" s="20" t="s">
        <v>6</v>
      </c>
      <c r="B9" s="20" t="s">
        <v>20</v>
      </c>
      <c r="C9" s="69" t="s">
        <v>34</v>
      </c>
      <c r="D9" s="64">
        <v>44333</v>
      </c>
      <c r="F9" s="90">
        <v>22.3</v>
      </c>
      <c r="G9" s="52">
        <v>0</v>
      </c>
      <c r="H9" s="52">
        <v>7.69</v>
      </c>
      <c r="I9" s="91" t="s">
        <v>11</v>
      </c>
      <c r="J9" s="91">
        <v>0.63031864240252466</v>
      </c>
      <c r="K9" s="91" t="s">
        <v>11</v>
      </c>
      <c r="L9" s="91">
        <v>2.9154028331874988</v>
      </c>
    </row>
    <row r="10" spans="1:12" x14ac:dyDescent="0.25">
      <c r="A10" s="20" t="s">
        <v>6</v>
      </c>
      <c r="B10" s="20" t="s">
        <v>20</v>
      </c>
      <c r="C10" s="69" t="s">
        <v>35</v>
      </c>
      <c r="D10" s="64">
        <v>44333</v>
      </c>
      <c r="F10" s="90">
        <v>28.8</v>
      </c>
      <c r="G10" s="52">
        <v>0.02</v>
      </c>
      <c r="H10" s="52">
        <v>7.75</v>
      </c>
      <c r="I10" s="91">
        <v>3.1343050754678936</v>
      </c>
      <c r="J10" s="91">
        <v>0.66641037661877389</v>
      </c>
      <c r="K10" s="91" t="s">
        <v>11</v>
      </c>
      <c r="L10" s="91">
        <v>3.7104509226988469</v>
      </c>
    </row>
    <row r="11" spans="1:12" x14ac:dyDescent="0.25">
      <c r="A11" s="20" t="s">
        <v>6</v>
      </c>
      <c r="B11" s="20" t="s">
        <v>20</v>
      </c>
      <c r="C11" s="69" t="s">
        <v>36</v>
      </c>
      <c r="D11" s="64">
        <v>44333</v>
      </c>
      <c r="F11" s="90">
        <v>30.1</v>
      </c>
      <c r="G11" s="52">
        <v>0.02</v>
      </c>
      <c r="H11" s="52">
        <v>7.86</v>
      </c>
      <c r="I11" s="91" t="s">
        <v>11</v>
      </c>
      <c r="J11" s="91">
        <v>0.1895508097546553</v>
      </c>
      <c r="K11" s="91" t="s">
        <v>11</v>
      </c>
      <c r="L11" s="91">
        <v>2.1376460292474873</v>
      </c>
    </row>
    <row r="12" spans="1:12" x14ac:dyDescent="0.25">
      <c r="A12" s="20" t="s">
        <v>6</v>
      </c>
      <c r="B12" s="20" t="s">
        <v>20</v>
      </c>
      <c r="C12" s="69" t="s">
        <v>17</v>
      </c>
      <c r="D12" s="64">
        <v>44333</v>
      </c>
      <c r="F12" s="90">
        <v>21.1</v>
      </c>
      <c r="G12" s="52">
        <v>0</v>
      </c>
      <c r="H12" s="52">
        <v>7.59</v>
      </c>
      <c r="I12" s="91" t="s">
        <v>11</v>
      </c>
      <c r="J12" s="91">
        <v>8.9119260210039991E-2</v>
      </c>
      <c r="K12" s="91" t="s">
        <v>11</v>
      </c>
      <c r="L12" s="91">
        <v>2.9598850338721694</v>
      </c>
    </row>
    <row r="13" spans="1:12" x14ac:dyDescent="0.25">
      <c r="A13" s="20" t="s">
        <v>6</v>
      </c>
      <c r="B13" s="20" t="s">
        <v>20</v>
      </c>
      <c r="C13" s="69" t="s">
        <v>33</v>
      </c>
      <c r="D13" s="64">
        <v>44340</v>
      </c>
      <c r="F13" s="90">
        <v>20.5</v>
      </c>
      <c r="G13" s="52">
        <v>0.02</v>
      </c>
      <c r="H13" s="52">
        <v>7.58</v>
      </c>
      <c r="I13" s="91">
        <v>4.0508339456647633</v>
      </c>
      <c r="J13" s="91">
        <v>0.27238579632267446</v>
      </c>
      <c r="K13" s="91" t="s">
        <v>11</v>
      </c>
      <c r="L13" s="91">
        <v>4.2595662743557483</v>
      </c>
    </row>
    <row r="14" spans="1:12" x14ac:dyDescent="0.25">
      <c r="A14" s="20" t="s">
        <v>6</v>
      </c>
      <c r="B14" s="20" t="s">
        <v>20</v>
      </c>
      <c r="C14" s="69" t="s">
        <v>34</v>
      </c>
      <c r="D14" s="64">
        <v>44340</v>
      </c>
      <c r="F14" s="90">
        <v>22.8</v>
      </c>
      <c r="G14" s="52">
        <v>0.02</v>
      </c>
      <c r="H14" s="52">
        <v>7.98</v>
      </c>
      <c r="I14" s="91">
        <v>2.7087169361528343</v>
      </c>
      <c r="J14" s="91">
        <v>0.31150292851304501</v>
      </c>
      <c r="K14" s="91" t="s">
        <v>11</v>
      </c>
      <c r="L14" s="91">
        <v>2.3589669476649973</v>
      </c>
    </row>
    <row r="15" spans="1:12" x14ac:dyDescent="0.25">
      <c r="A15" s="20" t="s">
        <v>6</v>
      </c>
      <c r="B15" s="20" t="s">
        <v>20</v>
      </c>
      <c r="C15" s="69" t="s">
        <v>35</v>
      </c>
      <c r="D15" s="64">
        <v>44340</v>
      </c>
      <c r="F15" s="90">
        <v>31.4</v>
      </c>
      <c r="G15" s="52">
        <v>0.01</v>
      </c>
      <c r="H15" s="52">
        <v>7.97</v>
      </c>
      <c r="I15" s="91">
        <v>2.4247707977401691</v>
      </c>
      <c r="J15" s="91">
        <v>0.12489462386713594</v>
      </c>
      <c r="K15" s="91" t="s">
        <v>11</v>
      </c>
      <c r="L15" s="91">
        <v>1.904441892399753</v>
      </c>
    </row>
    <row r="16" spans="1:12" x14ac:dyDescent="0.25">
      <c r="A16" s="20" t="s">
        <v>6</v>
      </c>
      <c r="B16" s="20" t="s">
        <v>20</v>
      </c>
      <c r="C16" s="69" t="s">
        <v>36</v>
      </c>
      <c r="D16" s="64">
        <v>44340</v>
      </c>
      <c r="F16" s="90">
        <v>31.8</v>
      </c>
      <c r="G16" s="52">
        <v>0.02</v>
      </c>
      <c r="H16" s="52">
        <v>8.09</v>
      </c>
      <c r="I16" s="91">
        <v>2.4397143654456026</v>
      </c>
      <c r="J16" s="91">
        <v>1.0859368782336232</v>
      </c>
      <c r="K16" s="91" t="s">
        <v>11</v>
      </c>
      <c r="L16" s="91">
        <v>1.4372116850370098</v>
      </c>
    </row>
    <row r="17" spans="1:12" x14ac:dyDescent="0.25">
      <c r="A17" s="20" t="s">
        <v>6</v>
      </c>
      <c r="B17" s="20" t="s">
        <v>20</v>
      </c>
      <c r="C17" s="69" t="s">
        <v>17</v>
      </c>
      <c r="D17" s="64">
        <v>44340</v>
      </c>
      <c r="F17" s="90">
        <v>20.8</v>
      </c>
      <c r="G17" s="52">
        <v>0.02</v>
      </c>
      <c r="H17" s="52">
        <v>8.07</v>
      </c>
      <c r="I17" s="91">
        <v>3.2417794596095613</v>
      </c>
      <c r="J17" s="91">
        <v>0.22254666742651716</v>
      </c>
      <c r="K17" s="91" t="s">
        <v>11</v>
      </c>
      <c r="L17" s="91">
        <v>1.9650181760681562</v>
      </c>
    </row>
    <row r="18" spans="1:12" x14ac:dyDescent="0.25">
      <c r="A18" s="20" t="s">
        <v>6</v>
      </c>
      <c r="B18" s="20" t="s">
        <v>20</v>
      </c>
      <c r="C18" s="69" t="s">
        <v>33</v>
      </c>
      <c r="D18" s="64">
        <v>44354</v>
      </c>
      <c r="F18" s="92">
        <v>20.399999999999999</v>
      </c>
      <c r="G18" s="93">
        <v>0.03</v>
      </c>
      <c r="H18" s="93">
        <v>7.56</v>
      </c>
      <c r="I18" s="91">
        <v>3.9248528936625644</v>
      </c>
      <c r="J18" s="91">
        <v>0.24539143709184938</v>
      </c>
      <c r="K18" s="91" t="s">
        <v>11</v>
      </c>
      <c r="L18" s="91">
        <v>4.1195341327292816</v>
      </c>
    </row>
    <row r="19" spans="1:12" x14ac:dyDescent="0.25">
      <c r="A19" s="20" t="s">
        <v>6</v>
      </c>
      <c r="B19" s="20" t="s">
        <v>20</v>
      </c>
      <c r="C19" s="69" t="s">
        <v>34</v>
      </c>
      <c r="D19" s="64">
        <v>44354</v>
      </c>
      <c r="F19" s="92">
        <v>23.3</v>
      </c>
      <c r="G19" s="93">
        <v>0.02</v>
      </c>
      <c r="H19" s="93">
        <v>7.81</v>
      </c>
      <c r="I19" s="91">
        <v>1.6189467717624131</v>
      </c>
      <c r="J19" s="91" t="s">
        <v>11</v>
      </c>
      <c r="K19" s="91" t="s">
        <v>11</v>
      </c>
      <c r="L19" s="91">
        <v>1.7195606459737074</v>
      </c>
    </row>
    <row r="20" spans="1:12" x14ac:dyDescent="0.25">
      <c r="A20" s="20" t="s">
        <v>6</v>
      </c>
      <c r="B20" s="20" t="s">
        <v>20</v>
      </c>
      <c r="C20" s="69" t="s">
        <v>35</v>
      </c>
      <c r="D20" s="64">
        <v>44354</v>
      </c>
      <c r="F20" s="92">
        <v>30.1</v>
      </c>
      <c r="G20" s="93">
        <v>0.01</v>
      </c>
      <c r="H20" s="93">
        <v>7.87</v>
      </c>
      <c r="I20" s="91">
        <v>1.7423725705161415</v>
      </c>
      <c r="J20" s="91">
        <v>0.90990474539026467</v>
      </c>
      <c r="K20" s="91">
        <v>0.15484259263918895</v>
      </c>
      <c r="L20" s="91">
        <v>2.1272591533710732</v>
      </c>
    </row>
    <row r="21" spans="1:12" x14ac:dyDescent="0.25">
      <c r="A21" s="20" t="s">
        <v>6</v>
      </c>
      <c r="B21" s="20" t="s">
        <v>20</v>
      </c>
      <c r="C21" s="69" t="s">
        <v>36</v>
      </c>
      <c r="D21" s="64">
        <v>44354</v>
      </c>
      <c r="F21" s="92">
        <v>30.4</v>
      </c>
      <c r="G21" s="93">
        <v>0</v>
      </c>
      <c r="H21" s="93">
        <v>7.99</v>
      </c>
      <c r="I21" s="91">
        <v>1.4355117431962288</v>
      </c>
      <c r="J21" s="91" t="s">
        <v>11</v>
      </c>
      <c r="K21" s="91" t="s">
        <v>11</v>
      </c>
      <c r="L21" s="91">
        <v>1.105037590156549</v>
      </c>
    </row>
    <row r="22" spans="1:12" x14ac:dyDescent="0.25">
      <c r="A22" s="20" t="s">
        <v>6</v>
      </c>
      <c r="B22" s="20" t="s">
        <v>20</v>
      </c>
      <c r="C22" s="69" t="s">
        <v>17</v>
      </c>
      <c r="D22" s="64">
        <v>44354</v>
      </c>
      <c r="F22" s="92">
        <v>20.9</v>
      </c>
      <c r="G22" s="93">
        <v>0.01</v>
      </c>
      <c r="H22" s="93">
        <v>7.68</v>
      </c>
      <c r="I22" s="91" t="s">
        <v>11</v>
      </c>
      <c r="J22" s="91" t="s">
        <v>11</v>
      </c>
      <c r="K22" s="91" t="s">
        <v>11</v>
      </c>
      <c r="L22" s="91">
        <v>2.0909465915609586</v>
      </c>
    </row>
    <row r="23" spans="1:12" x14ac:dyDescent="0.25">
      <c r="A23" s="20" t="s">
        <v>6</v>
      </c>
      <c r="B23" s="20" t="s">
        <v>20</v>
      </c>
      <c r="C23" s="69" t="s">
        <v>33</v>
      </c>
      <c r="D23" s="64">
        <v>44361</v>
      </c>
      <c r="F23" s="92">
        <v>22</v>
      </c>
      <c r="G23" s="93">
        <v>0.01</v>
      </c>
      <c r="H23" s="93">
        <v>7.64</v>
      </c>
      <c r="I23" s="91" t="s">
        <v>11</v>
      </c>
      <c r="J23" s="91">
        <v>8.5191417548358905E-2</v>
      </c>
      <c r="K23" s="91" t="s">
        <v>11</v>
      </c>
      <c r="L23" s="91">
        <v>3.9696364031586877</v>
      </c>
    </row>
    <row r="24" spans="1:12" x14ac:dyDescent="0.25">
      <c r="A24" s="20" t="s">
        <v>6</v>
      </c>
      <c r="B24" s="20" t="s">
        <v>20</v>
      </c>
      <c r="C24" s="69" t="s">
        <v>34</v>
      </c>
      <c r="D24" s="64">
        <v>44361</v>
      </c>
      <c r="F24" s="92">
        <v>24.5</v>
      </c>
      <c r="G24" s="93">
        <v>0.01</v>
      </c>
      <c r="H24" s="93">
        <v>7.85</v>
      </c>
      <c r="I24" s="91" t="s">
        <v>11</v>
      </c>
      <c r="J24" s="91" t="s">
        <v>11</v>
      </c>
      <c r="K24" s="91" t="s">
        <v>11</v>
      </c>
      <c r="L24" s="91">
        <v>1.1249978288074334</v>
      </c>
    </row>
    <row r="25" spans="1:12" x14ac:dyDescent="0.25">
      <c r="A25" s="20" t="s">
        <v>6</v>
      </c>
      <c r="B25" s="20" t="s">
        <v>20</v>
      </c>
      <c r="C25" s="69" t="s">
        <v>35</v>
      </c>
      <c r="D25" s="64">
        <v>44361</v>
      </c>
      <c r="F25" s="92">
        <v>31.7</v>
      </c>
      <c r="G25" s="93">
        <v>0.03</v>
      </c>
      <c r="H25" s="93">
        <v>7.82</v>
      </c>
      <c r="I25" s="91" t="s">
        <v>11</v>
      </c>
      <c r="J25" s="91">
        <v>0.51173808156876865</v>
      </c>
      <c r="K25" s="91" t="s">
        <v>11</v>
      </c>
      <c r="L25" s="91">
        <v>1.6502127670682518</v>
      </c>
    </row>
    <row r="26" spans="1:12" x14ac:dyDescent="0.25">
      <c r="A26" s="20" t="s">
        <v>6</v>
      </c>
      <c r="B26" s="20" t="s">
        <v>20</v>
      </c>
      <c r="C26" s="69" t="s">
        <v>36</v>
      </c>
      <c r="D26" s="64">
        <v>44361</v>
      </c>
      <c r="F26" s="92">
        <v>32.200000000000003</v>
      </c>
      <c r="G26" s="93">
        <v>0.01</v>
      </c>
      <c r="H26" s="93">
        <v>7.89</v>
      </c>
      <c r="I26" s="91" t="s">
        <v>11</v>
      </c>
      <c r="J26" s="91" t="s">
        <v>11</v>
      </c>
      <c r="K26" s="91">
        <v>0.73145745252670191</v>
      </c>
      <c r="L26" s="91">
        <v>1.6457589357871814</v>
      </c>
    </row>
    <row r="27" spans="1:12" x14ac:dyDescent="0.25">
      <c r="A27" s="20" t="s">
        <v>6</v>
      </c>
      <c r="B27" s="20" t="s">
        <v>20</v>
      </c>
      <c r="C27" s="69" t="s">
        <v>17</v>
      </c>
      <c r="D27" s="64">
        <v>44361</v>
      </c>
      <c r="F27" s="92">
        <v>25.3</v>
      </c>
      <c r="G27" s="93">
        <v>0.01</v>
      </c>
      <c r="H27" s="93">
        <v>7.87</v>
      </c>
      <c r="I27" s="91" t="s">
        <v>11</v>
      </c>
      <c r="J27" s="91">
        <v>0.27758725919820182</v>
      </c>
      <c r="K27" s="91" t="s">
        <v>11</v>
      </c>
      <c r="L27" s="91">
        <v>2.4841866831128612</v>
      </c>
    </row>
    <row r="28" spans="1:12" x14ac:dyDescent="0.25">
      <c r="A28" s="20" t="s">
        <v>6</v>
      </c>
      <c r="B28" s="20" t="s">
        <v>20</v>
      </c>
      <c r="C28" s="69" t="s">
        <v>33</v>
      </c>
      <c r="D28" s="64">
        <v>44368</v>
      </c>
      <c r="F28" s="92">
        <v>19.399999999999999</v>
      </c>
      <c r="G28" s="93">
        <v>0.01</v>
      </c>
      <c r="H28" s="93">
        <v>7.95</v>
      </c>
      <c r="I28" s="91">
        <v>2.1210777441786419</v>
      </c>
      <c r="J28" s="91">
        <v>0.61527854048757102</v>
      </c>
      <c r="K28" s="91" t="s">
        <v>11</v>
      </c>
      <c r="L28" s="91">
        <v>4.5572861750016056</v>
      </c>
    </row>
    <row r="29" spans="1:12" x14ac:dyDescent="0.25">
      <c r="A29" s="20" t="s">
        <v>6</v>
      </c>
      <c r="B29" s="20" t="s">
        <v>20</v>
      </c>
      <c r="C29" s="69" t="s">
        <v>34</v>
      </c>
      <c r="D29" s="64">
        <v>44368</v>
      </c>
      <c r="F29" s="92">
        <v>21.7</v>
      </c>
      <c r="G29" s="93">
        <v>0.01</v>
      </c>
      <c r="H29" s="93">
        <v>8.2899999999999991</v>
      </c>
      <c r="I29" s="91" t="s">
        <v>11</v>
      </c>
      <c r="J29" s="91">
        <v>0.18556396749872786</v>
      </c>
      <c r="K29" s="91">
        <v>0.99996590181259126</v>
      </c>
      <c r="L29" s="91">
        <v>1.8495362670500792</v>
      </c>
    </row>
    <row r="30" spans="1:12" x14ac:dyDescent="0.25">
      <c r="A30" s="20" t="s">
        <v>6</v>
      </c>
      <c r="B30" s="20" t="s">
        <v>20</v>
      </c>
      <c r="C30" s="69" t="s">
        <v>35</v>
      </c>
      <c r="D30" s="64">
        <v>44368</v>
      </c>
      <c r="F30" s="90">
        <v>27.9</v>
      </c>
      <c r="G30" s="52">
        <v>0</v>
      </c>
      <c r="H30" s="52">
        <v>8.34</v>
      </c>
      <c r="I30" s="91" t="s">
        <v>11</v>
      </c>
      <c r="J30" s="91">
        <v>0.66609285017141662</v>
      </c>
      <c r="K30" s="91" t="s">
        <v>11</v>
      </c>
      <c r="L30" s="91">
        <v>1.9406293165890718</v>
      </c>
    </row>
    <row r="31" spans="1:12" x14ac:dyDescent="0.25">
      <c r="A31" s="20" t="s">
        <v>6</v>
      </c>
      <c r="B31" s="20" t="s">
        <v>20</v>
      </c>
      <c r="C31" s="69" t="s">
        <v>36</v>
      </c>
      <c r="D31" s="64">
        <v>44368</v>
      </c>
      <c r="F31" s="90">
        <v>29.5</v>
      </c>
      <c r="G31" s="52">
        <v>0.02</v>
      </c>
      <c r="H31" s="52">
        <v>8.3699999999999992</v>
      </c>
      <c r="I31" s="91" t="s">
        <v>11</v>
      </c>
      <c r="J31" s="91" t="s">
        <v>11</v>
      </c>
      <c r="K31" s="91" t="s">
        <v>11</v>
      </c>
      <c r="L31" s="91">
        <v>1.6216736413165485</v>
      </c>
    </row>
    <row r="32" spans="1:12" x14ac:dyDescent="0.25">
      <c r="A32" s="20" t="s">
        <v>6</v>
      </c>
      <c r="B32" s="20" t="s">
        <v>20</v>
      </c>
      <c r="C32" s="69" t="s">
        <v>17</v>
      </c>
      <c r="D32" s="64">
        <v>44368</v>
      </c>
      <c r="F32" s="90">
        <v>27.8</v>
      </c>
      <c r="G32" s="52">
        <v>0</v>
      </c>
      <c r="H32" s="52">
        <v>8.3699999999999992</v>
      </c>
      <c r="I32" s="91" t="s">
        <v>11</v>
      </c>
      <c r="J32" s="91">
        <v>0.35243580251671797</v>
      </c>
      <c r="K32" s="91" t="s">
        <v>11</v>
      </c>
      <c r="L32" s="91">
        <v>2.7898579972589377</v>
      </c>
    </row>
    <row r="33" spans="1:12" x14ac:dyDescent="0.25">
      <c r="A33" s="20" t="s">
        <v>6</v>
      </c>
      <c r="B33" s="20" t="s">
        <v>20</v>
      </c>
      <c r="C33" s="69" t="s">
        <v>33</v>
      </c>
      <c r="D33" s="64">
        <v>44375</v>
      </c>
      <c r="F33" s="90">
        <v>19.399999999999999</v>
      </c>
      <c r="G33" s="52">
        <v>0.01</v>
      </c>
      <c r="H33" s="52">
        <v>7.89</v>
      </c>
      <c r="I33" s="91">
        <v>4.7276120640804251</v>
      </c>
      <c r="J33" s="91">
        <v>1.8225196951914409</v>
      </c>
      <c r="K33" s="91" t="s">
        <v>11</v>
      </c>
      <c r="L33" s="91">
        <v>5.0360313346207617</v>
      </c>
    </row>
    <row r="34" spans="1:12" x14ac:dyDescent="0.25">
      <c r="A34" s="20" t="s">
        <v>6</v>
      </c>
      <c r="B34" s="20" t="s">
        <v>20</v>
      </c>
      <c r="C34" s="69" t="s">
        <v>34</v>
      </c>
      <c r="D34" s="64">
        <v>44375</v>
      </c>
      <c r="F34" s="90">
        <v>21.9</v>
      </c>
      <c r="G34" s="52">
        <v>0.02</v>
      </c>
      <c r="H34" s="52">
        <v>8.0299999999999994</v>
      </c>
      <c r="I34" s="91">
        <v>2.185953245437418</v>
      </c>
      <c r="J34" s="91">
        <v>0.4599102685438326</v>
      </c>
      <c r="K34" s="91">
        <v>0.53534730885180359</v>
      </c>
      <c r="L34" s="91">
        <v>0.91792117980147836</v>
      </c>
    </row>
    <row r="35" spans="1:12" x14ac:dyDescent="0.25">
      <c r="A35" s="20" t="s">
        <v>6</v>
      </c>
      <c r="B35" s="20" t="s">
        <v>20</v>
      </c>
      <c r="C35" s="69" t="s">
        <v>35</v>
      </c>
      <c r="D35" s="64">
        <v>44375</v>
      </c>
      <c r="F35" s="90">
        <v>29.4</v>
      </c>
      <c r="G35" s="52">
        <v>0.03</v>
      </c>
      <c r="H35" s="52">
        <v>7.96</v>
      </c>
      <c r="I35" s="91">
        <v>2.1374371494792839</v>
      </c>
      <c r="J35" s="91">
        <v>0.47307762631812211</v>
      </c>
      <c r="K35" s="91" t="s">
        <v>11</v>
      </c>
      <c r="L35" s="91">
        <v>1.5810473133518002</v>
      </c>
    </row>
    <row r="36" spans="1:12" x14ac:dyDescent="0.25">
      <c r="A36" s="20" t="s">
        <v>6</v>
      </c>
      <c r="B36" s="20" t="s">
        <v>20</v>
      </c>
      <c r="C36" s="69" t="s">
        <v>36</v>
      </c>
      <c r="D36" s="64">
        <v>44375</v>
      </c>
      <c r="F36" s="90">
        <v>31.2</v>
      </c>
      <c r="G36" s="52">
        <v>0.05</v>
      </c>
      <c r="H36" s="52">
        <v>8</v>
      </c>
      <c r="I36" s="91">
        <v>1.7223395052925821</v>
      </c>
      <c r="J36" s="91" t="s">
        <v>11</v>
      </c>
      <c r="K36" s="91" t="s">
        <v>11</v>
      </c>
      <c r="L36" s="91">
        <v>1.6682076049009453</v>
      </c>
    </row>
    <row r="37" spans="1:12" x14ac:dyDescent="0.25">
      <c r="A37" s="26" t="s">
        <v>6</v>
      </c>
      <c r="B37" s="26" t="s">
        <v>20</v>
      </c>
      <c r="C37" s="79" t="s">
        <v>17</v>
      </c>
      <c r="D37" s="66">
        <v>44375</v>
      </c>
      <c r="F37" s="90">
        <v>21.5</v>
      </c>
      <c r="G37" s="52">
        <v>0.01</v>
      </c>
      <c r="H37" s="52">
        <v>7.76</v>
      </c>
      <c r="I37" s="91" t="s">
        <v>11</v>
      </c>
      <c r="J37" s="91" t="s">
        <v>11</v>
      </c>
      <c r="K37" s="91" t="s">
        <v>11</v>
      </c>
      <c r="L37" s="91">
        <v>3.1505657606044766</v>
      </c>
    </row>
    <row r="38" spans="1:12" x14ac:dyDescent="0.25">
      <c r="A38" s="80" t="s">
        <v>8</v>
      </c>
      <c r="B38" s="80" t="s">
        <v>21</v>
      </c>
      <c r="C38" s="70" t="s">
        <v>33</v>
      </c>
      <c r="D38" s="62">
        <v>44389</v>
      </c>
      <c r="F38" s="90">
        <v>19.5</v>
      </c>
      <c r="G38" s="52">
        <v>0.01</v>
      </c>
      <c r="H38" s="52">
        <v>9.1300000000000008</v>
      </c>
      <c r="I38" s="91">
        <v>4.4872545564204867</v>
      </c>
      <c r="J38" s="91">
        <v>0.65254224146033002</v>
      </c>
      <c r="K38" s="91" t="s">
        <v>11</v>
      </c>
      <c r="L38" s="91">
        <v>5.3357642602992579</v>
      </c>
    </row>
    <row r="39" spans="1:12" x14ac:dyDescent="0.25">
      <c r="A39" s="80" t="s">
        <v>8</v>
      </c>
      <c r="B39" s="80" t="s">
        <v>21</v>
      </c>
      <c r="C39" s="70" t="s">
        <v>34</v>
      </c>
      <c r="D39" s="62">
        <v>44389</v>
      </c>
      <c r="F39" s="90">
        <v>21.3</v>
      </c>
      <c r="G39" s="52">
        <v>0.01</v>
      </c>
      <c r="H39" s="52">
        <v>9.2799999999999994</v>
      </c>
      <c r="I39" s="91">
        <v>4.1259904958529159</v>
      </c>
      <c r="J39" s="91">
        <v>0.34708204208942983</v>
      </c>
      <c r="K39" s="91" t="s">
        <v>11</v>
      </c>
      <c r="L39" s="91">
        <v>3.5711624337524204</v>
      </c>
    </row>
    <row r="40" spans="1:12" x14ac:dyDescent="0.25">
      <c r="A40" s="80" t="s">
        <v>8</v>
      </c>
      <c r="B40" s="80" t="s">
        <v>21</v>
      </c>
      <c r="C40" s="70" t="s">
        <v>35</v>
      </c>
      <c r="D40" s="62">
        <v>44389</v>
      </c>
      <c r="F40" s="90">
        <v>28.7</v>
      </c>
      <c r="G40" s="52">
        <v>0</v>
      </c>
      <c r="H40" s="52">
        <v>9.26</v>
      </c>
      <c r="I40" s="91">
        <v>3.7685840630714318</v>
      </c>
      <c r="J40" s="91">
        <v>0.95153891894883835</v>
      </c>
      <c r="K40" s="91" t="s">
        <v>11</v>
      </c>
      <c r="L40" s="91">
        <v>3.51133263746613</v>
      </c>
    </row>
    <row r="41" spans="1:12" x14ac:dyDescent="0.25">
      <c r="A41" s="80" t="s">
        <v>8</v>
      </c>
      <c r="B41" s="80" t="s">
        <v>21</v>
      </c>
      <c r="C41" s="70" t="s">
        <v>36</v>
      </c>
      <c r="D41" s="62">
        <v>44389</v>
      </c>
      <c r="F41" s="90">
        <v>30.2</v>
      </c>
      <c r="G41" s="52">
        <v>0</v>
      </c>
      <c r="H41" s="52">
        <v>9.3000000000000007</v>
      </c>
      <c r="I41" s="91">
        <v>4.055398120647828</v>
      </c>
      <c r="J41" s="91">
        <v>0.43764989329136822</v>
      </c>
      <c r="K41" s="91">
        <v>0.13276020742234085</v>
      </c>
      <c r="L41" s="91">
        <v>3.5897278332102771</v>
      </c>
    </row>
    <row r="42" spans="1:12" x14ac:dyDescent="0.25">
      <c r="A42" s="80" t="s">
        <v>8</v>
      </c>
      <c r="B42" s="80" t="s">
        <v>21</v>
      </c>
      <c r="C42" s="70" t="s">
        <v>17</v>
      </c>
      <c r="D42" s="62">
        <v>44389</v>
      </c>
      <c r="F42" s="90">
        <v>21.7</v>
      </c>
      <c r="G42" s="52">
        <v>0.01</v>
      </c>
      <c r="H42" s="52">
        <v>8.77</v>
      </c>
      <c r="I42" s="91">
        <v>1.7759352103083679</v>
      </c>
      <c r="J42" s="91" t="s">
        <v>11</v>
      </c>
      <c r="K42" s="91" t="s">
        <v>11</v>
      </c>
      <c r="L42" s="91">
        <v>1.8995966472101171</v>
      </c>
    </row>
    <row r="43" spans="1:12" x14ac:dyDescent="0.25">
      <c r="A43" s="80" t="s">
        <v>8</v>
      </c>
      <c r="B43" s="80" t="s">
        <v>21</v>
      </c>
      <c r="C43" s="70" t="s">
        <v>33</v>
      </c>
      <c r="D43" s="62">
        <v>44396</v>
      </c>
      <c r="F43" s="90">
        <v>19.399999999999999</v>
      </c>
      <c r="G43" s="52">
        <v>0.01</v>
      </c>
      <c r="H43" s="52">
        <v>7.66</v>
      </c>
      <c r="I43" s="91">
        <v>4.8926293026923915</v>
      </c>
      <c r="J43" s="91">
        <v>0.42755917440778379</v>
      </c>
      <c r="K43" s="91" t="s">
        <v>11</v>
      </c>
      <c r="L43" s="91">
        <v>4.5296203123965606</v>
      </c>
    </row>
    <row r="44" spans="1:12" x14ac:dyDescent="0.25">
      <c r="A44" s="80" t="s">
        <v>8</v>
      </c>
      <c r="B44" s="80" t="s">
        <v>21</v>
      </c>
      <c r="C44" s="70" t="s">
        <v>34</v>
      </c>
      <c r="D44" s="62">
        <v>44396</v>
      </c>
      <c r="F44" s="90">
        <v>21.8</v>
      </c>
      <c r="G44" s="52">
        <v>0.11</v>
      </c>
      <c r="H44" s="52">
        <v>7.89</v>
      </c>
      <c r="I44" s="91">
        <v>2.4640423018152999</v>
      </c>
      <c r="J44" s="91" t="s">
        <v>11</v>
      </c>
      <c r="K44" s="91" t="s">
        <v>11</v>
      </c>
      <c r="L44" s="91">
        <v>1.7430879926421508</v>
      </c>
    </row>
    <row r="45" spans="1:12" x14ac:dyDescent="0.25">
      <c r="A45" s="80" t="s">
        <v>8</v>
      </c>
      <c r="B45" s="80" t="s">
        <v>21</v>
      </c>
      <c r="C45" s="70" t="s">
        <v>35</v>
      </c>
      <c r="D45" s="62">
        <v>44396</v>
      </c>
      <c r="F45" s="90">
        <v>28.3</v>
      </c>
      <c r="G45" s="52">
        <v>0.11</v>
      </c>
      <c r="H45" s="52">
        <v>7.84</v>
      </c>
      <c r="I45" s="91">
        <v>2.4463549027714091</v>
      </c>
      <c r="J45" s="91">
        <v>0.71487115101206034</v>
      </c>
      <c r="K45" s="91" t="s">
        <v>11</v>
      </c>
      <c r="L45" s="91">
        <v>2.4706441366277283</v>
      </c>
    </row>
    <row r="46" spans="1:12" x14ac:dyDescent="0.25">
      <c r="A46" s="80" t="s">
        <v>8</v>
      </c>
      <c r="B46" s="80" t="s">
        <v>21</v>
      </c>
      <c r="C46" s="70" t="s">
        <v>36</v>
      </c>
      <c r="D46" s="62">
        <v>44396</v>
      </c>
      <c r="F46" s="90">
        <v>30.3</v>
      </c>
      <c r="G46" s="52">
        <v>0.16</v>
      </c>
      <c r="H46" s="52">
        <v>7.95</v>
      </c>
      <c r="I46" s="91" t="s">
        <v>11</v>
      </c>
      <c r="J46" s="91">
        <v>0.14337713765896881</v>
      </c>
      <c r="K46" s="91" t="s">
        <v>11</v>
      </c>
      <c r="L46" s="91">
        <v>1.7107813202192306</v>
      </c>
    </row>
    <row r="47" spans="1:12" x14ac:dyDescent="0.25">
      <c r="A47" s="80" t="s">
        <v>8</v>
      </c>
      <c r="B47" s="80" t="s">
        <v>21</v>
      </c>
      <c r="C47" s="70" t="s">
        <v>17</v>
      </c>
      <c r="D47" s="62">
        <v>44396</v>
      </c>
      <c r="F47" s="90">
        <v>21.5</v>
      </c>
      <c r="G47" s="52">
        <v>0.03</v>
      </c>
      <c r="H47" s="52">
        <v>7.7</v>
      </c>
      <c r="I47" s="91">
        <v>1.6804583450985189</v>
      </c>
      <c r="J47" s="91">
        <v>0.49908722187806892</v>
      </c>
      <c r="K47" s="91" t="s">
        <v>11</v>
      </c>
      <c r="L47" s="91">
        <v>2.4850103666775465</v>
      </c>
    </row>
    <row r="48" spans="1:12" x14ac:dyDescent="0.25">
      <c r="A48" s="80" t="s">
        <v>8</v>
      </c>
      <c r="B48" s="80" t="s">
        <v>21</v>
      </c>
      <c r="C48" s="70" t="s">
        <v>33</v>
      </c>
      <c r="D48" s="62">
        <v>44403</v>
      </c>
      <c r="F48" s="90">
        <v>21.2</v>
      </c>
      <c r="G48" s="52">
        <v>0.03</v>
      </c>
      <c r="H48" s="52">
        <v>7.53</v>
      </c>
      <c r="I48" s="91">
        <v>4.5893686231366679</v>
      </c>
      <c r="J48" s="91">
        <v>0.77753118281275668</v>
      </c>
      <c r="K48" s="91" t="s">
        <v>11</v>
      </c>
      <c r="L48" s="91">
        <v>3.9533768281825901</v>
      </c>
    </row>
    <row r="49" spans="1:12" x14ac:dyDescent="0.25">
      <c r="A49" s="80" t="s">
        <v>8</v>
      </c>
      <c r="B49" s="80" t="s">
        <v>21</v>
      </c>
      <c r="C49" s="70" t="s">
        <v>34</v>
      </c>
      <c r="D49" s="62">
        <v>44403</v>
      </c>
      <c r="F49" s="90">
        <v>22.8</v>
      </c>
      <c r="G49" s="52">
        <v>0.13</v>
      </c>
      <c r="H49" s="52">
        <v>7.88</v>
      </c>
      <c r="I49" s="91">
        <v>1.7416609851704548</v>
      </c>
      <c r="J49" s="91" t="s">
        <v>11</v>
      </c>
      <c r="K49" s="91" t="s">
        <v>11</v>
      </c>
      <c r="L49" s="91">
        <v>1.5187042721378203</v>
      </c>
    </row>
    <row r="50" spans="1:12" x14ac:dyDescent="0.25">
      <c r="A50" s="80" t="s">
        <v>8</v>
      </c>
      <c r="B50" s="80" t="s">
        <v>21</v>
      </c>
      <c r="C50" s="70" t="s">
        <v>35</v>
      </c>
      <c r="D50" s="62">
        <v>44403</v>
      </c>
      <c r="F50" s="90">
        <v>30.6</v>
      </c>
      <c r="G50" s="52">
        <v>0.24</v>
      </c>
      <c r="H50" s="52">
        <v>8.02</v>
      </c>
      <c r="I50" s="91">
        <v>1.6999130815578596</v>
      </c>
      <c r="J50" s="91">
        <v>0.32153962224475569</v>
      </c>
      <c r="K50" s="91" t="s">
        <v>11</v>
      </c>
      <c r="L50" s="91">
        <v>1.9448950252411163</v>
      </c>
    </row>
    <row r="51" spans="1:12" x14ac:dyDescent="0.25">
      <c r="A51" s="80" t="s">
        <v>8</v>
      </c>
      <c r="B51" s="80" t="s">
        <v>21</v>
      </c>
      <c r="C51" s="70" t="s">
        <v>36</v>
      </c>
      <c r="D51" s="62">
        <v>44403</v>
      </c>
      <c r="F51" s="90">
        <v>31.9</v>
      </c>
      <c r="G51" s="52">
        <v>0.24</v>
      </c>
      <c r="H51" s="52">
        <v>8.0500000000000007</v>
      </c>
      <c r="I51" s="91" t="s">
        <v>11</v>
      </c>
      <c r="J51" s="91">
        <v>9.5973459753953647E-2</v>
      </c>
      <c r="K51" s="91" t="s">
        <v>11</v>
      </c>
      <c r="L51" s="91" t="s">
        <v>11</v>
      </c>
    </row>
    <row r="52" spans="1:12" x14ac:dyDescent="0.25">
      <c r="A52" s="80" t="s">
        <v>8</v>
      </c>
      <c r="B52" s="80" t="s">
        <v>21</v>
      </c>
      <c r="C52" s="70" t="s">
        <v>17</v>
      </c>
      <c r="D52" s="62">
        <v>44403</v>
      </c>
      <c r="F52" s="90">
        <v>24.2</v>
      </c>
      <c r="G52" s="52">
        <v>0.14000000000000001</v>
      </c>
      <c r="H52" s="52">
        <v>7.91</v>
      </c>
      <c r="I52" s="91">
        <v>1.6609455140410667</v>
      </c>
      <c r="J52" s="91" t="s">
        <v>11</v>
      </c>
      <c r="K52" s="91" t="s">
        <v>11</v>
      </c>
      <c r="L52" s="91">
        <v>1.8628603580295062</v>
      </c>
    </row>
    <row r="53" spans="1:12" x14ac:dyDescent="0.25">
      <c r="A53" s="80" t="s">
        <v>8</v>
      </c>
      <c r="B53" s="80" t="s">
        <v>21</v>
      </c>
      <c r="C53" s="70" t="s">
        <v>33</v>
      </c>
      <c r="D53" s="62">
        <v>44410</v>
      </c>
      <c r="F53" s="90">
        <v>19.3</v>
      </c>
      <c r="G53" s="52">
        <v>0</v>
      </c>
      <c r="H53" s="52">
        <v>7.76</v>
      </c>
      <c r="I53" s="91">
        <v>5.007823002064943</v>
      </c>
      <c r="J53" s="91">
        <v>0.96223648984746624</v>
      </c>
      <c r="K53" s="91" t="s">
        <v>11</v>
      </c>
      <c r="L53" s="91">
        <v>5.0380486130015258</v>
      </c>
    </row>
    <row r="54" spans="1:12" x14ac:dyDescent="0.25">
      <c r="A54" s="80" t="s">
        <v>8</v>
      </c>
      <c r="B54" s="80" t="s">
        <v>21</v>
      </c>
      <c r="C54" s="70" t="s">
        <v>34</v>
      </c>
      <c r="D54" s="62">
        <v>44410</v>
      </c>
      <c r="F54" s="90">
        <v>21.1</v>
      </c>
      <c r="G54" s="52">
        <v>0.06</v>
      </c>
      <c r="H54" s="52">
        <v>8.06</v>
      </c>
      <c r="I54" s="91">
        <v>2.0244276016137945</v>
      </c>
      <c r="J54" s="91">
        <v>0.45804274624902308</v>
      </c>
      <c r="K54" s="91" t="s">
        <v>11</v>
      </c>
      <c r="L54" s="91">
        <v>2.085642150935453</v>
      </c>
    </row>
    <row r="55" spans="1:12" x14ac:dyDescent="0.25">
      <c r="A55" s="80" t="s">
        <v>8</v>
      </c>
      <c r="B55" s="80" t="s">
        <v>21</v>
      </c>
      <c r="C55" s="70" t="s">
        <v>35</v>
      </c>
      <c r="D55" s="62">
        <v>44410</v>
      </c>
      <c r="F55" s="90">
        <v>28.7</v>
      </c>
      <c r="G55" s="52">
        <v>7.0000000000000007E-2</v>
      </c>
      <c r="H55" s="52">
        <v>8.24</v>
      </c>
      <c r="I55" s="91">
        <v>2.0169604004469881</v>
      </c>
      <c r="J55" s="91">
        <v>0.88660259635401406</v>
      </c>
      <c r="K55" s="91">
        <v>0.27269061012383911</v>
      </c>
      <c r="L55" s="91">
        <v>2.1526064627096333</v>
      </c>
    </row>
    <row r="56" spans="1:12" x14ac:dyDescent="0.25">
      <c r="A56" s="80" t="s">
        <v>8</v>
      </c>
      <c r="B56" s="80" t="s">
        <v>21</v>
      </c>
      <c r="C56" s="70" t="s">
        <v>36</v>
      </c>
      <c r="D56" s="62">
        <v>44410</v>
      </c>
      <c r="F56" s="90">
        <v>30.5</v>
      </c>
      <c r="G56" s="52">
        <v>0.11</v>
      </c>
      <c r="H56" s="52">
        <v>8.3800000000000008</v>
      </c>
      <c r="I56" s="91">
        <v>1.6006091986871693</v>
      </c>
      <c r="J56" s="91">
        <v>0.41260232101507871</v>
      </c>
      <c r="K56" s="91" t="s">
        <v>11</v>
      </c>
      <c r="L56" s="91">
        <v>1.885360321903208</v>
      </c>
    </row>
    <row r="57" spans="1:12" x14ac:dyDescent="0.25">
      <c r="A57" s="80" t="s">
        <v>8</v>
      </c>
      <c r="B57" s="80" t="s">
        <v>21</v>
      </c>
      <c r="C57" s="70" t="s">
        <v>17</v>
      </c>
      <c r="D57" s="62">
        <v>44410</v>
      </c>
      <c r="F57" s="90">
        <v>21.8</v>
      </c>
      <c r="G57" s="52">
        <v>0.02</v>
      </c>
      <c r="H57" s="52">
        <v>8.06</v>
      </c>
      <c r="I57" s="91">
        <v>1.5725950572135075</v>
      </c>
      <c r="J57" s="91">
        <v>0.14978148351774734</v>
      </c>
      <c r="K57" s="91" t="s">
        <v>11</v>
      </c>
      <c r="L57" s="91">
        <v>1.5826976756490454</v>
      </c>
    </row>
    <row r="58" spans="1:12" x14ac:dyDescent="0.25">
      <c r="A58" s="80" t="s">
        <v>8</v>
      </c>
      <c r="B58" s="80" t="s">
        <v>21</v>
      </c>
      <c r="C58" s="70" t="s">
        <v>33</v>
      </c>
      <c r="D58" s="62">
        <v>44417</v>
      </c>
      <c r="F58" s="90">
        <v>20.8</v>
      </c>
      <c r="G58" s="52">
        <v>0.01</v>
      </c>
      <c r="H58" s="52">
        <v>7.7</v>
      </c>
      <c r="I58" s="91">
        <v>4.3564155858671896</v>
      </c>
      <c r="J58" s="91">
        <v>0.560829902519835</v>
      </c>
      <c r="K58" s="91" t="s">
        <v>11</v>
      </c>
      <c r="L58" s="91">
        <v>3.8508825202610524</v>
      </c>
    </row>
    <row r="59" spans="1:12" x14ac:dyDescent="0.25">
      <c r="A59" s="80" t="s">
        <v>8</v>
      </c>
      <c r="B59" s="80" t="s">
        <v>21</v>
      </c>
      <c r="C59" s="70" t="s">
        <v>34</v>
      </c>
      <c r="D59" s="62">
        <v>44417</v>
      </c>
      <c r="F59" s="90">
        <v>22.8</v>
      </c>
      <c r="G59" s="52">
        <v>0.11</v>
      </c>
      <c r="H59" s="52">
        <v>8.06</v>
      </c>
      <c r="I59" s="91">
        <v>1.7901431943745234</v>
      </c>
      <c r="J59" s="91">
        <v>0.14121571251458392</v>
      </c>
      <c r="K59" s="91" t="s">
        <v>11</v>
      </c>
      <c r="L59" s="91">
        <v>1.5081584145215678</v>
      </c>
    </row>
    <row r="60" spans="1:12" x14ac:dyDescent="0.25">
      <c r="A60" s="80" t="s">
        <v>8</v>
      </c>
      <c r="B60" s="80" t="s">
        <v>21</v>
      </c>
      <c r="C60" s="70" t="s">
        <v>35</v>
      </c>
      <c r="D60" s="62">
        <v>44417</v>
      </c>
      <c r="F60" s="90">
        <v>30.5</v>
      </c>
      <c r="G60" s="52">
        <v>0.17</v>
      </c>
      <c r="H60" s="52">
        <v>8.1</v>
      </c>
      <c r="I60" s="91">
        <v>1.6709496084333468</v>
      </c>
      <c r="J60" s="91">
        <v>7.7511523354537246E-2</v>
      </c>
      <c r="K60" s="91" t="s">
        <v>11</v>
      </c>
      <c r="L60" s="91">
        <v>0.71643360724329408</v>
      </c>
    </row>
    <row r="61" spans="1:12" x14ac:dyDescent="0.25">
      <c r="A61" s="80" t="s">
        <v>8</v>
      </c>
      <c r="B61" s="80" t="s">
        <v>21</v>
      </c>
      <c r="C61" s="70" t="s">
        <v>36</v>
      </c>
      <c r="D61" s="62">
        <v>44417</v>
      </c>
      <c r="F61" s="90">
        <v>31.5</v>
      </c>
      <c r="G61" s="52">
        <v>0.17</v>
      </c>
      <c r="H61" s="52">
        <v>8.19</v>
      </c>
      <c r="I61" s="91">
        <v>1.4793180363311549</v>
      </c>
      <c r="J61" s="91">
        <v>0.10706230179056375</v>
      </c>
      <c r="K61" s="91" t="s">
        <v>11</v>
      </c>
      <c r="L61" s="91">
        <v>0.91549556394105092</v>
      </c>
    </row>
    <row r="62" spans="1:12" x14ac:dyDescent="0.25">
      <c r="A62" s="80" t="s">
        <v>8</v>
      </c>
      <c r="B62" s="80" t="s">
        <v>21</v>
      </c>
      <c r="C62" s="70" t="s">
        <v>17</v>
      </c>
      <c r="D62" s="62">
        <v>44417</v>
      </c>
      <c r="F62" s="90">
        <v>22.3</v>
      </c>
      <c r="G62" s="52">
        <v>0.02</v>
      </c>
      <c r="H62" s="52">
        <v>7.95</v>
      </c>
      <c r="I62" s="91">
        <v>1.5848465652890389</v>
      </c>
      <c r="J62" s="91">
        <v>0.27607507078770016</v>
      </c>
      <c r="K62" s="91" t="s">
        <v>11</v>
      </c>
      <c r="L62" s="91">
        <v>1.6258429052820478</v>
      </c>
    </row>
    <row r="63" spans="1:12" x14ac:dyDescent="0.25">
      <c r="A63" s="80" t="s">
        <v>8</v>
      </c>
      <c r="B63" s="80" t="s">
        <v>21</v>
      </c>
      <c r="C63" s="70" t="s">
        <v>33</v>
      </c>
      <c r="D63" s="62">
        <v>44424</v>
      </c>
      <c r="F63" s="90">
        <v>21</v>
      </c>
      <c r="G63" s="52">
        <v>0.01</v>
      </c>
      <c r="H63" s="52">
        <v>7.8</v>
      </c>
      <c r="I63" s="91">
        <v>4.6041961255450268</v>
      </c>
      <c r="J63" s="91">
        <v>0.61315697414564285</v>
      </c>
      <c r="K63" s="91" t="s">
        <v>11</v>
      </c>
      <c r="L63" s="91">
        <v>3.9408438112534578</v>
      </c>
    </row>
    <row r="64" spans="1:12" x14ac:dyDescent="0.25">
      <c r="A64" s="80" t="s">
        <v>8</v>
      </c>
      <c r="B64" s="80" t="s">
        <v>21</v>
      </c>
      <c r="C64" s="70" t="s">
        <v>34</v>
      </c>
      <c r="D64" s="62">
        <v>44424</v>
      </c>
      <c r="F64" s="90">
        <v>23.8</v>
      </c>
      <c r="G64" s="52">
        <v>0.08</v>
      </c>
      <c r="H64" s="52">
        <v>8.15</v>
      </c>
      <c r="I64" s="91">
        <v>2.1142272212902542</v>
      </c>
      <c r="J64" s="91" t="s">
        <v>11</v>
      </c>
      <c r="K64" s="91" t="s">
        <v>11</v>
      </c>
      <c r="L64" s="91">
        <v>1.42665151138172</v>
      </c>
    </row>
    <row r="65" spans="1:12" x14ac:dyDescent="0.25">
      <c r="A65" s="80" t="s">
        <v>8</v>
      </c>
      <c r="B65" s="80" t="s">
        <v>21</v>
      </c>
      <c r="C65" s="70" t="s">
        <v>35</v>
      </c>
      <c r="D65" s="62">
        <v>44424</v>
      </c>
      <c r="F65" s="90">
        <v>30.3</v>
      </c>
      <c r="G65" s="52">
        <v>0.09</v>
      </c>
      <c r="H65" s="52">
        <v>8.24</v>
      </c>
      <c r="I65" s="91">
        <v>1.6871972428477382</v>
      </c>
      <c r="J65" s="91">
        <v>0.11203169514254807</v>
      </c>
      <c r="K65" s="91" t="s">
        <v>11</v>
      </c>
      <c r="L65" s="91">
        <v>1.0857299503637741</v>
      </c>
    </row>
    <row r="66" spans="1:12" x14ac:dyDescent="0.25">
      <c r="A66" s="80" t="s">
        <v>8</v>
      </c>
      <c r="B66" s="80" t="s">
        <v>21</v>
      </c>
      <c r="C66" s="70" t="s">
        <v>36</v>
      </c>
      <c r="D66" s="62">
        <v>44424</v>
      </c>
      <c r="F66" s="90">
        <v>31</v>
      </c>
      <c r="G66" s="52">
        <v>0.14000000000000001</v>
      </c>
      <c r="H66" s="52">
        <v>8.32</v>
      </c>
      <c r="I66" s="91">
        <v>1.5071580317946927</v>
      </c>
      <c r="J66" s="91" t="s">
        <v>11</v>
      </c>
      <c r="K66" s="91" t="s">
        <v>11</v>
      </c>
      <c r="L66" s="91">
        <v>0.7150434030191537</v>
      </c>
    </row>
    <row r="67" spans="1:12" x14ac:dyDescent="0.25">
      <c r="A67" s="80" t="s">
        <v>8</v>
      </c>
      <c r="B67" s="80" t="s">
        <v>21</v>
      </c>
      <c r="C67" s="70" t="s">
        <v>17</v>
      </c>
      <c r="D67" s="62">
        <v>44424</v>
      </c>
      <c r="F67" s="90">
        <v>23</v>
      </c>
      <c r="G67" s="52">
        <v>0.02</v>
      </c>
      <c r="H67" s="52">
        <v>8.0299999999999994</v>
      </c>
      <c r="I67" s="91">
        <v>1.7471911479618318</v>
      </c>
      <c r="J67" s="91">
        <v>0.2341242096543826</v>
      </c>
      <c r="K67" s="91">
        <v>0.18293704429549951</v>
      </c>
      <c r="L67" s="91">
        <v>1.0486197125258669</v>
      </c>
    </row>
    <row r="68" spans="1:12" x14ac:dyDescent="0.25">
      <c r="A68" s="80" t="s">
        <v>8</v>
      </c>
      <c r="B68" s="80" t="s">
        <v>21</v>
      </c>
      <c r="C68" s="70" t="s">
        <v>33</v>
      </c>
      <c r="D68" s="62">
        <v>44431</v>
      </c>
      <c r="F68" s="90">
        <v>20.8</v>
      </c>
      <c r="G68" s="52">
        <v>0.02</v>
      </c>
      <c r="H68" s="52">
        <v>7.75</v>
      </c>
      <c r="I68" s="91">
        <v>4.712227407896183</v>
      </c>
      <c r="J68" s="91">
        <v>0.642246858823596</v>
      </c>
      <c r="K68" s="91" t="s">
        <v>11</v>
      </c>
      <c r="L68" s="91">
        <v>4.0639641338866133</v>
      </c>
    </row>
    <row r="69" spans="1:12" x14ac:dyDescent="0.25">
      <c r="A69" s="80" t="s">
        <v>8</v>
      </c>
      <c r="B69" s="80" t="s">
        <v>21</v>
      </c>
      <c r="C69" s="70" t="s">
        <v>34</v>
      </c>
      <c r="D69" s="62">
        <v>44431</v>
      </c>
      <c r="F69" s="90">
        <v>23.1</v>
      </c>
      <c r="G69" s="52">
        <v>0.1</v>
      </c>
      <c r="H69" s="52">
        <v>7.99</v>
      </c>
      <c r="I69" s="91">
        <v>2.321069403895851</v>
      </c>
      <c r="J69" s="91">
        <v>0.17870096829877732</v>
      </c>
      <c r="K69" s="91" t="s">
        <v>11</v>
      </c>
      <c r="L69" s="91">
        <v>1.9006358721294678</v>
      </c>
    </row>
    <row r="70" spans="1:12" x14ac:dyDescent="0.25">
      <c r="A70" s="80" t="s">
        <v>8</v>
      </c>
      <c r="B70" s="80" t="s">
        <v>21</v>
      </c>
      <c r="C70" s="70" t="s">
        <v>35</v>
      </c>
      <c r="D70" s="62">
        <v>44431</v>
      </c>
      <c r="F70" s="90">
        <v>29.9</v>
      </c>
      <c r="G70" s="52">
        <v>0.13</v>
      </c>
      <c r="H70" s="52" t="s">
        <v>32</v>
      </c>
      <c r="I70" s="91">
        <v>1.8552988649197664</v>
      </c>
      <c r="J70" s="91">
        <v>0.4756387009326718</v>
      </c>
      <c r="K70" s="91" t="s">
        <v>11</v>
      </c>
      <c r="L70" s="91">
        <v>1.8428756837268223</v>
      </c>
    </row>
    <row r="71" spans="1:12" x14ac:dyDescent="0.25">
      <c r="A71" s="80" t="s">
        <v>8</v>
      </c>
      <c r="B71" s="80" t="s">
        <v>21</v>
      </c>
      <c r="C71" s="70" t="s">
        <v>36</v>
      </c>
      <c r="D71" s="62">
        <v>44431</v>
      </c>
      <c r="F71" s="90">
        <v>31.6</v>
      </c>
      <c r="G71" s="52">
        <v>0.13</v>
      </c>
      <c r="H71" s="52" t="s">
        <v>32</v>
      </c>
      <c r="I71" s="91">
        <v>1.2672895364601275</v>
      </c>
      <c r="J71" s="91">
        <v>0.28432495400786589</v>
      </c>
      <c r="K71" s="91">
        <v>0.48602525366445831</v>
      </c>
      <c r="L71" s="91">
        <v>1.0893116495369923</v>
      </c>
    </row>
    <row r="72" spans="1:12" x14ac:dyDescent="0.25">
      <c r="A72" s="80" t="s">
        <v>8</v>
      </c>
      <c r="B72" s="80" t="s">
        <v>21</v>
      </c>
      <c r="C72" s="70" t="s">
        <v>17</v>
      </c>
      <c r="D72" s="62">
        <v>44431</v>
      </c>
      <c r="F72" s="90">
        <v>22.7</v>
      </c>
      <c r="G72" s="52">
        <v>0.06</v>
      </c>
      <c r="H72" s="52">
        <v>7.89</v>
      </c>
      <c r="I72" s="91">
        <v>1.748152360033318</v>
      </c>
      <c r="J72" s="91">
        <v>0.12963782584986391</v>
      </c>
      <c r="K72" s="91">
        <v>0.39887925065405749</v>
      </c>
      <c r="L72" s="91">
        <v>1.7413746865045798</v>
      </c>
    </row>
    <row r="73" spans="1:12" x14ac:dyDescent="0.25">
      <c r="A73" s="80" t="s">
        <v>8</v>
      </c>
      <c r="B73" s="80" t="s">
        <v>21</v>
      </c>
      <c r="C73" s="70" t="s">
        <v>33</v>
      </c>
      <c r="D73" s="62">
        <v>44438</v>
      </c>
      <c r="F73" s="90">
        <v>20.7</v>
      </c>
      <c r="G73" s="52">
        <v>0</v>
      </c>
      <c r="H73" s="52">
        <v>7.66</v>
      </c>
      <c r="I73" s="91">
        <v>4.6125197154711026</v>
      </c>
      <c r="J73" s="91">
        <v>0.65747493574428595</v>
      </c>
      <c r="K73" s="91" t="s">
        <v>11</v>
      </c>
      <c r="L73" s="91">
        <v>4.2934343281707976</v>
      </c>
    </row>
    <row r="74" spans="1:12" x14ac:dyDescent="0.25">
      <c r="A74" s="80" t="s">
        <v>8</v>
      </c>
      <c r="B74" s="80" t="s">
        <v>21</v>
      </c>
      <c r="C74" s="70" t="s">
        <v>34</v>
      </c>
      <c r="D74" s="62">
        <v>44438</v>
      </c>
      <c r="F74" s="90">
        <v>22.6</v>
      </c>
      <c r="G74" s="52">
        <v>0.11</v>
      </c>
      <c r="H74" s="52">
        <v>7.95</v>
      </c>
      <c r="I74" s="91">
        <v>1.53420505140429</v>
      </c>
      <c r="J74" s="91" t="s">
        <v>11</v>
      </c>
      <c r="K74" s="91" t="s">
        <v>11</v>
      </c>
      <c r="L74" s="91" t="s">
        <v>11</v>
      </c>
    </row>
    <row r="75" spans="1:12" x14ac:dyDescent="0.25">
      <c r="A75" s="80" t="s">
        <v>8</v>
      </c>
      <c r="B75" s="80" t="s">
        <v>21</v>
      </c>
      <c r="C75" s="70" t="s">
        <v>35</v>
      </c>
      <c r="D75" s="62">
        <v>44438</v>
      </c>
      <c r="F75" s="90">
        <v>29.4</v>
      </c>
      <c r="G75" s="52">
        <v>0.16</v>
      </c>
      <c r="H75" s="52">
        <v>8</v>
      </c>
      <c r="I75" s="91">
        <v>1.2000415018208623</v>
      </c>
      <c r="J75" s="91" t="s">
        <v>11</v>
      </c>
      <c r="K75" s="91" t="s">
        <v>11</v>
      </c>
      <c r="L75" s="91" t="s">
        <v>11</v>
      </c>
    </row>
    <row r="76" spans="1:12" x14ac:dyDescent="0.25">
      <c r="A76" s="80" t="s">
        <v>8</v>
      </c>
      <c r="B76" s="80" t="s">
        <v>21</v>
      </c>
      <c r="C76" s="70" t="s">
        <v>36</v>
      </c>
      <c r="D76" s="62">
        <v>44438</v>
      </c>
      <c r="F76" s="90">
        <v>31</v>
      </c>
      <c r="G76" s="52">
        <v>0.22</v>
      </c>
      <c r="H76" s="52">
        <v>8.11</v>
      </c>
      <c r="I76" s="91">
        <v>1.2224399413246199</v>
      </c>
      <c r="J76" s="91" t="s">
        <v>11</v>
      </c>
      <c r="K76" s="91">
        <v>0.18405239846298835</v>
      </c>
      <c r="L76" s="91" t="s">
        <v>11</v>
      </c>
    </row>
    <row r="77" spans="1:12" x14ac:dyDescent="0.25">
      <c r="A77" s="80" t="s">
        <v>8</v>
      </c>
      <c r="B77" s="80" t="s">
        <v>21</v>
      </c>
      <c r="C77" s="70" t="s">
        <v>17</v>
      </c>
      <c r="D77" s="62">
        <v>44438</v>
      </c>
      <c r="F77" s="90">
        <v>22</v>
      </c>
      <c r="G77" s="52">
        <v>0.03</v>
      </c>
      <c r="H77" s="52">
        <v>7.91</v>
      </c>
      <c r="I77" s="91">
        <v>1.2969684278206317</v>
      </c>
      <c r="J77" s="91" t="s">
        <v>11</v>
      </c>
      <c r="K77" s="91" t="s">
        <v>11</v>
      </c>
      <c r="L77" s="91" t="s">
        <v>11</v>
      </c>
    </row>
    <row r="78" spans="1:12" x14ac:dyDescent="0.25">
      <c r="A78" s="80" t="s">
        <v>8</v>
      </c>
      <c r="B78" s="80" t="s">
        <v>21</v>
      </c>
      <c r="C78" s="70" t="s">
        <v>33</v>
      </c>
      <c r="D78" s="62">
        <v>44452</v>
      </c>
      <c r="F78" s="92">
        <v>28.1</v>
      </c>
      <c r="G78" s="93">
        <v>0.26</v>
      </c>
      <c r="H78" s="93">
        <v>7.89</v>
      </c>
      <c r="I78" s="91">
        <v>1.3693037342449232</v>
      </c>
      <c r="J78" s="91" t="s">
        <v>11</v>
      </c>
      <c r="K78" s="91" t="s">
        <v>11</v>
      </c>
      <c r="L78" s="91">
        <v>0.75369206841155079</v>
      </c>
    </row>
    <row r="79" spans="1:12" x14ac:dyDescent="0.25">
      <c r="A79" s="80" t="s">
        <v>8</v>
      </c>
      <c r="B79" s="80" t="s">
        <v>21</v>
      </c>
      <c r="C79" s="70" t="s">
        <v>34</v>
      </c>
      <c r="D79" s="62">
        <v>44452</v>
      </c>
      <c r="F79" s="92">
        <v>30.3</v>
      </c>
      <c r="G79" s="93">
        <v>0.3</v>
      </c>
      <c r="H79" s="93">
        <v>8</v>
      </c>
      <c r="I79" s="91">
        <v>1.3242772626050194</v>
      </c>
      <c r="J79" s="91" t="s">
        <v>11</v>
      </c>
      <c r="K79" s="91" t="s">
        <v>11</v>
      </c>
      <c r="L79" s="91" t="s">
        <v>11</v>
      </c>
    </row>
    <row r="80" spans="1:12" x14ac:dyDescent="0.25">
      <c r="A80" s="80" t="s">
        <v>8</v>
      </c>
      <c r="B80" s="80" t="s">
        <v>21</v>
      </c>
      <c r="C80" s="70" t="s">
        <v>35</v>
      </c>
      <c r="D80" s="62">
        <v>44452</v>
      </c>
      <c r="F80" s="92">
        <v>32.5</v>
      </c>
      <c r="G80" s="93">
        <v>0.26</v>
      </c>
      <c r="H80" s="93">
        <v>7.95</v>
      </c>
      <c r="I80" s="91">
        <v>1.4430714196465027</v>
      </c>
      <c r="J80" s="91" t="s">
        <v>11</v>
      </c>
      <c r="K80" s="91" t="s">
        <v>11</v>
      </c>
      <c r="L80" s="91" t="s">
        <v>11</v>
      </c>
    </row>
    <row r="81" spans="1:12" x14ac:dyDescent="0.25">
      <c r="A81" s="80" t="s">
        <v>8</v>
      </c>
      <c r="B81" s="80" t="s">
        <v>21</v>
      </c>
      <c r="C81" s="70" t="s">
        <v>36</v>
      </c>
      <c r="D81" s="62">
        <v>44452</v>
      </c>
      <c r="F81" s="92">
        <v>33</v>
      </c>
      <c r="G81" s="93">
        <v>0.35</v>
      </c>
      <c r="H81" s="93">
        <v>8.09</v>
      </c>
      <c r="I81" s="91">
        <v>0.66102747774713788</v>
      </c>
      <c r="J81" s="91" t="s">
        <v>11</v>
      </c>
      <c r="K81" s="91" t="s">
        <v>11</v>
      </c>
      <c r="L81" s="91" t="s">
        <v>11</v>
      </c>
    </row>
    <row r="82" spans="1:12" x14ac:dyDescent="0.25">
      <c r="A82" s="80" t="s">
        <v>8</v>
      </c>
      <c r="B82" s="80" t="s">
        <v>21</v>
      </c>
      <c r="C82" s="70" t="s">
        <v>17</v>
      </c>
      <c r="D82" s="62">
        <v>44452</v>
      </c>
      <c r="F82" s="92">
        <v>26.8</v>
      </c>
      <c r="G82" s="93">
        <v>0.24</v>
      </c>
      <c r="H82" s="93">
        <v>7.97</v>
      </c>
      <c r="I82" s="91">
        <v>0.77438223527086558</v>
      </c>
      <c r="J82" s="91">
        <v>0.21090945415506071</v>
      </c>
      <c r="K82" s="91" t="s">
        <v>11</v>
      </c>
      <c r="L82" s="91">
        <v>1.2746782526582512</v>
      </c>
    </row>
    <row r="83" spans="1:12" x14ac:dyDescent="0.25">
      <c r="A83" s="24" t="s">
        <v>9</v>
      </c>
      <c r="B83" s="24" t="s">
        <v>22</v>
      </c>
      <c r="C83" s="68" t="s">
        <v>33</v>
      </c>
      <c r="D83" s="63">
        <v>44459</v>
      </c>
      <c r="F83" s="90">
        <v>20.6</v>
      </c>
      <c r="G83" s="52">
        <v>0</v>
      </c>
      <c r="H83" s="52">
        <v>7.76</v>
      </c>
      <c r="I83" s="91">
        <v>4.2052159287984114</v>
      </c>
      <c r="J83" s="91">
        <v>0.72720821358014187</v>
      </c>
      <c r="K83" s="91">
        <v>0.14823293362959997</v>
      </c>
      <c r="L83" s="91">
        <v>4.0271747974241823</v>
      </c>
    </row>
    <row r="84" spans="1:12" x14ac:dyDescent="0.25">
      <c r="A84" s="20" t="s">
        <v>9</v>
      </c>
      <c r="B84" s="20" t="s">
        <v>22</v>
      </c>
      <c r="C84" s="69" t="s">
        <v>34</v>
      </c>
      <c r="D84" s="64">
        <v>44459</v>
      </c>
      <c r="F84" s="90">
        <v>22.5</v>
      </c>
      <c r="G84" s="52">
        <v>0.13</v>
      </c>
      <c r="H84" s="52">
        <v>8.68</v>
      </c>
      <c r="I84" s="91" t="s">
        <v>11</v>
      </c>
      <c r="J84" s="91" t="s">
        <v>11</v>
      </c>
      <c r="K84" s="91" t="s">
        <v>11</v>
      </c>
      <c r="L84" s="91">
        <v>1.7798902234157865</v>
      </c>
    </row>
    <row r="85" spans="1:12" x14ac:dyDescent="0.25">
      <c r="A85" s="20" t="s">
        <v>9</v>
      </c>
      <c r="B85" s="20" t="s">
        <v>22</v>
      </c>
      <c r="C85" s="69" t="s">
        <v>35</v>
      </c>
      <c r="D85" s="64">
        <v>44459</v>
      </c>
      <c r="F85" s="90">
        <v>28.4</v>
      </c>
      <c r="G85" s="52">
        <v>0.2</v>
      </c>
      <c r="H85" s="52">
        <v>8.2100000000000009</v>
      </c>
      <c r="I85" s="91">
        <v>2.3201189453711804</v>
      </c>
      <c r="J85" s="91">
        <v>0.12730349983002781</v>
      </c>
      <c r="K85" s="91">
        <v>0.38238572907236945</v>
      </c>
      <c r="L85" s="91">
        <v>2.2434356384908911</v>
      </c>
    </row>
    <row r="86" spans="1:12" x14ac:dyDescent="0.25">
      <c r="A86" s="20" t="s">
        <v>9</v>
      </c>
      <c r="B86" s="20" t="s">
        <v>22</v>
      </c>
      <c r="C86" s="69" t="s">
        <v>36</v>
      </c>
      <c r="D86" s="64">
        <v>44459</v>
      </c>
      <c r="F86" s="90">
        <v>29.9</v>
      </c>
      <c r="G86" s="52">
        <v>0.25</v>
      </c>
      <c r="H86" s="52">
        <v>8.19</v>
      </c>
      <c r="I86" s="91">
        <v>0.98668798847421157</v>
      </c>
      <c r="J86" s="91" t="s">
        <v>11</v>
      </c>
      <c r="K86" s="91" t="s">
        <v>11</v>
      </c>
      <c r="L86" s="91">
        <v>1.1677942778737014</v>
      </c>
    </row>
    <row r="87" spans="1:12" x14ac:dyDescent="0.25">
      <c r="A87" s="20" t="s">
        <v>9</v>
      </c>
      <c r="B87" s="20" t="s">
        <v>22</v>
      </c>
      <c r="C87" s="69" t="s">
        <v>17</v>
      </c>
      <c r="D87" s="64">
        <v>44459</v>
      </c>
      <c r="F87" s="90">
        <v>22</v>
      </c>
      <c r="G87" s="52">
        <v>0.06</v>
      </c>
      <c r="H87" s="52">
        <v>8.6</v>
      </c>
      <c r="I87" s="91">
        <v>1.4308068892411301</v>
      </c>
      <c r="J87" s="91">
        <v>0.36343650533468053</v>
      </c>
      <c r="K87" s="91" t="s">
        <v>11</v>
      </c>
      <c r="L87" s="91">
        <v>1.923375274357062</v>
      </c>
    </row>
    <row r="88" spans="1:12" x14ac:dyDescent="0.25">
      <c r="A88" s="20" t="s">
        <v>9</v>
      </c>
      <c r="B88" s="20" t="s">
        <v>22</v>
      </c>
      <c r="C88" s="69" t="s">
        <v>33</v>
      </c>
      <c r="D88" s="64">
        <v>44466</v>
      </c>
      <c r="F88" s="90">
        <v>19.7</v>
      </c>
      <c r="G88" s="52">
        <v>0.01</v>
      </c>
      <c r="H88" s="52">
        <v>7.79</v>
      </c>
      <c r="I88" s="91">
        <v>3.6897068144473519</v>
      </c>
      <c r="J88" s="91">
        <v>0.53498873159174909</v>
      </c>
      <c r="K88" s="91" t="s">
        <v>11</v>
      </c>
      <c r="L88" s="91">
        <v>3.9388210014802572</v>
      </c>
    </row>
    <row r="89" spans="1:12" x14ac:dyDescent="0.25">
      <c r="A89" s="20" t="s">
        <v>9</v>
      </c>
      <c r="B89" s="20" t="s">
        <v>22</v>
      </c>
      <c r="C89" s="69" t="s">
        <v>34</v>
      </c>
      <c r="D89" s="64">
        <v>44466</v>
      </c>
      <c r="F89" s="90">
        <v>20.8</v>
      </c>
      <c r="G89" s="52">
        <v>7.0000000000000007E-2</v>
      </c>
      <c r="H89" s="52">
        <v>8.1</v>
      </c>
      <c r="I89" s="91">
        <v>1.9189459283368904</v>
      </c>
      <c r="J89" s="91">
        <v>0.41467955272203316</v>
      </c>
      <c r="K89" s="91" t="s">
        <v>11</v>
      </c>
      <c r="L89" s="91">
        <v>1.4523097789134249</v>
      </c>
    </row>
    <row r="90" spans="1:12" x14ac:dyDescent="0.25">
      <c r="A90" s="20" t="s">
        <v>9</v>
      </c>
      <c r="B90" s="20" t="s">
        <v>22</v>
      </c>
      <c r="C90" s="69" t="s">
        <v>35</v>
      </c>
      <c r="D90" s="64">
        <v>44466</v>
      </c>
      <c r="F90" s="90">
        <v>28.6</v>
      </c>
      <c r="G90" s="52">
        <v>0.2</v>
      </c>
      <c r="H90" s="52">
        <v>8.08</v>
      </c>
      <c r="I90" s="91">
        <v>1.9972935186094594</v>
      </c>
      <c r="J90" s="91">
        <v>0.10569926986955316</v>
      </c>
      <c r="K90" s="91" t="s">
        <v>11</v>
      </c>
      <c r="L90" s="91">
        <v>1.9595499697227612</v>
      </c>
    </row>
    <row r="91" spans="1:12" x14ac:dyDescent="0.25">
      <c r="A91" s="20" t="s">
        <v>9</v>
      </c>
      <c r="B91" s="20" t="s">
        <v>22</v>
      </c>
      <c r="C91" s="69" t="s">
        <v>36</v>
      </c>
      <c r="D91" s="64">
        <v>44466</v>
      </c>
      <c r="F91" s="90">
        <v>31</v>
      </c>
      <c r="G91" s="52">
        <v>0.17</v>
      </c>
      <c r="H91" s="52">
        <v>8.24</v>
      </c>
      <c r="I91" s="91">
        <v>1.5844051088623194</v>
      </c>
      <c r="J91" s="91">
        <v>0.10631368325050326</v>
      </c>
      <c r="K91" s="91">
        <v>0.1314906685781233</v>
      </c>
      <c r="L91" s="91">
        <v>1.3059855808125145</v>
      </c>
    </row>
    <row r="92" spans="1:12" x14ac:dyDescent="0.25">
      <c r="A92" s="20" t="s">
        <v>9</v>
      </c>
      <c r="B92" s="20" t="s">
        <v>22</v>
      </c>
      <c r="C92" s="69" t="s">
        <v>17</v>
      </c>
      <c r="D92" s="64">
        <v>44466</v>
      </c>
      <c r="F92" s="90">
        <v>20.9</v>
      </c>
      <c r="G92" s="52">
        <v>0.01</v>
      </c>
      <c r="H92" s="52">
        <v>7.98</v>
      </c>
      <c r="I92" s="91">
        <v>1.8761229020775054</v>
      </c>
      <c r="J92" s="91">
        <v>0.32613416190425409</v>
      </c>
      <c r="K92" s="91">
        <v>0.18495381047511011</v>
      </c>
      <c r="L92" s="91">
        <v>2.7939652511769162</v>
      </c>
    </row>
    <row r="93" spans="1:12" x14ac:dyDescent="0.25">
      <c r="A93" s="20" t="s">
        <v>9</v>
      </c>
      <c r="B93" s="20" t="s">
        <v>22</v>
      </c>
      <c r="C93" s="69" t="s">
        <v>33</v>
      </c>
      <c r="D93" s="64">
        <v>44473</v>
      </c>
      <c r="F93" s="90">
        <v>20.2</v>
      </c>
      <c r="G93" s="52">
        <v>0.01</v>
      </c>
      <c r="H93" s="52">
        <v>7.7</v>
      </c>
      <c r="I93" s="91">
        <v>3.9418243358812122</v>
      </c>
      <c r="J93" s="91">
        <v>0.63744727801921763</v>
      </c>
      <c r="K93" s="91">
        <v>0.48048059259118869</v>
      </c>
      <c r="L93" s="91">
        <v>3.9370515415526435</v>
      </c>
    </row>
    <row r="94" spans="1:12" x14ac:dyDescent="0.25">
      <c r="A94" s="20" t="s">
        <v>9</v>
      </c>
      <c r="B94" s="20" t="s">
        <v>22</v>
      </c>
      <c r="C94" s="69" t="s">
        <v>34</v>
      </c>
      <c r="D94" s="64">
        <v>44473</v>
      </c>
      <c r="F94" s="90">
        <v>21.5</v>
      </c>
      <c r="G94" s="52">
        <v>0.08</v>
      </c>
      <c r="H94" s="52">
        <v>7.97</v>
      </c>
      <c r="I94" s="91">
        <v>1.9373636690786444</v>
      </c>
      <c r="J94" s="91">
        <v>0.13343980300340275</v>
      </c>
      <c r="K94" s="91">
        <v>0.33148505301582204</v>
      </c>
      <c r="L94" s="91">
        <v>1.6817468776804063</v>
      </c>
    </row>
    <row r="95" spans="1:12" x14ac:dyDescent="0.25">
      <c r="A95" s="20" t="s">
        <v>9</v>
      </c>
      <c r="B95" s="20" t="s">
        <v>22</v>
      </c>
      <c r="C95" s="69" t="s">
        <v>35</v>
      </c>
      <c r="D95" s="64">
        <v>44473</v>
      </c>
      <c r="F95" s="90">
        <v>28.1</v>
      </c>
      <c r="G95" s="52">
        <v>0.16</v>
      </c>
      <c r="H95" s="52">
        <v>8.08</v>
      </c>
      <c r="I95" s="91">
        <v>1.9607716785803735</v>
      </c>
      <c r="J95" s="91" t="s">
        <v>11</v>
      </c>
      <c r="K95" s="91" t="s">
        <v>11</v>
      </c>
      <c r="L95" s="91">
        <v>1.8118214175459368</v>
      </c>
    </row>
    <row r="96" spans="1:12" x14ac:dyDescent="0.25">
      <c r="A96" s="20" t="s">
        <v>9</v>
      </c>
      <c r="B96" s="20" t="s">
        <v>22</v>
      </c>
      <c r="C96" s="69" t="s">
        <v>36</v>
      </c>
      <c r="D96" s="64">
        <v>44473</v>
      </c>
      <c r="F96" s="90">
        <v>29.8</v>
      </c>
      <c r="G96" s="52">
        <v>0.16</v>
      </c>
      <c r="H96" s="52">
        <v>8.14</v>
      </c>
      <c r="I96" s="91">
        <v>1.5856612623924196</v>
      </c>
      <c r="J96" s="91">
        <v>0.25599323016428394</v>
      </c>
      <c r="K96" s="91" t="s">
        <v>11</v>
      </c>
      <c r="L96" s="91">
        <v>1.2342819030771264</v>
      </c>
    </row>
    <row r="97" spans="1:12" x14ac:dyDescent="0.25">
      <c r="A97" s="20" t="s">
        <v>9</v>
      </c>
      <c r="B97" s="20" t="s">
        <v>22</v>
      </c>
      <c r="C97" s="69" t="s">
        <v>17</v>
      </c>
      <c r="D97" s="64">
        <v>44473</v>
      </c>
      <c r="F97" s="90">
        <v>21</v>
      </c>
      <c r="G97" s="52">
        <v>0.01</v>
      </c>
      <c r="H97" s="52">
        <v>7.9</v>
      </c>
      <c r="I97" s="91">
        <v>1.5397194780263121</v>
      </c>
      <c r="J97" s="91">
        <v>0.28262421830140277</v>
      </c>
      <c r="K97" s="91">
        <v>0.2610315757946009</v>
      </c>
      <c r="L97" s="91">
        <v>1.8125989967059044</v>
      </c>
    </row>
    <row r="98" spans="1:12" x14ac:dyDescent="0.25">
      <c r="A98" s="20" t="s">
        <v>9</v>
      </c>
      <c r="B98" s="20" t="s">
        <v>22</v>
      </c>
      <c r="C98" s="69" t="s">
        <v>33</v>
      </c>
      <c r="D98" s="64">
        <v>44487</v>
      </c>
      <c r="F98" s="90">
        <v>20.7</v>
      </c>
      <c r="G98" s="52">
        <v>0.01</v>
      </c>
      <c r="H98" s="52">
        <v>7.92</v>
      </c>
      <c r="I98" s="91">
        <v>3.0570172581055131</v>
      </c>
      <c r="J98" s="91">
        <v>0.47703463328560042</v>
      </c>
      <c r="K98" s="91">
        <v>0.48008804203614563</v>
      </c>
      <c r="L98" s="91">
        <v>3.3601417700145002</v>
      </c>
    </row>
    <row r="99" spans="1:12" x14ac:dyDescent="0.25">
      <c r="A99" s="20" t="s">
        <v>9</v>
      </c>
      <c r="B99" s="20" t="s">
        <v>22</v>
      </c>
      <c r="C99" s="69" t="s">
        <v>34</v>
      </c>
      <c r="D99" s="64">
        <v>44487</v>
      </c>
      <c r="F99" s="90">
        <v>22</v>
      </c>
      <c r="G99" s="52">
        <v>0.04</v>
      </c>
      <c r="H99" s="52">
        <v>8.16</v>
      </c>
      <c r="I99" s="91">
        <v>2.5114332970750439</v>
      </c>
      <c r="J99" s="91">
        <v>0.20889088810683684</v>
      </c>
      <c r="K99" s="91" t="s">
        <v>11</v>
      </c>
      <c r="L99" s="91">
        <v>2.301386519866826</v>
      </c>
    </row>
    <row r="100" spans="1:12" x14ac:dyDescent="0.25">
      <c r="A100" s="20" t="s">
        <v>9</v>
      </c>
      <c r="B100" s="20" t="s">
        <v>22</v>
      </c>
      <c r="C100" s="69" t="s">
        <v>35</v>
      </c>
      <c r="D100" s="64">
        <v>44487</v>
      </c>
      <c r="F100" s="90">
        <v>28.3</v>
      </c>
      <c r="G100" s="52">
        <v>0.03</v>
      </c>
      <c r="H100" s="52">
        <v>8.36</v>
      </c>
      <c r="I100" s="91">
        <v>2.3822816383124334</v>
      </c>
      <c r="J100" s="91">
        <v>0.26388126678809076</v>
      </c>
      <c r="K100" s="91" t="s">
        <v>11</v>
      </c>
      <c r="L100" s="91">
        <v>2.1981248521075476</v>
      </c>
    </row>
    <row r="101" spans="1:12" x14ac:dyDescent="0.25">
      <c r="A101" s="20" t="s">
        <v>9</v>
      </c>
      <c r="B101" s="20" t="s">
        <v>22</v>
      </c>
      <c r="C101" s="69" t="s">
        <v>36</v>
      </c>
      <c r="D101" s="64">
        <v>44487</v>
      </c>
      <c r="F101" s="90">
        <v>31.5</v>
      </c>
      <c r="G101" s="52">
        <v>0.1</v>
      </c>
      <c r="H101" s="52">
        <v>8.4600000000000009</v>
      </c>
      <c r="I101" s="91">
        <v>1.5359991046101995</v>
      </c>
      <c r="J101" s="91">
        <v>0.21212551428346496</v>
      </c>
      <c r="K101" s="91" t="s">
        <v>11</v>
      </c>
      <c r="L101" s="91">
        <v>1.5414542727061402</v>
      </c>
    </row>
    <row r="102" spans="1:12" x14ac:dyDescent="0.25">
      <c r="A102" s="20" t="s">
        <v>9</v>
      </c>
      <c r="B102" s="20" t="s">
        <v>22</v>
      </c>
      <c r="C102" s="69" t="s">
        <v>17</v>
      </c>
      <c r="D102" s="64">
        <v>44487</v>
      </c>
      <c r="F102" s="90">
        <v>22.4</v>
      </c>
      <c r="G102" s="52">
        <v>0.02</v>
      </c>
      <c r="H102" s="52">
        <v>8.16</v>
      </c>
      <c r="I102" s="91">
        <v>1.7954422497135487</v>
      </c>
      <c r="J102" s="91">
        <v>0.42473043922126252</v>
      </c>
      <c r="K102" s="91">
        <v>0.21388845441383983</v>
      </c>
      <c r="L102" s="91">
        <v>2.1158081597215368</v>
      </c>
    </row>
    <row r="103" spans="1:12" x14ac:dyDescent="0.25">
      <c r="A103" s="20" t="s">
        <v>9</v>
      </c>
      <c r="B103" s="20" t="s">
        <v>22</v>
      </c>
      <c r="C103" s="69" t="s">
        <v>33</v>
      </c>
      <c r="D103" s="64">
        <v>44494</v>
      </c>
      <c r="F103" s="90">
        <v>20.399999999999999</v>
      </c>
      <c r="G103" s="52">
        <v>0.01</v>
      </c>
      <c r="H103" s="52">
        <v>7.99</v>
      </c>
      <c r="I103" s="91">
        <v>3.8446493984895413</v>
      </c>
      <c r="J103" s="91">
        <v>0.6590285480207787</v>
      </c>
      <c r="K103" s="91" t="s">
        <v>11</v>
      </c>
      <c r="L103" s="91">
        <v>4.1025379678375868</v>
      </c>
    </row>
    <row r="104" spans="1:12" x14ac:dyDescent="0.25">
      <c r="A104" s="20" t="s">
        <v>9</v>
      </c>
      <c r="B104" s="20" t="s">
        <v>22</v>
      </c>
      <c r="C104" s="69" t="s">
        <v>34</v>
      </c>
      <c r="D104" s="64">
        <v>44494</v>
      </c>
      <c r="F104" s="90">
        <v>21.9</v>
      </c>
      <c r="G104" s="52">
        <v>0.02</v>
      </c>
      <c r="H104" s="52">
        <v>8.0500000000000007</v>
      </c>
      <c r="I104" s="91">
        <v>2.1575106233830605</v>
      </c>
      <c r="J104" s="91">
        <v>9.469643218642361E-2</v>
      </c>
      <c r="K104" s="91">
        <v>0.36582930470434216</v>
      </c>
      <c r="L104" s="91">
        <v>2.1012169506648268</v>
      </c>
    </row>
    <row r="105" spans="1:12" x14ac:dyDescent="0.25">
      <c r="A105" s="20" t="s">
        <v>9</v>
      </c>
      <c r="B105" s="20" t="s">
        <v>22</v>
      </c>
      <c r="C105" s="69" t="s">
        <v>35</v>
      </c>
      <c r="D105" s="64">
        <v>44494</v>
      </c>
      <c r="F105" s="90">
        <v>29.2</v>
      </c>
      <c r="G105" s="52">
        <v>7.0000000000000007E-2</v>
      </c>
      <c r="H105" s="52">
        <v>8.35</v>
      </c>
      <c r="I105" s="91">
        <v>2.0373152295712291</v>
      </c>
      <c r="J105" s="91">
        <v>0.22545578121096291</v>
      </c>
      <c r="K105" s="91" t="s">
        <v>11</v>
      </c>
      <c r="L105" s="91">
        <v>1.7386224830728569</v>
      </c>
    </row>
    <row r="106" spans="1:12" x14ac:dyDescent="0.25">
      <c r="A106" s="20" t="s">
        <v>9</v>
      </c>
      <c r="B106" s="20" t="s">
        <v>22</v>
      </c>
      <c r="C106" s="69" t="s">
        <v>36</v>
      </c>
      <c r="D106" s="64">
        <v>44494</v>
      </c>
      <c r="F106" s="90">
        <v>30.4</v>
      </c>
      <c r="G106" s="52">
        <v>0.06</v>
      </c>
      <c r="H106" s="52">
        <v>8.33</v>
      </c>
      <c r="I106" s="91">
        <v>1.4553558621007268</v>
      </c>
      <c r="J106" s="91" t="s">
        <v>11</v>
      </c>
      <c r="K106" s="91">
        <v>0.26586545713280735</v>
      </c>
      <c r="L106" s="91">
        <v>0.81055924097177079</v>
      </c>
    </row>
    <row r="107" spans="1:12" x14ac:dyDescent="0.25">
      <c r="A107" s="26" t="s">
        <v>9</v>
      </c>
      <c r="B107" s="26" t="s">
        <v>22</v>
      </c>
      <c r="C107" s="79" t="s">
        <v>17</v>
      </c>
      <c r="D107" s="66">
        <v>44494</v>
      </c>
      <c r="F107" s="90">
        <v>21.9</v>
      </c>
      <c r="G107" s="52">
        <v>0.02</v>
      </c>
      <c r="H107" s="52">
        <v>7.92</v>
      </c>
      <c r="I107" s="91">
        <v>1.7758904722070847</v>
      </c>
      <c r="J107" s="91">
        <v>0.34194774709409337</v>
      </c>
      <c r="K107" s="91">
        <v>0.32727684744428842</v>
      </c>
      <c r="L107" s="91">
        <v>2.0378858326263627</v>
      </c>
    </row>
    <row r="108" spans="1:12" x14ac:dyDescent="0.25">
      <c r="A108" s="82" t="s">
        <v>15</v>
      </c>
      <c r="B108" s="82" t="s">
        <v>23</v>
      </c>
      <c r="C108" s="83" t="s">
        <v>33</v>
      </c>
      <c r="D108" s="61">
        <v>44501</v>
      </c>
      <c r="F108" s="90">
        <v>20.6</v>
      </c>
      <c r="G108" s="52">
        <v>0.01</v>
      </c>
      <c r="H108" s="52">
        <v>7.8</v>
      </c>
      <c r="I108" s="91">
        <v>3.836661727277793</v>
      </c>
      <c r="J108" s="91">
        <v>0.17784358073942452</v>
      </c>
      <c r="K108" s="91">
        <v>8.7480505595435729E-2</v>
      </c>
      <c r="L108" s="91">
        <v>4.4559179200205268</v>
      </c>
    </row>
    <row r="109" spans="1:12" x14ac:dyDescent="0.25">
      <c r="A109" s="80" t="s">
        <v>15</v>
      </c>
      <c r="B109" s="80" t="s">
        <v>23</v>
      </c>
      <c r="C109" s="70" t="s">
        <v>34</v>
      </c>
      <c r="D109" s="62">
        <v>44501</v>
      </c>
      <c r="F109" s="90">
        <v>21</v>
      </c>
      <c r="G109" s="52">
        <v>0.4</v>
      </c>
      <c r="H109" s="52">
        <v>8.49</v>
      </c>
      <c r="I109" s="91">
        <v>2.4234894500206909</v>
      </c>
      <c r="J109" s="91">
        <v>0.1087560122992742</v>
      </c>
      <c r="K109" s="91" t="s">
        <v>11</v>
      </c>
      <c r="L109" s="91">
        <v>1.9522588800335317</v>
      </c>
    </row>
    <row r="110" spans="1:12" x14ac:dyDescent="0.25">
      <c r="A110" s="80" t="s">
        <v>37</v>
      </c>
      <c r="B110" s="80" t="s">
        <v>23</v>
      </c>
      <c r="C110" s="70" t="s">
        <v>35</v>
      </c>
      <c r="D110" s="62">
        <v>44501</v>
      </c>
      <c r="F110" s="90">
        <v>21.2</v>
      </c>
      <c r="G110" s="52">
        <v>0.52</v>
      </c>
      <c r="H110" s="52">
        <v>8.6300000000000008</v>
      </c>
      <c r="I110" s="91">
        <v>2.2979933717398136</v>
      </c>
      <c r="J110" s="91" t="s">
        <v>11</v>
      </c>
      <c r="K110" s="91" t="s">
        <v>11</v>
      </c>
      <c r="L110" s="91">
        <v>1.210811223100466</v>
      </c>
    </row>
    <row r="111" spans="1:12" x14ac:dyDescent="0.25">
      <c r="A111" s="80" t="s">
        <v>38</v>
      </c>
      <c r="B111" s="80" t="s">
        <v>23</v>
      </c>
      <c r="C111" s="70" t="s">
        <v>36</v>
      </c>
      <c r="D111" s="62">
        <v>44501</v>
      </c>
      <c r="F111" s="90">
        <v>21.4</v>
      </c>
      <c r="G111" s="52">
        <v>0.59</v>
      </c>
      <c r="H111" s="52">
        <v>8.68</v>
      </c>
      <c r="I111" s="91">
        <v>1.9276163187401232</v>
      </c>
      <c r="J111" s="91" t="s">
        <v>11</v>
      </c>
      <c r="K111" s="91" t="s">
        <v>11</v>
      </c>
      <c r="L111" s="91">
        <v>1.8174941575465955</v>
      </c>
    </row>
    <row r="112" spans="1:12" x14ac:dyDescent="0.25">
      <c r="A112" s="80" t="s">
        <v>39</v>
      </c>
      <c r="B112" s="80" t="s">
        <v>23</v>
      </c>
      <c r="C112" s="70" t="s">
        <v>17</v>
      </c>
      <c r="D112" s="62">
        <v>44501</v>
      </c>
      <c r="F112" s="90">
        <v>20.8</v>
      </c>
      <c r="G112" s="52">
        <v>0.14000000000000001</v>
      </c>
      <c r="H112" s="52">
        <v>8.19</v>
      </c>
      <c r="I112" s="91">
        <v>2.0362349544215999</v>
      </c>
      <c r="J112" s="91" t="s">
        <v>11</v>
      </c>
      <c r="K112" s="91" t="s">
        <v>11</v>
      </c>
      <c r="L112" s="91">
        <v>0.80469994185833305</v>
      </c>
    </row>
    <row r="113" spans="1:12" x14ac:dyDescent="0.25">
      <c r="A113" s="80" t="s">
        <v>15</v>
      </c>
      <c r="B113" s="80" t="s">
        <v>23</v>
      </c>
      <c r="C113" s="70" t="s">
        <v>33</v>
      </c>
      <c r="D113" s="62">
        <v>44508</v>
      </c>
      <c r="F113" s="90">
        <v>20.8</v>
      </c>
      <c r="G113" s="52">
        <v>0.01</v>
      </c>
      <c r="H113" s="52">
        <v>8.18</v>
      </c>
      <c r="I113" s="91">
        <v>3.3510225761042283</v>
      </c>
      <c r="J113" s="91">
        <v>0.13166683222290523</v>
      </c>
      <c r="K113" s="91" t="s">
        <v>11</v>
      </c>
      <c r="L113" s="91">
        <v>4.3120662870279682</v>
      </c>
    </row>
    <row r="114" spans="1:12" x14ac:dyDescent="0.25">
      <c r="A114" s="80" t="s">
        <v>15</v>
      </c>
      <c r="B114" s="80" t="s">
        <v>23</v>
      </c>
      <c r="C114" s="70" t="s">
        <v>34</v>
      </c>
      <c r="D114" s="62">
        <v>44508</v>
      </c>
      <c r="F114" s="90">
        <v>22.5</v>
      </c>
      <c r="G114" s="52">
        <v>0.01</v>
      </c>
      <c r="H114" s="52">
        <v>8.7899999999999991</v>
      </c>
      <c r="I114" s="91">
        <v>2.4513330835644767</v>
      </c>
      <c r="J114" s="91">
        <v>7.7661274949555423E-2</v>
      </c>
      <c r="K114" s="91" t="s">
        <v>11</v>
      </c>
      <c r="L114" s="91">
        <v>1.7085088755707003</v>
      </c>
    </row>
    <row r="115" spans="1:12" x14ac:dyDescent="0.25">
      <c r="A115" s="80" t="s">
        <v>15</v>
      </c>
      <c r="B115" s="80" t="s">
        <v>23</v>
      </c>
      <c r="C115" s="70" t="s">
        <v>35</v>
      </c>
      <c r="D115" s="62">
        <v>44508</v>
      </c>
      <c r="F115" s="90">
        <v>31.1</v>
      </c>
      <c r="G115" s="52">
        <v>0.01</v>
      </c>
      <c r="H115" s="52">
        <v>8.9600000000000009</v>
      </c>
      <c r="I115" s="91">
        <v>2.670756459452754</v>
      </c>
      <c r="J115" s="91">
        <v>8.9011234038025189E-2</v>
      </c>
      <c r="K115" s="91" t="s">
        <v>11</v>
      </c>
      <c r="L115" s="91">
        <v>1.9172451157468506</v>
      </c>
    </row>
    <row r="116" spans="1:12" x14ac:dyDescent="0.25">
      <c r="A116" s="80" t="s">
        <v>15</v>
      </c>
      <c r="B116" s="80" t="s">
        <v>23</v>
      </c>
      <c r="C116" s="70" t="s">
        <v>36</v>
      </c>
      <c r="D116" s="62">
        <v>44508</v>
      </c>
      <c r="F116" s="90">
        <v>33.9</v>
      </c>
      <c r="G116" s="52">
        <v>0.01</v>
      </c>
      <c r="H116" s="52">
        <v>9.0500000000000007</v>
      </c>
      <c r="I116" s="91">
        <v>2.2961147705849707</v>
      </c>
      <c r="J116" s="91" t="s">
        <v>11</v>
      </c>
      <c r="K116" s="91" t="s">
        <v>11</v>
      </c>
      <c r="L116" s="91">
        <v>1.8700478036197874</v>
      </c>
    </row>
    <row r="117" spans="1:12" x14ac:dyDescent="0.25">
      <c r="A117" s="80" t="s">
        <v>15</v>
      </c>
      <c r="B117" s="80" t="s">
        <v>23</v>
      </c>
      <c r="C117" s="70" t="s">
        <v>17</v>
      </c>
      <c r="D117" s="62">
        <v>44508</v>
      </c>
      <c r="F117" s="90">
        <v>22.2</v>
      </c>
      <c r="G117" s="52">
        <v>0.03</v>
      </c>
      <c r="H117" s="52">
        <v>8.4700000000000006</v>
      </c>
      <c r="I117" s="91">
        <v>2.4235172467863495</v>
      </c>
      <c r="J117" s="91">
        <v>9.7690313175906568E-2</v>
      </c>
      <c r="K117" s="91" t="s">
        <v>11</v>
      </c>
      <c r="L117" s="91" t="s">
        <v>11</v>
      </c>
    </row>
    <row r="118" spans="1:12" x14ac:dyDescent="0.25">
      <c r="A118" s="80" t="s">
        <v>15</v>
      </c>
      <c r="B118" s="80" t="s">
        <v>23</v>
      </c>
      <c r="C118" s="70" t="s">
        <v>33</v>
      </c>
      <c r="D118" s="62">
        <v>44515</v>
      </c>
      <c r="F118" s="90">
        <v>20</v>
      </c>
      <c r="G118" s="52">
        <v>0.01</v>
      </c>
      <c r="H118" s="52">
        <v>8.17</v>
      </c>
      <c r="I118" s="91">
        <v>3.6245287586826138</v>
      </c>
      <c r="J118" s="91">
        <v>0.60850606198996915</v>
      </c>
      <c r="K118" s="91" t="s">
        <v>11</v>
      </c>
      <c r="L118" s="91">
        <v>4.6813394853882304</v>
      </c>
    </row>
    <row r="119" spans="1:12" x14ac:dyDescent="0.25">
      <c r="A119" s="80" t="s">
        <v>15</v>
      </c>
      <c r="B119" s="80" t="s">
        <v>23</v>
      </c>
      <c r="C119" s="70" t="s">
        <v>34</v>
      </c>
      <c r="D119" s="62">
        <v>44515</v>
      </c>
      <c r="F119" s="90">
        <v>21.5</v>
      </c>
      <c r="G119" s="52">
        <v>0</v>
      </c>
      <c r="H119" s="52">
        <v>8.74</v>
      </c>
      <c r="I119" s="91">
        <v>2.5005920457010808</v>
      </c>
      <c r="J119" s="91">
        <v>0.21296093450537507</v>
      </c>
      <c r="K119" s="91" t="s">
        <v>11</v>
      </c>
      <c r="L119" s="91">
        <v>1.5709223354060282</v>
      </c>
    </row>
    <row r="120" spans="1:12" x14ac:dyDescent="0.25">
      <c r="A120" s="80" t="s">
        <v>15</v>
      </c>
      <c r="B120" s="80" t="s">
        <v>23</v>
      </c>
      <c r="C120" s="70" t="s">
        <v>35</v>
      </c>
      <c r="D120" s="62">
        <v>44515</v>
      </c>
      <c r="F120" s="90">
        <v>32</v>
      </c>
      <c r="G120" s="52">
        <v>0.01</v>
      </c>
      <c r="H120" s="52">
        <v>8.99</v>
      </c>
      <c r="I120" s="91">
        <v>2.2652720679171834</v>
      </c>
      <c r="J120" s="91" t="s">
        <v>11</v>
      </c>
      <c r="K120" s="91" t="s">
        <v>11</v>
      </c>
      <c r="L120" s="91">
        <v>1.8692822263161317</v>
      </c>
    </row>
    <row r="121" spans="1:12" x14ac:dyDescent="0.25">
      <c r="A121" s="80" t="s">
        <v>15</v>
      </c>
      <c r="B121" s="80" t="s">
        <v>23</v>
      </c>
      <c r="C121" s="70" t="s">
        <v>36</v>
      </c>
      <c r="D121" s="62">
        <v>44515</v>
      </c>
      <c r="F121" s="90">
        <v>35.1</v>
      </c>
      <c r="G121" s="52">
        <v>0.02</v>
      </c>
      <c r="H121" s="52">
        <v>9.0399999999999991</v>
      </c>
      <c r="I121" s="91">
        <v>2.2856355507146504</v>
      </c>
      <c r="J121" s="91" t="s">
        <v>11</v>
      </c>
      <c r="K121" s="91" t="s">
        <v>11</v>
      </c>
      <c r="L121" s="91">
        <v>2.4458659617259895</v>
      </c>
    </row>
    <row r="122" spans="1:12" x14ac:dyDescent="0.25">
      <c r="A122" s="80" t="s">
        <v>15</v>
      </c>
      <c r="B122" s="80" t="s">
        <v>23</v>
      </c>
      <c r="C122" s="70" t="s">
        <v>17</v>
      </c>
      <c r="D122" s="62">
        <v>44515</v>
      </c>
      <c r="F122" s="90">
        <v>22</v>
      </c>
      <c r="G122" s="52">
        <v>0.02</v>
      </c>
      <c r="H122" s="52">
        <v>8.56</v>
      </c>
      <c r="I122" s="91">
        <v>2.2854729822894462</v>
      </c>
      <c r="J122" s="91">
        <v>0.13177731158100292</v>
      </c>
      <c r="K122" s="91" t="s">
        <v>11</v>
      </c>
      <c r="L122" s="91">
        <v>0.97811970244562862</v>
      </c>
    </row>
    <row r="123" spans="1:12" x14ac:dyDescent="0.25">
      <c r="A123" s="80" t="s">
        <v>15</v>
      </c>
      <c r="B123" s="80" t="s">
        <v>23</v>
      </c>
      <c r="C123" s="70" t="s">
        <v>33</v>
      </c>
      <c r="D123" s="62">
        <v>44522</v>
      </c>
      <c r="F123" s="90">
        <v>38.6</v>
      </c>
      <c r="G123" s="52">
        <v>0.04</v>
      </c>
      <c r="H123" s="52">
        <v>8.17</v>
      </c>
      <c r="I123" s="91">
        <v>4.1214258755897557</v>
      </c>
      <c r="J123" s="91">
        <v>0.29467480898852755</v>
      </c>
      <c r="K123" s="91" t="s">
        <v>11</v>
      </c>
      <c r="L123" s="91">
        <v>5.2867864463518464</v>
      </c>
    </row>
    <row r="124" spans="1:12" x14ac:dyDescent="0.25">
      <c r="A124" s="80" t="s">
        <v>15</v>
      </c>
      <c r="B124" s="80" t="s">
        <v>23</v>
      </c>
      <c r="C124" s="70" t="s">
        <v>34</v>
      </c>
      <c r="D124" s="62">
        <v>44522</v>
      </c>
      <c r="F124" s="90">
        <v>21.2</v>
      </c>
      <c r="G124" s="52">
        <v>0</v>
      </c>
      <c r="H124" s="52">
        <v>8.58</v>
      </c>
      <c r="I124" s="91">
        <v>2.2701998845438141</v>
      </c>
      <c r="J124" s="91">
        <v>6.6597582773464753E-2</v>
      </c>
      <c r="K124" s="91" t="s">
        <v>11</v>
      </c>
      <c r="L124" s="91">
        <v>1.319149156450244</v>
      </c>
    </row>
    <row r="125" spans="1:12" x14ac:dyDescent="0.25">
      <c r="A125" s="80" t="s">
        <v>15</v>
      </c>
      <c r="B125" s="80" t="s">
        <v>23</v>
      </c>
      <c r="C125" s="70" t="s">
        <v>35</v>
      </c>
      <c r="D125" s="62">
        <v>44522</v>
      </c>
      <c r="F125" s="90">
        <v>21.4</v>
      </c>
      <c r="G125" s="52">
        <v>0.01</v>
      </c>
      <c r="H125" s="52">
        <v>9</v>
      </c>
      <c r="I125" s="91">
        <v>2.6200258601259261</v>
      </c>
      <c r="J125" s="91" t="s">
        <v>11</v>
      </c>
      <c r="K125" s="91" t="s">
        <v>11</v>
      </c>
      <c r="L125" s="91">
        <v>1.9791864120185845</v>
      </c>
    </row>
    <row r="126" spans="1:12" x14ac:dyDescent="0.25">
      <c r="A126" s="80" t="s">
        <v>15</v>
      </c>
      <c r="B126" s="80" t="s">
        <v>23</v>
      </c>
      <c r="C126" s="70" t="s">
        <v>36</v>
      </c>
      <c r="D126" s="62">
        <v>44522</v>
      </c>
      <c r="F126" s="90">
        <v>32.9</v>
      </c>
      <c r="G126" s="52">
        <v>0</v>
      </c>
      <c r="H126" s="52">
        <v>9.0399999999999991</v>
      </c>
      <c r="I126" s="91">
        <v>2.1336243384917504</v>
      </c>
      <c r="J126" s="91" t="s">
        <v>11</v>
      </c>
      <c r="K126" s="91" t="s">
        <v>11</v>
      </c>
      <c r="L126" s="91">
        <v>1.901993367244502</v>
      </c>
    </row>
    <row r="127" spans="1:12" x14ac:dyDescent="0.25">
      <c r="A127" s="80" t="s">
        <v>15</v>
      </c>
      <c r="B127" s="80" t="s">
        <v>23</v>
      </c>
      <c r="C127" s="70" t="s">
        <v>17</v>
      </c>
      <c r="D127" s="62">
        <v>44522</v>
      </c>
      <c r="F127" s="90">
        <v>22</v>
      </c>
      <c r="G127" s="52">
        <v>0.02</v>
      </c>
      <c r="H127" s="52">
        <v>8.5399999999999991</v>
      </c>
      <c r="I127" s="91">
        <v>1.7323333138392816</v>
      </c>
      <c r="J127" s="91" t="s">
        <v>11</v>
      </c>
      <c r="K127" s="91" t="s">
        <v>11</v>
      </c>
      <c r="L127" s="91" t="s">
        <v>11</v>
      </c>
    </row>
    <row r="128" spans="1:12" x14ac:dyDescent="0.25">
      <c r="A128" s="80" t="s">
        <v>15</v>
      </c>
      <c r="B128" s="80" t="s">
        <v>23</v>
      </c>
      <c r="C128" s="70" t="s">
        <v>33</v>
      </c>
      <c r="D128" s="62">
        <v>44529</v>
      </c>
      <c r="F128" s="90">
        <v>20.6</v>
      </c>
      <c r="G128" s="52">
        <v>0</v>
      </c>
      <c r="H128" s="52">
        <v>8.0299999999999994</v>
      </c>
      <c r="I128" s="91">
        <v>4.2026589061576125</v>
      </c>
      <c r="J128" s="91">
        <v>0.3638963627776256</v>
      </c>
      <c r="K128" s="91" t="s">
        <v>11</v>
      </c>
      <c r="L128" s="91">
        <v>5.3217726741882183</v>
      </c>
    </row>
    <row r="129" spans="1:13" x14ac:dyDescent="0.25">
      <c r="A129" s="80" t="s">
        <v>15</v>
      </c>
      <c r="B129" s="80" t="s">
        <v>23</v>
      </c>
      <c r="C129" s="70" t="s">
        <v>34</v>
      </c>
      <c r="D129" s="62">
        <v>44529</v>
      </c>
      <c r="F129" s="90">
        <v>22.5</v>
      </c>
      <c r="G129" s="52">
        <v>0.01</v>
      </c>
      <c r="H129" s="52">
        <v>8.92</v>
      </c>
      <c r="I129" s="91">
        <v>2.2110588051961395</v>
      </c>
      <c r="J129" s="91" t="s">
        <v>11</v>
      </c>
      <c r="K129" s="91" t="s">
        <v>11</v>
      </c>
      <c r="L129" s="91">
        <v>2.0452972386353609</v>
      </c>
    </row>
    <row r="130" spans="1:13" x14ac:dyDescent="0.25">
      <c r="A130" s="80" t="s">
        <v>15</v>
      </c>
      <c r="B130" s="80" t="s">
        <v>23</v>
      </c>
      <c r="C130" s="70" t="s">
        <v>35</v>
      </c>
      <c r="D130" s="62">
        <v>44529</v>
      </c>
      <c r="F130" s="90">
        <v>33.4</v>
      </c>
      <c r="G130" s="52">
        <v>0.02</v>
      </c>
      <c r="H130" s="52">
        <v>9.24</v>
      </c>
      <c r="I130" s="91">
        <v>2.5631863650757394</v>
      </c>
      <c r="J130" s="91" t="s">
        <v>11</v>
      </c>
      <c r="K130" s="91" t="s">
        <v>11</v>
      </c>
      <c r="L130" s="91">
        <v>2.9776900400277539</v>
      </c>
    </row>
    <row r="131" spans="1:13" x14ac:dyDescent="0.25">
      <c r="A131" s="80" t="s">
        <v>15</v>
      </c>
      <c r="B131" s="80" t="s">
        <v>23</v>
      </c>
      <c r="C131" s="70" t="s">
        <v>36</v>
      </c>
      <c r="D131" s="62">
        <v>44529</v>
      </c>
      <c r="F131" s="90">
        <v>35.6</v>
      </c>
      <c r="G131" s="52">
        <v>0.06</v>
      </c>
      <c r="H131" s="52">
        <v>9.32</v>
      </c>
      <c r="I131" s="91">
        <v>2.6067518931036195</v>
      </c>
      <c r="J131" s="91" t="s">
        <v>11</v>
      </c>
      <c r="K131" s="91" t="s">
        <v>11</v>
      </c>
      <c r="L131" s="91">
        <v>2.3705530073443741</v>
      </c>
    </row>
    <row r="132" spans="1:13" x14ac:dyDescent="0.25">
      <c r="A132" s="80" t="s">
        <v>15</v>
      </c>
      <c r="B132" s="80" t="s">
        <v>23</v>
      </c>
      <c r="C132" s="70" t="s">
        <v>17</v>
      </c>
      <c r="D132" s="62">
        <v>44529</v>
      </c>
      <c r="F132" s="90">
        <v>24.3</v>
      </c>
      <c r="G132" s="52">
        <v>0.02</v>
      </c>
      <c r="H132" s="52">
        <v>8.8800000000000008</v>
      </c>
      <c r="I132" s="91">
        <v>2.4085982636473795</v>
      </c>
      <c r="J132" s="91">
        <v>9.2027290357201572E-2</v>
      </c>
      <c r="K132" s="91" t="s">
        <v>11</v>
      </c>
      <c r="L132" s="91">
        <v>1.385027158045006</v>
      </c>
    </row>
    <row r="133" spans="1:13" x14ac:dyDescent="0.25">
      <c r="A133" s="80" t="s">
        <v>15</v>
      </c>
      <c r="B133" s="80" t="s">
        <v>23</v>
      </c>
      <c r="C133" s="70" t="s">
        <v>33</v>
      </c>
      <c r="D133" s="62">
        <v>44536</v>
      </c>
      <c r="F133" s="90">
        <v>20.3</v>
      </c>
      <c r="G133" s="52">
        <v>0</v>
      </c>
      <c r="H133" s="52">
        <v>9.11</v>
      </c>
      <c r="I133" s="91">
        <v>4.6507374279885427</v>
      </c>
      <c r="J133" s="91">
        <v>0.15851164638530635</v>
      </c>
      <c r="K133" s="91" t="s">
        <v>11</v>
      </c>
      <c r="L133" s="91">
        <v>5.49052970080509</v>
      </c>
    </row>
    <row r="134" spans="1:13" x14ac:dyDescent="0.25">
      <c r="A134" s="80" t="s">
        <v>15</v>
      </c>
      <c r="B134" s="80" t="s">
        <v>23</v>
      </c>
      <c r="C134" s="70" t="s">
        <v>34</v>
      </c>
      <c r="D134" s="62">
        <v>44536</v>
      </c>
      <c r="F134" s="90">
        <v>24.7</v>
      </c>
      <c r="G134" s="52">
        <v>0.01</v>
      </c>
      <c r="H134" s="52">
        <v>9.11</v>
      </c>
      <c r="I134" s="91">
        <v>2.4664763900425517</v>
      </c>
      <c r="J134" s="91" t="s">
        <v>11</v>
      </c>
      <c r="K134" s="91" t="s">
        <v>11</v>
      </c>
      <c r="L134" s="91">
        <v>2.1114162613991834</v>
      </c>
    </row>
    <row r="135" spans="1:13" x14ac:dyDescent="0.25">
      <c r="A135" s="80" t="s">
        <v>15</v>
      </c>
      <c r="B135" s="80" t="s">
        <v>23</v>
      </c>
      <c r="C135" s="70" t="s">
        <v>35</v>
      </c>
      <c r="D135" s="62">
        <v>44536</v>
      </c>
      <c r="F135" s="90">
        <v>34.1</v>
      </c>
      <c r="G135" s="52">
        <v>0.01</v>
      </c>
      <c r="H135" s="52">
        <v>9.08</v>
      </c>
      <c r="I135" s="91">
        <v>2.8144080806912024</v>
      </c>
      <c r="J135" s="91" t="s">
        <v>11</v>
      </c>
      <c r="K135" s="91" t="s">
        <v>11</v>
      </c>
      <c r="L135" s="91">
        <v>2.5596819031297589</v>
      </c>
    </row>
    <row r="136" spans="1:13" x14ac:dyDescent="0.25">
      <c r="A136" s="80" t="s">
        <v>15</v>
      </c>
      <c r="B136" s="80" t="s">
        <v>23</v>
      </c>
      <c r="C136" s="70" t="s">
        <v>36</v>
      </c>
      <c r="D136" s="62">
        <v>44536</v>
      </c>
      <c r="F136" s="90">
        <v>36.5</v>
      </c>
      <c r="G136" s="52">
        <v>0.03</v>
      </c>
      <c r="H136" s="52">
        <v>9.1300000000000008</v>
      </c>
      <c r="I136" s="91">
        <v>2.4483929325602789</v>
      </c>
      <c r="J136" s="91" t="s">
        <v>11</v>
      </c>
      <c r="K136" s="91" t="s">
        <v>11</v>
      </c>
      <c r="L136" s="91">
        <v>2.0551383739258933</v>
      </c>
    </row>
    <row r="137" spans="1:13" x14ac:dyDescent="0.25">
      <c r="A137" s="81" t="s">
        <v>15</v>
      </c>
      <c r="B137" s="81" t="s">
        <v>23</v>
      </c>
      <c r="C137" s="71" t="s">
        <v>17</v>
      </c>
      <c r="D137" s="67">
        <v>44536</v>
      </c>
      <c r="F137" s="90">
        <v>23.3</v>
      </c>
      <c r="G137" s="52">
        <v>0.03</v>
      </c>
      <c r="H137" s="52">
        <v>8.99</v>
      </c>
      <c r="I137" s="91">
        <v>2.6102461814970352</v>
      </c>
      <c r="J137" s="91">
        <v>0.11129393151041568</v>
      </c>
      <c r="K137" s="91">
        <v>0.24515319357916476</v>
      </c>
      <c r="L137" s="91" t="s">
        <v>11</v>
      </c>
    </row>
    <row r="138" spans="1:13" ht="18.75" x14ac:dyDescent="0.3">
      <c r="F138" s="14">
        <f>AVERAGE(F3:F137)</f>
        <v>25.499253731343281</v>
      </c>
      <c r="G138" s="49">
        <f t="shared" ref="G138:L138" si="0">AVERAGE(G3:G137)</f>
        <v>6.843283582089546E-2</v>
      </c>
      <c r="H138" s="50">
        <f t="shared" si="0"/>
        <v>8.2329393939393913</v>
      </c>
      <c r="I138" s="50">
        <f t="shared" si="0"/>
        <v>2.4726566651925035</v>
      </c>
      <c r="J138" s="50">
        <f t="shared" si="0"/>
        <v>0.38895077395588534</v>
      </c>
      <c r="K138" s="50">
        <f t="shared" si="0"/>
        <v>0.33869907085927098</v>
      </c>
      <c r="L138" s="10">
        <f t="shared" si="0"/>
        <v>2.4499490241537059</v>
      </c>
      <c r="M138" s="43" t="s">
        <v>10</v>
      </c>
    </row>
    <row r="139" spans="1:13" ht="18.75" x14ac:dyDescent="0.3">
      <c r="F139" s="14">
        <f>STDEV(F3:F137)</f>
        <v>4.936293338133277</v>
      </c>
      <c r="G139" s="8">
        <f t="shared" ref="G139:L139" si="1">STDEV(G3:G137)</f>
        <v>0.10047896183204237</v>
      </c>
      <c r="H139" s="9">
        <f t="shared" si="1"/>
        <v>0.48194148955272736</v>
      </c>
      <c r="I139" s="9">
        <f t="shared" si="1"/>
        <v>1.0362075486131044</v>
      </c>
      <c r="J139" s="9">
        <f t="shared" si="1"/>
        <v>0.29384997033099886</v>
      </c>
      <c r="K139" s="9">
        <f t="shared" si="1"/>
        <v>0.20912638863589053</v>
      </c>
      <c r="L139" s="10">
        <f t="shared" si="1"/>
        <v>1.2332601211190304</v>
      </c>
      <c r="M139" s="44" t="s">
        <v>12</v>
      </c>
    </row>
    <row r="140" spans="1:13" ht="18.75" x14ac:dyDescent="0.3">
      <c r="F140" s="14">
        <f>(STDEV(F3:F137)/(SQRT(COUNT(F3:F137))))</f>
        <v>0.42643079542209505</v>
      </c>
      <c r="G140" s="8">
        <f t="shared" ref="G140:L140" si="2">(STDEV(G3:G137)/(SQRT(COUNT(G3:G137))))</f>
        <v>8.6800602561896024E-3</v>
      </c>
      <c r="H140" s="9">
        <f t="shared" si="2"/>
        <v>4.1947622404568112E-2</v>
      </c>
      <c r="I140" s="9">
        <f t="shared" si="2"/>
        <v>9.5797421757625428E-2</v>
      </c>
      <c r="J140" s="9">
        <f t="shared" si="2"/>
        <v>3.0470822473121446E-2</v>
      </c>
      <c r="K140" s="9">
        <f t="shared" si="2"/>
        <v>4.1825277727178103E-2</v>
      </c>
      <c r="L140" s="10">
        <f t="shared" si="2"/>
        <v>0.11119932028593094</v>
      </c>
      <c r="M140" s="44" t="s">
        <v>13</v>
      </c>
    </row>
    <row r="141" spans="1:13" ht="18.75" x14ac:dyDescent="0.3">
      <c r="F141" s="15">
        <f>COUNT(F3:F137)</f>
        <v>134</v>
      </c>
      <c r="G141" s="16">
        <f t="shared" ref="G141:L141" si="3">COUNT(G3:G137)</f>
        <v>134</v>
      </c>
      <c r="H141" s="16">
        <f t="shared" si="3"/>
        <v>132</v>
      </c>
      <c r="I141" s="16">
        <f t="shared" si="3"/>
        <v>117</v>
      </c>
      <c r="J141" s="16">
        <f t="shared" si="3"/>
        <v>93</v>
      </c>
      <c r="K141" s="16">
        <f t="shared" si="3"/>
        <v>25</v>
      </c>
      <c r="L141" s="17">
        <f t="shared" si="3"/>
        <v>123</v>
      </c>
      <c r="M141" s="45" t="s">
        <v>14</v>
      </c>
    </row>
    <row r="142" spans="1:13" ht="18.75" x14ac:dyDescent="0.3">
      <c r="F142" s="18"/>
      <c r="G142" s="19"/>
      <c r="H142" s="19"/>
      <c r="I142" s="11">
        <f>(I141/134)*100</f>
        <v>87.31343283582089</v>
      </c>
      <c r="J142" s="11">
        <f t="shared" ref="J142:L142" si="4">(J141/134)*100</f>
        <v>69.402985074626869</v>
      </c>
      <c r="K142" s="11">
        <f t="shared" si="4"/>
        <v>18.656716417910449</v>
      </c>
      <c r="L142" s="12">
        <f t="shared" si="4"/>
        <v>91.791044776119406</v>
      </c>
      <c r="M142" s="46" t="s">
        <v>16</v>
      </c>
    </row>
    <row r="144" spans="1:13" ht="21" x14ac:dyDescent="0.35">
      <c r="A144" s="48" t="s">
        <v>25</v>
      </c>
      <c r="B144" s="48"/>
      <c r="C144" s="48"/>
    </row>
  </sheetData>
  <mergeCells count="4">
    <mergeCell ref="F1:H1"/>
    <mergeCell ref="I1:L1"/>
    <mergeCell ref="A2:B2"/>
    <mergeCell ref="A144:C144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 sites</vt:lpstr>
      <vt:lpstr>WT sites</vt:lpstr>
      <vt:lpstr>POU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Gomez-Alvarez, Vicente</dc:creator>
  <cp:lastModifiedBy>Gomez-Alvarez, Vicente</cp:lastModifiedBy>
  <dcterms:created xsi:type="dcterms:W3CDTF">2023-06-08T18:13:14Z</dcterms:created>
  <dcterms:modified xsi:type="dcterms:W3CDTF">2023-06-08T19:00:31Z</dcterms:modified>
</cp:coreProperties>
</file>