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loughlin_dan_epa_gov/Documents/Profile/Desktop/GLIMPSE-Rvw-Package/data/"/>
    </mc:Choice>
  </mc:AlternateContent>
  <xr:revisionPtr revIDLastSave="106" documentId="14_{093DC9C1-05B8-48C7-85C4-0FF2B25DA95C}" xr6:coauthVersionLast="47" xr6:coauthVersionMax="47" xr10:uidLastSave="{740BD4DC-8C5F-4BB9-ACF2-8E632EDC2D0A}"/>
  <bookViews>
    <workbookView xWindow="390" yWindow="390" windowWidth="21600" windowHeight="13320" firstSheet="27" activeTab="39" xr2:uid="{18EF541F-B4A2-4652-BD82-72159819B8FE}"/>
  </bookViews>
  <sheets>
    <sheet name="Readme" sheetId="80" r:id="rId1"/>
    <sheet name="Glossary" sheetId="81" r:id="rId2"/>
    <sheet name="Queries" sheetId="82" r:id="rId3"/>
    <sheet name="1.7" sheetId="70" r:id="rId4"/>
    <sheet name="2.2" sheetId="33" r:id="rId5"/>
    <sheet name="2.3" sheetId="34" r:id="rId6"/>
    <sheet name="2.4" sheetId="35" r:id="rId7"/>
    <sheet name="2.5" sheetId="36" r:id="rId8"/>
    <sheet name="2.6" sheetId="37" r:id="rId9"/>
    <sheet name="2.7" sheetId="38" r:id="rId10"/>
    <sheet name="2.8" sheetId="39" r:id="rId11"/>
    <sheet name="2.9" sheetId="40" r:id="rId12"/>
    <sheet name="2.10" sheetId="41" r:id="rId13"/>
    <sheet name="2.11" sheetId="42" r:id="rId14"/>
    <sheet name="2.12" sheetId="43" r:id="rId15"/>
    <sheet name="2.13" sheetId="44" r:id="rId16"/>
    <sheet name="2.14" sheetId="45" r:id="rId17"/>
    <sheet name="2.15" sheetId="46" r:id="rId18"/>
    <sheet name="2.16" sheetId="47" r:id="rId19"/>
    <sheet name="2.17" sheetId="48" r:id="rId20"/>
    <sheet name="2.18" sheetId="49" r:id="rId21"/>
    <sheet name="2.19" sheetId="50" r:id="rId22"/>
    <sheet name="2.20" sheetId="51" r:id="rId23"/>
    <sheet name="2.21" sheetId="52" r:id="rId24"/>
    <sheet name="2.22" sheetId="53" r:id="rId25"/>
    <sheet name="2.23" sheetId="54" r:id="rId26"/>
    <sheet name="2.24" sheetId="55" r:id="rId27"/>
    <sheet name="2.25" sheetId="57" r:id="rId28"/>
    <sheet name="2.26" sheetId="56" r:id="rId29"/>
    <sheet name="2.27" sheetId="58" r:id="rId30"/>
    <sheet name="2.28" sheetId="59" r:id="rId31"/>
    <sheet name="2.29" sheetId="60" r:id="rId32"/>
    <sheet name="2.30" sheetId="61" r:id="rId33"/>
    <sheet name="2.31" sheetId="62" r:id="rId34"/>
    <sheet name="2.32" sheetId="63" r:id="rId35"/>
    <sheet name="2.33" sheetId="64" r:id="rId36"/>
    <sheet name="2.34" sheetId="65" r:id="rId37"/>
    <sheet name="2.35" sheetId="66" r:id="rId38"/>
    <sheet name="2.36" sheetId="67" r:id="rId39"/>
    <sheet name="2.37" sheetId="68" r:id="rId40"/>
    <sheet name="2.38" sheetId="69" r:id="rId41"/>
    <sheet name="2.39" sheetId="83" r:id="rId42"/>
    <sheet name="2.40" sheetId="84" r:id="rId43"/>
    <sheet name="2.41" sheetId="85" r:id="rId44"/>
    <sheet name="2.42" sheetId="86" r:id="rId45"/>
    <sheet name="2.43" sheetId="87" r:id="rId46"/>
    <sheet name="2.44" sheetId="88" r:id="rId47"/>
    <sheet name="2.45" sheetId="89" r:id="rId48"/>
    <sheet name="2.46" sheetId="90" r:id="rId49"/>
    <sheet name="2.47" sheetId="91" r:id="rId50"/>
    <sheet name="2.48" sheetId="92" r:id="rId51"/>
    <sheet name="2.49" sheetId="93" r:id="rId52"/>
    <sheet name="2.50" sheetId="94" r:id="rId53"/>
    <sheet name="T2.2" sheetId="28" r:id="rId54"/>
    <sheet name="T2.3" sheetId="2" r:id="rId55"/>
    <sheet name="T2.4-T2.7" sheetId="3" r:id="rId56"/>
    <sheet name="T2.8-T2.12" sheetId="4" r:id="rId57"/>
    <sheet name="T2.14" sheetId="5" r:id="rId58"/>
    <sheet name="T3.2" sheetId="29" r:id="rId59"/>
    <sheet name="T3.11-T3.12" sheetId="30" r:id="rId60"/>
    <sheet name="T3.13" sheetId="32" r:id="rId61"/>
    <sheet name="T3.14" sheetId="71" r:id="rId62"/>
    <sheet name="T3.15" sheetId="72" r:id="rId63"/>
    <sheet name="T3.16" sheetId="74" r:id="rId64"/>
    <sheet name="T3.17" sheetId="75" r:id="rId65"/>
    <sheet name="T4.4" sheetId="73" r:id="rId66"/>
    <sheet name="T4.5" sheetId="76" r:id="rId67"/>
    <sheet name="T5.2" sheetId="77" r:id="rId68"/>
    <sheet name="T5.4" sheetId="79" r:id="rId6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56" l="1"/>
  <c r="M33" i="56"/>
  <c r="L33" i="56"/>
  <c r="F34" i="56"/>
  <c r="M32" i="56"/>
  <c r="M34" i="56" s="1"/>
  <c r="L32" i="56"/>
  <c r="L34" i="56" s="1"/>
  <c r="K32" i="56"/>
  <c r="K33" i="56" s="1"/>
  <c r="J32" i="56"/>
  <c r="J33" i="56" s="1"/>
  <c r="I32" i="56"/>
  <c r="I33" i="56" s="1"/>
  <c r="H32" i="56"/>
  <c r="H33" i="56" s="1"/>
  <c r="G32" i="56"/>
  <c r="G33" i="56" s="1"/>
  <c r="F32" i="56"/>
  <c r="F33" i="56" s="1"/>
  <c r="R27" i="57"/>
  <c r="S27" i="57"/>
  <c r="T27" i="57"/>
  <c r="U27" i="57"/>
  <c r="V27" i="57"/>
  <c r="W27" i="57"/>
  <c r="X27" i="57"/>
  <c r="X28" i="57" s="1"/>
  <c r="Y27" i="57"/>
  <c r="R28" i="57"/>
  <c r="S28" i="57"/>
  <c r="T28" i="57"/>
  <c r="U28" i="57"/>
  <c r="V28" i="57"/>
  <c r="W28" i="57"/>
  <c r="Y28" i="57"/>
  <c r="P32" i="57"/>
  <c r="Q32" i="57"/>
  <c r="R32" i="57"/>
  <c r="S32" i="57"/>
  <c r="T32" i="57"/>
  <c r="U32" i="57"/>
  <c r="V32" i="57"/>
  <c r="W32" i="57"/>
  <c r="X32" i="57"/>
  <c r="Y32" i="57"/>
  <c r="P33" i="57"/>
  <c r="Q33" i="57"/>
  <c r="R33" i="57"/>
  <c r="S33" i="57"/>
  <c r="T33" i="57"/>
  <c r="U33" i="57"/>
  <c r="V33" i="57"/>
  <c r="W33" i="57"/>
  <c r="X33" i="57"/>
  <c r="Y33" i="57"/>
  <c r="P34" i="57"/>
  <c r="Q34" i="57"/>
  <c r="R34" i="57"/>
  <c r="S34" i="57"/>
  <c r="T34" i="57"/>
  <c r="U34" i="57"/>
  <c r="V34" i="57"/>
  <c r="W34" i="57"/>
  <c r="X34" i="57"/>
  <c r="Y34" i="57"/>
  <c r="R28" i="55"/>
  <c r="U29" i="55" s="1"/>
  <c r="S28" i="55"/>
  <c r="S29" i="55" s="1"/>
  <c r="T28" i="55"/>
  <c r="U28" i="55"/>
  <c r="V28" i="55"/>
  <c r="W28" i="55"/>
  <c r="X28" i="55"/>
  <c r="Y28" i="55"/>
  <c r="R29" i="55"/>
  <c r="T29" i="55"/>
  <c r="P33" i="55"/>
  <c r="Q33" i="55"/>
  <c r="R33" i="55"/>
  <c r="S33" i="55"/>
  <c r="T33" i="55"/>
  <c r="U33" i="55"/>
  <c r="V33" i="55"/>
  <c r="W33" i="55"/>
  <c r="X33" i="55"/>
  <c r="Y33" i="55"/>
  <c r="P34" i="55"/>
  <c r="Q34" i="55"/>
  <c r="R34" i="55"/>
  <c r="S34" i="55"/>
  <c r="T34" i="55"/>
  <c r="U34" i="55"/>
  <c r="V34" i="55"/>
  <c r="W34" i="55"/>
  <c r="X34" i="55"/>
  <c r="Y34" i="55"/>
  <c r="P35" i="55"/>
  <c r="Q35" i="55"/>
  <c r="R35" i="55"/>
  <c r="S35" i="55"/>
  <c r="T35" i="55"/>
  <c r="U35" i="55"/>
  <c r="V35" i="55"/>
  <c r="W35" i="55"/>
  <c r="X35" i="55"/>
  <c r="Y35" i="55"/>
  <c r="P36" i="55"/>
  <c r="Q36" i="55"/>
  <c r="R36" i="55"/>
  <c r="S36" i="55"/>
  <c r="T36" i="55"/>
  <c r="U36" i="55"/>
  <c r="V36" i="55"/>
  <c r="W36" i="55"/>
  <c r="X36" i="55"/>
  <c r="Y36" i="55"/>
  <c r="P37" i="55"/>
  <c r="Q37" i="55"/>
  <c r="R37" i="55"/>
  <c r="S37" i="55"/>
  <c r="T37" i="55"/>
  <c r="U37" i="55"/>
  <c r="V37" i="55"/>
  <c r="W37" i="55"/>
  <c r="X37" i="55"/>
  <c r="Y37" i="55"/>
  <c r="P38" i="55"/>
  <c r="Q38" i="55"/>
  <c r="R38" i="55"/>
  <c r="S38" i="55"/>
  <c r="T38" i="55"/>
  <c r="U38" i="55"/>
  <c r="V38" i="55"/>
  <c r="W38" i="55"/>
  <c r="X38" i="55"/>
  <c r="Y38" i="55"/>
  <c r="P39" i="55"/>
  <c r="Q39" i="55"/>
  <c r="R39" i="55"/>
  <c r="S39" i="55"/>
  <c r="T39" i="55"/>
  <c r="U39" i="55"/>
  <c r="V39" i="55"/>
  <c r="W39" i="55"/>
  <c r="X39" i="55"/>
  <c r="Y39" i="55"/>
  <c r="R27" i="54"/>
  <c r="S27" i="54"/>
  <c r="T27" i="54"/>
  <c r="T28" i="54" s="1"/>
  <c r="U27" i="54"/>
  <c r="U28" i="54" s="1"/>
  <c r="V27" i="54"/>
  <c r="W27" i="54"/>
  <c r="W28" i="54" s="1"/>
  <c r="X27" i="54"/>
  <c r="X28" i="54" s="1"/>
  <c r="Y27" i="54"/>
  <c r="Y28" i="54" s="1"/>
  <c r="R28" i="54"/>
  <c r="S28" i="54"/>
  <c r="V28" i="54"/>
  <c r="P32" i="54"/>
  <c r="Q32" i="54"/>
  <c r="R32" i="54"/>
  <c r="S32" i="54"/>
  <c r="T32" i="54"/>
  <c r="U32" i="54"/>
  <c r="V32" i="54"/>
  <c r="W32" i="54"/>
  <c r="X32" i="54"/>
  <c r="Y32" i="54"/>
  <c r="P33" i="54"/>
  <c r="Q33" i="54"/>
  <c r="R33" i="54"/>
  <c r="S33" i="54"/>
  <c r="T33" i="54"/>
  <c r="U33" i="54"/>
  <c r="V33" i="54"/>
  <c r="W33" i="54"/>
  <c r="X33" i="54"/>
  <c r="Y33" i="54"/>
  <c r="P34" i="54"/>
  <c r="Q34" i="54"/>
  <c r="R34" i="54"/>
  <c r="S34" i="54"/>
  <c r="T34" i="54"/>
  <c r="U34" i="54"/>
  <c r="V34" i="54"/>
  <c r="W34" i="54"/>
  <c r="X34" i="54"/>
  <c r="Y34" i="54"/>
  <c r="P35" i="54"/>
  <c r="Q35" i="54"/>
  <c r="R35" i="54"/>
  <c r="S35" i="54"/>
  <c r="T35" i="54"/>
  <c r="U35" i="54"/>
  <c r="V35" i="54"/>
  <c r="W35" i="54"/>
  <c r="X35" i="54"/>
  <c r="Y35" i="54"/>
  <c r="P36" i="54"/>
  <c r="Q36" i="54"/>
  <c r="R36" i="54"/>
  <c r="S36" i="54"/>
  <c r="T36" i="54"/>
  <c r="U36" i="54"/>
  <c r="V36" i="54"/>
  <c r="W36" i="54"/>
  <c r="X36" i="54"/>
  <c r="Y36" i="54"/>
  <c r="P37" i="54"/>
  <c r="Q37" i="54"/>
  <c r="R37" i="54"/>
  <c r="S37" i="54"/>
  <c r="T37" i="54"/>
  <c r="U37" i="54"/>
  <c r="V37" i="54"/>
  <c r="W37" i="54"/>
  <c r="X37" i="54"/>
  <c r="Y37" i="54"/>
  <c r="P38" i="54"/>
  <c r="Q38" i="54"/>
  <c r="R38" i="54"/>
  <c r="S38" i="54"/>
  <c r="T38" i="54"/>
  <c r="U38" i="54"/>
  <c r="V38" i="54"/>
  <c r="W38" i="54"/>
  <c r="X38" i="54"/>
  <c r="Y38" i="54"/>
  <c r="P39" i="54"/>
  <c r="Q39" i="54"/>
  <c r="R39" i="54"/>
  <c r="S39" i="54"/>
  <c r="T39" i="54"/>
  <c r="U39" i="54"/>
  <c r="V39" i="54"/>
  <c r="W39" i="54"/>
  <c r="X39" i="54"/>
  <c r="Y39" i="54"/>
  <c r="P40" i="54"/>
  <c r="Q40" i="54"/>
  <c r="R40" i="54"/>
  <c r="S40" i="54"/>
  <c r="T40" i="54"/>
  <c r="U40" i="54"/>
  <c r="V40" i="54"/>
  <c r="W40" i="54"/>
  <c r="X40" i="54"/>
  <c r="Y40" i="54"/>
  <c r="R27" i="53"/>
  <c r="U28" i="53" s="1"/>
  <c r="S27" i="53"/>
  <c r="T27" i="53"/>
  <c r="U27" i="53"/>
  <c r="V27" i="53"/>
  <c r="W27" i="53"/>
  <c r="X27" i="53"/>
  <c r="Y27" i="53"/>
  <c r="R28" i="53"/>
  <c r="P32" i="53"/>
  <c r="Q32" i="53"/>
  <c r="R32" i="53"/>
  <c r="S32" i="53"/>
  <c r="T32" i="53"/>
  <c r="U32" i="53"/>
  <c r="V32" i="53"/>
  <c r="W32" i="53"/>
  <c r="X32" i="53"/>
  <c r="Y32" i="53"/>
  <c r="P33" i="53"/>
  <c r="Q33" i="53"/>
  <c r="R33" i="53"/>
  <c r="S33" i="53"/>
  <c r="T33" i="53"/>
  <c r="U33" i="53"/>
  <c r="V33" i="53"/>
  <c r="W33" i="53"/>
  <c r="X33" i="53"/>
  <c r="Y33" i="53"/>
  <c r="R27" i="52"/>
  <c r="R28" i="52" s="1"/>
  <c r="S27" i="52"/>
  <c r="T27" i="52"/>
  <c r="U27" i="52"/>
  <c r="U28" i="52" s="1"/>
  <c r="V27" i="52"/>
  <c r="W27" i="52"/>
  <c r="X27" i="52"/>
  <c r="Y27" i="52"/>
  <c r="P32" i="52"/>
  <c r="Q32" i="52"/>
  <c r="R32" i="52"/>
  <c r="S32" i="52"/>
  <c r="T32" i="52"/>
  <c r="U32" i="52"/>
  <c r="V32" i="52"/>
  <c r="W32" i="52"/>
  <c r="X32" i="52"/>
  <c r="Y32" i="52"/>
  <c r="P33" i="52"/>
  <c r="Q33" i="52"/>
  <c r="R33" i="52"/>
  <c r="S33" i="52"/>
  <c r="T33" i="52"/>
  <c r="U33" i="52"/>
  <c r="V33" i="52"/>
  <c r="W33" i="52"/>
  <c r="X33" i="52"/>
  <c r="Y33" i="52"/>
  <c r="P34" i="52"/>
  <c r="Q34" i="52"/>
  <c r="R34" i="52"/>
  <c r="S34" i="52"/>
  <c r="T34" i="52"/>
  <c r="U34" i="52"/>
  <c r="V34" i="52"/>
  <c r="W34" i="52"/>
  <c r="X34" i="52"/>
  <c r="Y34" i="52"/>
  <c r="R27" i="51"/>
  <c r="S28" i="51" s="1"/>
  <c r="S27" i="51"/>
  <c r="T27" i="51"/>
  <c r="U27" i="51"/>
  <c r="V27" i="51"/>
  <c r="W27" i="51"/>
  <c r="X27" i="51"/>
  <c r="Y27" i="51"/>
  <c r="R28" i="51"/>
  <c r="P32" i="51"/>
  <c r="Q32" i="51"/>
  <c r="R32" i="51"/>
  <c r="S32" i="51"/>
  <c r="T32" i="51"/>
  <c r="U32" i="51"/>
  <c r="V32" i="51"/>
  <c r="W32" i="51"/>
  <c r="X32" i="51"/>
  <c r="Y32" i="51"/>
  <c r="P33" i="51"/>
  <c r="Q33" i="51"/>
  <c r="R33" i="51"/>
  <c r="S33" i="51"/>
  <c r="T33" i="51"/>
  <c r="U33" i="51"/>
  <c r="V33" i="51"/>
  <c r="W33" i="51"/>
  <c r="X33" i="51"/>
  <c r="Y33" i="51"/>
  <c r="P34" i="51"/>
  <c r="Q34" i="51"/>
  <c r="R34" i="51"/>
  <c r="S34" i="51"/>
  <c r="T34" i="51"/>
  <c r="U34" i="51"/>
  <c r="V34" i="51"/>
  <c r="W34" i="51"/>
  <c r="X34" i="51"/>
  <c r="Y34" i="51"/>
  <c r="P35" i="51"/>
  <c r="Q35" i="51"/>
  <c r="R35" i="51"/>
  <c r="S35" i="51"/>
  <c r="T35" i="51"/>
  <c r="U35" i="51"/>
  <c r="V35" i="51"/>
  <c r="W35" i="51"/>
  <c r="X35" i="51"/>
  <c r="Y35" i="51"/>
  <c r="P36" i="51"/>
  <c r="Q36" i="51"/>
  <c r="R36" i="51"/>
  <c r="S36" i="51"/>
  <c r="T36" i="51"/>
  <c r="U36" i="51"/>
  <c r="V36" i="51"/>
  <c r="W36" i="51"/>
  <c r="X36" i="51"/>
  <c r="Y36" i="51"/>
  <c r="R27" i="50"/>
  <c r="S27" i="50"/>
  <c r="S28" i="50" s="1"/>
  <c r="T27" i="50"/>
  <c r="U27" i="50"/>
  <c r="V27" i="50"/>
  <c r="W27" i="50"/>
  <c r="X27" i="50"/>
  <c r="Y27" i="50"/>
  <c r="R28" i="50"/>
  <c r="P32" i="50"/>
  <c r="Q32" i="50"/>
  <c r="R32" i="50"/>
  <c r="S32" i="50"/>
  <c r="T32" i="50"/>
  <c r="U32" i="50"/>
  <c r="V32" i="50"/>
  <c r="W32" i="50"/>
  <c r="X32" i="50"/>
  <c r="Y32" i="50"/>
  <c r="P33" i="50"/>
  <c r="Q33" i="50"/>
  <c r="R33" i="50"/>
  <c r="S33" i="50"/>
  <c r="T33" i="50"/>
  <c r="U33" i="50"/>
  <c r="V33" i="50"/>
  <c r="W33" i="50"/>
  <c r="X33" i="50"/>
  <c r="Y33" i="50"/>
  <c r="P34" i="50"/>
  <c r="Q34" i="50"/>
  <c r="R34" i="50"/>
  <c r="S34" i="50"/>
  <c r="T34" i="50"/>
  <c r="U34" i="50"/>
  <c r="V34" i="50"/>
  <c r="W34" i="50"/>
  <c r="X34" i="50"/>
  <c r="Y34" i="50"/>
  <c r="P35" i="50"/>
  <c r="Q35" i="50"/>
  <c r="R35" i="50"/>
  <c r="S35" i="50"/>
  <c r="T35" i="50"/>
  <c r="U35" i="50"/>
  <c r="V35" i="50"/>
  <c r="W35" i="50"/>
  <c r="X35" i="50"/>
  <c r="Y35" i="50"/>
  <c r="P36" i="50"/>
  <c r="Q36" i="50"/>
  <c r="R36" i="50"/>
  <c r="S36" i="50"/>
  <c r="T36" i="50"/>
  <c r="U36" i="50"/>
  <c r="V36" i="50"/>
  <c r="W36" i="50"/>
  <c r="X36" i="50"/>
  <c r="Y36" i="50"/>
  <c r="P37" i="50"/>
  <c r="Q37" i="50"/>
  <c r="R37" i="50"/>
  <c r="S37" i="50"/>
  <c r="T37" i="50"/>
  <c r="U37" i="50"/>
  <c r="V37" i="50"/>
  <c r="W37" i="50"/>
  <c r="X37" i="50"/>
  <c r="Y37" i="50"/>
  <c r="P38" i="50"/>
  <c r="Q38" i="50"/>
  <c r="R38" i="50"/>
  <c r="S38" i="50"/>
  <c r="T38" i="50"/>
  <c r="U38" i="50"/>
  <c r="V38" i="50"/>
  <c r="W38" i="50"/>
  <c r="X38" i="50"/>
  <c r="Y38" i="50"/>
  <c r="Y34" i="49"/>
  <c r="X34" i="49"/>
  <c r="W34" i="49"/>
  <c r="V34" i="49"/>
  <c r="U34" i="49"/>
  <c r="T34" i="49"/>
  <c r="S34" i="49"/>
  <c r="R34" i="49"/>
  <c r="Y33" i="49"/>
  <c r="X33" i="49"/>
  <c r="W33" i="49"/>
  <c r="V33" i="49"/>
  <c r="U33" i="49"/>
  <c r="T33" i="49"/>
  <c r="S33" i="49"/>
  <c r="R33" i="49"/>
  <c r="Y32" i="49"/>
  <c r="X32" i="49"/>
  <c r="W32" i="49"/>
  <c r="V32" i="49"/>
  <c r="U32" i="49"/>
  <c r="T32" i="49"/>
  <c r="S32" i="49"/>
  <c r="R32" i="49"/>
  <c r="Q34" i="49"/>
  <c r="Q33" i="49"/>
  <c r="Q32" i="49"/>
  <c r="Y27" i="49"/>
  <c r="X27" i="49"/>
  <c r="W27" i="49"/>
  <c r="V27" i="49"/>
  <c r="U27" i="49"/>
  <c r="T27" i="49"/>
  <c r="T28" i="49" s="1"/>
  <c r="S27" i="49"/>
  <c r="R27" i="49"/>
  <c r="W28" i="49" s="1"/>
  <c r="M33" i="48"/>
  <c r="L33" i="48"/>
  <c r="K33" i="48"/>
  <c r="J33" i="48"/>
  <c r="I33" i="48"/>
  <c r="H33" i="48"/>
  <c r="G33" i="48"/>
  <c r="F33" i="48"/>
  <c r="P30" i="48"/>
  <c r="P29" i="48"/>
  <c r="P28" i="48"/>
  <c r="P27" i="48"/>
  <c r="S30" i="48"/>
  <c r="S29" i="48"/>
  <c r="S28" i="48"/>
  <c r="S27" i="48"/>
  <c r="M31" i="48"/>
  <c r="L31" i="48"/>
  <c r="K31" i="48"/>
  <c r="J31" i="48"/>
  <c r="I31" i="48"/>
  <c r="H31" i="48"/>
  <c r="G31" i="48"/>
  <c r="F31" i="48"/>
  <c r="M30" i="48"/>
  <c r="L30" i="48"/>
  <c r="K30" i="48"/>
  <c r="J30" i="48"/>
  <c r="I30" i="48"/>
  <c r="H30" i="48"/>
  <c r="G30" i="48"/>
  <c r="F30" i="48"/>
  <c r="M34" i="47"/>
  <c r="L34" i="47"/>
  <c r="K34" i="47"/>
  <c r="J34" i="47"/>
  <c r="I34" i="47"/>
  <c r="H34" i="47"/>
  <c r="G34" i="47"/>
  <c r="F34" i="47"/>
  <c r="P31" i="47"/>
  <c r="P30" i="47"/>
  <c r="P29" i="47"/>
  <c r="P28" i="47"/>
  <c r="P27" i="47"/>
  <c r="M32" i="47"/>
  <c r="L32" i="47"/>
  <c r="K32" i="47"/>
  <c r="J32" i="47"/>
  <c r="I32" i="47"/>
  <c r="H32" i="47"/>
  <c r="G32" i="47"/>
  <c r="F32" i="47"/>
  <c r="M31" i="47"/>
  <c r="L31" i="47"/>
  <c r="K31" i="47"/>
  <c r="J31" i="47"/>
  <c r="I31" i="47"/>
  <c r="H31" i="47"/>
  <c r="G31" i="47"/>
  <c r="F31" i="47"/>
  <c r="M34" i="46"/>
  <c r="L34" i="46"/>
  <c r="K34" i="46"/>
  <c r="J34" i="46"/>
  <c r="I34" i="46"/>
  <c r="H34" i="46"/>
  <c r="G34" i="46"/>
  <c r="F34" i="46"/>
  <c r="S31" i="46"/>
  <c r="S30" i="46"/>
  <c r="S29" i="46"/>
  <c r="S28" i="46"/>
  <c r="S27" i="46"/>
  <c r="P31" i="46"/>
  <c r="P30" i="46"/>
  <c r="P29" i="46"/>
  <c r="P28" i="46"/>
  <c r="P27" i="46"/>
  <c r="M32" i="46"/>
  <c r="L32" i="46"/>
  <c r="K32" i="46"/>
  <c r="J32" i="46"/>
  <c r="I32" i="46"/>
  <c r="H32" i="46"/>
  <c r="G32" i="46"/>
  <c r="F32" i="46"/>
  <c r="M31" i="46"/>
  <c r="L31" i="46"/>
  <c r="K31" i="46"/>
  <c r="J31" i="46"/>
  <c r="I31" i="46"/>
  <c r="H31" i="46"/>
  <c r="G31" i="46"/>
  <c r="F31" i="46"/>
  <c r="L35" i="45"/>
  <c r="K35" i="45"/>
  <c r="J35" i="45"/>
  <c r="I35" i="45"/>
  <c r="H35" i="45"/>
  <c r="G35" i="45"/>
  <c r="F35" i="45"/>
  <c r="E35" i="45"/>
  <c r="O32" i="45"/>
  <c r="O31" i="45"/>
  <c r="O30" i="45"/>
  <c r="O29" i="45"/>
  <c r="O28" i="45"/>
  <c r="O27" i="45"/>
  <c r="L33" i="45"/>
  <c r="K33" i="45"/>
  <c r="J33" i="45"/>
  <c r="I33" i="45"/>
  <c r="H33" i="45"/>
  <c r="G33" i="45"/>
  <c r="F33" i="45"/>
  <c r="E33" i="45"/>
  <c r="L32" i="45"/>
  <c r="K32" i="45"/>
  <c r="J32" i="45"/>
  <c r="I32" i="45"/>
  <c r="H32" i="45"/>
  <c r="G32" i="45"/>
  <c r="F32" i="45"/>
  <c r="E32" i="45"/>
  <c r="O33" i="44"/>
  <c r="O32" i="44"/>
  <c r="O31" i="44"/>
  <c r="O30" i="44"/>
  <c r="O29" i="44"/>
  <c r="O28" i="44"/>
  <c r="O27" i="44"/>
  <c r="L34" i="44"/>
  <c r="K34" i="44"/>
  <c r="J34" i="44"/>
  <c r="I34" i="44"/>
  <c r="H34" i="44"/>
  <c r="G34" i="44"/>
  <c r="F34" i="44"/>
  <c r="E34" i="44"/>
  <c r="L33" i="44"/>
  <c r="K33" i="44"/>
  <c r="J33" i="44"/>
  <c r="I33" i="44"/>
  <c r="H33" i="44"/>
  <c r="G33" i="44"/>
  <c r="F33" i="44"/>
  <c r="E33" i="44"/>
  <c r="L34" i="35"/>
  <c r="K34" i="35"/>
  <c r="J34" i="35"/>
  <c r="I34" i="35"/>
  <c r="H34" i="35"/>
  <c r="G34" i="35"/>
  <c r="F34" i="35"/>
  <c r="E34" i="35"/>
  <c r="L36" i="35"/>
  <c r="K36" i="35"/>
  <c r="J36" i="35"/>
  <c r="I36" i="35"/>
  <c r="H36" i="35"/>
  <c r="G36" i="35"/>
  <c r="F36" i="35"/>
  <c r="E36" i="35"/>
  <c r="L35" i="35"/>
  <c r="K35" i="35"/>
  <c r="J35" i="35"/>
  <c r="I35" i="35"/>
  <c r="H35" i="35"/>
  <c r="G35" i="35"/>
  <c r="F35" i="35"/>
  <c r="E35" i="35"/>
  <c r="L33" i="35"/>
  <c r="K33" i="35"/>
  <c r="J33" i="35"/>
  <c r="I33" i="35"/>
  <c r="H33" i="35"/>
  <c r="G33" i="35"/>
  <c r="F33" i="35"/>
  <c r="E33" i="35"/>
  <c r="L42" i="34"/>
  <c r="K42" i="34"/>
  <c r="J42" i="34"/>
  <c r="I42" i="34"/>
  <c r="H42" i="34"/>
  <c r="G42" i="34"/>
  <c r="F42" i="34"/>
  <c r="E42" i="34"/>
  <c r="L41" i="34"/>
  <c r="K41" i="34"/>
  <c r="J41" i="34"/>
  <c r="I41" i="34"/>
  <c r="H41" i="34"/>
  <c r="G41" i="34"/>
  <c r="F41" i="34"/>
  <c r="E41" i="34"/>
  <c r="L40" i="34"/>
  <c r="K40" i="34"/>
  <c r="J40" i="34"/>
  <c r="I40" i="34"/>
  <c r="H40" i="34"/>
  <c r="G40" i="34"/>
  <c r="F40" i="34"/>
  <c r="E40" i="34"/>
  <c r="F45" i="79"/>
  <c r="G45" i="79"/>
  <c r="H45" i="79"/>
  <c r="I45" i="79"/>
  <c r="J45" i="79"/>
  <c r="K45" i="79"/>
  <c r="L45" i="79"/>
  <c r="M45" i="79"/>
  <c r="F46" i="79"/>
  <c r="G46" i="79"/>
  <c r="H46" i="79"/>
  <c r="I46" i="79"/>
  <c r="J46" i="79"/>
  <c r="K46" i="79"/>
  <c r="L46" i="79"/>
  <c r="M46" i="79"/>
  <c r="F47" i="79"/>
  <c r="G47" i="79"/>
  <c r="H47" i="79"/>
  <c r="I47" i="79"/>
  <c r="J47" i="79"/>
  <c r="K47" i="79"/>
  <c r="L47" i="79"/>
  <c r="M47" i="79"/>
  <c r="L55" i="75"/>
  <c r="K55" i="75"/>
  <c r="J55" i="75"/>
  <c r="I55" i="75"/>
  <c r="H55" i="75"/>
  <c r="G55" i="75"/>
  <c r="F55" i="75"/>
  <c r="L54" i="75"/>
  <c r="K54" i="75"/>
  <c r="J54" i="75"/>
  <c r="I54" i="75"/>
  <c r="H54" i="75"/>
  <c r="G54" i="75"/>
  <c r="F54" i="75"/>
  <c r="L53" i="75"/>
  <c r="K53" i="75"/>
  <c r="J53" i="75"/>
  <c r="I53" i="75"/>
  <c r="H53" i="75"/>
  <c r="G53" i="75"/>
  <c r="F53" i="75"/>
  <c r="L52" i="75"/>
  <c r="K52" i="75"/>
  <c r="J52" i="75"/>
  <c r="I52" i="75"/>
  <c r="H52" i="75"/>
  <c r="G52" i="75"/>
  <c r="F52" i="75"/>
  <c r="L51" i="75"/>
  <c r="K51" i="75"/>
  <c r="J51" i="75"/>
  <c r="I51" i="75"/>
  <c r="H51" i="75"/>
  <c r="G51" i="75"/>
  <c r="F51" i="75"/>
  <c r="L50" i="75"/>
  <c r="K50" i="75"/>
  <c r="J50" i="75"/>
  <c r="I50" i="75"/>
  <c r="H50" i="75"/>
  <c r="G50" i="75"/>
  <c r="F50" i="75"/>
  <c r="L49" i="75"/>
  <c r="K49" i="75"/>
  <c r="J49" i="75"/>
  <c r="I49" i="75"/>
  <c r="H49" i="75"/>
  <c r="G49" i="75"/>
  <c r="F49" i="75"/>
  <c r="L48" i="75"/>
  <c r="K48" i="75"/>
  <c r="J48" i="75"/>
  <c r="I48" i="75"/>
  <c r="H48" i="75"/>
  <c r="G48" i="75"/>
  <c r="F48" i="75"/>
  <c r="L47" i="75"/>
  <c r="K47" i="75"/>
  <c r="J47" i="75"/>
  <c r="I47" i="75"/>
  <c r="H47" i="75"/>
  <c r="G47" i="75"/>
  <c r="F47" i="75"/>
  <c r="L46" i="75"/>
  <c r="K46" i="75"/>
  <c r="J46" i="75"/>
  <c r="I46" i="75"/>
  <c r="H46" i="75"/>
  <c r="G46" i="75"/>
  <c r="F46" i="75"/>
  <c r="E55" i="75"/>
  <c r="E54" i="75"/>
  <c r="E53" i="75"/>
  <c r="E52" i="75"/>
  <c r="E51" i="75"/>
  <c r="E50" i="75"/>
  <c r="E49" i="75"/>
  <c r="E48" i="75"/>
  <c r="E47" i="75"/>
  <c r="E46" i="75"/>
  <c r="L62" i="72"/>
  <c r="K62" i="72"/>
  <c r="J62" i="72"/>
  <c r="I62" i="72"/>
  <c r="H62" i="72"/>
  <c r="G62" i="72"/>
  <c r="F62" i="72"/>
  <c r="L61" i="72"/>
  <c r="K61" i="72"/>
  <c r="J61" i="72"/>
  <c r="I61" i="72"/>
  <c r="H61" i="72"/>
  <c r="G61" i="72"/>
  <c r="F61" i="72"/>
  <c r="L60" i="72"/>
  <c r="K60" i="72"/>
  <c r="J60" i="72"/>
  <c r="I60" i="72"/>
  <c r="H60" i="72"/>
  <c r="G60" i="72"/>
  <c r="F60" i="72"/>
  <c r="L59" i="72"/>
  <c r="K59" i="72"/>
  <c r="J59" i="72"/>
  <c r="I59" i="72"/>
  <c r="H59" i="72"/>
  <c r="G59" i="72"/>
  <c r="F59" i="72"/>
  <c r="L58" i="72"/>
  <c r="K58" i="72"/>
  <c r="J58" i="72"/>
  <c r="I58" i="72"/>
  <c r="H58" i="72"/>
  <c r="G58" i="72"/>
  <c r="F58" i="72"/>
  <c r="L57" i="72"/>
  <c r="K57" i="72"/>
  <c r="J57" i="72"/>
  <c r="I57" i="72"/>
  <c r="H57" i="72"/>
  <c r="G57" i="72"/>
  <c r="F57" i="72"/>
  <c r="L56" i="72"/>
  <c r="K56" i="72"/>
  <c r="J56" i="72"/>
  <c r="I56" i="72"/>
  <c r="H56" i="72"/>
  <c r="G56" i="72"/>
  <c r="F56" i="72"/>
  <c r="L55" i="72"/>
  <c r="K55" i="72"/>
  <c r="J55" i="72"/>
  <c r="I55" i="72"/>
  <c r="H55" i="72"/>
  <c r="G55" i="72"/>
  <c r="F55" i="72"/>
  <c r="L54" i="72"/>
  <c r="K54" i="72"/>
  <c r="J54" i="72"/>
  <c r="I54" i="72"/>
  <c r="H54" i="72"/>
  <c r="G54" i="72"/>
  <c r="F54" i="72"/>
  <c r="L53" i="72"/>
  <c r="K53" i="72"/>
  <c r="J53" i="72"/>
  <c r="I53" i="72"/>
  <c r="H53" i="72"/>
  <c r="G53" i="72"/>
  <c r="F53" i="72"/>
  <c r="L52" i="72"/>
  <c r="K52" i="72"/>
  <c r="J52" i="72"/>
  <c r="I52" i="72"/>
  <c r="H52" i="72"/>
  <c r="G52" i="72"/>
  <c r="F52" i="72"/>
  <c r="L51" i="72"/>
  <c r="K51" i="72"/>
  <c r="J51" i="72"/>
  <c r="I51" i="72"/>
  <c r="H51" i="72"/>
  <c r="G51" i="72"/>
  <c r="F51" i="72"/>
  <c r="L50" i="72"/>
  <c r="K50" i="72"/>
  <c r="J50" i="72"/>
  <c r="I50" i="72"/>
  <c r="H50" i="72"/>
  <c r="G50" i="72"/>
  <c r="F50" i="72"/>
  <c r="L49" i="72"/>
  <c r="K49" i="72"/>
  <c r="J49" i="72"/>
  <c r="I49" i="72"/>
  <c r="H49" i="72"/>
  <c r="G49" i="72"/>
  <c r="F49" i="72"/>
  <c r="L48" i="72"/>
  <c r="K48" i="72"/>
  <c r="J48" i="72"/>
  <c r="I48" i="72"/>
  <c r="H48" i="72"/>
  <c r="G48" i="72"/>
  <c r="F48" i="72"/>
  <c r="L47" i="72"/>
  <c r="K47" i="72"/>
  <c r="J47" i="72"/>
  <c r="I47" i="72"/>
  <c r="H47" i="72"/>
  <c r="G47" i="72"/>
  <c r="F47" i="72"/>
  <c r="L46" i="72"/>
  <c r="K46" i="72"/>
  <c r="J46" i="72"/>
  <c r="I46" i="72"/>
  <c r="H46" i="72"/>
  <c r="G46" i="72"/>
  <c r="F46" i="72"/>
  <c r="E62" i="72"/>
  <c r="E61" i="72"/>
  <c r="E60" i="72"/>
  <c r="E59" i="72"/>
  <c r="E58" i="72"/>
  <c r="E57" i="72"/>
  <c r="E56" i="72"/>
  <c r="E55" i="72"/>
  <c r="E54" i="72"/>
  <c r="E53" i="72"/>
  <c r="E52" i="72"/>
  <c r="E51" i="72"/>
  <c r="E50" i="72"/>
  <c r="E49" i="72"/>
  <c r="E48" i="72"/>
  <c r="E47" i="72"/>
  <c r="E46" i="72"/>
  <c r="N38" i="67"/>
  <c r="M38" i="67"/>
  <c r="L38" i="67"/>
  <c r="K38" i="67"/>
  <c r="J38" i="67"/>
  <c r="I38" i="67"/>
  <c r="H38" i="67"/>
  <c r="G38" i="67"/>
  <c r="M32" i="69"/>
  <c r="L32" i="69"/>
  <c r="K32" i="69"/>
  <c r="J32" i="69"/>
  <c r="I32" i="69"/>
  <c r="H32" i="69"/>
  <c r="G32" i="69"/>
  <c r="F32" i="69"/>
  <c r="N36" i="68"/>
  <c r="M36" i="68"/>
  <c r="L36" i="68"/>
  <c r="K36" i="68"/>
  <c r="J36" i="68"/>
  <c r="I36" i="68"/>
  <c r="H36" i="68"/>
  <c r="G36" i="68"/>
  <c r="L31" i="66"/>
  <c r="K31" i="66"/>
  <c r="J31" i="66"/>
  <c r="I31" i="66"/>
  <c r="H31" i="66"/>
  <c r="G31" i="66"/>
  <c r="F31" i="66"/>
  <c r="E31" i="66"/>
  <c r="L38" i="32"/>
  <c r="K38" i="32"/>
  <c r="J38" i="32"/>
  <c r="I38" i="32"/>
  <c r="H38" i="32"/>
  <c r="G38" i="32"/>
  <c r="F38" i="32"/>
  <c r="E38" i="32"/>
  <c r="L37" i="32"/>
  <c r="K37" i="32"/>
  <c r="J37" i="32"/>
  <c r="I37" i="32"/>
  <c r="H37" i="32"/>
  <c r="G37" i="32"/>
  <c r="F37" i="32"/>
  <c r="E37" i="32"/>
  <c r="L36" i="32"/>
  <c r="K36" i="32"/>
  <c r="J36" i="32"/>
  <c r="I36" i="32"/>
  <c r="H36" i="32"/>
  <c r="G36" i="32"/>
  <c r="F36" i="32"/>
  <c r="E36" i="32"/>
  <c r="L35" i="32"/>
  <c r="K35" i="32"/>
  <c r="J35" i="32"/>
  <c r="I35" i="32"/>
  <c r="H35" i="32"/>
  <c r="G35" i="32"/>
  <c r="F35" i="32"/>
  <c r="E35" i="32"/>
  <c r="L34" i="32"/>
  <c r="K34" i="32"/>
  <c r="J34" i="32"/>
  <c r="I34" i="32"/>
  <c r="H34" i="32"/>
  <c r="G34" i="32"/>
  <c r="F34" i="32"/>
  <c r="E34" i="32"/>
  <c r="L33" i="32"/>
  <c r="K33" i="32"/>
  <c r="J33" i="32"/>
  <c r="I33" i="32"/>
  <c r="H33" i="32"/>
  <c r="G33" i="32"/>
  <c r="F33" i="32"/>
  <c r="E33" i="32"/>
  <c r="L32" i="32"/>
  <c r="K32" i="32"/>
  <c r="J32" i="32"/>
  <c r="I32" i="32"/>
  <c r="H32" i="32"/>
  <c r="G32" i="32"/>
  <c r="F32" i="32"/>
  <c r="E32" i="32"/>
  <c r="L31" i="32"/>
  <c r="K31" i="32"/>
  <c r="J31" i="32"/>
  <c r="I31" i="32"/>
  <c r="H31" i="32"/>
  <c r="G31" i="32"/>
  <c r="F31" i="32"/>
  <c r="E31" i="32"/>
  <c r="L30" i="32"/>
  <c r="K30" i="32"/>
  <c r="J30" i="32"/>
  <c r="I30" i="32"/>
  <c r="H30" i="32"/>
  <c r="G30" i="32"/>
  <c r="F30" i="32"/>
  <c r="E30" i="32"/>
  <c r="L42" i="5"/>
  <c r="K42" i="5"/>
  <c r="J42" i="5"/>
  <c r="I42" i="5"/>
  <c r="H42" i="5"/>
  <c r="G42" i="5"/>
  <c r="F42" i="5"/>
  <c r="E42" i="5"/>
  <c r="L41" i="5"/>
  <c r="K41" i="5"/>
  <c r="J41" i="5"/>
  <c r="I41" i="5"/>
  <c r="H41" i="5"/>
  <c r="G41" i="5"/>
  <c r="F41" i="5"/>
  <c r="E41" i="5"/>
  <c r="L40" i="5"/>
  <c r="K40" i="5"/>
  <c r="J40" i="5"/>
  <c r="I40" i="5"/>
  <c r="H40" i="5"/>
  <c r="G40" i="5"/>
  <c r="F40" i="5"/>
  <c r="E40" i="5"/>
  <c r="L39" i="5"/>
  <c r="K39" i="5"/>
  <c r="J39" i="5"/>
  <c r="I39" i="5"/>
  <c r="H39" i="5"/>
  <c r="G39" i="5"/>
  <c r="F39" i="5"/>
  <c r="E39" i="5"/>
  <c r="L38" i="5"/>
  <c r="K38" i="5"/>
  <c r="J38" i="5"/>
  <c r="I38" i="5"/>
  <c r="H38" i="5"/>
  <c r="G38" i="5"/>
  <c r="F38" i="5"/>
  <c r="E38" i="5"/>
  <c r="L37" i="5"/>
  <c r="K37" i="5"/>
  <c r="J37" i="5"/>
  <c r="I37" i="5"/>
  <c r="H37" i="5"/>
  <c r="G37" i="5"/>
  <c r="F37" i="5"/>
  <c r="E37" i="5"/>
  <c r="L36" i="5"/>
  <c r="K36" i="5"/>
  <c r="J36" i="5"/>
  <c r="I36" i="5"/>
  <c r="H36" i="5"/>
  <c r="G36" i="5"/>
  <c r="F36" i="5"/>
  <c r="E36" i="5"/>
  <c r="L35" i="5"/>
  <c r="K35" i="5"/>
  <c r="J35" i="5"/>
  <c r="I35" i="5"/>
  <c r="H35" i="5"/>
  <c r="G35" i="5"/>
  <c r="F35" i="5"/>
  <c r="E35" i="5"/>
  <c r="L34" i="5"/>
  <c r="K34" i="5"/>
  <c r="J34" i="5"/>
  <c r="I34" i="5"/>
  <c r="H34" i="5"/>
  <c r="G34" i="5"/>
  <c r="F34" i="5"/>
  <c r="E34" i="5"/>
  <c r="L33" i="5"/>
  <c r="K33" i="5"/>
  <c r="J33" i="5"/>
  <c r="I33" i="5"/>
  <c r="H33" i="5"/>
  <c r="G33" i="5"/>
  <c r="F33" i="5"/>
  <c r="E33" i="5"/>
  <c r="L32" i="5"/>
  <c r="K32" i="5"/>
  <c r="J32" i="5"/>
  <c r="I32" i="5"/>
  <c r="H32" i="5"/>
  <c r="G32" i="5"/>
  <c r="F32" i="5"/>
  <c r="E32" i="5"/>
  <c r="L31" i="5"/>
  <c r="K31" i="5"/>
  <c r="J31" i="5"/>
  <c r="I31" i="5"/>
  <c r="H31" i="5"/>
  <c r="G31" i="5"/>
  <c r="F31" i="5"/>
  <c r="E31" i="5"/>
  <c r="L30" i="5"/>
  <c r="K30" i="5"/>
  <c r="J30" i="5"/>
  <c r="I30" i="5"/>
  <c r="H30" i="5"/>
  <c r="G30" i="5"/>
  <c r="F30" i="5"/>
  <c r="E30" i="5"/>
  <c r="H34" i="56" l="1"/>
  <c r="J34" i="56"/>
  <c r="K34" i="56"/>
  <c r="I34" i="56"/>
  <c r="W29" i="55"/>
  <c r="Y29" i="55"/>
  <c r="V29" i="55"/>
  <c r="X29" i="55"/>
  <c r="X28" i="53"/>
  <c r="Y28" i="53"/>
  <c r="W28" i="53"/>
  <c r="U28" i="50"/>
  <c r="T28" i="50"/>
  <c r="S28" i="53"/>
  <c r="V28" i="53"/>
  <c r="U28" i="51"/>
  <c r="T28" i="51"/>
  <c r="S28" i="52"/>
  <c r="T28" i="53"/>
  <c r="V28" i="51"/>
  <c r="T28" i="52"/>
  <c r="Y28" i="52"/>
  <c r="X28" i="52"/>
  <c r="W28" i="52"/>
  <c r="V28" i="52"/>
  <c r="Y28" i="50"/>
  <c r="Y28" i="51"/>
  <c r="X28" i="50"/>
  <c r="X28" i="51"/>
  <c r="W28" i="50"/>
  <c r="W28" i="51"/>
  <c r="V28" i="50"/>
  <c r="U28" i="49"/>
  <c r="R28" i="49"/>
  <c r="X28" i="49"/>
  <c r="Y28" i="49"/>
  <c r="S28" i="49"/>
  <c r="V28" i="49"/>
</calcChain>
</file>

<file path=xl/sharedStrings.xml><?xml version="1.0" encoding="utf-8"?>
<sst xmlns="http://schemas.openxmlformats.org/spreadsheetml/2006/main" count="10782" uniqueCount="1309">
  <si>
    <t>scenario</t>
  </si>
  <si>
    <t>region</t>
  </si>
  <si>
    <t>Units</t>
  </si>
  <si>
    <t>Total</t>
  </si>
  <si>
    <t>MTC</t>
  </si>
  <si>
    <t>subsector</t>
  </si>
  <si>
    <t>biomass</t>
  </si>
  <si>
    <t>EJ</t>
  </si>
  <si>
    <t>coal</t>
  </si>
  <si>
    <t>gas</t>
  </si>
  <si>
    <t>geo</t>
  </si>
  <si>
    <t>hydro</t>
  </si>
  <si>
    <t>hydrogen</t>
  </si>
  <si>
    <t>refined liquids</t>
  </si>
  <si>
    <t>solar PV</t>
  </si>
  <si>
    <t>solar rooftop PV</t>
  </si>
  <si>
    <t>wind offshore</t>
  </si>
  <si>
    <t>wind onshore</t>
  </si>
  <si>
    <t>nuclear</t>
  </si>
  <si>
    <t>solar CSP</t>
  </si>
  <si>
    <t>sector</t>
  </si>
  <si>
    <t>biomass growth</t>
  </si>
  <si>
    <t>commercial</t>
  </si>
  <si>
    <t>electricity</t>
  </si>
  <si>
    <t>fuel production</t>
  </si>
  <si>
    <t>industry</t>
  </si>
  <si>
    <t>residential</t>
  </si>
  <si>
    <t>transport-ALM</t>
  </si>
  <si>
    <t>transport-HDV</t>
  </si>
  <si>
    <t>transport-LDV</t>
  </si>
  <si>
    <t>Year</t>
  </si>
  <si>
    <t>technology</t>
  </si>
  <si>
    <t>comm heating</t>
  </si>
  <si>
    <t>wood furnace</t>
  </si>
  <si>
    <t>electric heat pump</t>
  </si>
  <si>
    <t>gas furnace</t>
  </si>
  <si>
    <t>comm hot water</t>
  </si>
  <si>
    <t>electric heat pump water heater</t>
  </si>
  <si>
    <t>gas to liquids</t>
  </si>
  <si>
    <t>resid cooling</t>
  </si>
  <si>
    <t>air conditioning hi-eff</t>
  </si>
  <si>
    <t>resid hot water</t>
  </si>
  <si>
    <t>International Aviation</t>
  </si>
  <si>
    <t>BEV</t>
  </si>
  <si>
    <t>Domestic Ship</t>
  </si>
  <si>
    <t>Liquids</t>
  </si>
  <si>
    <t>FT biofuels</t>
  </si>
  <si>
    <t>biodiesel</t>
  </si>
  <si>
    <t>cellulosic ethanol</t>
  </si>
  <si>
    <t>corn ethanol</t>
  </si>
  <si>
    <t>FCEV</t>
  </si>
  <si>
    <t>Hybrid Liquids</t>
  </si>
  <si>
    <t>International Ship</t>
  </si>
  <si>
    <t>biomass to H2</t>
  </si>
  <si>
    <t>biomass to H2 CCS</t>
  </si>
  <si>
    <t>natural gas steam reforming</t>
  </si>
  <si>
    <t>thermal splitting</t>
  </si>
  <si>
    <t>traded natural gas</t>
  </si>
  <si>
    <t>traded oil</t>
  </si>
  <si>
    <t>million pass-km</t>
  </si>
  <si>
    <t>million ton-km</t>
  </si>
  <si>
    <t>trn_freight_road</t>
  </si>
  <si>
    <t>Heavy truck</t>
  </si>
  <si>
    <t>NG</t>
  </si>
  <si>
    <t>Medium truck</t>
  </si>
  <si>
    <t>Domestic Aviation</t>
  </si>
  <si>
    <t>Value</t>
  </si>
  <si>
    <t>input</t>
  </si>
  <si>
    <t>crude oil</t>
  </si>
  <si>
    <t>fuel</t>
  </si>
  <si>
    <t>GLIMPSEv1-Reference,date=2023-1-5T09:23:06-04:00</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</si>
  <si>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</si>
  <si>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</si>
  <si>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</si>
  <si>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</si>
  <si>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</si>
  <si>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</si>
  <si>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</si>
  <si>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</si>
  <si>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</si>
  <si>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</si>
  <si>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</si>
  <si>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</si>
  <si>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</si>
  <si>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</si>
  <si>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</si>
  <si>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</si>
  <si>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</si>
  <si>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</si>
  <si>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</si>
  <si>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</si>
  <si>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</si>
  <si>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</si>
  <si>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</si>
  <si>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</si>
  <si>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</si>
  <si>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</si>
  <si>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</si>
  <si>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</si>
  <si>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</si>
  <si>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</si>
  <si>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</si>
  <si>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</si>
  <si>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</si>
  <si>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</si>
  <si>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</si>
  <si>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</si>
  <si>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</si>
  <si>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</si>
  <si>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</si>
  <si>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</si>
  <si>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</si>
  <si>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</si>
  <si>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</si>
  <si>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</si>
  <si>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USA</t>
  </si>
  <si>
    <t>UT</t>
  </si>
  <si>
    <t>VA</t>
  </si>
  <si>
    <t>VT</t>
  </si>
  <si>
    <t>WA</t>
  </si>
  <si>
    <t>WI</t>
  </si>
  <si>
    <t>WV</t>
  </si>
  <si>
    <t>WY</t>
  </si>
  <si>
    <t>GCAM5p4-Ref-Orig,date=2023-1-5T07:57:08-04:00</t>
  </si>
  <si>
    <t>GLIMPSEv1-Tax-100C-5pct,date=2023-1-5T12:21:28-04:00</t>
  </si>
  <si>
    <t>Diffrences</t>
  </si>
  <si>
    <t>geothermal</t>
  </si>
  <si>
    <t>solar</t>
  </si>
  <si>
    <t>wind</t>
  </si>
  <si>
    <t>natural gas</t>
  </si>
  <si>
    <t>oil</t>
  </si>
  <si>
    <t>traded coal</t>
  </si>
  <si>
    <t>oil refining</t>
  </si>
  <si>
    <t>buildings</t>
  </si>
  <si>
    <t>trn_pass_road_LDV</t>
  </si>
  <si>
    <t>trn_pass_road_LDV_4W</t>
  </si>
  <si>
    <t>comm cooking</t>
  </si>
  <si>
    <t>electric range</t>
  </si>
  <si>
    <t>electric range hi-eff</t>
  </si>
  <si>
    <t>gas range</t>
  </si>
  <si>
    <t>gas range hi-eff</t>
  </si>
  <si>
    <t>comm cooling</t>
  </si>
  <si>
    <t>air conditioning</t>
  </si>
  <si>
    <t>gas cooling</t>
  </si>
  <si>
    <t>coal furnace</t>
  </si>
  <si>
    <t>electric furnace</t>
  </si>
  <si>
    <t>fuel furnace</t>
  </si>
  <si>
    <t>gas furnace hi-eff</t>
  </si>
  <si>
    <t>electric resistance water heater</t>
  </si>
  <si>
    <t>fuel water heater</t>
  </si>
  <si>
    <t>gas water heater</t>
  </si>
  <si>
    <t>gas water heater hi-eff</t>
  </si>
  <si>
    <t>comm lighting</t>
  </si>
  <si>
    <t>fluorescent</t>
  </si>
  <si>
    <t>petalumen-hours</t>
  </si>
  <si>
    <t>incandescent</t>
  </si>
  <si>
    <t>solid state</t>
  </si>
  <si>
    <t>comm non-building</t>
  </si>
  <si>
    <t>comm office</t>
  </si>
  <si>
    <t>office equipment</t>
  </si>
  <si>
    <t>comm other</t>
  </si>
  <si>
    <t>comm refrigeration</t>
  </si>
  <si>
    <t>refrigeration</t>
  </si>
  <si>
    <t>refrigeration hi-eff</t>
  </si>
  <si>
    <t>comm ventilation</t>
  </si>
  <si>
    <t>ventilation</t>
  </si>
  <si>
    <t>million km3</t>
  </si>
  <si>
    <t>ventilation hi-eff</t>
  </si>
  <si>
    <t>resid clothes dryers</t>
  </si>
  <si>
    <t>clothes dryer</t>
  </si>
  <si>
    <t>Mt</t>
  </si>
  <si>
    <t>clothes dryer hi-eff</t>
  </si>
  <si>
    <t>resid clothes washers</t>
  </si>
  <si>
    <t>clothes washer</t>
  </si>
  <si>
    <t>billion cycles</t>
  </si>
  <si>
    <t>clothes washer hi-eff</t>
  </si>
  <si>
    <t>resid computers</t>
  </si>
  <si>
    <t>resid cooking</t>
  </si>
  <si>
    <t>electric oven</t>
  </si>
  <si>
    <t>gas oven</t>
  </si>
  <si>
    <t>gas oven hi-eff</t>
  </si>
  <si>
    <t>lpg oven</t>
  </si>
  <si>
    <t>lpg oven hi-eff</t>
  </si>
  <si>
    <t>resid dishwashers</t>
  </si>
  <si>
    <t>dishwasher</t>
  </si>
  <si>
    <t>dishwasher hi-eff</t>
  </si>
  <si>
    <t>resid freezers</t>
  </si>
  <si>
    <t>freezer</t>
  </si>
  <si>
    <t>freezer hi-eff</t>
  </si>
  <si>
    <t>resid furnace fans</t>
  </si>
  <si>
    <t>resid heating</t>
  </si>
  <si>
    <t>fuel furnace hi-eff</t>
  </si>
  <si>
    <t>electric resistance water heater hi-eff</t>
  </si>
  <si>
    <t>fuel water heater hi-eff</t>
  </si>
  <si>
    <t>resid lighting</t>
  </si>
  <si>
    <t>resid other</t>
  </si>
  <si>
    <t>resid refrigerators</t>
  </si>
  <si>
    <t>refrigerator</t>
  </si>
  <si>
    <t>refrigerator hi-eff</t>
  </si>
  <si>
    <t>resid televisions</t>
  </si>
  <si>
    <t>2W and 3W</t>
  </si>
  <si>
    <t>4W</t>
  </si>
  <si>
    <t>Bus</t>
  </si>
  <si>
    <t>Car</t>
  </si>
  <si>
    <t>Cycle</t>
  </si>
  <si>
    <t>Hydrogen</t>
  </si>
  <si>
    <t>Freight Rail</t>
  </si>
  <si>
    <t>HSR</t>
  </si>
  <si>
    <t>Electric</t>
  </si>
  <si>
    <t>LDV</t>
  </si>
  <si>
    <t>Large Car and Truck</t>
  </si>
  <si>
    <t>Light truck</t>
  </si>
  <si>
    <t>Passenger Rail</t>
  </si>
  <si>
    <t>Walk</t>
  </si>
  <si>
    <t>road</t>
  </si>
  <si>
    <t>resource</t>
  </si>
  <si>
    <t>subresource</t>
  </si>
  <si>
    <t>unconventional oil</t>
  </si>
  <si>
    <t>GHG</t>
  </si>
  <si>
    <t>Sector</t>
  </si>
  <si>
    <t>NOx</t>
  </si>
  <si>
    <t>Tg</t>
  </si>
  <si>
    <t>industrial processes</t>
  </si>
  <si>
    <t>urban processes</t>
  </si>
  <si>
    <t>SO2</t>
  </si>
  <si>
    <t>PM2.5</t>
  </si>
  <si>
    <t>biomass w/CCS</t>
  </si>
  <si>
    <t>coal w/CCS</t>
  </si>
  <si>
    <t>gas w/CCS</t>
  </si>
  <si>
    <t>refined liquids w/CCS</t>
  </si>
  <si>
    <t>Subsector</t>
  </si>
  <si>
    <t>Differences</t>
  </si>
  <si>
    <t>coal to liquids CCS level 1</t>
  </si>
  <si>
    <t>coal to liquids CCS level 2</t>
  </si>
  <si>
    <t>FT biofuels CCS level 1</t>
  </si>
  <si>
    <t>FT biofuels CCS level 2</t>
  </si>
  <si>
    <t>cellulosic ethanol CCS level 1</t>
  </si>
  <si>
    <t>cellulosic ethanol CCS level 2</t>
  </si>
  <si>
    <t>Technology</t>
  </si>
  <si>
    <t>Difference</t>
  </si>
  <si>
    <t>output</t>
  </si>
  <si>
    <t>GLIMPSEv1-Tax-100C-5pct-GLIMPSEv1-Reference</t>
  </si>
  <si>
    <t>pct (EJ)</t>
  </si>
  <si>
    <t>regional biomass</t>
  </si>
  <si>
    <t>trn_aviation_intl</t>
  </si>
  <si>
    <t>pct (million pass-km)</t>
  </si>
  <si>
    <t>trn_freight</t>
  </si>
  <si>
    <t>pct (million ton-km)</t>
  </si>
  <si>
    <t>water_td_elec_C</t>
  </si>
  <si>
    <t>PacArctic</t>
  </si>
  <si>
    <t>pct (km^3)</t>
  </si>
  <si>
    <t>water_td_elec_W</t>
  </si>
  <si>
    <t>biomass liquids</t>
  </si>
  <si>
    <t>cement</t>
  </si>
  <si>
    <t>pct (Mt)</t>
  </si>
  <si>
    <t>process heat cement</t>
  </si>
  <si>
    <t>regional biomassOil</t>
  </si>
  <si>
    <t>OilCrop</t>
  </si>
  <si>
    <t>regional corn for ethanol</t>
  </si>
  <si>
    <t>DDGS and feedcakes</t>
  </si>
  <si>
    <t>trn_shipping_intl</t>
  </si>
  <si>
    <t>TennR</t>
  </si>
  <si>
    <t>UsaCstSE</t>
  </si>
  <si>
    <t>ArkWhtRedR</t>
  </si>
  <si>
    <t>MissppRS</t>
  </si>
  <si>
    <t>MexCstNW</t>
  </si>
  <si>
    <t>UsaColoRN</t>
  </si>
  <si>
    <t>UsaColoRS</t>
  </si>
  <si>
    <t>N fertilizer</t>
  </si>
  <si>
    <t>pct (Mt N)</t>
  </si>
  <si>
    <t>water_td_an_W</t>
  </si>
  <si>
    <t>California</t>
  </si>
  <si>
    <t>desalination</t>
  </si>
  <si>
    <t>water_td_muni_W</t>
  </si>
  <si>
    <t>MissouriR</t>
  </si>
  <si>
    <t>RioGrande</t>
  </si>
  <si>
    <t>UsaCstE</t>
  </si>
  <si>
    <t>UsaCstNE</t>
  </si>
  <si>
    <t>Caribbean</t>
  </si>
  <si>
    <t>MissppRN</t>
  </si>
  <si>
    <t>GreatLakes</t>
  </si>
  <si>
    <t>OhioR</t>
  </si>
  <si>
    <t>industrial feedstocks</t>
  </si>
  <si>
    <t>TexasCst</t>
  </si>
  <si>
    <t>NelsonR</t>
  </si>
  <si>
    <t>Corn</t>
  </si>
  <si>
    <t>Corn_ArkWhtRedR</t>
  </si>
  <si>
    <t>Corn_ArkWhtRedR_IRR_hi</t>
  </si>
  <si>
    <t>Corn_ArkWhtRedR_RFD_hi</t>
  </si>
  <si>
    <t>Corn_ArkWhtRedR_IRR_lo</t>
  </si>
  <si>
    <t>Corn_ArkWhtRedR_RFD_lo</t>
  </si>
  <si>
    <t>Corn_California</t>
  </si>
  <si>
    <t>Corn_California_IRR_hi</t>
  </si>
  <si>
    <t>Corn_California_RFD_hi</t>
  </si>
  <si>
    <t>Corn_California_IRR_lo</t>
  </si>
  <si>
    <t>Corn_California_RFD_lo</t>
  </si>
  <si>
    <t>Corn_Caribbean</t>
  </si>
  <si>
    <t>Corn_Caribbean_IRR_hi</t>
  </si>
  <si>
    <t>Corn_FraserR</t>
  </si>
  <si>
    <t>Corn_FraserR_IRR_hi</t>
  </si>
  <si>
    <t>Corn_FraserR_RFD_hi</t>
  </si>
  <si>
    <t>Corn_GreatBasin</t>
  </si>
  <si>
    <t>Corn_GreatBasin_IRR_hi</t>
  </si>
  <si>
    <t>Corn_GreatBasin_RFD_hi</t>
  </si>
  <si>
    <t>Corn_GreatBasin_IRR_lo</t>
  </si>
  <si>
    <t>Corn_GreatLakes</t>
  </si>
  <si>
    <t>Corn_GreatLakes_IRR_hi</t>
  </si>
  <si>
    <t>Corn_GreatLakes_RFD_hi</t>
  </si>
  <si>
    <t>Corn_GreatLakes_IRR_lo</t>
  </si>
  <si>
    <t>Corn_MexCstNW</t>
  </si>
  <si>
    <t>Corn_MexCstNW_IRR_hi</t>
  </si>
  <si>
    <t>Corn_MissouriR</t>
  </si>
  <si>
    <t>Corn_MissouriR_IRR_hi</t>
  </si>
  <si>
    <t>Corn_MissouriR_RFD_hi</t>
  </si>
  <si>
    <t>Corn_MissouriR_IRR_lo</t>
  </si>
  <si>
    <t>Corn_MissouriR_RFD_lo</t>
  </si>
  <si>
    <t>Corn_MissppRN</t>
  </si>
  <si>
    <t>Corn_MissppRN_IRR_hi</t>
  </si>
  <si>
    <t>Corn_MissppRN_RFD_hi</t>
  </si>
  <si>
    <t>Corn_MissppRS</t>
  </si>
  <si>
    <t>Corn_MissppRS_IRR_hi</t>
  </si>
  <si>
    <t>Corn_MissppRS_RFD_hi</t>
  </si>
  <si>
    <t>Corn_MissppRS_IRR_lo</t>
  </si>
  <si>
    <t>Corn_MissppRS_RFD_lo</t>
  </si>
  <si>
    <t>Corn_NelsonR</t>
  </si>
  <si>
    <t>Corn_NelsonR_IRR_hi</t>
  </si>
  <si>
    <t>Corn_NelsonR_RFD_hi</t>
  </si>
  <si>
    <t>Corn_NelsonR_IRR_lo</t>
  </si>
  <si>
    <t>Corn_NelsonR_RFD_lo</t>
  </si>
  <si>
    <t>Corn_OhioR</t>
  </si>
  <si>
    <t>Corn_OhioR_IRR_hi</t>
  </si>
  <si>
    <t>Corn_OhioR_RFD_hi</t>
  </si>
  <si>
    <t>Corn_RioGrande</t>
  </si>
  <si>
    <t>Corn_RioGrande_IRR_hi</t>
  </si>
  <si>
    <t>Corn_RioGrande_RFD_hi</t>
  </si>
  <si>
    <t>Corn_RioGrande_IRR_lo</t>
  </si>
  <si>
    <t>Corn_TennR</t>
  </si>
  <si>
    <t>Corn_TennR_IRR_hi</t>
  </si>
  <si>
    <t>Corn_TennR_RFD_hi</t>
  </si>
  <si>
    <t>Corn_TennR_IRR_lo</t>
  </si>
  <si>
    <t>Corn_TennR_RFD_lo</t>
  </si>
  <si>
    <t>Corn_TexasCst</t>
  </si>
  <si>
    <t>Corn_TexasCst_IRR_hi</t>
  </si>
  <si>
    <t>Corn_TexasCst_RFD_hi</t>
  </si>
  <si>
    <t>Corn_TexasCst_IRR_lo</t>
  </si>
  <si>
    <t>Corn_TexasCst_RFD_lo</t>
  </si>
  <si>
    <t>Corn_UsaColoRN</t>
  </si>
  <si>
    <t>Corn_UsaColoRN_IRR_hi</t>
  </si>
  <si>
    <t>Corn_UsaColoRN_RFD_hi</t>
  </si>
  <si>
    <t>Corn_UsaColoRN_IRR_lo</t>
  </si>
  <si>
    <t>Corn_UsaColoRN_RFD_lo</t>
  </si>
  <si>
    <t>Corn_UsaColoRS</t>
  </si>
  <si>
    <t>Corn_UsaColoRS_IRR_hi</t>
  </si>
  <si>
    <t>Corn_UsaColoRS_RFD_hi</t>
  </si>
  <si>
    <t>Corn_UsaColoRS_IRR_lo</t>
  </si>
  <si>
    <t>Corn_UsaCstE</t>
  </si>
  <si>
    <t>Corn_UsaCstE_IRR_hi</t>
  </si>
  <si>
    <t>Corn_UsaCstE_RFD_hi</t>
  </si>
  <si>
    <t>Corn_UsaCstE_IRR_lo</t>
  </si>
  <si>
    <t>Corn_UsaCstE_RFD_lo</t>
  </si>
  <si>
    <t>Corn_UsaCstNE</t>
  </si>
  <si>
    <t>Corn_UsaCstNE_IRR_hi</t>
  </si>
  <si>
    <t>Corn_UsaCstNE_RFD_hi</t>
  </si>
  <si>
    <t>Corn_UsaCstNE_IRR_lo</t>
  </si>
  <si>
    <t>Corn_UsaCstNE_RFD_lo</t>
  </si>
  <si>
    <t>Corn_UsaCstSE</t>
  </si>
  <si>
    <t>Corn_UsaCstSE_IRR_hi</t>
  </si>
  <si>
    <t>Corn_UsaCstSE_RFD_hi</t>
  </si>
  <si>
    <t>Corn_UsaCstSE_IRR_lo</t>
  </si>
  <si>
    <t>Corn_UsaCstSE_RFD_lo</t>
  </si>
  <si>
    <t>Corn_UsaPacNW</t>
  </si>
  <si>
    <t>Corn_UsaPacNW_IRR_hi</t>
  </si>
  <si>
    <t>Corn_UsaPacNW_RFD_hi</t>
  </si>
  <si>
    <t>Corn_UsaPacNW_IRR_lo</t>
  </si>
  <si>
    <t>Corn_UsaPacNW_RFD_lo</t>
  </si>
  <si>
    <t>FeedCrops</t>
  </si>
  <si>
    <t>FiberCrop</t>
  </si>
  <si>
    <t>FiberCrop_ArkWhtRedR</t>
  </si>
  <si>
    <t>FiberCrop_ArkWhtRedR_IRR_hi</t>
  </si>
  <si>
    <t>FiberCrop_ArkWhtRedR_RFD_hi</t>
  </si>
  <si>
    <t>FiberCrop_California</t>
  </si>
  <si>
    <t>FiberCrop_California_IRR_hi</t>
  </si>
  <si>
    <t>FiberCrop_California_IRR_lo</t>
  </si>
  <si>
    <t>FiberCrop_California_RFD_hi</t>
  </si>
  <si>
    <t>FiberCrop_California_RFD_lo</t>
  </si>
  <si>
    <t>FiberCrop_RioGrande</t>
  </si>
  <si>
    <t>FiberCrop_RioGrande_IRR_hi</t>
  </si>
  <si>
    <t>FiberCrop_RioGrande_IRR_lo</t>
  </si>
  <si>
    <t>FiberCrop_RioGrande_RFD_hi</t>
  </si>
  <si>
    <t>FiberCrop_RioGrande_RFD_lo</t>
  </si>
  <si>
    <t>FiberCrop_TennR</t>
  </si>
  <si>
    <t>FiberCrop_TennR_IRR_hi</t>
  </si>
  <si>
    <t>FiberCrop_TennR_RFD_hi</t>
  </si>
  <si>
    <t>FiberCrop_TexasCst</t>
  </si>
  <si>
    <t>FiberCrop_TexasCst_IRR_hi</t>
  </si>
  <si>
    <t>FiberCrop_TexasCst_RFD_hi</t>
  </si>
  <si>
    <t>FiberCrop_UsaColoRS</t>
  </si>
  <si>
    <t>FiberCrop_UsaColoRS_IRR_hi</t>
  </si>
  <si>
    <t>FiberCrop_UsaColoRS_IRR_lo</t>
  </si>
  <si>
    <t>FiberCrop_UsaColoRS_RFD_hi</t>
  </si>
  <si>
    <t>FiberCrop_UsaColoRS_RFD_lo</t>
  </si>
  <si>
    <t>FiberCrop_UsaCstSE</t>
  </si>
  <si>
    <t>FiberCrop_UsaCstSE_IRR_hi</t>
  </si>
  <si>
    <t>FiberCrop_UsaCstSE_RFD_hi</t>
  </si>
  <si>
    <t>H2 central production</t>
  </si>
  <si>
    <t>MiscCrop</t>
  </si>
  <si>
    <t>MiscCrop_ArkWhtRedR</t>
  </si>
  <si>
    <t>MiscCrop_ArkWhtRedR_IRR_hi</t>
  </si>
  <si>
    <t>MiscCrop_ArkWhtRedR_RFD_hi</t>
  </si>
  <si>
    <t>MiscCrop_California</t>
  </si>
  <si>
    <t>MiscCrop_California_IRR_hi</t>
  </si>
  <si>
    <t>MiscCrop_California_IRR_lo</t>
  </si>
  <si>
    <t>MiscCrop_GreatBasin</t>
  </si>
  <si>
    <t>MiscCrop_GreatBasin_IRR_hi</t>
  </si>
  <si>
    <t>MiscCrop_MissppRS</t>
  </si>
  <si>
    <t>MiscCrop_MissppRS_IRR_hi</t>
  </si>
  <si>
    <t>MiscCrop_MissppRS_RFD_hi</t>
  </si>
  <si>
    <t>MiscCrop_RioGrande</t>
  </si>
  <si>
    <t>MiscCrop_RioGrande_IRR_hi</t>
  </si>
  <si>
    <t>MiscCrop_RioGrande_IRR_lo</t>
  </si>
  <si>
    <t>MiscCrop_TennR</t>
  </si>
  <si>
    <t>MiscCrop_TennR_RFD_hi</t>
  </si>
  <si>
    <t>MiscCrop_TexasCst</t>
  </si>
  <si>
    <t>MiscCrop_TexasCst_IRR_hi</t>
  </si>
  <si>
    <t>MiscCrop_TexasCst_RFD_hi</t>
  </si>
  <si>
    <t>MiscCrop_UsaColoRS</t>
  </si>
  <si>
    <t>MiscCrop_UsaColoRS_IRR_hi</t>
  </si>
  <si>
    <t>MiscCrop_UsaColoRS_IRR_lo</t>
  </si>
  <si>
    <t>MiscCrop_UsaCstE</t>
  </si>
  <si>
    <t>MiscCrop_UsaCstE_IRR_hi</t>
  </si>
  <si>
    <t>MiscCrop_UsaCstE_RFD_hi</t>
  </si>
  <si>
    <t>MiscCrop_UsaCstNE</t>
  </si>
  <si>
    <t>MiscCrop_UsaCstNE_IRR_hi</t>
  </si>
  <si>
    <t>MiscCrop_UsaCstSE</t>
  </si>
  <si>
    <t>MiscCrop_UsaCstSE_IRR_hi</t>
  </si>
  <si>
    <t>MiscCrop_UsaCstSE_RFD_hi</t>
  </si>
  <si>
    <t>MiscCrop_UsaPacNW</t>
  </si>
  <si>
    <t>MiscCrop_UsaPacNW_IRR_hi</t>
  </si>
  <si>
    <t>MiscCrop_UsaPacNW_IRR_lo</t>
  </si>
  <si>
    <t>OilCrop_ArkWhtRedR</t>
  </si>
  <si>
    <t>OilCrop_ArkWhtRedR_IRR_hi</t>
  </si>
  <si>
    <t>OilCrop_ArkWhtRedR_IRR_lo</t>
  </si>
  <si>
    <t>OilCrop_ArkWhtRedR_RFD_hi</t>
  </si>
  <si>
    <t>OilCrop_ArkWhtRedR_RFD_lo</t>
  </si>
  <si>
    <t>OilCrop_California</t>
  </si>
  <si>
    <t>OilCrop_California_IRR_hi</t>
  </si>
  <si>
    <t>OilCrop_California_IRR_lo</t>
  </si>
  <si>
    <t>OilCrop_GreatLakes</t>
  </si>
  <si>
    <t>OilCrop_GreatLakes_IRR_hi</t>
  </si>
  <si>
    <t>OilCrop_GreatLakes_RFD_hi</t>
  </si>
  <si>
    <t>OilCrop_MissouriR</t>
  </si>
  <si>
    <t>OilCrop_MissouriR_IRR_hi</t>
  </si>
  <si>
    <t>OilCrop_MissouriR_RFD_hi</t>
  </si>
  <si>
    <t>OilCrop_MissppRN</t>
  </si>
  <si>
    <t>OilCrop_MissppRN_IRR_hi</t>
  </si>
  <si>
    <t>OilCrop_MissppRN_RFD_hi</t>
  </si>
  <si>
    <t>OilCrop_MissppRS</t>
  </si>
  <si>
    <t>OilCrop_MissppRS_IRR_hi</t>
  </si>
  <si>
    <t>OilCrop_MissppRS_IRR_lo</t>
  </si>
  <si>
    <t>OilCrop_MissppRS_RFD_hi</t>
  </si>
  <si>
    <t>OilCrop_NelsonR</t>
  </si>
  <si>
    <t>OilCrop_NelsonR_IRR_hi</t>
  </si>
  <si>
    <t>OilCrop_NelsonR_IRR_lo</t>
  </si>
  <si>
    <t>OilCrop_NelsonR_RFD_hi</t>
  </si>
  <si>
    <t>OilCrop_NelsonR_RFD_lo</t>
  </si>
  <si>
    <t>OilCrop_OhioR</t>
  </si>
  <si>
    <t>OilCrop_OhioR_IRR_hi</t>
  </si>
  <si>
    <t>OilCrop_OhioR_RFD_hi</t>
  </si>
  <si>
    <t>OilCrop_TennR</t>
  </si>
  <si>
    <t>OilCrop_TennR_RFD_hi</t>
  </si>
  <si>
    <t>OilCrop_TennR_RFD_lo</t>
  </si>
  <si>
    <t>OilCrop_TexasCst</t>
  </si>
  <si>
    <t>OilCrop_TexasCst_IRR_hi</t>
  </si>
  <si>
    <t>OilCrop_TexasCst_IRR_lo</t>
  </si>
  <si>
    <t>OilCrop_TexasCst_RFD_hi</t>
  </si>
  <si>
    <t>OilCrop_TexasCst_RFD_lo</t>
  </si>
  <si>
    <t>OilCrop_UsaCstE</t>
  </si>
  <si>
    <t>OilCrop_UsaCstE_IRR_hi</t>
  </si>
  <si>
    <t>OilCrop_UsaCstE_IRR_lo</t>
  </si>
  <si>
    <t>OilCrop_UsaCstE_RFD_hi</t>
  </si>
  <si>
    <t>OilCrop_UsaCstSE</t>
  </si>
  <si>
    <t>OilCrop_UsaCstSE_IRR_hi</t>
  </si>
  <si>
    <t>OilCrop_UsaCstSE_IRR_lo</t>
  </si>
  <si>
    <t>OilCrop_UsaCstSE_RFD_hi</t>
  </si>
  <si>
    <t>OilCrop_UsaCstSE_RFD_lo</t>
  </si>
  <si>
    <t>OilCrop_UsaPacNW</t>
  </si>
  <si>
    <t>OilCrop_UsaPacNW_IRR_hi</t>
  </si>
  <si>
    <t>OilCrop_UsaPacNW_RFD_hi</t>
  </si>
  <si>
    <t>OtherGrain</t>
  </si>
  <si>
    <t>OtherGrain_ArkWhtRedR</t>
  </si>
  <si>
    <t>OtherGrain_ArkWhtRedR_IRR_hi</t>
  </si>
  <si>
    <t>OtherGrain_ArkWhtRedR_RFD_hi</t>
  </si>
  <si>
    <t>OtherGrain_California</t>
  </si>
  <si>
    <t>OtherGrain_California_IRR_hi</t>
  </si>
  <si>
    <t>OtherGrain_California_IRR_lo</t>
  </si>
  <si>
    <t>OtherGrain_California_RFD_hi</t>
  </si>
  <si>
    <t>OtherGrain_California_RFD_lo</t>
  </si>
  <si>
    <t>OtherGrain_GreatBasin</t>
  </si>
  <si>
    <t>OtherGrain_GreatBasin_IRR_hi</t>
  </si>
  <si>
    <t>OtherGrain_GreatBasin_IRR_lo</t>
  </si>
  <si>
    <t>OtherGrain_GreatBasin_RFD_hi</t>
  </si>
  <si>
    <t>OtherGrain_MissppRS</t>
  </si>
  <si>
    <t>OtherGrain_MissppRS_IRR_hi</t>
  </si>
  <si>
    <t>OtherGrain_NelsonR</t>
  </si>
  <si>
    <t>OtherGrain_NelsonR_RFD_hi</t>
  </si>
  <si>
    <t>OtherGrain_RioGrande</t>
  </si>
  <si>
    <t>OtherGrain_RioGrande_IRR_hi</t>
  </si>
  <si>
    <t>OtherGrain_RioGrande_IRR_lo</t>
  </si>
  <si>
    <t>OtherGrain_RioGrande_RFD_hi</t>
  </si>
  <si>
    <t>OtherGrain_RioGrande_RFD_lo</t>
  </si>
  <si>
    <t>OtherGrain_TexasCst</t>
  </si>
  <si>
    <t>OtherGrain_TexasCst_IRR_hi</t>
  </si>
  <si>
    <t>OtherGrain_TexasCst_RFD_hi</t>
  </si>
  <si>
    <t>OtherGrain_UsaColoRN</t>
  </si>
  <si>
    <t>OtherGrain_UsaColoRN_IRR_hi</t>
  </si>
  <si>
    <t>OtherGrain_UsaColoRS</t>
  </si>
  <si>
    <t>OtherGrain_UsaColoRS_IRR_hi</t>
  </si>
  <si>
    <t>OtherGrain_UsaColoRS_IRR_lo</t>
  </si>
  <si>
    <t>OtherGrain_UsaColoRS_RFD_hi</t>
  </si>
  <si>
    <t>OtherGrain_UsaCstE</t>
  </si>
  <si>
    <t>OtherGrain_UsaCstE_IRR_hi</t>
  </si>
  <si>
    <t>OtherGrain_UsaCstE_RFD_hi</t>
  </si>
  <si>
    <t>OtherGrain_UsaCstNE</t>
  </si>
  <si>
    <t>OtherGrain_UsaCstNE_IRR_hi</t>
  </si>
  <si>
    <t>OtherGrain_UsaCstNE_RFD_hi</t>
  </si>
  <si>
    <t>OtherGrain_UsaCstNE_RFD_lo</t>
  </si>
  <si>
    <t>OtherGrain_UsaCstSE</t>
  </si>
  <si>
    <t>OtherGrain_UsaCstSE_IRR_hi</t>
  </si>
  <si>
    <t>OtherGrain_UsaCstSE_RFD_hi</t>
  </si>
  <si>
    <t>OtherGrain_UsaPacNW</t>
  </si>
  <si>
    <t>OtherGrain_UsaPacNW_IRR_hi</t>
  </si>
  <si>
    <t>OtherGrain_UsaPacNW_IRR_lo</t>
  </si>
  <si>
    <t>OtherGrain_UsaPacNW_RFD_hi</t>
  </si>
  <si>
    <t>OtherGrain_UsaPacNW_RFD_lo</t>
  </si>
  <si>
    <t>Rice</t>
  </si>
  <si>
    <t>Rice_ArkWhtRedR</t>
  </si>
  <si>
    <t>Rice_ArkWhtRedR_IRR_hi</t>
  </si>
  <si>
    <t>Rice_California</t>
  </si>
  <si>
    <t>Rice_California_IRR_hi</t>
  </si>
  <si>
    <t>Rice_California_IRR_lo</t>
  </si>
  <si>
    <t>Rice_TexasCst</t>
  </si>
  <si>
    <t>Rice_TexasCst_IRR_hi</t>
  </si>
  <si>
    <t>Rice_TexasCst_RFD_hi</t>
  </si>
  <si>
    <t>Rice_UsaCstSE</t>
  </si>
  <si>
    <t>Rice_UsaCstSE_IRR_hi</t>
  </si>
  <si>
    <t>RootTuber</t>
  </si>
  <si>
    <t>RootTuber_ArkWhtRedR</t>
  </si>
  <si>
    <t>RootTuber_ArkWhtRedR_IRR_hi</t>
  </si>
  <si>
    <t>RootTuber_California</t>
  </si>
  <si>
    <t>RootTuber_California_IRR_hi</t>
  </si>
  <si>
    <t>RootTuber_California_IRR_lo</t>
  </si>
  <si>
    <t>RootTuber_GreatBasin</t>
  </si>
  <si>
    <t>RootTuber_GreatBasin_IRR_hi</t>
  </si>
  <si>
    <t>RootTuber_GreatBasin_IRR_lo</t>
  </si>
  <si>
    <t>RootTuber_MissouriR</t>
  </si>
  <si>
    <t>RootTuber_MissouriR_RFD_hi</t>
  </si>
  <si>
    <t>RootTuber_NelsonR</t>
  </si>
  <si>
    <t>RootTuber_NelsonR_IRR_hi</t>
  </si>
  <si>
    <t>RootTuber_NelsonR_RFD_hi</t>
  </si>
  <si>
    <t>RootTuber_RioGrande</t>
  </si>
  <si>
    <t>RootTuber_RioGrande_IRR_hi</t>
  </si>
  <si>
    <t>RootTuber_RioGrande_IRR_lo</t>
  </si>
  <si>
    <t>RootTuber_TexasCst</t>
  </si>
  <si>
    <t>RootTuber_TexasCst_IRR_hi</t>
  </si>
  <si>
    <t>RootTuber_TexasCst_RFD_hi</t>
  </si>
  <si>
    <t>RootTuber_UsaColoRS</t>
  </si>
  <si>
    <t>RootTuber_UsaColoRS_IRR_hi</t>
  </si>
  <si>
    <t>RootTuber_UsaCstE</t>
  </si>
  <si>
    <t>RootTuber_UsaCstE_IRR_hi</t>
  </si>
  <si>
    <t>RootTuber_UsaCstE_RFD_hi</t>
  </si>
  <si>
    <t>RootTuber_UsaCstNE</t>
  </si>
  <si>
    <t>RootTuber_UsaCstNE_IRR_hi</t>
  </si>
  <si>
    <t>RootTuber_UsaCstNE_RFD_hi</t>
  </si>
  <si>
    <t>RootTuber_UsaCstNE_RFD_lo</t>
  </si>
  <si>
    <t>RootTuber_UsaCstSE</t>
  </si>
  <si>
    <t>RootTuber_UsaCstSE_IRR_hi</t>
  </si>
  <si>
    <t>RootTuber_UsaCstSE_RFD_hi</t>
  </si>
  <si>
    <t>RootTuber_UsaPacNW</t>
  </si>
  <si>
    <t>RootTuber_UsaPacNW_IRR_hi</t>
  </si>
  <si>
    <t>RootTuber_UsaPacNW_IRR_lo</t>
  </si>
  <si>
    <t>RootTuber_UsaPacNW_RFD_hi</t>
  </si>
  <si>
    <t>RootTuber_UsaPacNW_RFD_lo</t>
  </si>
  <si>
    <t>SugarCrop</t>
  </si>
  <si>
    <t>SugarCrop_California</t>
  </si>
  <si>
    <t>SugarCrop_California_IRR_hi</t>
  </si>
  <si>
    <t>SugarCrop_California_IRR_lo</t>
  </si>
  <si>
    <t>SugarCrop_California_RFD_hi</t>
  </si>
  <si>
    <t>SugarCrop_California_RFD_lo</t>
  </si>
  <si>
    <t>SugarCrop_GreatBasin</t>
  </si>
  <si>
    <t>SugarCrop_GreatBasin_IRR_hi</t>
  </si>
  <si>
    <t>SugarCrop_MissouriR</t>
  </si>
  <si>
    <t>SugarCrop_MissouriR_IRR_hi</t>
  </si>
  <si>
    <t>SugarCrop_MissouriR_RFD_hi</t>
  </si>
  <si>
    <t>SugarCrop_MissppRS</t>
  </si>
  <si>
    <t>SugarCrop_MissppRS_IRR_hi</t>
  </si>
  <si>
    <t>SugarCrop_MissppRS_RFD_hi</t>
  </si>
  <si>
    <t>SugarCrop_NelsonR</t>
  </si>
  <si>
    <t>SugarCrop_NelsonR_IRR_hi</t>
  </si>
  <si>
    <t>SugarCrop_NelsonR_RFD_hi</t>
  </si>
  <si>
    <t>SugarCrop_RioGrande</t>
  </si>
  <si>
    <t>SugarCrop_RioGrande_RFD_hi</t>
  </si>
  <si>
    <t>SugarCrop_RioGrande_RFD_lo</t>
  </si>
  <si>
    <t>SugarCrop_TexasCst</t>
  </si>
  <si>
    <t>SugarCrop_TexasCst_RFD_hi</t>
  </si>
  <si>
    <t>SugarCrop_TexasCst_RFD_lo</t>
  </si>
  <si>
    <t>SugarCrop_UsaColoRS</t>
  </si>
  <si>
    <t>SugarCrop_UsaColoRS_IRR_hi</t>
  </si>
  <si>
    <t>SugarCrop_UsaColoRS_RFD_hi</t>
  </si>
  <si>
    <t>SugarCrop_UsaCstSE</t>
  </si>
  <si>
    <t>SugarCrop_UsaCstSE_IRR_hi</t>
  </si>
  <si>
    <t>SugarCrop_UsaCstSE_RFD_hi</t>
  </si>
  <si>
    <t>SugarCrop_UsaPacNW</t>
  </si>
  <si>
    <t>SugarCrop_UsaPacNW_IRR_hi</t>
  </si>
  <si>
    <t>SugarCrop_UsaPacNW_IRR_lo</t>
  </si>
  <si>
    <t>SugarCrop_UsaPacNW_RFD_hi</t>
  </si>
  <si>
    <t>UnmanagedLand</t>
  </si>
  <si>
    <t>Deforest_ArkWhtRedR</t>
  </si>
  <si>
    <t>pct (none)</t>
  </si>
  <si>
    <t>Deforest_GreatLakes</t>
  </si>
  <si>
    <t>Deforest_MexCstNW</t>
  </si>
  <si>
    <t>Deforest_MissouriR</t>
  </si>
  <si>
    <t>Deforest_MissppRN</t>
  </si>
  <si>
    <t>Deforest_MissppRS</t>
  </si>
  <si>
    <t>Deforest_NelsonR</t>
  </si>
  <si>
    <t>Deforest_OhioR</t>
  </si>
  <si>
    <t>Deforest_RioGrande</t>
  </si>
  <si>
    <t>Deforest_TennR</t>
  </si>
  <si>
    <t>Deforest_TexasCst</t>
  </si>
  <si>
    <t>Deforest_UsaCstE</t>
  </si>
  <si>
    <t>Deforest_UsaCstSE</t>
  </si>
  <si>
    <t>ForestFire_ArkWhtRedR</t>
  </si>
  <si>
    <t>ForestFire_GreatLakes</t>
  </si>
  <si>
    <t>ForestFire_MexCstNW</t>
  </si>
  <si>
    <t>ForestFire_MissouriR</t>
  </si>
  <si>
    <t>ForestFire_MissppRN</t>
  </si>
  <si>
    <t>ForestFire_MissppRS</t>
  </si>
  <si>
    <t>ForestFire_NelsonR</t>
  </si>
  <si>
    <t>ForestFire_OhioR</t>
  </si>
  <si>
    <t>ForestFire_RioGrande</t>
  </si>
  <si>
    <t>ForestFire_TennR</t>
  </si>
  <si>
    <t>ForestFire_TexasCst</t>
  </si>
  <si>
    <t>ForestFire_UsaCstE</t>
  </si>
  <si>
    <t>ForestFire_UsaCstSE</t>
  </si>
  <si>
    <t>GrasslandFires_ArkWhtRedR</t>
  </si>
  <si>
    <t>GrasslandFires_California</t>
  </si>
  <si>
    <t>GrasslandFires_Caribbean</t>
  </si>
  <si>
    <t>GrasslandFires_GreatLakes</t>
  </si>
  <si>
    <t>GrasslandFires_Hawaii</t>
  </si>
  <si>
    <t>GrasslandFires_MexCstNW</t>
  </si>
  <si>
    <t>GrasslandFires_MissouriR</t>
  </si>
  <si>
    <t>GrasslandFires_MissppRN</t>
  </si>
  <si>
    <t>GrasslandFires_MissppRS</t>
  </si>
  <si>
    <t>GrasslandFires_NelsonR</t>
  </si>
  <si>
    <t>GrasslandFires_OhioR</t>
  </si>
  <si>
    <t>GrasslandFires_RioGrande</t>
  </si>
  <si>
    <t>GrasslandFires_TennR</t>
  </si>
  <si>
    <t>GrasslandFires_TexasCst</t>
  </si>
  <si>
    <t>GrasslandFires_UsaColoRN</t>
  </si>
  <si>
    <t>GrasslandFires_UsaColoRS</t>
  </si>
  <si>
    <t>GrasslandFires_UsaCstE</t>
  </si>
  <si>
    <t>GrasslandFires_UsaCstSE</t>
  </si>
  <si>
    <t>GrasslandFires_UsaPacNW</t>
  </si>
  <si>
    <t>Wheat</t>
  </si>
  <si>
    <t>Wheat_ArkWhtRedR</t>
  </si>
  <si>
    <t>Wheat_ArkWhtRedR_RFD_hi</t>
  </si>
  <si>
    <t>Wheat_California</t>
  </si>
  <si>
    <t>Wheat_California_IRR_hi</t>
  </si>
  <si>
    <t>Wheat_California_IRR_lo</t>
  </si>
  <si>
    <t>Wheat_California_RFD_hi</t>
  </si>
  <si>
    <t>Wheat_California_RFD_lo</t>
  </si>
  <si>
    <t>Wheat_GreatBasin</t>
  </si>
  <si>
    <t>Wheat_GreatBasin_IRR_hi</t>
  </si>
  <si>
    <t>Wheat_GreatBasin_IRR_lo</t>
  </si>
  <si>
    <t>Wheat_GreatBasin_RFD_hi</t>
  </si>
  <si>
    <t>Wheat_RioGrande</t>
  </si>
  <si>
    <t>Wheat_RioGrande_IRR_hi</t>
  </si>
  <si>
    <t>Wheat_RioGrande_IRR_lo</t>
  </si>
  <si>
    <t>Wheat_RioGrande_RFD_hi</t>
  </si>
  <si>
    <t>Wheat_RioGrande_RFD_lo</t>
  </si>
  <si>
    <t>Wheat_TennR</t>
  </si>
  <si>
    <t>Wheat_TennR_RFD_hi</t>
  </si>
  <si>
    <t>Wheat_TexasCst</t>
  </si>
  <si>
    <t>Wheat_TexasCst_IRR_hi</t>
  </si>
  <si>
    <t>Wheat_TexasCst_RFD_hi</t>
  </si>
  <si>
    <t>Wheat_UsaColoRS</t>
  </si>
  <si>
    <t>Wheat_UsaColoRS_IRR_hi</t>
  </si>
  <si>
    <t>Wheat_UsaColoRS_IRR_lo</t>
  </si>
  <si>
    <t>Wheat_UsaColoRS_RFD_hi</t>
  </si>
  <si>
    <t>Wheat_UsaPacNW</t>
  </si>
  <si>
    <t>Wheat_UsaPacNW_IRR_hi</t>
  </si>
  <si>
    <t>Wheat_UsaPacNW_IRR_lo</t>
  </si>
  <si>
    <t>Wheat_UsaPacNW_RFD_hi</t>
  </si>
  <si>
    <t>Wheat_UsaPacNW_RFD_lo</t>
  </si>
  <si>
    <t>backup_electricity</t>
  </si>
  <si>
    <t>gas (steam/CT)</t>
  </si>
  <si>
    <t>biomassGrass_California</t>
  </si>
  <si>
    <t>biomassGrass_California_IRR_hi</t>
  </si>
  <si>
    <t>biomassGrass_California_RFD_hi</t>
  </si>
  <si>
    <t>biomassGrass_Caribbean</t>
  </si>
  <si>
    <t>biomassGrass_Caribbean_IRR_hi</t>
  </si>
  <si>
    <t>biomassGrass_Caribbean_RFD_hi</t>
  </si>
  <si>
    <t>biomassGrass_GreatBasin</t>
  </si>
  <si>
    <t>biomassGrass_GreatBasin_IRR_hi</t>
  </si>
  <si>
    <t>biomassGrass_GreatBasin_RFD_hi</t>
  </si>
  <si>
    <t>biomassGrass_RioGrande</t>
  </si>
  <si>
    <t>biomassGrass_RioGrande_IRR_hi</t>
  </si>
  <si>
    <t>biomassGrass_RioGrande_RFD_hi</t>
  </si>
  <si>
    <t>biomassGrass_UsaColoRN</t>
  </si>
  <si>
    <t>biomassGrass_UsaColoRN_IRR_hi</t>
  </si>
  <si>
    <t>biomassGrass_UsaColoRN_RFD_hi</t>
  </si>
  <si>
    <t>biomassGrass_UsaColoRS</t>
  </si>
  <si>
    <t>biomassGrass_UsaColoRS_IRR_hi</t>
  </si>
  <si>
    <t>biomassGrass_UsaColoRS_RFD_hi</t>
  </si>
  <si>
    <t>biomassGrass_UsaCstNE</t>
  </si>
  <si>
    <t>biomassGrass_UsaCstNE_IRR_hi</t>
  </si>
  <si>
    <t>biomassGrass_UsaCstNE_RFD_hi</t>
  </si>
  <si>
    <t>biomassGrass_UsaPacNW</t>
  </si>
  <si>
    <t>biomassGrass_UsaPacNW_IRR_hi</t>
  </si>
  <si>
    <t>biomassGrass_UsaPacNW_RFD_hi</t>
  </si>
  <si>
    <t>biomassTree_California</t>
  </si>
  <si>
    <t>biomassTree_California_IRR_hi</t>
  </si>
  <si>
    <t>biomassTree_GreatBasin</t>
  </si>
  <si>
    <t>biomassTree_GreatBasin_IRR_hi</t>
  </si>
  <si>
    <t>biomassTree_GreatBasin_RFD_hi</t>
  </si>
  <si>
    <t>biomassTree_RioGrande</t>
  </si>
  <si>
    <t>biomassTree_RioGrande_IRR_hi</t>
  </si>
  <si>
    <t>biomassTree_RioGrande_RFD_hi</t>
  </si>
  <si>
    <t>biomassTree_UsaColoRN</t>
  </si>
  <si>
    <t>biomassTree_UsaColoRN_IRR_hi</t>
  </si>
  <si>
    <t>biomassTree_UsaColoRN_RFD_hi</t>
  </si>
  <si>
    <t>biomassTree_UsaColoRS</t>
  </si>
  <si>
    <t>biomassTree_UsaColoRS_IRR_hi</t>
  </si>
  <si>
    <t>biomassTree_UsaColoRS_RFD_hi</t>
  </si>
  <si>
    <t>csp_backup</t>
  </si>
  <si>
    <t>CSP gas hybrid mode</t>
  </si>
  <si>
    <t>electricity trade</t>
  </si>
  <si>
    <t>Central East grid electricity trade</t>
  </si>
  <si>
    <t>gas processing</t>
  </si>
  <si>
    <t>biomass gasification</t>
  </si>
  <si>
    <t>nuclearFuelGenIII</t>
  </si>
  <si>
    <t>enrichedUranium</t>
  </si>
  <si>
    <t>refining</t>
  </si>
  <si>
    <t>AL biomass liquids</t>
  </si>
  <si>
    <t>AR biomass liquids</t>
  </si>
  <si>
    <t>AZ biomass liquids</t>
  </si>
  <si>
    <t>CA biomass liquids</t>
  </si>
  <si>
    <t>CO biomass liquids</t>
  </si>
  <si>
    <t>FL biomass liquids</t>
  </si>
  <si>
    <t>GA biomass liquids</t>
  </si>
  <si>
    <t>HI biomass liquids</t>
  </si>
  <si>
    <t>IA biomass liquids</t>
  </si>
  <si>
    <t>ID biomass liquids</t>
  </si>
  <si>
    <t>IL biomass liquids</t>
  </si>
  <si>
    <t>IN biomass liquids</t>
  </si>
  <si>
    <t>KS biomass liquids</t>
  </si>
  <si>
    <t>KY biomass liquids</t>
  </si>
  <si>
    <t>MA biomass liquids</t>
  </si>
  <si>
    <t>ME biomass liquids</t>
  </si>
  <si>
    <t>MI biomass liquids</t>
  </si>
  <si>
    <t>MN biomass liquids</t>
  </si>
  <si>
    <t>MO biomass liquids</t>
  </si>
  <si>
    <t>MS biomass liquids</t>
  </si>
  <si>
    <t>NC biomass liquids</t>
  </si>
  <si>
    <t>ND biomass liquids</t>
  </si>
  <si>
    <t>NE biomass liquids</t>
  </si>
  <si>
    <t>NH biomass liquids</t>
  </si>
  <si>
    <t>NV biomass liquids</t>
  </si>
  <si>
    <t>NY biomass liquids</t>
  </si>
  <si>
    <t>OH biomass liquids</t>
  </si>
  <si>
    <t>OK biomass liquids</t>
  </si>
  <si>
    <t>OR biomass liquids</t>
  </si>
  <si>
    <t>PA biomass liquids</t>
  </si>
  <si>
    <t>RI biomass liquids</t>
  </si>
  <si>
    <t>SD biomass liquids</t>
  </si>
  <si>
    <t>TN biomass liquids</t>
  </si>
  <si>
    <t>TX biomass liquids</t>
  </si>
  <si>
    <t>UT biomass liquids</t>
  </si>
  <si>
    <t>VA biomass liquids</t>
  </si>
  <si>
    <t>WA biomass liquids</t>
  </si>
  <si>
    <t>WI biomass liquids</t>
  </si>
  <si>
    <t>WY biomass liquids</t>
  </si>
  <si>
    <t>AK gas to liquids</t>
  </si>
  <si>
    <t>AL gas to liquids</t>
  </si>
  <si>
    <t>AR gas to liquids</t>
  </si>
  <si>
    <t>CA gas to liquids</t>
  </si>
  <si>
    <t>CO gas to liquids</t>
  </si>
  <si>
    <t>FL gas to liquids</t>
  </si>
  <si>
    <t>ID gas to liquids</t>
  </si>
  <si>
    <t>IL gas to liquids</t>
  </si>
  <si>
    <t>IN gas to liquids</t>
  </si>
  <si>
    <t>KS gas to liquids</t>
  </si>
  <si>
    <t>KY gas to liquids</t>
  </si>
  <si>
    <t>LA gas to liquids</t>
  </si>
  <si>
    <t>MI gas to liquids</t>
  </si>
  <si>
    <t>MS gas to liquids</t>
  </si>
  <si>
    <t>MT gas to liquids</t>
  </si>
  <si>
    <t>ND gas to liquids</t>
  </si>
  <si>
    <t>NE gas to liquids</t>
  </si>
  <si>
    <t>NM gas to liquids</t>
  </si>
  <si>
    <t>NY gas to liquids</t>
  </si>
  <si>
    <t>OH gas to liquids</t>
  </si>
  <si>
    <t>OK gas to liquids</t>
  </si>
  <si>
    <t>OR gas to liquids</t>
  </si>
  <si>
    <t>PA gas to liquids</t>
  </si>
  <si>
    <t>SD gas to liquids</t>
  </si>
  <si>
    <t>TN gas to liquids</t>
  </si>
  <si>
    <t>TX gas to liquids</t>
  </si>
  <si>
    <t>UT gas to liquids</t>
  </si>
  <si>
    <t>VA gas to liquids</t>
  </si>
  <si>
    <t>WV gas to liquids</t>
  </si>
  <si>
    <t>WY gas to liquids</t>
  </si>
  <si>
    <t>regional corn</t>
  </si>
  <si>
    <t>imported corn</t>
  </si>
  <si>
    <t>regional natural gas</t>
  </si>
  <si>
    <t>imported natural gas</t>
  </si>
  <si>
    <t>regional oil</t>
  </si>
  <si>
    <t>imported crude oil</t>
  </si>
  <si>
    <t>regional oilcrop</t>
  </si>
  <si>
    <t>imported oilcrop</t>
  </si>
  <si>
    <t>total biomass</t>
  </si>
  <si>
    <t>domestic biomass</t>
  </si>
  <si>
    <t>imported biomass</t>
  </si>
  <si>
    <t>USA traded natural gas</t>
  </si>
  <si>
    <t>USA traded oil</t>
  </si>
  <si>
    <t>carbon-storage</t>
  </si>
  <si>
    <t>offshore carbon-storage</t>
  </si>
  <si>
    <t>pct (MtC)</t>
  </si>
  <si>
    <t>coal to liquids</t>
  </si>
  <si>
    <t>onshore carbon-storage</t>
  </si>
  <si>
    <t>cement CCS</t>
  </si>
  <si>
    <t>gas CCS</t>
  </si>
  <si>
    <t>coal chemical CCS</t>
  </si>
  <si>
    <t>natural gas steam reforming CCS</t>
  </si>
  <si>
    <t>AL coal to liquids</t>
  </si>
  <si>
    <t>AZ coal to liquids</t>
  </si>
  <si>
    <t>CO coal to liquids</t>
  </si>
  <si>
    <t>IL coal to liquids</t>
  </si>
  <si>
    <t>IN coal to liquids</t>
  </si>
  <si>
    <t>KY coal to liquids</t>
  </si>
  <si>
    <t>LA coal to liquids</t>
  </si>
  <si>
    <t>MD coal to liquids</t>
  </si>
  <si>
    <t>MO coal to liquids</t>
  </si>
  <si>
    <t>MS coal to liquids</t>
  </si>
  <si>
    <t>MT coal to liquids</t>
  </si>
  <si>
    <t>ND coal to liquids</t>
  </si>
  <si>
    <t>NM coal to liquids</t>
  </si>
  <si>
    <t>OH coal to liquids</t>
  </si>
  <si>
    <t>OK coal to liquids</t>
  </si>
  <si>
    <t>PA coal to liquids</t>
  </si>
  <si>
    <t>TN coal to liquids</t>
  </si>
  <si>
    <t>TX coal to liquids</t>
  </si>
  <si>
    <t>UT coal to liquids</t>
  </si>
  <si>
    <t>VA coal to liquids</t>
  </si>
  <si>
    <t>WV coal to liquids</t>
  </si>
  <si>
    <t>WY coal to liquids</t>
  </si>
  <si>
    <t>pct (1975$/GJ)</t>
  </si>
  <si>
    <t>GLIMPSEv1-PassEV100x50,date=2023-4-5T15:38:04-04:00</t>
  </si>
  <si>
    <t>Overall EV sales</t>
  </si>
  <si>
    <t>Acronym or term</t>
  </si>
  <si>
    <t>Description</t>
  </si>
  <si>
    <t>2W</t>
  </si>
  <si>
    <t>2-wheel powered vehicles, such as motorcycles</t>
  </si>
  <si>
    <t>2W&amp;3W</t>
  </si>
  <si>
    <t>2- and 3-wheel powered vehicles, such as motorcycles</t>
  </si>
  <si>
    <t xml:space="preserve">Onroad passenger vehicles with 4 wheels, including cars, pickup trucks, SUVs, and vans. To simplify data requirements, these are categorized as “Car”, “Large Car and Truck”, and “Mini-Car” in GCAM 5.4. </t>
  </si>
  <si>
    <t>Adv</t>
  </si>
  <si>
    <t>Advanced</t>
  </si>
  <si>
    <t>Aggregate sector</t>
  </si>
  <si>
    <t>Aggregation of GCAM sectors into categories such as “Electricity”, “Industry”, “Commercial”, “Fuel production”, “Transportation-LDV”, “Transportation-HDV”, and “Transportation-ALM”.</t>
  </si>
  <si>
    <t>Base</t>
  </si>
  <si>
    <t>Baseload component of a load duration curve</t>
  </si>
  <si>
    <t>BC</t>
  </si>
  <si>
    <t>Black Carbon, a climate pollutant</t>
  </si>
  <si>
    <t>Battery-Electric Vehicle, also known as electric vehicle</t>
  </si>
  <si>
    <t>CC</t>
  </si>
  <si>
    <t>Combined-Cycle, a type of high efficiency turbine</t>
  </si>
  <si>
    <t>CCS</t>
  </si>
  <si>
    <t>Carbon Capture and Sequestration</t>
  </si>
  <si>
    <t>CES</t>
  </si>
  <si>
    <t>Clean Energy Standard</t>
  </si>
  <si>
    <t>CH4</t>
  </si>
  <si>
    <t>Methane, a climate pollutant</t>
  </si>
  <si>
    <t>CHP</t>
  </si>
  <si>
    <t>Combined heat and power technologies that produce both electricity and heat</t>
  </si>
  <si>
    <t>Carbon Monoxide, an air pollutant</t>
  </si>
  <si>
    <t xml:space="preserve">Cogen </t>
  </si>
  <si>
    <t>Cogeneration technology that produces both heat and electricity</t>
  </si>
  <si>
    <t>Comm</t>
  </si>
  <si>
    <t>Commercial sector</t>
  </si>
  <si>
    <t>CSP</t>
  </si>
  <si>
    <t>Concentrated Solar-Thermal Power</t>
  </si>
  <si>
    <t>Conv</t>
  </si>
  <si>
    <t>Conventional</t>
  </si>
  <si>
    <t>Combustion Turbine</t>
  </si>
  <si>
    <t>DAC</t>
  </si>
  <si>
    <r>
      <t>Direct Air Capture – technologies capable of removing CO</t>
    </r>
    <r>
      <rPr>
        <vertAlign val="subscript"/>
        <sz val="12"/>
        <color theme="1"/>
        <rFont val="Calibri"/>
        <family val="2"/>
        <scheme val="minor"/>
      </rPr>
      <t>2</t>
    </r>
    <r>
      <rPr>
        <sz val="12"/>
        <color theme="1"/>
        <rFont val="Calibri"/>
        <family val="2"/>
        <scheme val="minor"/>
      </rPr>
      <t xml:space="preserve"> from ambient air</t>
    </r>
  </si>
  <si>
    <t>Delivered</t>
  </si>
  <si>
    <t xml:space="preserve">Fuel that has been delivered to meet end-use demands and thus includes costs associated with transportation and distribution. </t>
  </si>
  <si>
    <t>Direct equivalent</t>
  </si>
  <si>
    <t>When comparing primary energy usage, renewable energy is often expressed in terms of fossil equivalent or direct equivalent. For example, with solar power, “direct” is equal to the actual electricity produced by the solar device. If “fossil”, then the electricity is divided by the average fossil plant efficiency, often 0.33 to 0.4.</t>
  </si>
  <si>
    <t xml:space="preserve">Exajoules, equivalent to 1e18 Joules or 2.78e5 gigawatt-hours </t>
  </si>
  <si>
    <t>Elec_td_bld</t>
  </si>
  <si>
    <t>Electricity used in buildings</t>
  </si>
  <si>
    <t>Elec_td_ind</t>
  </si>
  <si>
    <t>Electricity used in industry</t>
  </si>
  <si>
    <t>Elec_td_trn</t>
  </si>
  <si>
    <t>Electricity used in transportation</t>
  </si>
  <si>
    <t xml:space="preserve">Enduse </t>
  </si>
  <si>
    <t xml:space="preserve">Energy uses in buildings, industry, and transportation. </t>
  </si>
  <si>
    <t>Fuel Cell Electric Vehicle, a technology that uses electricity produced by a fuel cell to power an electric vehicle</t>
  </si>
  <si>
    <t>Final energy</t>
  </si>
  <si>
    <t>Energy used in meeting end-use energy service demands such as passenger travel and lighting</t>
  </si>
  <si>
    <t>FT</t>
  </si>
  <si>
    <t>Fischer-Tropsch process that converts carbon monoxide and hydrogen or water into liquid hydrocarbons</t>
  </si>
  <si>
    <t>Gas</t>
  </si>
  <si>
    <t>Natural gas</t>
  </si>
  <si>
    <t>Gen_II_LWR</t>
  </si>
  <si>
    <t xml:space="preserve">Conventional nuclear plants utilizing a Light Water Reactor </t>
  </si>
  <si>
    <t>Gen_III</t>
  </si>
  <si>
    <t xml:space="preserve">Advanced nuclear power technologies </t>
  </si>
  <si>
    <r>
      <t>H</t>
    </r>
    <r>
      <rPr>
        <vertAlign val="subscript"/>
        <sz val="12"/>
        <color theme="1"/>
        <rFont val="Calibri"/>
        <family val="2"/>
        <scheme val="minor"/>
      </rPr>
      <t>2</t>
    </r>
  </si>
  <si>
    <t>HDV</t>
  </si>
  <si>
    <t>Heavy-duty onroad vehicle</t>
  </si>
  <si>
    <t>Hi-eff</t>
  </si>
  <si>
    <t>High-efficiency version of a technology</t>
  </si>
  <si>
    <t xml:space="preserve">High-speed electric rail </t>
  </si>
  <si>
    <t>Hybrid liquids</t>
  </si>
  <si>
    <t>Hybrid technologies that are fueled by refined liquids</t>
  </si>
  <si>
    <t>Hydro</t>
  </si>
  <si>
    <t>Hydropower</t>
  </si>
  <si>
    <t>IGCC</t>
  </si>
  <si>
    <t xml:space="preserve">Integrated Gasification Combined-Cycle advanced combustion technologies </t>
  </si>
  <si>
    <t>Int</t>
  </si>
  <si>
    <t>Intermediate portion of a load duration curve</t>
  </si>
  <si>
    <t xml:space="preserve">Kg </t>
  </si>
  <si>
    <t>Kilogram</t>
  </si>
  <si>
    <t>Km2</t>
  </si>
  <si>
    <t>Square kilometer</t>
  </si>
  <si>
    <t xml:space="preserve">Km^3 </t>
  </si>
  <si>
    <t>Cubic kilometer</t>
  </si>
  <si>
    <t>LD-NTR</t>
  </si>
  <si>
    <t>Light-Duty, Near-Term Greenhouse Gas Rule</t>
  </si>
  <si>
    <t>Light duty onroad vehicles</t>
  </si>
  <si>
    <t>Often refers to technologies fueled by “refined liquids”</t>
  </si>
  <si>
    <t>M3</t>
  </si>
  <si>
    <t>Cubic meters</t>
  </si>
  <si>
    <t xml:space="preserve">Mt </t>
  </si>
  <si>
    <t>Mega-tonnes, or million metric tonnes</t>
  </si>
  <si>
    <t>Mega-tonnes of Carbon, where one MTC</t>
  </si>
  <si>
    <t xml:space="preserve">N2O </t>
  </si>
  <si>
    <t>Nitrous Oxide – A climate pollutant</t>
  </si>
  <si>
    <t xml:space="preserve">N </t>
  </si>
  <si>
    <t>Nitrogen</t>
  </si>
  <si>
    <t xml:space="preserve">NG </t>
  </si>
  <si>
    <t>Natural gas or Compressed Natural GAs</t>
  </si>
  <si>
    <t xml:space="preserve">NH3 </t>
  </si>
  <si>
    <t>Ammonia – an air and water pollutant, precursor to tropospheric ozone and secondary particulate matter</t>
  </si>
  <si>
    <t xml:space="preserve">NMVOC </t>
  </si>
  <si>
    <t>Non-methane Volatile Organic Carbon - air pollutants and precursors to tropospheric ozone</t>
  </si>
  <si>
    <t xml:space="preserve">NOx </t>
  </si>
  <si>
    <t>Nitrogen Oxides - air pollutants and precursors to tropospheric ozone and secondary particulate matter</t>
  </si>
  <si>
    <t xml:space="preserve">OC </t>
  </si>
  <si>
    <t>Organic Carbon</t>
  </si>
  <si>
    <t>Pass-km</t>
  </si>
  <si>
    <t>Passenger-kilometer</t>
  </si>
  <si>
    <t>Peak</t>
  </si>
  <si>
    <t>Portion of the load duration curve that represents the hours with the highest electricity demand</t>
  </si>
  <si>
    <t>Petalumen-hours</t>
  </si>
  <si>
    <t>Units used to express demand for lighting</t>
  </si>
  <si>
    <r>
      <t>PM</t>
    </r>
    <r>
      <rPr>
        <vertAlign val="subscript"/>
        <sz val="12"/>
        <color theme="1"/>
        <rFont val="Calibri"/>
        <family val="2"/>
        <scheme val="minor"/>
      </rPr>
      <t>10</t>
    </r>
  </si>
  <si>
    <t>Particulate matter with a diameter less than 10 microns</t>
  </si>
  <si>
    <r>
      <t>PM</t>
    </r>
    <r>
      <rPr>
        <vertAlign val="subscript"/>
        <sz val="12"/>
        <color theme="1"/>
        <rFont val="Calibri"/>
        <family val="2"/>
        <scheme val="minor"/>
      </rPr>
      <t>2.5</t>
    </r>
  </si>
  <si>
    <t>Particulate matter with a diameter less than 2.5 microns which is also referred to as fine PM</t>
  </si>
  <si>
    <t>Pul</t>
  </si>
  <si>
    <t>Pulverized, referring to coal</t>
  </si>
  <si>
    <t>Primary energy</t>
  </si>
  <si>
    <t xml:space="preserve">Raw forms of energy. Examples include crude oil, natural gas, and coal. </t>
  </si>
  <si>
    <t>PV</t>
  </si>
  <si>
    <t>Photovoltaic solar power technology</t>
  </si>
  <si>
    <t>Refined liquids</t>
  </si>
  <si>
    <t>Liquid fuels. GCAM does not differentiate these fuels, which include gasoline, diesel, liquid petroleum gas, kerosene, and fuel oil</t>
  </si>
  <si>
    <t>RPS</t>
  </si>
  <si>
    <t>Renewable Portfolio Standard</t>
  </si>
  <si>
    <t>Resid</t>
  </si>
  <si>
    <t>Residential sector</t>
  </si>
  <si>
    <r>
      <t>SO</t>
    </r>
    <r>
      <rPr>
        <vertAlign val="subscript"/>
        <sz val="12"/>
        <color theme="1"/>
        <rFont val="Calibri"/>
        <family val="2"/>
        <scheme val="minor"/>
      </rPr>
      <t>2</t>
    </r>
  </si>
  <si>
    <t>Sulfur dioxide, and air pollutant</t>
  </si>
  <si>
    <t>Solid state</t>
  </si>
  <si>
    <t>Lighting technology also known as LED or light-emitting diode</t>
  </si>
  <si>
    <t>Subpeak</t>
  </si>
  <si>
    <t>Portion of the load duration curve that represents the hours between peak and intermediate electricity demand</t>
  </si>
  <si>
    <t>Tech</t>
  </si>
  <si>
    <t>Teragram, or 1e9 grams</t>
  </si>
  <si>
    <t>Thous</t>
  </si>
  <si>
    <t>Thousand</t>
  </si>
  <si>
    <t xml:space="preserve">Ton-km </t>
  </si>
  <si>
    <t>Tonne-kilometer</t>
  </si>
  <si>
    <t>Transport-ALM</t>
  </si>
  <si>
    <t>Transportation subsectors that include air, locomotive (aka rail), and marine (aka shipping)</t>
  </si>
  <si>
    <t>Transport-LDV</t>
  </si>
  <si>
    <t xml:space="preserve">Light-duty transportation subsectors used for onroad passenger travel, including “2W&amp;3W”, “Car”, and “Large Car and Truck”. </t>
  </si>
  <si>
    <t>Transport-HDV</t>
  </si>
  <si>
    <t>Heavy-duty transportation subsectors used for onroad freight, including “Heavy”, “Medium”, and “Light” trucks.</t>
  </si>
  <si>
    <t>Transport-Onroad</t>
  </si>
  <si>
    <t>All onroad transportation, including passenger and freight vehicles</t>
  </si>
  <si>
    <t>Trn</t>
  </si>
  <si>
    <t>Transportation</t>
  </si>
  <si>
    <t>VOC</t>
  </si>
  <si>
    <t>Volatile Organic Carbon - air pollutants and precursors to tropospheric ozone</t>
  </si>
  <si>
    <t>Query</t>
  </si>
  <si>
    <t>Description and use</t>
  </si>
  <si>
    <t>Primary energy consumption by region (direct equivalent)</t>
  </si>
  <si>
    <t>Primary energy consumption without converting wind and solar to fossil equivalents. Useful in examining how resource consumption changes over time.</t>
  </si>
  <si>
    <t>Final energy consumption by region</t>
  </si>
  <si>
    <t xml:space="preserve">Regional totals of final energy, summing all fuels and energy services. Useful in examining how demands for energy change over time. </t>
  </si>
  <si>
    <t>Final energy consumption by aggregate sector</t>
  </si>
  <si>
    <t xml:space="preserve">Final energy, summed across fuels, but does so at the aggregated sector level. Useful in understanding which sectors consume the most energy and how their energy demands change over time. </t>
  </si>
  <si>
    <t>Final energy consumption by aggregate sector(v2)</t>
  </si>
  <si>
    <t>Similar to the prior query but combines the residential and commercial sectors into a buildings category and combines light- and heavy-duty onroad vehicles into the Transport-onroad category.</t>
  </si>
  <si>
    <t>Final energy consumption by aggregate sector and fuel.</t>
  </si>
  <si>
    <t>Final energy consumption by fuel, at the aggregated sector level. Useful for understanding how much fuel is used in each sector.</t>
  </si>
  <si>
    <t>Final energy consumption by sector and fuel</t>
  </si>
  <si>
    <t xml:space="preserve">Final energy by fuel but does so at the GCAM sector level. </t>
  </si>
  <si>
    <t>Electricity use by aggregate sector</t>
  </si>
  <si>
    <t xml:space="preserve">Electricity use at the aggregated sector level. Results include both final energy and the electricity consumed in conversion technologies (e.g., refineries). Useful in understanding in which sectors electricity is being used and how that use changes over time. </t>
  </si>
  <si>
    <t>Coal use by aggregate sector</t>
  </si>
  <si>
    <t>Coal use at the aggregated sector level. Useful in understanding in which sectors coal is being used and how that use changes over time.</t>
  </si>
  <si>
    <t>Natural gas use by aggregate sector</t>
  </si>
  <si>
    <t>Natural gas use at the aggregated sector level. Useful in understanding in which sectors natural gas is being used and how that use changes over time.</t>
  </si>
  <si>
    <t>Refined liquids use by aggregate sector</t>
  </si>
  <si>
    <t>Refined liquids (e.g., gasoline, diesel, and biofuels) use at the aggregated sector level. Useful in understanding in which sectors liquid fuels are being used and how that use changes over time.</t>
  </si>
  <si>
    <t>Biomass use by aggregate sector</t>
  </si>
  <si>
    <t xml:space="preserve">Biomass use at the aggregated sector level. </t>
  </si>
  <si>
    <t>Hydrogen use by aggregate sector</t>
  </si>
  <si>
    <t>Hydrogen use at the aggregated sector level.</t>
  </si>
  <si>
    <t>End-use energy consumption in buildings</t>
  </si>
  <si>
    <t>Energy used across the buildings sector by fuel.</t>
  </si>
  <si>
    <t>End-use energy consumption in transportation</t>
  </si>
  <si>
    <t xml:space="preserve">Energy used across the transportation sector by fuel. </t>
  </si>
  <si>
    <t>End-use energy consumption in industry</t>
  </si>
  <si>
    <t>Energy used across the industrial sector by fuel.</t>
  </si>
  <si>
    <t>Energy inputs in electricity production (GCAM-USA)</t>
  </si>
  <si>
    <t>Quantities of various fuels used by each electricity production subsector. Useful in quantifying fuel use in the electric sector.</t>
  </si>
  <si>
    <t>Energy inputs to refining activities (GCAM-USA)</t>
  </si>
  <si>
    <t>Fuels used in producing refined liquids, including petroleum-based fuels and alternative fuels.</t>
  </si>
  <si>
    <t>Electricity generation by region (no cogen)</t>
  </si>
  <si>
    <t xml:space="preserve">Total electricity produced in each region. Industrial generation via combined-heat-and-power and co-gen are not included in this total. Useful in understanding how much electricity is produced in each region and how that quantity changes over time. </t>
  </si>
  <si>
    <t>Electricity generation by gen and cooling tech (incl cogen)</t>
  </si>
  <si>
    <t xml:space="preserve">Generation of electricity by each combination of generation and cooling technology. This is the most detailed electric sector output. Useful for performing your own aggregations. </t>
  </si>
  <si>
    <t>Electricity generation by aggregated subsector</t>
  </si>
  <si>
    <t>Generation of electricity by major fuel category (such as coal, natural gas, wind, and solar), with electricity production with CCS reported separately.</t>
  </si>
  <si>
    <t>Electricity generation by aggregated subsector rnw detail</t>
  </si>
  <si>
    <t>Generation of electricity by major fuel category (such as coal, natural gas, wind, and solar), with electricity production with CCS and various solar and wind technologies reported separately.</t>
  </si>
  <si>
    <t>Electricity generation by subsector</t>
  </si>
  <si>
    <t xml:space="preserve">Electricity generation at the subsector level. Useful when you are interested in broad shifts over time (e.g., changing market shares among coal, gas, wind, and solar), as opposed to detailed information about the specific coal or gas technologies. </t>
  </si>
  <si>
    <t>Electricity generation by cogen only</t>
  </si>
  <si>
    <t xml:space="preserve">Electricity produced by cogen and combined-heat-and-power technologies. Useful when examining cogen and CHP at the technology level. </t>
  </si>
  <si>
    <t>Electricity generation input</t>
  </si>
  <si>
    <t>Fuel used in electricity production.</t>
  </si>
  <si>
    <t>Building final energy by tech</t>
  </si>
  <si>
    <t xml:space="preserve">Final energy used in buildings by technology. Useful in understanding the quantity of fuel used by various technologies in meeting service demands. </t>
  </si>
  <si>
    <t>Building service output by tech</t>
  </si>
  <si>
    <t xml:space="preserve">Service outputs in the residential and commercial sectors, reported by uses such as space heating, water heating, and lighting. Useful in understanding the market share of various technologies. </t>
  </si>
  <si>
    <t>Industry final energy by tech and fuel</t>
  </si>
  <si>
    <t xml:space="preserve">Final energy used in industry by technology. Useful in understanding how and where fuels are used to meet industrial demands. </t>
  </si>
  <si>
    <t>Refined liquids production by tech</t>
  </si>
  <si>
    <t xml:space="preserve">Quantity (EJ) of liquid fuels produced by various technologies, such as oil refining, corn and cellulosic ethanol production, biodiesel, and flow-through gasoline fuels. Useful in understanding the liquid fuel mix, including the fraction from alternative fuel sources. </t>
  </si>
  <si>
    <t>Hydrogen production by tech</t>
  </si>
  <si>
    <t>Hydrogen production by technology.</t>
  </si>
  <si>
    <t>Transport final energy by tech and fuel</t>
  </si>
  <si>
    <t>Final energy used by technology in meeting end use service demands. Useful in understanding sectoral fuel use and the impacts of changes in vehicle efficiency.</t>
  </si>
  <si>
    <t>Transport service output by tech</t>
  </si>
  <si>
    <t>Transportation service outputs met by various technologies and fuels. Useful in understanding the market penetrations of alternative fuel vehicles.</t>
  </si>
  <si>
    <t>Transport service output by tech (new capacity)</t>
  </si>
  <si>
    <t>Vintage-specific transportation service outputs met by new sales (in units of pass-km).</t>
  </si>
  <si>
    <t>Passenger car and truck service output by tech</t>
  </si>
  <si>
    <t>Onroad light-duty passenger travel demands (pass-km) met by various technologies across vehicle sizes.</t>
  </si>
  <si>
    <t>Freight truck service output by tech (no bus)</t>
  </si>
  <si>
    <t>Onroad freight travel demand (tonne-km) met by various technologies across vehicle sizes.</t>
  </si>
  <si>
    <r>
      <t>CO</t>
    </r>
    <r>
      <rPr>
        <vertAlign val="subscript"/>
        <sz val="12"/>
        <color theme="1"/>
        <rFont val="Calibri"/>
        <family val="2"/>
        <scheme val="minor"/>
      </rPr>
      <t>2</t>
    </r>
    <r>
      <rPr>
        <sz val="12"/>
        <color theme="1"/>
        <rFont val="Calibri"/>
        <family val="2"/>
        <scheme val="minor"/>
      </rPr>
      <t xml:space="preserve"> emissions by region</t>
    </r>
  </si>
  <si>
    <r>
      <t>Total CO</t>
    </r>
    <r>
      <rPr>
        <vertAlign val="subscript"/>
        <sz val="12"/>
        <color theme="1"/>
        <rFont val="Calibri"/>
        <family val="2"/>
        <scheme val="minor"/>
      </rPr>
      <t>2</t>
    </r>
    <r>
      <rPr>
        <sz val="12"/>
        <color theme="1"/>
        <rFont val="Calibri"/>
        <family val="2"/>
        <scheme val="minor"/>
      </rPr>
      <t xml:space="preserve"> emissions (in units of MTC) per region</t>
    </r>
  </si>
  <si>
    <r>
      <t>CO</t>
    </r>
    <r>
      <rPr>
        <vertAlign val="subscript"/>
        <sz val="12"/>
        <color theme="1"/>
        <rFont val="Calibri"/>
        <family val="2"/>
        <scheme val="minor"/>
      </rPr>
      <t>2</t>
    </r>
    <r>
      <rPr>
        <sz val="12"/>
        <color theme="1"/>
        <rFont val="Calibri"/>
        <family val="2"/>
        <scheme val="minor"/>
      </rPr>
      <t xml:space="preserve"> emissions by aggregate sector</t>
    </r>
  </si>
  <si>
    <r>
      <t>CO</t>
    </r>
    <r>
      <rPr>
        <vertAlign val="subscript"/>
        <sz val="12"/>
        <color theme="1"/>
        <rFont val="Calibri"/>
        <family val="2"/>
        <scheme val="minor"/>
      </rPr>
      <t>2</t>
    </r>
    <r>
      <rPr>
        <sz val="12"/>
        <color theme="1"/>
        <rFont val="Calibri"/>
        <family val="2"/>
        <scheme val="minor"/>
      </rPr>
      <t xml:space="preserve"> emissions (in units of MTC) by aggregate sector. Combustion emissions include all CO</t>
    </r>
    <r>
      <rPr>
        <vertAlign val="subscript"/>
        <sz val="12"/>
        <color theme="1"/>
        <rFont val="Calibri"/>
        <family val="2"/>
        <scheme val="minor"/>
      </rPr>
      <t>2</t>
    </r>
    <r>
      <rPr>
        <sz val="12"/>
        <color theme="1"/>
        <rFont val="Calibri"/>
        <family val="2"/>
        <scheme val="minor"/>
      </rPr>
      <t xml:space="preserve"> in the exhaust gas. For biofuels and bioenergy, the negative CO</t>
    </r>
    <r>
      <rPr>
        <vertAlign val="subscript"/>
        <sz val="12"/>
        <color theme="1"/>
        <rFont val="Calibri"/>
        <family val="2"/>
        <scheme val="minor"/>
      </rPr>
      <t>2</t>
    </r>
    <r>
      <rPr>
        <sz val="12"/>
        <color theme="1"/>
        <rFont val="Calibri"/>
        <family val="2"/>
        <scheme val="minor"/>
      </rPr>
      <t xml:space="preserve"> associated with biomass growth is captured in the biomass category. </t>
    </r>
  </si>
  <si>
    <r>
      <t>CO</t>
    </r>
    <r>
      <rPr>
        <vertAlign val="subscript"/>
        <sz val="12"/>
        <color theme="1"/>
        <rFont val="Calibri"/>
        <family val="2"/>
        <scheme val="minor"/>
      </rPr>
      <t>2</t>
    </r>
    <r>
      <rPr>
        <sz val="12"/>
        <color theme="1"/>
        <rFont val="Calibri"/>
        <family val="2"/>
        <scheme val="minor"/>
      </rPr>
      <t xml:space="preserve"> emissions by sector</t>
    </r>
  </si>
  <si>
    <r>
      <t>CO</t>
    </r>
    <r>
      <rPr>
        <vertAlign val="subscript"/>
        <sz val="12"/>
        <color theme="1"/>
        <rFont val="Calibri"/>
        <family val="2"/>
        <scheme val="minor"/>
      </rPr>
      <t>2</t>
    </r>
    <r>
      <rPr>
        <sz val="12"/>
        <color theme="1"/>
        <rFont val="Calibri"/>
        <family val="2"/>
        <scheme val="minor"/>
      </rPr>
      <t xml:space="preserve"> emissions (in units of MTC) per GCAM sector</t>
    </r>
  </si>
  <si>
    <r>
      <t>CO</t>
    </r>
    <r>
      <rPr>
        <vertAlign val="subscript"/>
        <sz val="12"/>
        <color theme="1"/>
        <rFont val="Calibri"/>
        <family val="2"/>
        <scheme val="minor"/>
      </rPr>
      <t>2</t>
    </r>
    <r>
      <rPr>
        <sz val="12"/>
        <color theme="1"/>
        <rFont val="Calibri"/>
        <family val="2"/>
        <scheme val="minor"/>
      </rPr>
      <t xml:space="preserve"> emissions by sector (no bio)</t>
    </r>
  </si>
  <si>
    <r>
      <t>CO</t>
    </r>
    <r>
      <rPr>
        <vertAlign val="subscript"/>
        <sz val="12"/>
        <color theme="1"/>
        <rFont val="Calibri"/>
        <family val="2"/>
        <scheme val="minor"/>
      </rPr>
      <t>2</t>
    </r>
    <r>
      <rPr>
        <sz val="12"/>
        <color theme="1"/>
        <rFont val="Calibri"/>
        <family val="2"/>
        <scheme val="minor"/>
      </rPr>
      <t xml:space="preserve"> emissions (in units of MTC) per GCAM sector, not including emissions from the combustion of bioenergy. Biofuels-related emissions are handled as usual, however. </t>
    </r>
  </si>
  <si>
    <r>
      <t>CO</t>
    </r>
    <r>
      <rPr>
        <vertAlign val="subscript"/>
        <sz val="12"/>
        <color theme="1"/>
        <rFont val="Calibri"/>
        <family val="2"/>
        <scheme val="minor"/>
      </rPr>
      <t>2</t>
    </r>
    <r>
      <rPr>
        <sz val="12"/>
        <color theme="1"/>
        <rFont val="Calibri"/>
        <family val="2"/>
        <scheme val="minor"/>
      </rPr>
      <t xml:space="preserve"> emissions by resource production</t>
    </r>
  </si>
  <si>
    <r>
      <t>CO</t>
    </r>
    <r>
      <rPr>
        <vertAlign val="subscript"/>
        <sz val="12"/>
        <color theme="1"/>
        <rFont val="Calibri"/>
        <family val="2"/>
        <scheme val="minor"/>
      </rPr>
      <t>2</t>
    </r>
    <r>
      <rPr>
        <sz val="12"/>
        <color theme="1"/>
        <rFont val="Calibri"/>
        <family val="2"/>
        <scheme val="minor"/>
      </rPr>
      <t xml:space="preserve"> emissions (in units of MTC) from resource production activities, including mining and oil and gas operations. These emissions are not reported in the emissions-by-technology queries.</t>
    </r>
  </si>
  <si>
    <r>
      <t>CO</t>
    </r>
    <r>
      <rPr>
        <vertAlign val="subscript"/>
        <sz val="12"/>
        <color theme="1"/>
        <rFont val="Calibri"/>
        <family val="2"/>
        <scheme val="minor"/>
      </rPr>
      <t>2</t>
    </r>
    <r>
      <rPr>
        <sz val="12"/>
        <color theme="1"/>
        <rFont val="Calibri"/>
        <family val="2"/>
        <scheme val="minor"/>
      </rPr>
      <t xml:space="preserve"> emissions by tech</t>
    </r>
  </si>
  <si>
    <r>
      <t>CO</t>
    </r>
    <r>
      <rPr>
        <vertAlign val="subscript"/>
        <sz val="12"/>
        <color theme="1"/>
        <rFont val="Calibri"/>
        <family val="2"/>
        <scheme val="minor"/>
      </rPr>
      <t>2</t>
    </r>
    <r>
      <rPr>
        <sz val="12"/>
        <color theme="1"/>
        <rFont val="Calibri"/>
        <family val="2"/>
        <scheme val="minor"/>
      </rPr>
      <t xml:space="preserve"> emissions (in units of MTC) by technology. This query does not include the results of “CO</t>
    </r>
    <r>
      <rPr>
        <vertAlign val="subscript"/>
        <sz val="12"/>
        <color theme="1"/>
        <rFont val="Calibri"/>
        <family val="2"/>
        <scheme val="minor"/>
      </rPr>
      <t>2</t>
    </r>
    <r>
      <rPr>
        <sz val="12"/>
        <color theme="1"/>
        <rFont val="Calibri"/>
        <family val="2"/>
        <scheme val="minor"/>
      </rPr>
      <t xml:space="preserve"> emissions by resource production”. </t>
    </r>
  </si>
  <si>
    <r>
      <t>NOx, SO</t>
    </r>
    <r>
      <rPr>
        <vertAlign val="subscript"/>
        <sz val="12"/>
        <color theme="1"/>
        <rFont val="Calibri"/>
        <family val="2"/>
        <scheme val="minor"/>
      </rPr>
      <t>2</t>
    </r>
    <r>
      <rPr>
        <sz val="12"/>
        <color theme="1"/>
        <rFont val="Calibri"/>
        <family val="2"/>
        <scheme val="minor"/>
      </rPr>
      <t>, PM</t>
    </r>
    <r>
      <rPr>
        <vertAlign val="subscript"/>
        <sz val="12"/>
        <color theme="1"/>
        <rFont val="Calibri"/>
        <family val="2"/>
        <scheme val="minor"/>
      </rPr>
      <t>2.5</t>
    </r>
    <r>
      <rPr>
        <sz val="12"/>
        <color theme="1"/>
        <rFont val="Calibri"/>
        <family val="2"/>
        <scheme val="minor"/>
      </rPr>
      <t xml:space="preserve"> by region</t>
    </r>
  </si>
  <si>
    <t>Total emissions of several air pollutants (in Tg, which is equivalent to million metric tonnes)</t>
  </si>
  <si>
    <r>
      <t>NOx, SO</t>
    </r>
    <r>
      <rPr>
        <vertAlign val="subscript"/>
        <sz val="12"/>
        <color theme="1"/>
        <rFont val="Calibri"/>
        <family val="2"/>
        <scheme val="minor"/>
      </rPr>
      <t>2</t>
    </r>
    <r>
      <rPr>
        <sz val="12"/>
        <color theme="1"/>
        <rFont val="Calibri"/>
        <family val="2"/>
        <scheme val="minor"/>
      </rPr>
      <t>, PM</t>
    </r>
    <r>
      <rPr>
        <vertAlign val="subscript"/>
        <sz val="12"/>
        <color theme="1"/>
        <rFont val="Calibri"/>
        <family val="2"/>
        <scheme val="minor"/>
      </rPr>
      <t>2.5</t>
    </r>
    <r>
      <rPr>
        <sz val="12"/>
        <color theme="1"/>
        <rFont val="Calibri"/>
        <family val="2"/>
        <scheme val="minor"/>
      </rPr>
      <t xml:space="preserve"> by aggregate sector</t>
    </r>
  </si>
  <si>
    <t>Sectoral emissions of several air pollutants (in Tg, which is equivalent to million metric tonnes)</t>
  </si>
  <si>
    <r>
      <t>NOx, SO</t>
    </r>
    <r>
      <rPr>
        <vertAlign val="subscript"/>
        <sz val="12"/>
        <color theme="1"/>
        <rFont val="Calibri"/>
        <family val="2"/>
        <scheme val="minor"/>
      </rPr>
      <t>2</t>
    </r>
    <r>
      <rPr>
        <sz val="12"/>
        <color theme="1"/>
        <rFont val="Calibri"/>
        <family val="2"/>
        <scheme val="minor"/>
      </rPr>
      <t>, PM</t>
    </r>
    <r>
      <rPr>
        <vertAlign val="subscript"/>
        <sz val="12"/>
        <color theme="1"/>
        <rFont val="Calibri"/>
        <family val="2"/>
        <scheme val="minor"/>
      </rPr>
      <t>2.5</t>
    </r>
    <r>
      <rPr>
        <sz val="12"/>
        <color theme="1"/>
        <rFont val="Calibri"/>
        <family val="2"/>
        <scheme val="minor"/>
      </rPr>
      <t xml:space="preserve"> by sector</t>
    </r>
  </si>
  <si>
    <r>
      <t>NOx, SO</t>
    </r>
    <r>
      <rPr>
        <vertAlign val="subscript"/>
        <sz val="12"/>
        <color theme="1"/>
        <rFont val="Calibri"/>
        <family val="2"/>
        <scheme val="minor"/>
      </rPr>
      <t>2</t>
    </r>
    <r>
      <rPr>
        <sz val="12"/>
        <color theme="1"/>
        <rFont val="Calibri"/>
        <family val="2"/>
        <scheme val="minor"/>
      </rPr>
      <t>, PM</t>
    </r>
    <r>
      <rPr>
        <vertAlign val="subscript"/>
        <sz val="12"/>
        <color theme="1"/>
        <rFont val="Calibri"/>
        <family val="2"/>
        <scheme val="minor"/>
      </rPr>
      <t>2.5</t>
    </r>
    <r>
      <rPr>
        <sz val="12"/>
        <color theme="1"/>
        <rFont val="Calibri"/>
        <family val="2"/>
        <scheme val="minor"/>
      </rPr>
      <t xml:space="preserve"> by tech</t>
    </r>
  </si>
  <si>
    <t>Emissions of several air pollutants by technology</t>
  </si>
  <si>
    <t>All emissions by region</t>
  </si>
  <si>
    <t>All tracked emission species by region</t>
  </si>
  <si>
    <t>All emissions by aggregate sector</t>
  </si>
  <si>
    <t>All tracked emission species by aggregate sector</t>
  </si>
  <si>
    <t>All emissions by sector</t>
  </si>
  <si>
    <t>All tracked emission species by GCAM sector</t>
  </si>
  <si>
    <t>All emissions by tech</t>
  </si>
  <si>
    <t>All tracked emission species by technology</t>
  </si>
  <si>
    <t>All emissions by resource production</t>
  </si>
  <si>
    <t>All reported emissions from resource production activities, including mining and oil and gas operations. These emissions are not reported in the emissions-by-technology queries.</t>
  </si>
  <si>
    <r>
      <t>CO</t>
    </r>
    <r>
      <rPr>
        <vertAlign val="subscript"/>
        <sz val="12"/>
        <color theme="1"/>
        <rFont val="Calibri"/>
        <family val="2"/>
        <scheme val="minor"/>
      </rPr>
      <t>2</t>
    </r>
    <r>
      <rPr>
        <sz val="12"/>
        <color theme="1"/>
        <rFont val="Calibri"/>
        <family val="2"/>
        <scheme val="minor"/>
      </rPr>
      <t xml:space="preserve"> concentration</t>
    </r>
  </si>
  <si>
    <r>
      <t>Global average CO</t>
    </r>
    <r>
      <rPr>
        <vertAlign val="subscript"/>
        <sz val="12"/>
        <color theme="1"/>
        <rFont val="Calibri"/>
        <family val="2"/>
        <scheme val="minor"/>
      </rPr>
      <t>2</t>
    </r>
    <r>
      <rPr>
        <sz val="12"/>
        <color theme="1"/>
        <rFont val="Calibri"/>
        <family val="2"/>
        <scheme val="minor"/>
      </rPr>
      <t xml:space="preserve"> concentration in parts-per-million (PPM)</t>
    </r>
  </si>
  <si>
    <t>Forcing total</t>
  </si>
  <si>
    <t>Climate forcing in watts per square meter</t>
  </si>
  <si>
    <t>Global mean temperature</t>
  </si>
  <si>
    <t>Global mean temperature in degrees C</t>
  </si>
  <si>
    <r>
      <t>CO</t>
    </r>
    <r>
      <rPr>
        <vertAlign val="subscript"/>
        <sz val="12"/>
        <color theme="1"/>
        <rFont val="Calibri"/>
        <family val="2"/>
        <scheme val="minor"/>
      </rPr>
      <t>2</t>
    </r>
    <r>
      <rPr>
        <sz val="12"/>
        <color theme="1"/>
        <rFont val="Calibri"/>
        <family val="2"/>
        <scheme val="minor"/>
      </rPr>
      <t xml:space="preserve"> prices</t>
    </r>
  </si>
  <si>
    <r>
      <t>Market price for CO</t>
    </r>
    <r>
      <rPr>
        <vertAlign val="subscript"/>
        <sz val="12"/>
        <color theme="1"/>
        <rFont val="Calibri"/>
        <family val="2"/>
        <scheme val="minor"/>
      </rPr>
      <t>2</t>
    </r>
    <r>
      <rPr>
        <sz val="12"/>
        <color theme="1"/>
        <rFont val="Calibri"/>
        <family val="2"/>
        <scheme val="minor"/>
      </rPr>
      <t xml:space="preserve"> reduction in 1990$s/tC</t>
    </r>
  </si>
  <si>
    <t>Prices of all markets</t>
  </si>
  <si>
    <t>Market prices in 1990$s</t>
  </si>
  <si>
    <t>Supply of all markets</t>
  </si>
  <si>
    <t>Supplies at the equilibrium prices</t>
  </si>
  <si>
    <t>Demand of all markets</t>
  </si>
  <si>
    <t>Demands at equilibrium prices</t>
  </si>
  <si>
    <t>Final energy prices</t>
  </si>
  <si>
    <t>Prices for energy commodities in meeting end use demands in 1990$s</t>
  </si>
  <si>
    <t>Costs by tech and input</t>
  </si>
  <si>
    <t>Costs of technologies and fuels in 1990$s</t>
  </si>
  <si>
    <t>Building service costs</t>
  </si>
  <si>
    <t>Costs of meeting energy services in 1990$s</t>
  </si>
  <si>
    <t>Costs of transport services</t>
  </si>
  <si>
    <t>Costs of providing transportation services in 1990$s</t>
  </si>
  <si>
    <t>Elec prices by sector</t>
  </si>
  <si>
    <t>Electricity prices in 1990$/EJ</t>
  </si>
  <si>
    <t>Inputs by tech</t>
  </si>
  <si>
    <t>Inputs into each technology. Useful for tracking fuel and material flows.</t>
  </si>
  <si>
    <t>Outputs by tech</t>
  </si>
  <si>
    <t>Outputs from each technology. Useful for tracking fuel and material flows.</t>
  </si>
  <si>
    <t>Population by region</t>
  </si>
  <si>
    <t>Exogenously determined population by region (thousands). Note: USA population is reported both at the state and national level. Do not sum over population USA and states to avoid double-counting.</t>
  </si>
  <si>
    <t>GDP per capita PPP by region</t>
  </si>
  <si>
    <t xml:space="preserve">Gross domestic product per person, with GDP converted to 1990$s US using purchasing power parity conversions for each country. </t>
  </si>
  <si>
    <t>Elec share-weights by subsector</t>
  </si>
  <si>
    <t>Shareweights for electricity production subsectors. A value of 1 reflects no bias relative to other subsectors.</t>
  </si>
  <si>
    <t>Elec share-weights by gen tech</t>
  </si>
  <si>
    <t>Shareweights for electric sector technologies. A value of 1 reflects no bias relative to other technologies.</t>
  </si>
  <si>
    <t>Building floorspace</t>
  </si>
  <si>
    <t>Building floorspace in billion square meters. Calculated as a function of population.</t>
  </si>
  <si>
    <t>Building share-weights by subsector</t>
  </si>
  <si>
    <t>Shareweights for buildings subsectors. A value of 1 reflects no bias relative to other subsectors.</t>
  </si>
  <si>
    <t>Building share-weights by tech</t>
  </si>
  <si>
    <t>Shareweights for buildings technologies. A value of 1 reflects no bias relative to other technologies.</t>
  </si>
  <si>
    <t>Industry share-weights by subsector</t>
  </si>
  <si>
    <t>Shareweights for industrial subsectors. A value of 1 reflects no bias relative to other subsectors.</t>
  </si>
  <si>
    <t xml:space="preserve">Refining share-weights by tech </t>
  </si>
  <si>
    <t>Shareweights for refining technologies. A value of 1 reflects no bias relative to other technologies.</t>
  </si>
  <si>
    <t>Refining and oil share-weights by subsector</t>
  </si>
  <si>
    <t>Shareweights for refining subsectors. A value of 1 reflects no bias relative to other subsectors.</t>
  </si>
  <si>
    <t>Transport subsector share-weights</t>
  </si>
  <si>
    <t>Shareweights for transportation subsectors. A value of 1 reflects no bias relative to other subsectors.</t>
  </si>
  <si>
    <t>Transport tech share-weights</t>
  </si>
  <si>
    <t>Shareweights for transportation technologies. A value of 1 reflects no bias relative to other technologies.</t>
  </si>
  <si>
    <t>Water withdrawals by state, sector, basin (include desal)</t>
  </si>
  <si>
    <t>Water withdrawals in units of km cubed</t>
  </si>
  <si>
    <t>Water consumption by state, sector, basin (includes desal)</t>
  </si>
  <si>
    <t>Water consumed in units of km cubed. Does not include quantity replaced into reservoir, river, etc.</t>
  </si>
  <si>
    <t>Glossary of acronyms and key terms in GCAM-USA 5.4.</t>
  </si>
  <si>
    <t>Key queries and descriptions for GLIMPSEv1</t>
  </si>
  <si>
    <t>See the "Glossary" tab for a description of key terms and variables.</t>
  </si>
  <si>
    <t>See the "Queries" tab for descriptions of the queries used to obtain these data from the GCAM output database.</t>
  </si>
  <si>
    <t xml:space="preserve">Each figure has its own tab. The table are labeled "X.Y", where X is the chapter number and Y is the figure number. </t>
  </si>
  <si>
    <t xml:space="preserve">Dataset title: </t>
  </si>
  <si>
    <t>Data associated with “Users’ Guide for GLIMPSE: a Tool for Integrated Air-Climate-Energy Planning” U.S. EPA Office of Research and Development, Research Triangle Park, NC. May 2023.</t>
  </si>
  <si>
    <t>Dataset description:</t>
  </si>
  <si>
    <t xml:space="preserve">Keywords: </t>
  </si>
  <si>
    <t>Climate, decision support, multi-pollutant, climate, energy system, integrated assessment</t>
  </si>
  <si>
    <t xml:space="preserve">Definistions of acronyms and abreviations: </t>
  </si>
  <si>
    <t>Code version:</t>
  </si>
  <si>
    <t>GLIMPSE release 1.0, based upon the GLIMPSEv1-Reference scenario, built upon GCAM-USA 5.4.</t>
  </si>
  <si>
    <t>GLIMPSE is a decision support system for integrated, long-term air-climate-energy planning.</t>
  </si>
  <si>
    <t>Organization:</t>
  </si>
  <si>
    <t>The computational engine for GLIMPSE is the GCAM human-earth systems model.</t>
  </si>
  <si>
    <t xml:space="preserve">GLIMPSE version 1.0 is expected to be released during the summer of 2023. </t>
  </si>
  <si>
    <t xml:space="preserve">This dataset represents the data undlerlying the figures within the GLIMPSE v1.0 Users' Guide. </t>
  </si>
  <si>
    <t xml:space="preserve">The only figures included are those that are displaying scientific data. </t>
  </si>
  <si>
    <r>
      <t xml:space="preserve">Figure 1.7 The GLIMPSE ORDModelInterface. </t>
    </r>
    <r>
      <rPr>
        <i/>
        <sz val="12"/>
        <color theme="1"/>
        <rFont val="Calibri"/>
        <family val="2"/>
        <scheme val="minor"/>
      </rPr>
      <t>The ORDModelInterface supports exploratory investigation of GCAM results, including visualization and examining the differences in model outputs from one scenario to another.</t>
    </r>
    <r>
      <rPr>
        <b/>
        <i/>
        <sz val="12"/>
        <color theme="1"/>
        <rFont val="Calibri"/>
        <family val="2"/>
        <scheme val="minor"/>
      </rPr>
      <t xml:space="preserve"> </t>
    </r>
  </si>
  <si>
    <t>Sum</t>
  </si>
  <si>
    <t>Fraction renewables</t>
  </si>
  <si>
    <t>Total relative to 2015</t>
  </si>
  <si>
    <t>Renewables</t>
  </si>
  <si>
    <t>Fraction renewable</t>
  </si>
  <si>
    <t>Change in total</t>
  </si>
  <si>
    <t>relative to 2015</t>
  </si>
  <si>
    <t>Absolute change, 2050 - 2015</t>
  </si>
  <si>
    <t>sum</t>
  </si>
  <si>
    <t>Absolute change, 2050-2015</t>
  </si>
  <si>
    <t>electricity relative to 2015</t>
  </si>
  <si>
    <t>absolute change, 2050-2015</t>
  </si>
  <si>
    <t>pct change, 2050 vs. 2015</t>
  </si>
  <si>
    <t>fraction electricity+hydrogen</t>
  </si>
  <si>
    <t>pct change by fuel, 2050 vs. 2015</t>
  </si>
  <si>
    <t>Percent change, 2050 vs. 2015</t>
  </si>
  <si>
    <t>Change, 2050-2015</t>
  </si>
  <si>
    <t>fraction electric+hydrogen</t>
  </si>
  <si>
    <t>Commercial cooling</t>
  </si>
  <si>
    <t>All</t>
  </si>
  <si>
    <t>Relative to 2015</t>
  </si>
  <si>
    <t>Absolute change relative to 2015</t>
  </si>
  <si>
    <t>Additional calculations</t>
  </si>
  <si>
    <t>water heating</t>
  </si>
  <si>
    <t>commercial lighting</t>
  </si>
  <si>
    <t>unitless</t>
  </si>
  <si>
    <t>residential hot water</t>
  </si>
  <si>
    <t>residential lighting</t>
  </si>
  <si>
    <t>% BEV</t>
  </si>
  <si>
    <t>% FCEV</t>
  </si>
  <si>
    <t>egu</t>
  </si>
  <si>
    <t>onroad</t>
  </si>
  <si>
    <t>air</t>
  </si>
  <si>
    <t>rail</t>
  </si>
  <si>
    <t>marine</t>
  </si>
  <si>
    <t xml:space="preserve">NOX </t>
  </si>
  <si>
    <t xml:space="preserve">SO2 </t>
  </si>
  <si>
    <t xml:space="preserve">PM25 </t>
  </si>
  <si>
    <t xml:space="preserve">VOC </t>
  </si>
  <si>
    <t xml:space="preserve">CO </t>
  </si>
  <si>
    <t>EPA 2016v2 Emission Modeling Platform</t>
  </si>
  <si>
    <t>GLIMPSEv1-Reference</t>
  </si>
  <si>
    <t>NOx emissions (short tons)</t>
  </si>
  <si>
    <t>Total emissions by species (short tons)</t>
  </si>
  <si>
    <t>total</t>
  </si>
  <si>
    <t>SO2 emissions (short tons)</t>
  </si>
  <si>
    <t>PM2.5 emissions (short tons)</t>
  </si>
  <si>
    <t>VOC emissions (short tons)</t>
  </si>
  <si>
    <t>CO emissions (short tons)</t>
  </si>
  <si>
    <r>
      <t>Figure 2.2. Reference Scenario primary energy consumption by region (direct equivalent).</t>
    </r>
    <r>
      <rPr>
        <i/>
        <sz val="12"/>
        <color theme="1"/>
        <rFont val="Calibri"/>
        <family val="2"/>
        <scheme val="minor"/>
      </rPr>
      <t xml:space="preserve"> </t>
    </r>
  </si>
  <si>
    <r>
      <t>Figure 2.3 Reference Scenario electricity generation by aggregate subsector.</t>
    </r>
    <r>
      <rPr>
        <i/>
        <sz val="12"/>
        <color theme="1"/>
        <rFont val="Calibri"/>
        <family val="2"/>
        <scheme val="minor"/>
      </rPr>
      <t xml:space="preserve"> </t>
    </r>
  </si>
  <si>
    <r>
      <t>Figure 2.4 Reference Scenario liquid fuel production by technology.</t>
    </r>
    <r>
      <rPr>
        <i/>
        <sz val="12"/>
        <color theme="1"/>
        <rFont val="Calibri"/>
        <family val="2"/>
        <scheme val="minor"/>
      </rPr>
      <t xml:space="preserve"> </t>
    </r>
  </si>
  <si>
    <r>
      <t>Figure 2.5 Reference Scenario hydrogen production by technology.</t>
    </r>
    <r>
      <rPr>
        <i/>
        <sz val="12"/>
        <color theme="1"/>
        <rFont val="Calibri"/>
        <family val="2"/>
        <scheme val="minor"/>
      </rPr>
      <t xml:space="preserve"> </t>
    </r>
  </si>
  <si>
    <r>
      <t>Figure 2.6 Reference Scenario final energy consumption by sector.</t>
    </r>
    <r>
      <rPr>
        <i/>
        <sz val="12"/>
        <color theme="1"/>
        <rFont val="Calibri"/>
        <family val="2"/>
        <scheme val="minor"/>
      </rPr>
      <t xml:space="preserve"> </t>
    </r>
  </si>
  <si>
    <r>
      <t>Figure 2.7 Reference Scenario electricity use by aggregate sector.</t>
    </r>
    <r>
      <rPr>
        <i/>
        <sz val="12"/>
        <color theme="1"/>
        <rFont val="Calibri"/>
        <family val="2"/>
        <scheme val="minor"/>
      </rPr>
      <t xml:space="preserve"> </t>
    </r>
  </si>
  <si>
    <r>
      <t>Figure 2.8 Reference Scenario coal use by aggregate sector.</t>
    </r>
    <r>
      <rPr>
        <i/>
        <sz val="12"/>
        <color theme="1"/>
        <rFont val="Calibri"/>
        <family val="2"/>
        <scheme val="minor"/>
      </rPr>
      <t xml:space="preserve"> </t>
    </r>
  </si>
  <si>
    <t xml:space="preserve">Figure 2.9 Reference Scenario natural gas use by aggregate sector. </t>
  </si>
  <si>
    <r>
      <t>Figure 2.10 Reference Scenario refined liquids use by aggregate sector.</t>
    </r>
    <r>
      <rPr>
        <i/>
        <sz val="12"/>
        <color theme="1"/>
        <rFont val="Calibri"/>
        <family val="2"/>
        <scheme val="minor"/>
      </rPr>
      <t xml:space="preserve"> </t>
    </r>
  </si>
  <si>
    <t xml:space="preserve">Figure 2.11 Reference Scenario biomass use by sector. </t>
  </si>
  <si>
    <t xml:space="preserve">Figure 2.12 Reference Scenario hydrogen use by sector. </t>
  </si>
  <si>
    <t>Figure 2.13 Reference Scenario industrial sector energy use by fuel.</t>
  </si>
  <si>
    <t xml:space="preserve">Figure 2.14 Reference Scenario buildings energy use by fuel. </t>
  </si>
  <si>
    <r>
      <t>Figure 2.15 Reference Scenario light-duty transportation energy use by fuel.</t>
    </r>
    <r>
      <rPr>
        <i/>
        <sz val="12"/>
        <color theme="1"/>
        <rFont val="Calibri"/>
        <family val="2"/>
        <scheme val="minor"/>
      </rPr>
      <t xml:space="preserve"> </t>
    </r>
  </si>
  <si>
    <r>
      <t>Figure 2.16 Reference Scenario heavy-duty transportation energy use by fuel.</t>
    </r>
    <r>
      <rPr>
        <i/>
        <sz val="12"/>
        <color theme="1"/>
        <rFont val="Calibri"/>
        <family val="2"/>
        <scheme val="minor"/>
      </rPr>
      <t xml:space="preserve"> </t>
    </r>
  </si>
  <si>
    <r>
      <t>Figure 2.17 Reference Scenario energy use of fuel for the transport-ALM sector</t>
    </r>
    <r>
      <rPr>
        <i/>
        <sz val="12"/>
        <color theme="1"/>
        <rFont val="Calibri"/>
        <family val="2"/>
        <scheme val="minor"/>
      </rPr>
      <t xml:space="preserve">. </t>
    </r>
  </si>
  <si>
    <r>
      <t>Figure 2.18 Reference Scenario service output for commercial space cooling technologies</t>
    </r>
    <r>
      <rPr>
        <i/>
        <sz val="12"/>
        <color theme="1"/>
        <rFont val="Calibri"/>
        <family val="2"/>
        <scheme val="minor"/>
      </rPr>
      <t xml:space="preserve">. </t>
    </r>
  </si>
  <si>
    <r>
      <t>Figure 2.19</t>
    </r>
    <r>
      <rPr>
        <i/>
        <sz val="12"/>
        <color theme="1"/>
        <rFont val="Calibri"/>
        <family val="2"/>
        <scheme val="minor"/>
      </rPr>
      <t xml:space="preserve"> </t>
    </r>
    <r>
      <rPr>
        <b/>
        <i/>
        <sz val="12"/>
        <color theme="1"/>
        <rFont val="Calibri"/>
        <family val="2"/>
        <scheme val="minor"/>
      </rPr>
      <t>Reference Scenario service output for commercial space heating technologies</t>
    </r>
    <r>
      <rPr>
        <i/>
        <sz val="12"/>
        <color theme="1"/>
        <rFont val="Calibri"/>
        <family val="2"/>
        <scheme val="minor"/>
      </rPr>
      <t xml:space="preserve">. </t>
    </r>
  </si>
  <si>
    <r>
      <t>Figure 2.20</t>
    </r>
    <r>
      <rPr>
        <i/>
        <sz val="12"/>
        <color theme="1"/>
        <rFont val="Calibri"/>
        <family val="2"/>
        <scheme val="minor"/>
      </rPr>
      <t xml:space="preserve"> </t>
    </r>
    <r>
      <rPr>
        <b/>
        <i/>
        <sz val="12"/>
        <color theme="1"/>
        <rFont val="Calibri"/>
        <family val="2"/>
        <scheme val="minor"/>
      </rPr>
      <t xml:space="preserve">Reference Scenario service output for commercial water heating technologies. </t>
    </r>
  </si>
  <si>
    <r>
      <t>Figure 2.21</t>
    </r>
    <r>
      <rPr>
        <i/>
        <sz val="12"/>
        <color theme="1"/>
        <rFont val="Calibri"/>
        <family val="2"/>
        <scheme val="minor"/>
      </rPr>
      <t xml:space="preserve"> </t>
    </r>
    <r>
      <rPr>
        <b/>
        <i/>
        <sz val="12"/>
        <color theme="1"/>
        <rFont val="Calibri"/>
        <family val="2"/>
        <scheme val="minor"/>
      </rPr>
      <t xml:space="preserve">Reference Scenario service output for commercial lighting technologies. </t>
    </r>
  </si>
  <si>
    <t xml:space="preserve">Figure 2.22 Reference Scenario service output for residential space cooling technologies. </t>
  </si>
  <si>
    <r>
      <t>Figure 2.23 Reference Scenario service output for residential space heating technologies.</t>
    </r>
    <r>
      <rPr>
        <i/>
        <sz val="12"/>
        <color theme="1"/>
        <rFont val="Calibri"/>
        <family val="2"/>
        <scheme val="minor"/>
      </rPr>
      <t xml:space="preserve"> </t>
    </r>
  </si>
  <si>
    <r>
      <t>Figure 2.24 Reference Scenario service output for residential water heating technologies.</t>
    </r>
    <r>
      <rPr>
        <i/>
        <sz val="12"/>
        <color theme="1"/>
        <rFont val="Calibri"/>
        <family val="2"/>
        <scheme val="minor"/>
      </rPr>
      <t xml:space="preserve"> </t>
    </r>
  </si>
  <si>
    <r>
      <t>Figure 2.25 Reference Scenario service output for residential lighting technologies.</t>
    </r>
    <r>
      <rPr>
        <i/>
        <sz val="12"/>
        <color theme="1"/>
        <rFont val="Calibri"/>
        <family val="2"/>
        <scheme val="minor"/>
      </rPr>
      <t xml:space="preserve"> </t>
    </r>
  </si>
  <si>
    <t xml:space="preserve">Figure 2.26 Reference Scenario service output for light-duty passenger vehicle technologies. </t>
  </si>
  <si>
    <r>
      <t>Figure 2.27 Reference Scenario service output for heavy-duty truck technologies.</t>
    </r>
    <r>
      <rPr>
        <i/>
        <sz val="12"/>
        <color theme="1"/>
        <rFont val="Calibri"/>
        <family val="2"/>
        <scheme val="minor"/>
      </rPr>
      <t xml:space="preserve"> </t>
    </r>
  </si>
  <si>
    <t>Figure 2.28 Reference Scenario service output by bus technologies.</t>
  </si>
  <si>
    <r>
      <t>Figure 2.29 Reference Scenario service output by domestic aviation technologies.</t>
    </r>
    <r>
      <rPr>
        <i/>
        <sz val="12"/>
        <color theme="1"/>
        <rFont val="Calibri"/>
        <family val="2"/>
        <scheme val="minor"/>
      </rPr>
      <t xml:space="preserve"> </t>
    </r>
  </si>
  <si>
    <r>
      <t>Figure 2.30 Reference Scenario service output by international aviation technologies.</t>
    </r>
    <r>
      <rPr>
        <i/>
        <sz val="12"/>
        <color theme="1"/>
        <rFont val="Calibri"/>
        <family val="2"/>
        <scheme val="minor"/>
      </rPr>
      <t xml:space="preserve"> </t>
    </r>
  </si>
  <si>
    <r>
      <t>Figure 2.31 Reference Scenario service output by freight rail technologies</t>
    </r>
    <r>
      <rPr>
        <i/>
        <sz val="12"/>
        <color theme="1"/>
        <rFont val="Calibri"/>
        <family val="2"/>
        <scheme val="minor"/>
      </rPr>
      <t xml:space="preserve">. </t>
    </r>
  </si>
  <si>
    <r>
      <t>Figure 2.32 Reference Scenario service output by domestic marine shipping technologies</t>
    </r>
    <r>
      <rPr>
        <i/>
        <sz val="12"/>
        <color theme="1"/>
        <rFont val="Calibri"/>
        <family val="2"/>
        <scheme val="minor"/>
      </rPr>
      <t xml:space="preserve">. </t>
    </r>
  </si>
  <si>
    <r>
      <t>Figure 2.33 Reference Scenario service output by international marine shipping technologies</t>
    </r>
    <r>
      <rPr>
        <i/>
        <sz val="12"/>
        <color theme="1"/>
        <rFont val="Calibri"/>
        <family val="2"/>
        <scheme val="minor"/>
      </rPr>
      <t xml:space="preserve">. </t>
    </r>
  </si>
  <si>
    <r>
      <t>Figure 2.34 Reference Scenario CO</t>
    </r>
    <r>
      <rPr>
        <b/>
        <i/>
        <vertAlign val="subscript"/>
        <sz val="12"/>
        <color theme="1"/>
        <rFont val="Calibri"/>
        <family val="2"/>
        <scheme val="minor"/>
      </rPr>
      <t>2</t>
    </r>
    <r>
      <rPr>
        <b/>
        <i/>
        <sz val="12"/>
        <color theme="1"/>
        <rFont val="Calibri"/>
        <family val="2"/>
        <scheme val="minor"/>
      </rPr>
      <t xml:space="preserve"> emissions</t>
    </r>
    <r>
      <rPr>
        <i/>
        <sz val="12"/>
        <color theme="1"/>
        <rFont val="Calibri"/>
        <family val="2"/>
        <scheme val="minor"/>
      </rPr>
      <t xml:space="preserve">. </t>
    </r>
  </si>
  <si>
    <r>
      <t>Figure 2.35 Reference Scenario CO</t>
    </r>
    <r>
      <rPr>
        <b/>
        <i/>
        <vertAlign val="subscript"/>
        <sz val="12"/>
        <color theme="1"/>
        <rFont val="Calibri"/>
        <family val="2"/>
        <scheme val="minor"/>
      </rPr>
      <t>2</t>
    </r>
    <r>
      <rPr>
        <b/>
        <i/>
        <sz val="12"/>
        <color theme="1"/>
        <rFont val="Calibri"/>
        <family val="2"/>
        <scheme val="minor"/>
      </rPr>
      <t xml:space="preserve"> emissions by sector.</t>
    </r>
    <r>
      <rPr>
        <i/>
        <sz val="12"/>
        <color theme="1"/>
        <rFont val="Calibri"/>
        <family val="2"/>
        <scheme val="minor"/>
      </rPr>
      <t xml:space="preserve"> </t>
    </r>
  </si>
  <si>
    <r>
      <t>Figure 2.36 Reference Scenario NOx emissions by sector.</t>
    </r>
    <r>
      <rPr>
        <i/>
        <sz val="12"/>
        <color theme="1"/>
        <rFont val="Calibri"/>
        <family val="2"/>
        <scheme val="minor"/>
      </rPr>
      <t xml:space="preserve"> </t>
    </r>
  </si>
  <si>
    <r>
      <t>Figure 2.37 Reference Scenario SO</t>
    </r>
    <r>
      <rPr>
        <b/>
        <i/>
        <vertAlign val="subscript"/>
        <sz val="12"/>
        <color theme="1"/>
        <rFont val="Calibri"/>
        <family val="2"/>
        <scheme val="minor"/>
      </rPr>
      <t>2</t>
    </r>
    <r>
      <rPr>
        <b/>
        <i/>
        <sz val="12"/>
        <color theme="1"/>
        <rFont val="Calibri"/>
        <family val="2"/>
        <scheme val="minor"/>
      </rPr>
      <t xml:space="preserve"> emissions by sector</t>
    </r>
    <r>
      <rPr>
        <i/>
        <sz val="12"/>
        <color theme="1"/>
        <rFont val="Calibri"/>
        <family val="2"/>
        <scheme val="minor"/>
      </rPr>
      <t xml:space="preserve">. </t>
    </r>
  </si>
  <si>
    <t>Figure 2.39 Comparison of electricity production by fuel category with AEO2023.</t>
  </si>
  <si>
    <r>
      <t>Figure 2.40 Comparison of electricity use by sector with AEO2023.</t>
    </r>
    <r>
      <rPr>
        <i/>
        <sz val="12"/>
        <color theme="1"/>
        <rFont val="Calibri"/>
        <family val="2"/>
        <scheme val="minor"/>
      </rPr>
      <t xml:space="preserve"> </t>
    </r>
  </si>
  <si>
    <r>
      <t>Figure 2.41 Comparison of energy use in buildings by fuel with AEO2023.</t>
    </r>
    <r>
      <rPr>
        <i/>
        <sz val="12"/>
        <color theme="1"/>
        <rFont val="Calibri"/>
        <family val="2"/>
        <scheme val="minor"/>
      </rPr>
      <t xml:space="preserve">  </t>
    </r>
  </si>
  <si>
    <r>
      <t>Figure 2.42 Comparison of industrial energy use by fuel with AEO2023.</t>
    </r>
    <r>
      <rPr>
        <i/>
        <sz val="12"/>
        <color theme="1"/>
        <rFont val="Calibri"/>
        <family val="2"/>
        <scheme val="minor"/>
      </rPr>
      <t xml:space="preserve"> </t>
    </r>
  </si>
  <si>
    <r>
      <t>Figure 2.43 Comparison of transportation energy use by fuel with AEO2023.</t>
    </r>
    <r>
      <rPr>
        <i/>
        <sz val="12"/>
        <color theme="1"/>
        <rFont val="Calibri"/>
        <family val="2"/>
        <scheme val="minor"/>
      </rPr>
      <t xml:space="preserve"> </t>
    </r>
  </si>
  <si>
    <r>
      <t>Figure 2.44 Comparison of passenger car and truck service output by fuel with AEO2023.</t>
    </r>
    <r>
      <rPr>
        <i/>
        <sz val="12"/>
        <color theme="1"/>
        <rFont val="Calibri"/>
        <family val="2"/>
        <scheme val="minor"/>
      </rPr>
      <t xml:space="preserve"> </t>
    </r>
  </si>
  <si>
    <r>
      <t>Figure 2.50</t>
    </r>
    <r>
      <rPr>
        <i/>
        <sz val="12"/>
        <color theme="1"/>
        <rFont val="Calibri"/>
        <family val="2"/>
        <scheme val="minor"/>
      </rPr>
      <t xml:space="preserve"> </t>
    </r>
    <r>
      <rPr>
        <b/>
        <i/>
        <sz val="12"/>
        <color theme="1"/>
        <rFont val="Calibri"/>
        <family val="2"/>
        <scheme val="minor"/>
      </rPr>
      <t>Comparison of GLIMPSEv1-Reference CO emission projections, in total and by sector (lines), with those of the EPA 2016v2 emission platform (dots) in short tons</t>
    </r>
    <r>
      <rPr>
        <i/>
        <sz val="12"/>
        <color theme="1"/>
        <rFont val="Calibri"/>
        <family val="2"/>
        <scheme val="minor"/>
      </rPr>
      <t>.</t>
    </r>
  </si>
  <si>
    <t>Figure 2.49 Comparison of GLIMPSEv1-Reference VOC emission projections, in total and by sector (lines), with those of the EPA 2016v2 emission platform (dots) in short tons.</t>
  </si>
  <si>
    <r>
      <t>Figure 2.48 Comparison of GLIMPSEv1-Reference PM</t>
    </r>
    <r>
      <rPr>
        <b/>
        <i/>
        <vertAlign val="subscript"/>
        <sz val="12"/>
        <color theme="1"/>
        <rFont val="Calibri"/>
        <family val="2"/>
        <scheme val="minor"/>
      </rPr>
      <t xml:space="preserve">2.5  </t>
    </r>
    <r>
      <rPr>
        <b/>
        <i/>
        <sz val="12"/>
        <color theme="1"/>
        <rFont val="Calibri"/>
        <family val="2"/>
        <scheme val="minor"/>
      </rPr>
      <t xml:space="preserve">emission projections, in total and by sector (lines), with those of the EPA 2016v2 emission platform (dots) in short tons.    </t>
    </r>
  </si>
  <si>
    <r>
      <t>Figure 2.47 Comparison of GLIMPSEv1-Reference SO</t>
    </r>
    <r>
      <rPr>
        <b/>
        <i/>
        <vertAlign val="subscript"/>
        <sz val="12"/>
        <color theme="1"/>
        <rFont val="Calibri"/>
        <family val="2"/>
        <scheme val="minor"/>
      </rPr>
      <t>2</t>
    </r>
    <r>
      <rPr>
        <b/>
        <i/>
        <sz val="12"/>
        <color theme="1"/>
        <rFont val="Calibri"/>
        <family val="2"/>
        <scheme val="minor"/>
      </rPr>
      <t xml:space="preserve"> emission projections, in total and by sector (lines), with those of the EPA 2016v2 emission platform (dots) in short tons.  </t>
    </r>
  </si>
  <si>
    <t xml:space="preserve">Figure 2.46 Comparison of GLIMPSEv1-Reference NOx emission projections, in total and by sector (lines), with those of the EPA 2016v2 emission platform (dots) in short tons.   </t>
  </si>
  <si>
    <t xml:space="preserve">Figure 2.45 Comparison of GLIMPSEv1-Reference emission projections (lines) with those of the EPA 2016v2 emission platform (dots) in short tons.  </t>
  </si>
  <si>
    <r>
      <t>Figure 2.38 Reference Scenario PM</t>
    </r>
    <r>
      <rPr>
        <b/>
        <i/>
        <vertAlign val="subscript"/>
        <sz val="12"/>
        <color theme="1"/>
        <rFont val="Calibri"/>
        <family val="2"/>
        <scheme val="minor"/>
      </rPr>
      <t xml:space="preserve">2.5  </t>
    </r>
    <r>
      <rPr>
        <b/>
        <i/>
        <sz val="12"/>
        <color theme="1"/>
        <rFont val="Calibri"/>
        <family val="2"/>
        <scheme val="minor"/>
      </rPr>
      <t>emissions by sector.</t>
    </r>
  </si>
  <si>
    <t>Coal</t>
  </si>
  <si>
    <t>Petroleum</t>
  </si>
  <si>
    <t>Natural Gas</t>
  </si>
  <si>
    <t>Nuclear Power</t>
  </si>
  <si>
    <t>Renewable Sources</t>
  </si>
  <si>
    <t>Other</t>
  </si>
  <si>
    <t>AEO'23 in EJ</t>
  </si>
  <si>
    <t>Differences (GLIMPSE minus AEO)</t>
  </si>
  <si>
    <t>quads</t>
  </si>
  <si>
    <t>transport</t>
  </si>
  <si>
    <t xml:space="preserve">Source of AEO'23 data: </t>
  </si>
  <si>
    <t>External data sources</t>
  </si>
  <si>
    <t>Table 41.  Light-Duty Vehicle Miles Traveled by Technology Type</t>
  </si>
  <si>
    <t>https://www.eia.gov/outlooks/aeo/data/browser/#/?id=51-AEO2023&amp;region=0-0&amp;cases=ref2023&amp;start=2021&amp;end=2050&amp;f=Q&amp;linechart=ref2023-d020623a.2-51-AEO2023&amp;sourcekey=0</t>
  </si>
  <si>
    <t>Table 2.  Energy Consumption by Sector and Source</t>
  </si>
  <si>
    <t>https://www.eia.gov/outlooks/aeo/data/browser/#/?id=2-AEO2023&amp;region=1-0&amp;cases=ref2023&amp;start=2021&amp;end=2050&amp;f=Q&amp;linechart=ref2023-d020623a.3-2-AEO2023.1-0&amp;map=ref2023-d020623a.4-2-AEO2023.1-0&amp;sourcekey=0</t>
  </si>
  <si>
    <t>Table 8.  Electricity Supply, Disposition, Prices, and Emissions</t>
  </si>
  <si>
    <t>https://www.eia.gov/outlooks/aeo/data/browser/#/?id=8-AEO2023&amp;region=0-0&amp;cases=ref2023&amp;start=2021&amp;end=2050&amp;f=Q&amp;linechart=ref2023-d020623a.6-8-AEO2023&amp;sourcekey=0</t>
  </si>
  <si>
    <t>Table 1.  Total Energy Supply, Disposition, and Price Summary</t>
  </si>
  <si>
    <t>https://www.eia.gov/outlooks/aeo/data/browser/#/?id=1-AEO2023&amp;region=0-0&amp;cases=ref2023&amp;start=2021&amp;end=2050&amp;f=Q&amp;linechart=ref2023-d020623a.3-1-AEO2023&amp;sourcekey=0</t>
  </si>
  <si>
    <t xml:space="preserve">Key conversions: </t>
  </si>
  <si>
    <t>=</t>
  </si>
  <si>
    <t>bkWh</t>
  </si>
  <si>
    <t>mile</t>
  </si>
  <si>
    <t>km</t>
  </si>
  <si>
    <t>tonne</t>
  </si>
  <si>
    <t>short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</si>
</sst>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9" x14ac:knownFonts="1">
    <font>
      <sz val="11"/>
      <color theme="1"/>
      <name val="Calibri"/>
      <family val="2"/>
      <scheme val="minor"/>
    </font>
    <font>
      <sz val="11"/>
      <color theme="1"/>
      <name val="Calibri"/>
      <family val="2"/>
      <scheme val="minor"/>
    </font>
    <font>
      <sz val="12"/>
      <color theme="1"/>
      <name val="Calibri"/>
      <family val="2"/>
      <scheme val="minor"/>
    </font>
    <font>
      <i/>
      <sz val="12"/>
      <color theme="1"/>
      <name val="Calibri"/>
      <family val="2"/>
      <scheme val="minor"/>
    </font>
    <font>
      <sz val="12"/>
      <color rgb="FF000000"/>
      <name val="Calibri"/>
      <family val="2"/>
      <scheme val="minor"/>
    </font>
    <font>
      <vertAlign val="subscript"/>
      <sz val="12"/>
      <color theme="1"/>
      <name val="Calibri"/>
      <family val="2"/>
      <scheme val="minor"/>
    </font>
    <font>
      <b/>
      <sz val="11"/>
      <color theme="1"/>
      <name val="Calibri"/>
      <family val="2"/>
      <scheme val="minor"/>
    </font>
    <font>
      <b/>
      <i/>
      <sz val="12"/>
      <color theme="1"/>
      <name val="Calibri"/>
      <family val="2"/>
      <scheme val="minor"/>
    </font>
    <font>
      <b/>
      <i/>
      <vertAlign val="subscript"/>
      <sz val="12"/>
      <color theme="1"/>
      <name val="Calibri"/>
      <family val="2"/>
      <scheme val="minor"/>
    </font>
  </fonts>
  <fills count="3">
    <fill>
      <patternFill patternType="none"/>
    </fill>
    <fill>
      <patternFill patternType="gray125"/>
    </fill>
    <fill>
      <patternFill patternType="solid">
        <fgColor rgb="FFE7E6E6"/>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5">
    <xf numFmtId="0" fontId="0" fillId="0" borderId="0" xfId="0"/>
    <xf numFmtId="2" fontId="0" fillId="0" borderId="0" xfId="0" applyNumberFormat="1"/>
    <xf numFmtId="9" fontId="0" fillId="0" borderId="0" xfId="1" applyFont="1"/>
    <xf numFmtId="9" fontId="0" fillId="0" borderId="0" xfId="1" applyFont="1" applyFill="1"/>
    <xf numFmtId="0" fontId="3" fillId="0" borderId="0" xfId="0" applyFont="1" applyAlignment="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0" borderId="0" xfId="0" applyFont="1"/>
    <xf numFmtId="0" fontId="7" fillId="0" borderId="0" xfId="0" applyFont="1" applyAlignment="1">
      <alignment vertical="center"/>
    </xf>
    <xf numFmtId="164" fontId="0" fillId="0" borderId="0" xfId="0" applyNumberFormat="1"/>
    <xf numFmtId="43" fontId="0" fillId="0" borderId="0" xfId="2" applyFont="1"/>
    <xf numFmtId="165" fontId="0" fillId="0" borderId="0" xfId="2" applyNumberFormat="1" applyFont="1"/>
    <xf numFmtId="0" fontId="0" fillId="0" borderId="0" xfId="0" quotePrefix="1"/>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CC99FF"/>
      <color rgb="FF9999FF"/>
      <color rgb="FFCC00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en-US" sz="1100" b="1"/>
              <a:t>All emissions by aggregate sector AND All emissions by resource production</a:t>
            </a:r>
          </a:p>
          <a:p>
            <a:pPr>
              <a:defRPr sz="1100" b="1"/>
            </a:pPr>
            <a:r>
              <a:rPr lang="en-US" sz="1100" b="1"/>
              <a:t>GLIMPSEv1-Refrence</a:t>
            </a:r>
          </a:p>
          <a:p>
            <a:pPr>
              <a:defRPr sz="1100" b="1"/>
            </a:pPr>
            <a:r>
              <a:rPr lang="en-US" sz="1100" b="1"/>
              <a:t>CO2 emissions</a:t>
            </a:r>
          </a:p>
          <a:p>
            <a:pPr>
              <a:defRPr sz="1100" b="1"/>
            </a:pPr>
            <a:r>
              <a:rPr lang="en-US" sz="1100" b="1"/>
              <a:t>region: Total</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1914260717410323E-2"/>
          <c:y val="0.21360406338096627"/>
          <c:w val="0.62475240594925641"/>
          <c:h val="0.71747156605424323"/>
        </c:manualLayout>
      </c:layout>
      <c:barChart>
        <c:barDir val="col"/>
        <c:grouping val="stacked"/>
        <c:varyColors val="0"/>
        <c:ser>
          <c:idx val="1"/>
          <c:order val="0"/>
          <c:tx>
            <c:strRef>
              <c:f>'2.35'!$D$28</c:f>
              <c:strCache>
                <c:ptCount val="1"/>
                <c:pt idx="0">
                  <c:v>biomass growth</c:v>
                </c:pt>
              </c:strCache>
            </c:strRef>
          </c:tx>
          <c:spPr>
            <a:solidFill>
              <a:srgbClr val="92D05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'2.35'!$E$28:$L$28</c:f>
              <c:numCache>
                <c:formatCode>General</c:formatCode>
                <c:ptCount val="8"/>
                <c:pt idx="0">
                  <c:v>-89.4</c:v>
                </c:pt>
                <c:pt idx="1">
                  <c:v>-90.5</c:v>
                </c:pt>
                <c:pt idx="2">
                  <c:v>-85.1</c:v>
                </c:pt>
                <c:pt idx="3">
                  <c:v>-82.3</c:v>
                </c:pt>
                <c:pt idx="4">
                  <c:v>-80</c:v>
                </c:pt>
                <c:pt idx="5">
                  <c:v>-93.9</c:v>
                </c:pt>
                <c:pt idx="6">
                  <c:v>-115</c:v>
                </c:pt>
                <c:pt idx="7">
                  <c:v>-131</c:v>
                </c:pt>
              </c:numCache>
            </c:numRef>
          </c:val>
          <c:extLst>
            <c:ext xmlns:c16="http://schemas.microsoft.com/office/drawing/2014/chart" uri="{C3380CC4-5D6E-409C-BE32-E72D297353CC}">
              <c16:uniqueId val="{00000001-2BA6-4D00-AB8E-3D3A2A1303FE}"/>
            </c:ext>
          </c:extLst>
        </c:ser>
        <c:ser>
          <c:idx val="2"/>
          <c:order val="1"/>
          <c:tx>
            <c:strRef>
              <c:f>'2.35'!$D$29</c:f>
              <c:strCache>
                <c:ptCount val="1"/>
                <c:pt idx="0">
                  <c:v>commercial</c:v>
                </c:pt>
              </c:strCache>
            </c:strRef>
          </c:tx>
          <c:spPr>
            <a:solidFill>
              <a:schemeClr val="accent2"/>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'2.35'!$E$29:$L$29</c:f>
              <c:numCache>
                <c:formatCode>General</c:formatCode>
                <c:ptCount val="8"/>
                <c:pt idx="0">
                  <c:v>58.1</c:v>
                </c:pt>
                <c:pt idx="1">
                  <c:v>56.7</c:v>
                </c:pt>
                <c:pt idx="2">
                  <c:v>56.4</c:v>
                </c:pt>
                <c:pt idx="3">
                  <c:v>57.2</c:v>
                </c:pt>
                <c:pt idx="4">
                  <c:v>58.2</c:v>
                </c:pt>
                <c:pt idx="5">
                  <c:v>59.2</c:v>
                </c:pt>
                <c:pt idx="6">
                  <c:v>58.8</c:v>
                </c:pt>
                <c:pt idx="7">
                  <c:v>60.6</c:v>
                </c:pt>
              </c:numCache>
            </c:numRef>
          </c:val>
          <c:extLst>
            <c:ext xmlns:c16="http://schemas.microsoft.com/office/drawing/2014/chart" uri="{C3380CC4-5D6E-409C-BE32-E72D297353CC}">
              <c16:uniqueId val="{00000002-2BA6-4D00-AB8E-3D3A2A1303FE}"/>
            </c:ext>
          </c:extLst>
        </c:ser>
        <c:ser>
          <c:idx val="3"/>
          <c:order val="2"/>
          <c:tx>
            <c:strRef>
              <c:f>'2.35'!$D$30</c:f>
              <c:strCache>
                <c:ptCount val="1"/>
                <c:pt idx="0">
                  <c:v>electricity</c:v>
                </c:pt>
              </c:strCache>
            </c:strRef>
          </c:tx>
          <c:spPr>
            <a:solidFill>
              <a:srgbClr val="0070C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'2.35'!$E$30:$L$30</c:f>
              <c:numCache>
                <c:formatCode>General</c:formatCode>
                <c:ptCount val="8"/>
                <c:pt idx="0">
                  <c:v>542</c:v>
                </c:pt>
                <c:pt idx="1">
                  <c:v>375</c:v>
                </c:pt>
                <c:pt idx="2">
                  <c:v>359</c:v>
                </c:pt>
                <c:pt idx="3">
                  <c:v>326</c:v>
                </c:pt>
                <c:pt idx="4">
                  <c:v>318</c:v>
                </c:pt>
                <c:pt idx="5">
                  <c:v>319</c:v>
                </c:pt>
                <c:pt idx="6">
                  <c:v>318</c:v>
                </c:pt>
                <c:pt idx="7">
                  <c:v>318</c:v>
                </c:pt>
              </c:numCache>
            </c:numRef>
          </c:val>
          <c:extLst>
            <c:ext xmlns:c16="http://schemas.microsoft.com/office/drawing/2014/chart" uri="{C3380CC4-5D6E-409C-BE32-E72D297353CC}">
              <c16:uniqueId val="{00000003-2BA6-4D00-AB8E-3D3A2A1303FE}"/>
            </c:ext>
          </c:extLst>
        </c:ser>
        <c:ser>
          <c:idx val="4"/>
          <c:order val="3"/>
          <c:tx>
            <c:strRef>
              <c:f>'2.35'!$D$31</c:f>
              <c:strCache>
                <c:ptCount val="1"/>
                <c:pt idx="0">
                  <c:v>fuel production</c:v>
                </c:pt>
              </c:strCache>
            </c:strRef>
          </c:tx>
          <c:spPr>
            <a:solidFill>
              <a:srgbClr val="FF000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'2.35'!$E$31:$L$31</c:f>
              <c:numCache>
                <c:formatCode>General</c:formatCode>
                <c:ptCount val="8"/>
                <c:pt idx="0">
                  <c:v>61</c:v>
                </c:pt>
                <c:pt idx="1">
                  <c:v>57.7</c:v>
                </c:pt>
                <c:pt idx="2">
                  <c:v>55.7</c:v>
                </c:pt>
                <c:pt idx="3">
                  <c:v>58.6</c:v>
                </c:pt>
                <c:pt idx="4">
                  <c:v>62.1</c:v>
                </c:pt>
                <c:pt idx="5">
                  <c:v>70.891999999999996</c:v>
                </c:pt>
                <c:pt idx="6">
                  <c:v>83.509999999999991</c:v>
                </c:pt>
                <c:pt idx="7">
                  <c:v>95.6</c:v>
                </c:pt>
              </c:numCache>
            </c:numRef>
          </c:val>
          <c:extLst>
            <c:ext xmlns:c16="http://schemas.microsoft.com/office/drawing/2014/chart" uri="{C3380CC4-5D6E-409C-BE32-E72D297353CC}">
              <c16:uniqueId val="{00000004-2BA6-4D00-AB8E-3D3A2A1303FE}"/>
            </c:ext>
          </c:extLst>
        </c:ser>
        <c:ser>
          <c:idx val="5"/>
          <c:order val="4"/>
          <c:tx>
            <c:strRef>
              <c:f>'2.35'!$D$32</c:f>
              <c:strCache>
                <c:ptCount val="1"/>
                <c:pt idx="0">
                  <c:v>industry</c:v>
                </c:pt>
              </c:strCache>
            </c:strRef>
          </c:tx>
          <c:spPr>
            <a:solidFill>
              <a:srgbClr val="CC99FF"/>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'2.35'!$E$32:$L$32</c:f>
              <c:numCache>
                <c:formatCode>General</c:formatCode>
                <c:ptCount val="8"/>
                <c:pt idx="0">
                  <c:v>220</c:v>
                </c:pt>
                <c:pt idx="1">
                  <c:v>232</c:v>
                </c:pt>
                <c:pt idx="2">
                  <c:v>237</c:v>
                </c:pt>
                <c:pt idx="3">
                  <c:v>246</c:v>
                </c:pt>
                <c:pt idx="4">
                  <c:v>254</c:v>
                </c:pt>
                <c:pt idx="5">
                  <c:v>262</c:v>
                </c:pt>
                <c:pt idx="6">
                  <c:v>270</c:v>
                </c:pt>
                <c:pt idx="7">
                  <c:v>274</c:v>
                </c:pt>
              </c:numCache>
            </c:numRef>
          </c:val>
          <c:extLst>
            <c:ext xmlns:c16="http://schemas.microsoft.com/office/drawing/2014/chart" uri="{C3380CC4-5D6E-409C-BE32-E72D297353CC}">
              <c16:uniqueId val="{00000005-2BA6-4D00-AB8E-3D3A2A1303FE}"/>
            </c:ext>
          </c:extLst>
        </c:ser>
        <c:ser>
          <c:idx val="6"/>
          <c:order val="5"/>
          <c:tx>
            <c:strRef>
              <c:f>'2.35'!$D$33</c:f>
              <c:strCache>
                <c:ptCount val="1"/>
                <c:pt idx="0">
                  <c:v>residential</c:v>
                </c:pt>
              </c:strCache>
            </c:strRef>
          </c:tx>
          <c:spPr>
            <a:solidFill>
              <a:srgbClr val="00B05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'2.35'!$E$33:$L$33</c:f>
              <c:numCache>
                <c:formatCode>General</c:formatCode>
                <c:ptCount val="8"/>
                <c:pt idx="0">
                  <c:v>85.6</c:v>
                </c:pt>
                <c:pt idx="1">
                  <c:v>81</c:v>
                </c:pt>
                <c:pt idx="2">
                  <c:v>76.5</c:v>
                </c:pt>
                <c:pt idx="3">
                  <c:v>71.099999999999994</c:v>
                </c:pt>
                <c:pt idx="4">
                  <c:v>64.3</c:v>
                </c:pt>
                <c:pt idx="5">
                  <c:v>59.9</c:v>
                </c:pt>
                <c:pt idx="6">
                  <c:v>56.4</c:v>
                </c:pt>
                <c:pt idx="7">
                  <c:v>53.6</c:v>
                </c:pt>
              </c:numCache>
            </c:numRef>
          </c:val>
          <c:extLst>
            <c:ext xmlns:c16="http://schemas.microsoft.com/office/drawing/2014/chart" uri="{C3380CC4-5D6E-409C-BE32-E72D297353CC}">
              <c16:uniqueId val="{00000006-2BA6-4D00-AB8E-3D3A2A1303FE}"/>
            </c:ext>
          </c:extLst>
        </c:ser>
        <c:ser>
          <c:idx val="7"/>
          <c:order val="6"/>
          <c:tx>
            <c:strRef>
              <c:f>'2.35'!$D$34</c:f>
              <c:strCache>
                <c:ptCount val="1"/>
                <c:pt idx="0">
                  <c:v>transport-ALM</c:v>
                </c:pt>
              </c:strCache>
            </c:strRef>
          </c:tx>
          <c:spPr>
            <a:solidFill>
              <a:srgbClr val="CC00CC"/>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'2.35'!$E$34:$L$34</c:f>
              <c:numCache>
                <c:formatCode>General</c:formatCode>
                <c:ptCount val="8"/>
                <c:pt idx="0">
                  <c:v>108</c:v>
                </c:pt>
                <c:pt idx="1">
                  <c:v>113</c:v>
                </c:pt>
                <c:pt idx="2">
                  <c:v>117</c:v>
                </c:pt>
                <c:pt idx="3">
                  <c:v>118</c:v>
                </c:pt>
                <c:pt idx="4">
                  <c:v>116</c:v>
                </c:pt>
                <c:pt idx="5">
                  <c:v>120</c:v>
                </c:pt>
                <c:pt idx="6">
                  <c:v>122</c:v>
                </c:pt>
                <c:pt idx="7">
                  <c:v>121</c:v>
                </c:pt>
              </c:numCache>
            </c:numRef>
          </c:val>
          <c:extLst>
            <c:ext xmlns:c16="http://schemas.microsoft.com/office/drawing/2014/chart" uri="{C3380CC4-5D6E-409C-BE32-E72D297353CC}">
              <c16:uniqueId val="{00000007-2BA6-4D00-AB8E-3D3A2A1303FE}"/>
            </c:ext>
          </c:extLst>
        </c:ser>
        <c:ser>
          <c:idx val="8"/>
          <c:order val="7"/>
          <c:tx>
            <c:strRef>
              <c:f>'2.35'!$D$35</c:f>
              <c:strCache>
                <c:ptCount val="1"/>
                <c:pt idx="0">
                  <c:v>transport-HDV</c:v>
                </c:pt>
              </c:strCache>
            </c:strRef>
          </c:tx>
          <c:spPr>
            <a:solidFill>
              <a:srgbClr val="00206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'2.35'!$E$35:$L$35</c:f>
              <c:numCache>
                <c:formatCode>General</c:formatCode>
                <c:ptCount val="8"/>
                <c:pt idx="0">
                  <c:v>150</c:v>
                </c:pt>
                <c:pt idx="1">
                  <c:v>157</c:v>
                </c:pt>
                <c:pt idx="2">
                  <c:v>156</c:v>
                </c:pt>
                <c:pt idx="3">
                  <c:v>146</c:v>
                </c:pt>
                <c:pt idx="4">
                  <c:v>135</c:v>
                </c:pt>
                <c:pt idx="5">
                  <c:v>126</c:v>
                </c:pt>
                <c:pt idx="6">
                  <c:v>113</c:v>
                </c:pt>
                <c:pt idx="7">
                  <c:v>103</c:v>
                </c:pt>
              </c:numCache>
            </c:numRef>
          </c:val>
          <c:extLst>
            <c:ext xmlns:c16="http://schemas.microsoft.com/office/drawing/2014/chart" uri="{C3380CC4-5D6E-409C-BE32-E72D297353CC}">
              <c16:uniqueId val="{00000008-2BA6-4D00-AB8E-3D3A2A1303FE}"/>
            </c:ext>
          </c:extLst>
        </c:ser>
        <c:ser>
          <c:idx val="9"/>
          <c:order val="8"/>
          <c:tx>
            <c:strRef>
              <c:f>'2.35'!$D$36</c:f>
              <c:strCache>
                <c:ptCount val="1"/>
                <c:pt idx="0">
                  <c:v>transport-LDV</c:v>
                </c:pt>
              </c:strCache>
            </c:strRef>
          </c:tx>
          <c:spPr>
            <a:solidFill>
              <a:srgbClr val="7030A0"/>
            </a:solidFill>
            <a:ln>
              <a:noFill/>
            </a:ln>
            <a:effectLst/>
          </c:spPr>
          <c:invertIfNegative val="0"/>
          <c:cat>
            <c:numRef>
              <c:f>'2.35'!$E$27:$L$27</c:f>
              <c:numCache>
                <c:formatCode>General</c:formatCode>
                <c:ptCount val="8"/>
                <c:pt idx="0">
                  <c:v>2015</c:v>
                </c:pt>
                <c:pt idx="1">
                  <c:v>2020</c:v>
                </c:pt>
                <c:pt idx="2">
                  <c:v>2025</c:v>
                </c:pt>
                <c:pt idx="3">
                  <c:v>2030</c:v>
                </c:pt>
                <c:pt idx="4">
                  <c:v>2035</c:v>
                </c:pt>
                <c:pt idx="5">
                  <c:v>2040</c:v>
                </c:pt>
                <c:pt idx="6">
                  <c:v>2045</c:v>
                </c:pt>
                <c:pt idx="7">
                  <c:v>2050</c:v>
                </c:pt>
              </c:numCache>
            </c:numRef>
          </c:cat>
          <c:val>
            <c:numRef>
              <c:f>'2.35'!$E$36:$L$36</c:f>
              <c:numCache>
                <c:formatCode>General</c:formatCode>
                <c:ptCount val="8"/>
                <c:pt idx="0">
                  <c:v>280</c:v>
                </c:pt>
                <c:pt idx="1">
                  <c:v>255</c:v>
                </c:pt>
                <c:pt idx="2">
                  <c:v>217</c:v>
                </c:pt>
                <c:pt idx="3">
                  <c:v>181</c:v>
                </c:pt>
                <c:pt idx="4">
                  <c:v>157</c:v>
                </c:pt>
                <c:pt idx="5">
                  <c:v>144</c:v>
                </c:pt>
                <c:pt idx="6">
                  <c:v>138</c:v>
                </c:pt>
                <c:pt idx="7">
                  <c:v>137</c:v>
                </c:pt>
              </c:numCache>
            </c:numRef>
          </c:val>
          <c:extLst>
            <c:ext xmlns:c16="http://schemas.microsoft.com/office/drawing/2014/chart" uri="{C3380CC4-5D6E-409C-BE32-E72D297353CC}">
              <c16:uniqueId val="{00000009-2BA6-4D00-AB8E-3D3A2A1303FE}"/>
            </c:ext>
          </c:extLst>
        </c:ser>
        <c:dLbls>
          <c:showLegendKey val="0"/>
          <c:showVal val="0"/>
          <c:showCatName val="0"/>
          <c:showSerName val="0"/>
          <c:showPercent val="0"/>
          <c:showBubbleSize val="0"/>
        </c:dLbls>
        <c:gapWidth val="30"/>
        <c:overlap val="100"/>
        <c:axId val="719202640"/>
        <c:axId val="719203360"/>
      </c:barChart>
      <c:catAx>
        <c:axId val="71920264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3360"/>
        <c:crosses val="autoZero"/>
        <c:auto val="1"/>
        <c:lblAlgn val="ctr"/>
        <c:lblOffset val="100"/>
        <c:noMultiLvlLbl val="0"/>
      </c:catAx>
      <c:valAx>
        <c:axId val="71920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Emissions (MTC)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2640"/>
        <c:crosses val="autoZero"/>
        <c:crossBetween val="between"/>
      </c:valAx>
      <c:spPr>
        <a:solidFill>
          <a:schemeClr val="bg1"/>
        </a:solidFill>
        <a:ln>
          <a:noFill/>
        </a:ln>
        <a:effectLst/>
      </c:spPr>
    </c:plotArea>
    <c:legend>
      <c:legendPos val="b"/>
      <c:layout>
        <c:manualLayout>
          <c:xMode val="edge"/>
          <c:yMode val="edge"/>
          <c:x val="0.75363910769979092"/>
          <c:y val="0.23798556430446194"/>
          <c:w val="0.17507994445453612"/>
          <c:h val="0.68230131918665138"/>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en-US" sz="1100" b="1"/>
              <a:t>All emissions by aggregate sector</a:t>
            </a:r>
            <a:r>
              <a:rPr lang="en-US" sz="1100" b="1" baseline="0"/>
              <a:t> AND All emissions by resource production</a:t>
            </a:r>
          </a:p>
          <a:p>
            <a:pPr>
              <a:defRPr sz="1100" b="1"/>
            </a:pPr>
            <a:r>
              <a:rPr lang="en-US" sz="1100" b="1" baseline="0"/>
              <a:t>GLIMPSEv1-Reference</a:t>
            </a:r>
          </a:p>
          <a:p>
            <a:pPr>
              <a:defRPr sz="1100" b="1"/>
            </a:pPr>
            <a:r>
              <a:rPr lang="en-US" sz="1100" b="1" baseline="0"/>
              <a:t>NOx emissions</a:t>
            </a:r>
          </a:p>
          <a:p>
            <a:pPr>
              <a:defRPr sz="1100" b="1"/>
            </a:pPr>
            <a:r>
              <a:rPr lang="en-US" sz="1100" b="1" baseline="0"/>
              <a:t>region: Total</a:t>
            </a:r>
            <a:endParaRPr lang="en-US" sz="1100" b="1"/>
          </a:p>
        </c:rich>
      </c:tx>
      <c:layout>
        <c:manualLayout>
          <c:xMode val="edge"/>
          <c:yMode val="edge"/>
          <c:x val="0.14931039870016247"/>
          <c:y val="1.9444444444444445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1914260717410323E-2"/>
          <c:y val="0.21360406338096627"/>
          <c:w val="0.62475240594925641"/>
          <c:h val="0.71747156605424323"/>
        </c:manualLayout>
      </c:layout>
      <c:barChart>
        <c:barDir val="col"/>
        <c:grouping val="stacked"/>
        <c:varyColors val="0"/>
        <c:ser>
          <c:idx val="2"/>
          <c:order val="0"/>
          <c:tx>
            <c:strRef>
              <c:f>'2.36'!$F$37</c:f>
              <c:strCache>
                <c:ptCount val="1"/>
                <c:pt idx="0">
                  <c:v>electricity</c:v>
                </c:pt>
              </c:strCache>
            </c:strRef>
          </c:tx>
          <c:spPr>
            <a:solidFill>
              <a:srgbClr val="0070C0"/>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'2.36'!$G$37:$N$37</c:f>
              <c:numCache>
                <c:formatCode>General</c:formatCode>
                <c:ptCount val="8"/>
                <c:pt idx="0">
                  <c:v>1.26</c:v>
                </c:pt>
                <c:pt idx="1">
                  <c:v>0.51600000000000001</c:v>
                </c:pt>
                <c:pt idx="2">
                  <c:v>0.498</c:v>
                </c:pt>
                <c:pt idx="3">
                  <c:v>0.40899999999999997</c:v>
                </c:pt>
                <c:pt idx="4">
                  <c:v>0.36299999999999999</c:v>
                </c:pt>
                <c:pt idx="5">
                  <c:v>0.34300000000000003</c:v>
                </c:pt>
                <c:pt idx="6">
                  <c:v>0.313</c:v>
                </c:pt>
                <c:pt idx="7">
                  <c:v>0.27200000000000002</c:v>
                </c:pt>
              </c:numCache>
            </c:numRef>
          </c:val>
          <c:extLst>
            <c:ext xmlns:c16="http://schemas.microsoft.com/office/drawing/2014/chart" uri="{C3380CC4-5D6E-409C-BE32-E72D297353CC}">
              <c16:uniqueId val="{0000000D-0B16-4C49-AC28-43F61423C18C}"/>
            </c:ext>
          </c:extLst>
        </c:ser>
        <c:ser>
          <c:idx val="3"/>
          <c:order val="1"/>
          <c:tx>
            <c:strRef>
              <c:f>'2.36'!$F$38</c:f>
              <c:strCache>
                <c:ptCount val="1"/>
                <c:pt idx="0">
                  <c:v>fuel production</c:v>
                </c:pt>
              </c:strCache>
            </c:strRef>
          </c:tx>
          <c:spPr>
            <a:solidFill>
              <a:srgbClr val="FF0000"/>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'2.36'!$G$38:$N$38</c:f>
              <c:numCache>
                <c:formatCode>General</c:formatCode>
                <c:ptCount val="8"/>
                <c:pt idx="0">
                  <c:v>0.1027</c:v>
                </c:pt>
                <c:pt idx="1">
                  <c:v>0.10020000000000001</c:v>
                </c:pt>
                <c:pt idx="2">
                  <c:v>9.530000000000001E-2</c:v>
                </c:pt>
                <c:pt idx="3">
                  <c:v>9.1799999999999993E-2</c:v>
                </c:pt>
                <c:pt idx="4">
                  <c:v>8.9499999999999996E-2</c:v>
                </c:pt>
                <c:pt idx="5">
                  <c:v>8.9200000000000002E-2</c:v>
                </c:pt>
                <c:pt idx="6">
                  <c:v>8.9099999999999999E-2</c:v>
                </c:pt>
                <c:pt idx="7">
                  <c:v>9.0799999999999992E-2</c:v>
                </c:pt>
              </c:numCache>
            </c:numRef>
          </c:val>
          <c:extLst>
            <c:ext xmlns:c16="http://schemas.microsoft.com/office/drawing/2014/chart" uri="{C3380CC4-5D6E-409C-BE32-E72D297353CC}">
              <c16:uniqueId val="{0000000F-0B16-4C49-AC28-43F61423C18C}"/>
            </c:ext>
          </c:extLst>
        </c:ser>
        <c:ser>
          <c:idx val="4"/>
          <c:order val="2"/>
          <c:tx>
            <c:strRef>
              <c:f>'2.36'!$F$39</c:f>
              <c:strCache>
                <c:ptCount val="1"/>
                <c:pt idx="0">
                  <c:v>industrial processes</c:v>
                </c:pt>
              </c:strCache>
            </c:strRef>
          </c:tx>
          <c:spPr>
            <a:solidFill>
              <a:srgbClr val="FFCCFF"/>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'2.36'!$G$39:$N$39</c:f>
              <c:numCache>
                <c:formatCode>General</c:formatCode>
                <c:ptCount val="8"/>
                <c:pt idx="0">
                  <c:v>0.34499999999999997</c:v>
                </c:pt>
                <c:pt idx="1">
                  <c:v>0.26</c:v>
                </c:pt>
                <c:pt idx="2">
                  <c:v>0.26500000000000001</c:v>
                </c:pt>
                <c:pt idx="3">
                  <c:v>0.27900000000000003</c:v>
                </c:pt>
                <c:pt idx="4">
                  <c:v>0.29099999999999998</c:v>
                </c:pt>
                <c:pt idx="5">
                  <c:v>0.30299999999999999</c:v>
                </c:pt>
                <c:pt idx="6">
                  <c:v>0.315</c:v>
                </c:pt>
                <c:pt idx="7">
                  <c:v>0.32700000000000001</c:v>
                </c:pt>
              </c:numCache>
            </c:numRef>
          </c:val>
          <c:extLst>
            <c:ext xmlns:c16="http://schemas.microsoft.com/office/drawing/2014/chart" uri="{C3380CC4-5D6E-409C-BE32-E72D297353CC}">
              <c16:uniqueId val="{00000011-0B16-4C49-AC28-43F61423C18C}"/>
            </c:ext>
          </c:extLst>
        </c:ser>
        <c:ser>
          <c:idx val="5"/>
          <c:order val="3"/>
          <c:tx>
            <c:strRef>
              <c:f>'2.36'!$F$40</c:f>
              <c:strCache>
                <c:ptCount val="1"/>
                <c:pt idx="0">
                  <c:v>industry</c:v>
                </c:pt>
              </c:strCache>
            </c:strRef>
          </c:tx>
          <c:spPr>
            <a:solidFill>
              <a:srgbClr val="CC99FF"/>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'2.36'!$G$40:$N$40</c:f>
              <c:numCache>
                <c:formatCode>General</c:formatCode>
                <c:ptCount val="8"/>
                <c:pt idx="0">
                  <c:v>1.91</c:v>
                </c:pt>
                <c:pt idx="1">
                  <c:v>1.86</c:v>
                </c:pt>
                <c:pt idx="2">
                  <c:v>1.84</c:v>
                </c:pt>
                <c:pt idx="3">
                  <c:v>1.86</c:v>
                </c:pt>
                <c:pt idx="4">
                  <c:v>1.89</c:v>
                </c:pt>
                <c:pt idx="5">
                  <c:v>1.92</c:v>
                </c:pt>
                <c:pt idx="6">
                  <c:v>1.95</c:v>
                </c:pt>
                <c:pt idx="7">
                  <c:v>1.95</c:v>
                </c:pt>
              </c:numCache>
            </c:numRef>
          </c:val>
          <c:extLst>
            <c:ext xmlns:c16="http://schemas.microsoft.com/office/drawing/2014/chart" uri="{C3380CC4-5D6E-409C-BE32-E72D297353CC}">
              <c16:uniqueId val="{00000013-0B16-4C49-AC28-43F61423C18C}"/>
            </c:ext>
          </c:extLst>
        </c:ser>
        <c:ser>
          <c:idx val="1"/>
          <c:order val="4"/>
          <c:tx>
            <c:strRef>
              <c:f>'2.36'!$F$36</c:f>
              <c:strCache>
                <c:ptCount val="1"/>
                <c:pt idx="0">
                  <c:v>commercial</c:v>
                </c:pt>
              </c:strCache>
            </c:strRef>
          </c:tx>
          <c:spPr>
            <a:solidFill>
              <a:schemeClr val="accent2"/>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'2.36'!$G$36:$N$36</c:f>
              <c:numCache>
                <c:formatCode>General</c:formatCode>
                <c:ptCount val="8"/>
                <c:pt idx="0">
                  <c:v>0.16900000000000001</c:v>
                </c:pt>
                <c:pt idx="1">
                  <c:v>0.16300000000000001</c:v>
                </c:pt>
                <c:pt idx="2">
                  <c:v>0.161</c:v>
                </c:pt>
                <c:pt idx="3">
                  <c:v>0.161</c:v>
                </c:pt>
                <c:pt idx="4">
                  <c:v>0.16</c:v>
                </c:pt>
                <c:pt idx="5">
                  <c:v>0.16</c:v>
                </c:pt>
                <c:pt idx="6">
                  <c:v>0.155</c:v>
                </c:pt>
                <c:pt idx="7">
                  <c:v>0.159</c:v>
                </c:pt>
              </c:numCache>
            </c:numRef>
          </c:val>
          <c:extLst>
            <c:ext xmlns:c16="http://schemas.microsoft.com/office/drawing/2014/chart" uri="{C3380CC4-5D6E-409C-BE32-E72D297353CC}">
              <c16:uniqueId val="{0000000B-0B16-4C49-AC28-43F61423C18C}"/>
            </c:ext>
          </c:extLst>
        </c:ser>
        <c:ser>
          <c:idx val="6"/>
          <c:order val="5"/>
          <c:tx>
            <c:strRef>
              <c:f>'2.36'!$F$41</c:f>
              <c:strCache>
                <c:ptCount val="1"/>
                <c:pt idx="0">
                  <c:v>residential</c:v>
                </c:pt>
              </c:strCache>
            </c:strRef>
          </c:tx>
          <c:spPr>
            <a:solidFill>
              <a:srgbClr val="00B050"/>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'2.36'!$G$41:$N$41</c:f>
              <c:numCache>
                <c:formatCode>General</c:formatCode>
                <c:ptCount val="8"/>
                <c:pt idx="0">
                  <c:v>0.23799999999999999</c:v>
                </c:pt>
                <c:pt idx="1">
                  <c:v>0.224</c:v>
                </c:pt>
                <c:pt idx="2">
                  <c:v>0.21099999999999999</c:v>
                </c:pt>
                <c:pt idx="3">
                  <c:v>0.19500000000000001</c:v>
                </c:pt>
                <c:pt idx="4">
                  <c:v>0.17499999999999999</c:v>
                </c:pt>
                <c:pt idx="5">
                  <c:v>0.16200000000000001</c:v>
                </c:pt>
                <c:pt idx="6">
                  <c:v>0.152</c:v>
                </c:pt>
                <c:pt idx="7">
                  <c:v>0.14399999999999999</c:v>
                </c:pt>
              </c:numCache>
            </c:numRef>
          </c:val>
          <c:extLst>
            <c:ext xmlns:c16="http://schemas.microsoft.com/office/drawing/2014/chart" uri="{C3380CC4-5D6E-409C-BE32-E72D297353CC}">
              <c16:uniqueId val="{00000015-0B16-4C49-AC28-43F61423C18C}"/>
            </c:ext>
          </c:extLst>
        </c:ser>
        <c:ser>
          <c:idx val="0"/>
          <c:order val="6"/>
          <c:tx>
            <c:strRef>
              <c:f>'2.36'!$F$45</c:f>
              <c:strCache>
                <c:ptCount val="1"/>
                <c:pt idx="0">
                  <c:v>urban processes</c:v>
                </c:pt>
              </c:strCache>
            </c:strRef>
          </c:tx>
          <c:spPr>
            <a:solidFill>
              <a:schemeClr val="bg1">
                <a:lumMod val="75000"/>
              </a:schemeClr>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'2.36'!$G$45:$N$45</c:f>
              <c:numCache>
                <c:formatCode>General</c:formatCode>
                <c:ptCount val="8"/>
                <c:pt idx="0">
                  <c:v>5.2200000000000003E-2</c:v>
                </c:pt>
                <c:pt idx="1">
                  <c:v>3.8199999999999998E-2</c:v>
                </c:pt>
                <c:pt idx="2">
                  <c:v>3.8300000000000001E-2</c:v>
                </c:pt>
                <c:pt idx="3">
                  <c:v>3.95E-2</c:v>
                </c:pt>
                <c:pt idx="4">
                  <c:v>4.07E-2</c:v>
                </c:pt>
                <c:pt idx="5">
                  <c:v>4.19E-2</c:v>
                </c:pt>
                <c:pt idx="6">
                  <c:v>4.2900000000000001E-2</c:v>
                </c:pt>
                <c:pt idx="7">
                  <c:v>4.3900000000000002E-2</c:v>
                </c:pt>
              </c:numCache>
            </c:numRef>
          </c:val>
          <c:extLst>
            <c:ext xmlns:c16="http://schemas.microsoft.com/office/drawing/2014/chart" uri="{C3380CC4-5D6E-409C-BE32-E72D297353CC}">
              <c16:uniqueId val="{0000001C-0B16-4C49-AC28-43F61423C18C}"/>
            </c:ext>
          </c:extLst>
        </c:ser>
        <c:ser>
          <c:idx val="7"/>
          <c:order val="7"/>
          <c:tx>
            <c:strRef>
              <c:f>'2.36'!$F$42</c:f>
              <c:strCache>
                <c:ptCount val="1"/>
                <c:pt idx="0">
                  <c:v>transport-ALM</c:v>
                </c:pt>
              </c:strCache>
            </c:strRef>
          </c:tx>
          <c:spPr>
            <a:solidFill>
              <a:srgbClr val="CC00CC"/>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'2.36'!$G$42:$N$42</c:f>
              <c:numCache>
                <c:formatCode>General</c:formatCode>
                <c:ptCount val="8"/>
                <c:pt idx="0">
                  <c:v>0.97399999999999998</c:v>
                </c:pt>
                <c:pt idx="1">
                  <c:v>0.85299999999999998</c:v>
                </c:pt>
                <c:pt idx="2">
                  <c:v>0.68500000000000005</c:v>
                </c:pt>
                <c:pt idx="3">
                  <c:v>0.54600000000000004</c:v>
                </c:pt>
                <c:pt idx="4">
                  <c:v>0.42</c:v>
                </c:pt>
                <c:pt idx="5">
                  <c:v>0.38600000000000001</c:v>
                </c:pt>
                <c:pt idx="6">
                  <c:v>0.39600000000000002</c:v>
                </c:pt>
                <c:pt idx="7">
                  <c:v>0.40100000000000002</c:v>
                </c:pt>
              </c:numCache>
            </c:numRef>
          </c:val>
          <c:extLst>
            <c:ext xmlns:c16="http://schemas.microsoft.com/office/drawing/2014/chart" uri="{C3380CC4-5D6E-409C-BE32-E72D297353CC}">
              <c16:uniqueId val="{00000017-0B16-4C49-AC28-43F61423C18C}"/>
            </c:ext>
          </c:extLst>
        </c:ser>
        <c:ser>
          <c:idx val="8"/>
          <c:order val="8"/>
          <c:tx>
            <c:strRef>
              <c:f>'2.36'!$F$43</c:f>
              <c:strCache>
                <c:ptCount val="1"/>
                <c:pt idx="0">
                  <c:v>transport-HDV</c:v>
                </c:pt>
              </c:strCache>
            </c:strRef>
          </c:tx>
          <c:spPr>
            <a:solidFill>
              <a:srgbClr val="002060"/>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'2.36'!$G$43:$N$43</c:f>
              <c:numCache>
                <c:formatCode>General</c:formatCode>
                <c:ptCount val="8"/>
                <c:pt idx="0">
                  <c:v>2.19</c:v>
                </c:pt>
                <c:pt idx="1">
                  <c:v>1.51</c:v>
                </c:pt>
                <c:pt idx="2">
                  <c:v>0.995</c:v>
                </c:pt>
                <c:pt idx="3">
                  <c:v>0.67100000000000004</c:v>
                </c:pt>
                <c:pt idx="4">
                  <c:v>0.55000000000000004</c:v>
                </c:pt>
                <c:pt idx="5">
                  <c:v>0.502</c:v>
                </c:pt>
                <c:pt idx="6">
                  <c:v>0.44500000000000001</c:v>
                </c:pt>
                <c:pt idx="7">
                  <c:v>0.437</c:v>
                </c:pt>
              </c:numCache>
            </c:numRef>
          </c:val>
          <c:extLst>
            <c:ext xmlns:c16="http://schemas.microsoft.com/office/drawing/2014/chart" uri="{C3380CC4-5D6E-409C-BE32-E72D297353CC}">
              <c16:uniqueId val="{00000019-0B16-4C49-AC28-43F61423C18C}"/>
            </c:ext>
          </c:extLst>
        </c:ser>
        <c:ser>
          <c:idx val="9"/>
          <c:order val="9"/>
          <c:tx>
            <c:strRef>
              <c:f>'2.36'!$F$44</c:f>
              <c:strCache>
                <c:ptCount val="1"/>
                <c:pt idx="0">
                  <c:v>transport-LDV</c:v>
                </c:pt>
              </c:strCache>
            </c:strRef>
          </c:tx>
          <c:spPr>
            <a:solidFill>
              <a:srgbClr val="7030A0"/>
            </a:solidFill>
            <a:ln>
              <a:noFill/>
            </a:ln>
            <a:effectLst/>
          </c:spPr>
          <c:invertIfNegative val="0"/>
          <c:cat>
            <c:numRef>
              <c:f>'2.36'!$G$35:$N$35</c:f>
              <c:numCache>
                <c:formatCode>General</c:formatCode>
                <c:ptCount val="8"/>
                <c:pt idx="0">
                  <c:v>2015</c:v>
                </c:pt>
                <c:pt idx="1">
                  <c:v>2020</c:v>
                </c:pt>
                <c:pt idx="2">
                  <c:v>2025</c:v>
                </c:pt>
                <c:pt idx="3">
                  <c:v>2030</c:v>
                </c:pt>
                <c:pt idx="4">
                  <c:v>2035</c:v>
                </c:pt>
                <c:pt idx="5">
                  <c:v>2040</c:v>
                </c:pt>
                <c:pt idx="6">
                  <c:v>2045</c:v>
                </c:pt>
                <c:pt idx="7">
                  <c:v>2050</c:v>
                </c:pt>
              </c:numCache>
            </c:numRef>
          </c:cat>
          <c:val>
            <c:numRef>
              <c:f>'2.36'!$G$44:$N$44</c:f>
              <c:numCache>
                <c:formatCode>General</c:formatCode>
                <c:ptCount val="8"/>
                <c:pt idx="0">
                  <c:v>1.06</c:v>
                </c:pt>
                <c:pt idx="1">
                  <c:v>0.70199999999999996</c:v>
                </c:pt>
                <c:pt idx="2">
                  <c:v>0.38800000000000001</c:v>
                </c:pt>
                <c:pt idx="3">
                  <c:v>0.2</c:v>
                </c:pt>
                <c:pt idx="4">
                  <c:v>0.129</c:v>
                </c:pt>
                <c:pt idx="5">
                  <c:v>0.104</c:v>
                </c:pt>
                <c:pt idx="6">
                  <c:v>9.3899999999999997E-2</c:v>
                </c:pt>
                <c:pt idx="7">
                  <c:v>9.1399999999999995E-2</c:v>
                </c:pt>
              </c:numCache>
            </c:numRef>
          </c:val>
          <c:extLst>
            <c:ext xmlns:c16="http://schemas.microsoft.com/office/drawing/2014/chart" uri="{C3380CC4-5D6E-409C-BE32-E72D297353CC}">
              <c16:uniqueId val="{0000001B-0B16-4C49-AC28-43F61423C18C}"/>
            </c:ext>
          </c:extLst>
        </c:ser>
        <c:dLbls>
          <c:showLegendKey val="0"/>
          <c:showVal val="0"/>
          <c:showCatName val="0"/>
          <c:showSerName val="0"/>
          <c:showPercent val="0"/>
          <c:showBubbleSize val="0"/>
        </c:dLbls>
        <c:gapWidth val="30"/>
        <c:overlap val="100"/>
        <c:axId val="719202640"/>
        <c:axId val="719203360"/>
      </c:barChart>
      <c:catAx>
        <c:axId val="71920264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3360"/>
        <c:crosses val="autoZero"/>
        <c:auto val="1"/>
        <c:lblAlgn val="ctr"/>
        <c:lblOffset val="100"/>
        <c:noMultiLvlLbl val="0"/>
      </c:catAx>
      <c:valAx>
        <c:axId val="71920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Emissions (Tg)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2640"/>
        <c:crosses val="autoZero"/>
        <c:crossBetween val="between"/>
      </c:valAx>
      <c:spPr>
        <a:solidFill>
          <a:schemeClr val="bg1"/>
        </a:solidFill>
        <a:ln>
          <a:solidFill>
            <a:sysClr val="windowText" lastClr="000000"/>
          </a:solidFill>
        </a:ln>
        <a:effectLst/>
      </c:spPr>
    </c:plotArea>
    <c:legend>
      <c:legendPos val="b"/>
      <c:layout>
        <c:manualLayout>
          <c:xMode val="edge"/>
          <c:yMode val="edge"/>
          <c:x val="0.74252799650043744"/>
          <c:y val="0.20205730271739986"/>
          <c:w val="0.21952449693788276"/>
          <c:h val="0.76999858550615308"/>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en-US" sz="1100" b="1"/>
              <a:t>All emissions by aggregate sector AND All emissions by resource production</a:t>
            </a:r>
          </a:p>
          <a:p>
            <a:pPr>
              <a:defRPr sz="1100" b="1"/>
            </a:pPr>
            <a:r>
              <a:rPr lang="en-US" sz="1100" b="1"/>
              <a:t>GLIMPSE-Reference</a:t>
            </a:r>
          </a:p>
          <a:p>
            <a:pPr>
              <a:defRPr sz="1100" b="1"/>
            </a:pPr>
            <a:r>
              <a:rPr lang="en-US" sz="1100" b="1"/>
              <a:t>SO2 emissions</a:t>
            </a:r>
          </a:p>
          <a:p>
            <a:pPr>
              <a:defRPr sz="1100" b="1"/>
            </a:pPr>
            <a:r>
              <a:rPr lang="en-US" sz="1100" b="1"/>
              <a:t>region: Total</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1914260717410323E-2"/>
          <c:y val="0.21360406338096627"/>
          <c:w val="0.62475240594925641"/>
          <c:h val="0.71747156605424323"/>
        </c:manualLayout>
      </c:layout>
      <c:barChart>
        <c:barDir val="col"/>
        <c:grouping val="stacked"/>
        <c:varyColors val="0"/>
        <c:ser>
          <c:idx val="2"/>
          <c:order val="0"/>
          <c:tx>
            <c:strRef>
              <c:f>'2.37'!$F$35</c:f>
              <c:strCache>
                <c:ptCount val="1"/>
                <c:pt idx="0">
                  <c:v>electricity</c:v>
                </c:pt>
              </c:strCache>
            </c:strRef>
          </c:tx>
          <c:spPr>
            <a:solidFill>
              <a:srgbClr val="0070C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'2.37'!$G$35:$N$35</c:f>
              <c:numCache>
                <c:formatCode>General</c:formatCode>
                <c:ptCount val="8"/>
                <c:pt idx="0">
                  <c:v>2.36</c:v>
                </c:pt>
                <c:pt idx="1">
                  <c:v>0.69699999999999995</c:v>
                </c:pt>
                <c:pt idx="2">
                  <c:v>0.67100000000000004</c:v>
                </c:pt>
                <c:pt idx="3">
                  <c:v>0.53100000000000003</c:v>
                </c:pt>
                <c:pt idx="4">
                  <c:v>0.46700000000000003</c:v>
                </c:pt>
                <c:pt idx="5">
                  <c:v>0.434</c:v>
                </c:pt>
                <c:pt idx="6">
                  <c:v>0.38200000000000001</c:v>
                </c:pt>
                <c:pt idx="7">
                  <c:v>0.307</c:v>
                </c:pt>
              </c:numCache>
            </c:numRef>
          </c:val>
          <c:extLst>
            <c:ext xmlns:c16="http://schemas.microsoft.com/office/drawing/2014/chart" uri="{C3380CC4-5D6E-409C-BE32-E72D297353CC}">
              <c16:uniqueId val="{0000000D-F72B-46BB-9BEF-2811181B85D7}"/>
            </c:ext>
          </c:extLst>
        </c:ser>
        <c:ser>
          <c:idx val="3"/>
          <c:order val="1"/>
          <c:tx>
            <c:strRef>
              <c:f>'2.37'!$F$36</c:f>
              <c:strCache>
                <c:ptCount val="1"/>
                <c:pt idx="0">
                  <c:v>fuel production</c:v>
                </c:pt>
              </c:strCache>
            </c:strRef>
          </c:tx>
          <c:spPr>
            <a:solidFill>
              <a:srgbClr val="FF000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'2.37'!$G$36:$N$36</c:f>
              <c:numCache>
                <c:formatCode>General</c:formatCode>
                <c:ptCount val="8"/>
                <c:pt idx="0">
                  <c:v>0.105</c:v>
                </c:pt>
                <c:pt idx="1">
                  <c:v>0.1023</c:v>
                </c:pt>
                <c:pt idx="2">
                  <c:v>9.6299999999999997E-2</c:v>
                </c:pt>
                <c:pt idx="3">
                  <c:v>9.1700000000000004E-2</c:v>
                </c:pt>
                <c:pt idx="4">
                  <c:v>8.8399999999999992E-2</c:v>
                </c:pt>
                <c:pt idx="5">
                  <c:v>8.6199999999999999E-2</c:v>
                </c:pt>
                <c:pt idx="6">
                  <c:v>8.3900000000000002E-2</c:v>
                </c:pt>
                <c:pt idx="7">
                  <c:v>8.2900000000000001E-2</c:v>
                </c:pt>
              </c:numCache>
            </c:numRef>
          </c:val>
          <c:extLst>
            <c:ext xmlns:c16="http://schemas.microsoft.com/office/drawing/2014/chart" uri="{C3380CC4-5D6E-409C-BE32-E72D297353CC}">
              <c16:uniqueId val="{0000000F-F72B-46BB-9BEF-2811181B85D7}"/>
            </c:ext>
          </c:extLst>
        </c:ser>
        <c:ser>
          <c:idx val="4"/>
          <c:order val="2"/>
          <c:tx>
            <c:strRef>
              <c:f>'2.37'!$F$37</c:f>
              <c:strCache>
                <c:ptCount val="1"/>
                <c:pt idx="0">
                  <c:v>industrial processes</c:v>
                </c:pt>
              </c:strCache>
            </c:strRef>
          </c:tx>
          <c:spPr>
            <a:solidFill>
              <a:srgbClr val="FFCCFF"/>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'2.37'!$G$37:$N$37</c:f>
              <c:numCache>
                <c:formatCode>General</c:formatCode>
                <c:ptCount val="8"/>
                <c:pt idx="0">
                  <c:v>0.32100000000000001</c:v>
                </c:pt>
                <c:pt idx="1">
                  <c:v>0.24199999999999999</c:v>
                </c:pt>
                <c:pt idx="2">
                  <c:v>0.246</c:v>
                </c:pt>
                <c:pt idx="3">
                  <c:v>0.26</c:v>
                </c:pt>
                <c:pt idx="4">
                  <c:v>0.27100000000000002</c:v>
                </c:pt>
                <c:pt idx="5">
                  <c:v>0.28299999999999997</c:v>
                </c:pt>
                <c:pt idx="6">
                  <c:v>0.29399999999999998</c:v>
                </c:pt>
                <c:pt idx="7">
                  <c:v>0.30599999999999999</c:v>
                </c:pt>
              </c:numCache>
            </c:numRef>
          </c:val>
          <c:extLst>
            <c:ext xmlns:c16="http://schemas.microsoft.com/office/drawing/2014/chart" uri="{C3380CC4-5D6E-409C-BE32-E72D297353CC}">
              <c16:uniqueId val="{00000011-F72B-46BB-9BEF-2811181B85D7}"/>
            </c:ext>
          </c:extLst>
        </c:ser>
        <c:ser>
          <c:idx val="5"/>
          <c:order val="3"/>
          <c:tx>
            <c:strRef>
              <c:f>'2.37'!$F$38</c:f>
              <c:strCache>
                <c:ptCount val="1"/>
                <c:pt idx="0">
                  <c:v>industry</c:v>
                </c:pt>
              </c:strCache>
            </c:strRef>
          </c:tx>
          <c:spPr>
            <a:solidFill>
              <a:srgbClr val="CC99FF"/>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'2.37'!$G$38:$N$38</c:f>
              <c:numCache>
                <c:formatCode>General</c:formatCode>
                <c:ptCount val="8"/>
                <c:pt idx="0">
                  <c:v>0.53200000000000003</c:v>
                </c:pt>
                <c:pt idx="1">
                  <c:v>0.56799999999999995</c:v>
                </c:pt>
                <c:pt idx="2">
                  <c:v>0.57499999999999996</c:v>
                </c:pt>
                <c:pt idx="3">
                  <c:v>0.59399999999999997</c:v>
                </c:pt>
                <c:pt idx="4">
                  <c:v>0.61199999999999999</c:v>
                </c:pt>
                <c:pt idx="5">
                  <c:v>0.63300000000000001</c:v>
                </c:pt>
                <c:pt idx="6">
                  <c:v>0.65</c:v>
                </c:pt>
                <c:pt idx="7">
                  <c:v>0.66100000000000003</c:v>
                </c:pt>
              </c:numCache>
            </c:numRef>
          </c:val>
          <c:extLst>
            <c:ext xmlns:c16="http://schemas.microsoft.com/office/drawing/2014/chart" uri="{C3380CC4-5D6E-409C-BE32-E72D297353CC}">
              <c16:uniqueId val="{00000013-F72B-46BB-9BEF-2811181B85D7}"/>
            </c:ext>
          </c:extLst>
        </c:ser>
        <c:ser>
          <c:idx val="1"/>
          <c:order val="4"/>
          <c:tx>
            <c:strRef>
              <c:f>'2.37'!$F$34</c:f>
              <c:strCache>
                <c:ptCount val="1"/>
                <c:pt idx="0">
                  <c:v>commercial</c:v>
                </c:pt>
              </c:strCache>
            </c:strRef>
          </c:tx>
          <c:spPr>
            <a:solidFill>
              <a:schemeClr val="accent2"/>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'2.37'!$G$34:$N$34</c:f>
              <c:numCache>
                <c:formatCode>General</c:formatCode>
                <c:ptCount val="8"/>
                <c:pt idx="0">
                  <c:v>4.5900000000000003E-2</c:v>
                </c:pt>
                <c:pt idx="1">
                  <c:v>3.9E-2</c:v>
                </c:pt>
                <c:pt idx="2">
                  <c:v>3.56E-2</c:v>
                </c:pt>
                <c:pt idx="3">
                  <c:v>3.1800000000000002E-2</c:v>
                </c:pt>
                <c:pt idx="4">
                  <c:v>2.7199999999999998E-2</c:v>
                </c:pt>
                <c:pt idx="5">
                  <c:v>2.3E-2</c:v>
                </c:pt>
                <c:pt idx="6">
                  <c:v>1.5299999999999999E-2</c:v>
                </c:pt>
                <c:pt idx="7">
                  <c:v>1.5299999999999999E-2</c:v>
                </c:pt>
              </c:numCache>
            </c:numRef>
          </c:val>
          <c:extLst>
            <c:ext xmlns:c16="http://schemas.microsoft.com/office/drawing/2014/chart" uri="{C3380CC4-5D6E-409C-BE32-E72D297353CC}">
              <c16:uniqueId val="{0000000B-F72B-46BB-9BEF-2811181B85D7}"/>
            </c:ext>
          </c:extLst>
        </c:ser>
        <c:ser>
          <c:idx val="6"/>
          <c:order val="5"/>
          <c:tx>
            <c:strRef>
              <c:f>'2.37'!$F$39</c:f>
              <c:strCache>
                <c:ptCount val="1"/>
                <c:pt idx="0">
                  <c:v>residential</c:v>
                </c:pt>
              </c:strCache>
            </c:strRef>
          </c:tx>
          <c:spPr>
            <a:solidFill>
              <a:srgbClr val="00B05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'2.37'!$G$39:$N$39</c:f>
              <c:numCache>
                <c:formatCode>General</c:formatCode>
                <c:ptCount val="8"/>
                <c:pt idx="0">
                  <c:v>5.8000000000000003E-2</c:v>
                </c:pt>
                <c:pt idx="1">
                  <c:v>5.3900000000000003E-2</c:v>
                </c:pt>
                <c:pt idx="2">
                  <c:v>5.0299999999999997E-2</c:v>
                </c:pt>
                <c:pt idx="3">
                  <c:v>4.5400000000000003E-2</c:v>
                </c:pt>
                <c:pt idx="4">
                  <c:v>3.8800000000000001E-2</c:v>
                </c:pt>
                <c:pt idx="5">
                  <c:v>3.2899999999999999E-2</c:v>
                </c:pt>
                <c:pt idx="6">
                  <c:v>2.7400000000000001E-2</c:v>
                </c:pt>
                <c:pt idx="7">
                  <c:v>2.2499999999999999E-2</c:v>
                </c:pt>
              </c:numCache>
            </c:numRef>
          </c:val>
          <c:extLst>
            <c:ext xmlns:c16="http://schemas.microsoft.com/office/drawing/2014/chart" uri="{C3380CC4-5D6E-409C-BE32-E72D297353CC}">
              <c16:uniqueId val="{00000015-F72B-46BB-9BEF-2811181B85D7}"/>
            </c:ext>
          </c:extLst>
        </c:ser>
        <c:ser>
          <c:idx val="0"/>
          <c:order val="6"/>
          <c:tx>
            <c:strRef>
              <c:f>'2.37'!$F$43</c:f>
              <c:strCache>
                <c:ptCount val="1"/>
                <c:pt idx="0">
                  <c:v>urban processes</c:v>
                </c:pt>
              </c:strCache>
            </c:strRef>
          </c:tx>
          <c:spPr>
            <a:solidFill>
              <a:srgbClr val="7030A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'2.37'!$G$43:$N$43</c:f>
              <c:numCache>
                <c:formatCode>General</c:formatCode>
                <c:ptCount val="8"/>
                <c:pt idx="0">
                  <c:v>1.3299999999999999E-2</c:v>
                </c:pt>
                <c:pt idx="1">
                  <c:v>9.6900000000000007E-3</c:v>
                </c:pt>
                <c:pt idx="2">
                  <c:v>9.7199999999999995E-3</c:v>
                </c:pt>
                <c:pt idx="3">
                  <c:v>0.01</c:v>
                </c:pt>
                <c:pt idx="4">
                  <c:v>1.03E-2</c:v>
                </c:pt>
                <c:pt idx="5">
                  <c:v>1.06E-2</c:v>
                </c:pt>
                <c:pt idx="6">
                  <c:v>1.09E-2</c:v>
                </c:pt>
                <c:pt idx="7">
                  <c:v>1.12E-2</c:v>
                </c:pt>
              </c:numCache>
            </c:numRef>
          </c:val>
          <c:extLst>
            <c:ext xmlns:c16="http://schemas.microsoft.com/office/drawing/2014/chart" uri="{C3380CC4-5D6E-409C-BE32-E72D297353CC}">
              <c16:uniqueId val="{0000001D-F72B-46BB-9BEF-2811181B85D7}"/>
            </c:ext>
          </c:extLst>
        </c:ser>
        <c:ser>
          <c:idx val="7"/>
          <c:order val="7"/>
          <c:tx>
            <c:strRef>
              <c:f>'2.37'!$F$40</c:f>
              <c:strCache>
                <c:ptCount val="1"/>
                <c:pt idx="0">
                  <c:v>transport-ALM</c:v>
                </c:pt>
              </c:strCache>
            </c:strRef>
          </c:tx>
          <c:spPr>
            <a:solidFill>
              <a:srgbClr val="CC00CC"/>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'2.37'!$G$40:$N$40</c:f>
              <c:numCache>
                <c:formatCode>General</c:formatCode>
                <c:ptCount val="8"/>
                <c:pt idx="0">
                  <c:v>1.9800000000000002E-2</c:v>
                </c:pt>
                <c:pt idx="1">
                  <c:v>2.12E-2</c:v>
                </c:pt>
                <c:pt idx="2">
                  <c:v>2.24E-2</c:v>
                </c:pt>
                <c:pt idx="3">
                  <c:v>2.2599999999999999E-2</c:v>
                </c:pt>
                <c:pt idx="4">
                  <c:v>2.2499999999999999E-2</c:v>
                </c:pt>
                <c:pt idx="5">
                  <c:v>2.3300000000000001E-2</c:v>
                </c:pt>
                <c:pt idx="6">
                  <c:v>2.3800000000000002E-2</c:v>
                </c:pt>
                <c:pt idx="7">
                  <c:v>2.35E-2</c:v>
                </c:pt>
              </c:numCache>
            </c:numRef>
          </c:val>
          <c:extLst>
            <c:ext xmlns:c16="http://schemas.microsoft.com/office/drawing/2014/chart" uri="{C3380CC4-5D6E-409C-BE32-E72D297353CC}">
              <c16:uniqueId val="{00000017-F72B-46BB-9BEF-2811181B85D7}"/>
            </c:ext>
          </c:extLst>
        </c:ser>
        <c:ser>
          <c:idx val="8"/>
          <c:order val="8"/>
          <c:tx>
            <c:strRef>
              <c:f>'2.37'!$F$41</c:f>
              <c:strCache>
                <c:ptCount val="1"/>
                <c:pt idx="0">
                  <c:v>transport-HDV</c:v>
                </c:pt>
              </c:strCache>
            </c:strRef>
          </c:tx>
          <c:spPr>
            <a:solidFill>
              <a:srgbClr val="00206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'2.37'!$G$41:$N$41</c:f>
              <c:numCache>
                <c:formatCode>General</c:formatCode>
                <c:ptCount val="8"/>
                <c:pt idx="0">
                  <c:v>1.67E-3</c:v>
                </c:pt>
                <c:pt idx="1">
                  <c:v>1.48E-3</c:v>
                </c:pt>
                <c:pt idx="2">
                  <c:v>1.2099999999999999E-3</c:v>
                </c:pt>
                <c:pt idx="3">
                  <c:v>9.9400000000000009E-4</c:v>
                </c:pt>
                <c:pt idx="4">
                  <c:v>8.25E-4</c:v>
                </c:pt>
                <c:pt idx="5">
                  <c:v>7.5699999999999997E-4</c:v>
                </c:pt>
                <c:pt idx="6">
                  <c:v>6.8800000000000003E-4</c:v>
                </c:pt>
                <c:pt idx="7">
                  <c:v>6.5300000000000004E-4</c:v>
                </c:pt>
              </c:numCache>
            </c:numRef>
          </c:val>
          <c:extLst>
            <c:ext xmlns:c16="http://schemas.microsoft.com/office/drawing/2014/chart" uri="{C3380CC4-5D6E-409C-BE32-E72D297353CC}">
              <c16:uniqueId val="{00000019-F72B-46BB-9BEF-2811181B85D7}"/>
            </c:ext>
          </c:extLst>
        </c:ser>
        <c:ser>
          <c:idx val="9"/>
          <c:order val="9"/>
          <c:tx>
            <c:strRef>
              <c:f>'2.37'!$F$42</c:f>
              <c:strCache>
                <c:ptCount val="1"/>
                <c:pt idx="0">
                  <c:v>transport-LDV</c:v>
                </c:pt>
              </c:strCache>
            </c:strRef>
          </c:tx>
          <c:spPr>
            <a:solidFill>
              <a:srgbClr val="7030A0"/>
            </a:solidFill>
            <a:ln>
              <a:noFill/>
            </a:ln>
            <a:effectLst/>
          </c:spPr>
          <c:invertIfNegative val="0"/>
          <c:cat>
            <c:numRef>
              <c:f>'2.37'!$G$33:$N$33</c:f>
              <c:numCache>
                <c:formatCode>General</c:formatCode>
                <c:ptCount val="8"/>
                <c:pt idx="0">
                  <c:v>2015</c:v>
                </c:pt>
                <c:pt idx="1">
                  <c:v>2020</c:v>
                </c:pt>
                <c:pt idx="2">
                  <c:v>2025</c:v>
                </c:pt>
                <c:pt idx="3">
                  <c:v>2030</c:v>
                </c:pt>
                <c:pt idx="4">
                  <c:v>2035</c:v>
                </c:pt>
                <c:pt idx="5">
                  <c:v>2040</c:v>
                </c:pt>
                <c:pt idx="6">
                  <c:v>2045</c:v>
                </c:pt>
                <c:pt idx="7">
                  <c:v>2050</c:v>
                </c:pt>
              </c:numCache>
            </c:numRef>
          </c:cat>
          <c:val>
            <c:numRef>
              <c:f>'2.37'!$G$42:$N$42</c:f>
              <c:numCache>
                <c:formatCode>General</c:formatCode>
                <c:ptCount val="8"/>
                <c:pt idx="0">
                  <c:v>2.0199999999999999E-2</c:v>
                </c:pt>
                <c:pt idx="1">
                  <c:v>1.4200000000000001E-2</c:v>
                </c:pt>
                <c:pt idx="2">
                  <c:v>9.1699999999999993E-3</c:v>
                </c:pt>
                <c:pt idx="3">
                  <c:v>6.0400000000000002E-3</c:v>
                </c:pt>
                <c:pt idx="4">
                  <c:v>4.7299999999999998E-3</c:v>
                </c:pt>
                <c:pt idx="5">
                  <c:v>4.2300000000000003E-3</c:v>
                </c:pt>
                <c:pt idx="6">
                  <c:v>4.0099999999999997E-3</c:v>
                </c:pt>
                <c:pt idx="7">
                  <c:v>3.98E-3</c:v>
                </c:pt>
              </c:numCache>
            </c:numRef>
          </c:val>
          <c:extLst>
            <c:ext xmlns:c16="http://schemas.microsoft.com/office/drawing/2014/chart" uri="{C3380CC4-5D6E-409C-BE32-E72D297353CC}">
              <c16:uniqueId val="{0000001B-F72B-46BB-9BEF-2811181B85D7}"/>
            </c:ext>
          </c:extLst>
        </c:ser>
        <c:dLbls>
          <c:showLegendKey val="0"/>
          <c:showVal val="0"/>
          <c:showCatName val="0"/>
          <c:showSerName val="0"/>
          <c:showPercent val="0"/>
          <c:showBubbleSize val="0"/>
        </c:dLbls>
        <c:gapWidth val="30"/>
        <c:overlap val="100"/>
        <c:axId val="719202640"/>
        <c:axId val="719203360"/>
      </c:barChart>
      <c:catAx>
        <c:axId val="71920264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3360"/>
        <c:crosses val="autoZero"/>
        <c:auto val="1"/>
        <c:lblAlgn val="ctr"/>
        <c:lblOffset val="100"/>
        <c:noMultiLvlLbl val="0"/>
      </c:catAx>
      <c:valAx>
        <c:axId val="71920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Emissions (Tg)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2640"/>
        <c:crosses val="autoZero"/>
        <c:crossBetween val="between"/>
      </c:valAx>
      <c:spPr>
        <a:solidFill>
          <a:schemeClr val="bg1"/>
        </a:solidFill>
        <a:ln>
          <a:solidFill>
            <a:sysClr val="windowText" lastClr="000000"/>
          </a:solidFill>
        </a:ln>
        <a:effectLst/>
      </c:spPr>
    </c:plotArea>
    <c:legend>
      <c:legendPos val="b"/>
      <c:legendEntry>
        <c:idx val="6"/>
        <c:delete val="1"/>
      </c:legendEntry>
      <c:layout>
        <c:manualLayout>
          <c:xMode val="edge"/>
          <c:yMode val="edge"/>
          <c:x val="0.74252799650043744"/>
          <c:y val="0.26223298351980062"/>
          <c:w val="0.23661849961062559"/>
          <c:h val="0.70982286675829465"/>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en-US" sz="1100" b="1" i="0" baseline="0">
                <a:effectLst/>
              </a:rPr>
              <a:t>All emissiosn by aggregate sector AND All emissions by resource production</a:t>
            </a:r>
            <a:endParaRPr lang="en-US" sz="1100">
              <a:effectLst/>
            </a:endParaRPr>
          </a:p>
          <a:p>
            <a:pPr>
              <a:defRPr sz="1100" b="1"/>
            </a:pPr>
            <a:r>
              <a:rPr lang="en-US" sz="1100" b="1" i="0" baseline="0">
                <a:effectLst/>
              </a:rPr>
              <a:t>GLIMPSE-Reference</a:t>
            </a:r>
            <a:endParaRPr lang="en-US" sz="1100">
              <a:effectLst/>
            </a:endParaRPr>
          </a:p>
          <a:p>
            <a:pPr>
              <a:defRPr sz="1100" b="1"/>
            </a:pPr>
            <a:r>
              <a:rPr lang="en-US" sz="1100" b="1" i="0" baseline="0">
                <a:effectLst/>
              </a:rPr>
              <a:t>PM2.5 emissions</a:t>
            </a:r>
            <a:endParaRPr lang="en-US" sz="1100">
              <a:effectLst/>
            </a:endParaRPr>
          </a:p>
          <a:p>
            <a:pPr>
              <a:defRPr sz="1100" b="1"/>
            </a:pPr>
            <a:r>
              <a:rPr lang="en-US" sz="1100" b="1" i="0" baseline="0">
                <a:effectLst/>
              </a:rPr>
              <a:t>region: Total</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1914260717410323E-2"/>
          <c:y val="0.21360406338096627"/>
          <c:w val="0.62475240594925641"/>
          <c:h val="0.71747156605424323"/>
        </c:manualLayout>
      </c:layout>
      <c:barChart>
        <c:barDir val="col"/>
        <c:grouping val="stacked"/>
        <c:varyColors val="0"/>
        <c:ser>
          <c:idx val="2"/>
          <c:order val="0"/>
          <c:tx>
            <c:strRef>
              <c:f>'2.38'!$E$31</c:f>
              <c:strCache>
                <c:ptCount val="1"/>
                <c:pt idx="0">
                  <c:v>electricity</c:v>
                </c:pt>
              </c:strCache>
            </c:strRef>
          </c:tx>
          <c:spPr>
            <a:solidFill>
              <a:srgbClr val="0070C0"/>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'2.38'!$F$31:$M$31</c:f>
              <c:numCache>
                <c:formatCode>General</c:formatCode>
                <c:ptCount val="8"/>
                <c:pt idx="0">
                  <c:v>0.11600000000000001</c:v>
                </c:pt>
                <c:pt idx="1">
                  <c:v>6.3799999999999996E-2</c:v>
                </c:pt>
                <c:pt idx="2">
                  <c:v>6.0199999999999997E-2</c:v>
                </c:pt>
                <c:pt idx="3">
                  <c:v>4.4499999999999998E-2</c:v>
                </c:pt>
                <c:pt idx="4">
                  <c:v>3.4000000000000002E-2</c:v>
                </c:pt>
                <c:pt idx="5">
                  <c:v>3.1699999999999999E-2</c:v>
                </c:pt>
                <c:pt idx="6">
                  <c:v>2.9100000000000001E-2</c:v>
                </c:pt>
                <c:pt idx="7">
                  <c:v>2.5499999999999998E-2</c:v>
                </c:pt>
              </c:numCache>
            </c:numRef>
          </c:val>
          <c:extLst>
            <c:ext xmlns:c16="http://schemas.microsoft.com/office/drawing/2014/chart" uri="{C3380CC4-5D6E-409C-BE32-E72D297353CC}">
              <c16:uniqueId val="{0000000D-F1D4-49F6-8107-0F169B4986C9}"/>
            </c:ext>
          </c:extLst>
        </c:ser>
        <c:ser>
          <c:idx val="3"/>
          <c:order val="1"/>
          <c:tx>
            <c:strRef>
              <c:f>'2.38'!$E$32</c:f>
              <c:strCache>
                <c:ptCount val="1"/>
                <c:pt idx="0">
                  <c:v>fuel production</c:v>
                </c:pt>
              </c:strCache>
            </c:strRef>
          </c:tx>
          <c:spPr>
            <a:solidFill>
              <a:srgbClr val="FF0000"/>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'2.38'!$F$32:$M$32</c:f>
              <c:numCache>
                <c:formatCode>General</c:formatCode>
                <c:ptCount val="8"/>
                <c:pt idx="0">
                  <c:v>2.894E-2</c:v>
                </c:pt>
                <c:pt idx="1">
                  <c:v>2.8290000000000003E-2</c:v>
                </c:pt>
                <c:pt idx="2">
                  <c:v>2.6610000000000002E-2</c:v>
                </c:pt>
                <c:pt idx="3">
                  <c:v>2.5170000000000001E-2</c:v>
                </c:pt>
                <c:pt idx="4">
                  <c:v>2.4109999999999999E-2</c:v>
                </c:pt>
                <c:pt idx="5">
                  <c:v>2.3510000000000003E-2</c:v>
                </c:pt>
                <c:pt idx="6">
                  <c:v>2.2900000000000004E-2</c:v>
                </c:pt>
                <c:pt idx="7">
                  <c:v>2.2550000000000001E-2</c:v>
                </c:pt>
              </c:numCache>
            </c:numRef>
          </c:val>
          <c:extLst>
            <c:ext xmlns:c16="http://schemas.microsoft.com/office/drawing/2014/chart" uri="{C3380CC4-5D6E-409C-BE32-E72D297353CC}">
              <c16:uniqueId val="{0000000F-F1D4-49F6-8107-0F169B4986C9}"/>
            </c:ext>
          </c:extLst>
        </c:ser>
        <c:ser>
          <c:idx val="4"/>
          <c:order val="2"/>
          <c:tx>
            <c:strRef>
              <c:f>'2.38'!$E$33</c:f>
              <c:strCache>
                <c:ptCount val="1"/>
                <c:pt idx="0">
                  <c:v>industrial processes</c:v>
                </c:pt>
              </c:strCache>
            </c:strRef>
          </c:tx>
          <c:spPr>
            <a:solidFill>
              <a:srgbClr val="FFCCFF"/>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'2.38'!$F$33:$M$33</c:f>
              <c:numCache>
                <c:formatCode>General</c:formatCode>
                <c:ptCount val="8"/>
                <c:pt idx="0">
                  <c:v>0.41</c:v>
                </c:pt>
                <c:pt idx="1">
                  <c:v>0.309</c:v>
                </c:pt>
                <c:pt idx="2">
                  <c:v>0.318</c:v>
                </c:pt>
                <c:pt idx="3">
                  <c:v>0.33500000000000002</c:v>
                </c:pt>
                <c:pt idx="4">
                  <c:v>0.35</c:v>
                </c:pt>
                <c:pt idx="5">
                  <c:v>0.36499999999999999</c:v>
                </c:pt>
                <c:pt idx="6">
                  <c:v>0.38</c:v>
                </c:pt>
                <c:pt idx="7">
                  <c:v>0.39600000000000002</c:v>
                </c:pt>
              </c:numCache>
            </c:numRef>
          </c:val>
          <c:extLst>
            <c:ext xmlns:c16="http://schemas.microsoft.com/office/drawing/2014/chart" uri="{C3380CC4-5D6E-409C-BE32-E72D297353CC}">
              <c16:uniqueId val="{00000011-F1D4-49F6-8107-0F169B4986C9}"/>
            </c:ext>
          </c:extLst>
        </c:ser>
        <c:ser>
          <c:idx val="5"/>
          <c:order val="3"/>
          <c:tx>
            <c:strRef>
              <c:f>'2.38'!$E$34</c:f>
              <c:strCache>
                <c:ptCount val="1"/>
                <c:pt idx="0">
                  <c:v>industry</c:v>
                </c:pt>
              </c:strCache>
            </c:strRef>
          </c:tx>
          <c:spPr>
            <a:solidFill>
              <a:srgbClr val="CC99FF"/>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'2.38'!$F$34:$M$34</c:f>
              <c:numCache>
                <c:formatCode>General</c:formatCode>
                <c:ptCount val="8"/>
                <c:pt idx="0">
                  <c:v>0.30599999999999999</c:v>
                </c:pt>
                <c:pt idx="1">
                  <c:v>0.30199999999999999</c:v>
                </c:pt>
                <c:pt idx="2">
                  <c:v>0.30099999999999999</c:v>
                </c:pt>
                <c:pt idx="3">
                  <c:v>0.30399999999999999</c:v>
                </c:pt>
                <c:pt idx="4">
                  <c:v>0.307</c:v>
                </c:pt>
                <c:pt idx="5">
                  <c:v>0.311</c:v>
                </c:pt>
                <c:pt idx="6">
                  <c:v>0.314</c:v>
                </c:pt>
                <c:pt idx="7">
                  <c:v>0.311</c:v>
                </c:pt>
              </c:numCache>
            </c:numRef>
          </c:val>
          <c:extLst>
            <c:ext xmlns:c16="http://schemas.microsoft.com/office/drawing/2014/chart" uri="{C3380CC4-5D6E-409C-BE32-E72D297353CC}">
              <c16:uniqueId val="{00000013-F1D4-49F6-8107-0F169B4986C9}"/>
            </c:ext>
          </c:extLst>
        </c:ser>
        <c:ser>
          <c:idx val="1"/>
          <c:order val="4"/>
          <c:tx>
            <c:strRef>
              <c:f>'2.38'!$E$30</c:f>
              <c:strCache>
                <c:ptCount val="1"/>
                <c:pt idx="0">
                  <c:v>commercial</c:v>
                </c:pt>
              </c:strCache>
            </c:strRef>
          </c:tx>
          <c:spPr>
            <a:solidFill>
              <a:schemeClr val="accent2"/>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'2.38'!$F$30:$M$30</c:f>
              <c:numCache>
                <c:formatCode>General</c:formatCode>
                <c:ptCount val="8"/>
                <c:pt idx="0">
                  <c:v>2.0799999999999999E-2</c:v>
                </c:pt>
                <c:pt idx="1">
                  <c:v>2.0899999999999998E-2</c:v>
                </c:pt>
                <c:pt idx="2">
                  <c:v>2.1299999999999999E-2</c:v>
                </c:pt>
                <c:pt idx="3">
                  <c:v>2.1700000000000001E-2</c:v>
                </c:pt>
                <c:pt idx="4">
                  <c:v>2.2200000000000001E-2</c:v>
                </c:pt>
                <c:pt idx="5">
                  <c:v>2.2499999999999999E-2</c:v>
                </c:pt>
                <c:pt idx="6">
                  <c:v>2.24E-2</c:v>
                </c:pt>
                <c:pt idx="7">
                  <c:v>2.2800000000000001E-2</c:v>
                </c:pt>
              </c:numCache>
            </c:numRef>
          </c:val>
          <c:extLst>
            <c:ext xmlns:c16="http://schemas.microsoft.com/office/drawing/2014/chart" uri="{C3380CC4-5D6E-409C-BE32-E72D297353CC}">
              <c16:uniqueId val="{0000000B-F1D4-49F6-8107-0F169B4986C9}"/>
            </c:ext>
          </c:extLst>
        </c:ser>
        <c:ser>
          <c:idx val="6"/>
          <c:order val="5"/>
          <c:tx>
            <c:strRef>
              <c:f>'2.38'!$E$35</c:f>
              <c:strCache>
                <c:ptCount val="1"/>
                <c:pt idx="0">
                  <c:v>residential</c:v>
                </c:pt>
              </c:strCache>
            </c:strRef>
          </c:tx>
          <c:spPr>
            <a:solidFill>
              <a:srgbClr val="00B050"/>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'2.38'!$F$35:$M$35</c:f>
              <c:numCache>
                <c:formatCode>General</c:formatCode>
                <c:ptCount val="8"/>
                <c:pt idx="0">
                  <c:v>0.30599999999999999</c:v>
                </c:pt>
                <c:pt idx="1">
                  <c:v>0.29099999999999998</c:v>
                </c:pt>
                <c:pt idx="2">
                  <c:v>0.27500000000000002</c:v>
                </c:pt>
                <c:pt idx="3">
                  <c:v>0.25</c:v>
                </c:pt>
                <c:pt idx="4">
                  <c:v>0.221</c:v>
                </c:pt>
                <c:pt idx="5">
                  <c:v>0.192</c:v>
                </c:pt>
                <c:pt idx="6">
                  <c:v>0.16700000000000001</c:v>
                </c:pt>
                <c:pt idx="7">
                  <c:v>0.14799999999999999</c:v>
                </c:pt>
              </c:numCache>
            </c:numRef>
          </c:val>
          <c:extLst>
            <c:ext xmlns:c16="http://schemas.microsoft.com/office/drawing/2014/chart" uri="{C3380CC4-5D6E-409C-BE32-E72D297353CC}">
              <c16:uniqueId val="{00000015-F1D4-49F6-8107-0F169B4986C9}"/>
            </c:ext>
          </c:extLst>
        </c:ser>
        <c:ser>
          <c:idx val="0"/>
          <c:order val="6"/>
          <c:tx>
            <c:strRef>
              <c:f>'2.38'!$E$39</c:f>
              <c:strCache>
                <c:ptCount val="1"/>
                <c:pt idx="0">
                  <c:v>urban processes</c:v>
                </c:pt>
              </c:strCache>
            </c:strRef>
          </c:tx>
          <c:spPr>
            <a:solidFill>
              <a:schemeClr val="bg1">
                <a:lumMod val="75000"/>
              </a:schemeClr>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'2.38'!$F$39:$M$39</c:f>
              <c:numCache>
                <c:formatCode>General</c:formatCode>
                <c:ptCount val="8"/>
                <c:pt idx="0">
                  <c:v>9.0499999999999997E-2</c:v>
                </c:pt>
                <c:pt idx="1">
                  <c:v>6.7500000000000004E-2</c:v>
                </c:pt>
                <c:pt idx="2">
                  <c:v>6.7400000000000002E-2</c:v>
                </c:pt>
                <c:pt idx="3">
                  <c:v>6.9400000000000003E-2</c:v>
                </c:pt>
                <c:pt idx="4">
                  <c:v>7.1300000000000002E-2</c:v>
                </c:pt>
                <c:pt idx="5">
                  <c:v>7.3400000000000007E-2</c:v>
                </c:pt>
                <c:pt idx="6">
                  <c:v>7.4999999999999997E-2</c:v>
                </c:pt>
                <c:pt idx="7">
                  <c:v>7.6700000000000004E-2</c:v>
                </c:pt>
              </c:numCache>
            </c:numRef>
          </c:val>
          <c:extLst>
            <c:ext xmlns:c16="http://schemas.microsoft.com/office/drawing/2014/chart" uri="{C3380CC4-5D6E-409C-BE32-E72D297353CC}">
              <c16:uniqueId val="{0000001D-F1D4-49F6-8107-0F169B4986C9}"/>
            </c:ext>
          </c:extLst>
        </c:ser>
        <c:ser>
          <c:idx val="7"/>
          <c:order val="7"/>
          <c:tx>
            <c:strRef>
              <c:f>'2.38'!$E$36</c:f>
              <c:strCache>
                <c:ptCount val="1"/>
                <c:pt idx="0">
                  <c:v>transport-ALM</c:v>
                </c:pt>
              </c:strCache>
            </c:strRef>
          </c:tx>
          <c:spPr>
            <a:solidFill>
              <a:srgbClr val="CC00CC"/>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'2.38'!$F$36:$M$36</c:f>
              <c:numCache>
                <c:formatCode>General</c:formatCode>
                <c:ptCount val="8"/>
                <c:pt idx="0">
                  <c:v>3.1899999999999998E-2</c:v>
                </c:pt>
                <c:pt idx="1">
                  <c:v>2.8000000000000001E-2</c:v>
                </c:pt>
                <c:pt idx="2">
                  <c:v>2.3800000000000002E-2</c:v>
                </c:pt>
                <c:pt idx="3">
                  <c:v>1.9699999999999999E-2</c:v>
                </c:pt>
                <c:pt idx="4">
                  <c:v>1.66E-2</c:v>
                </c:pt>
                <c:pt idx="5">
                  <c:v>1.5900000000000001E-2</c:v>
                </c:pt>
                <c:pt idx="6">
                  <c:v>1.61E-2</c:v>
                </c:pt>
                <c:pt idx="7">
                  <c:v>1.5900000000000001E-2</c:v>
                </c:pt>
              </c:numCache>
            </c:numRef>
          </c:val>
          <c:extLst>
            <c:ext xmlns:c16="http://schemas.microsoft.com/office/drawing/2014/chart" uri="{C3380CC4-5D6E-409C-BE32-E72D297353CC}">
              <c16:uniqueId val="{00000017-F1D4-49F6-8107-0F169B4986C9}"/>
            </c:ext>
          </c:extLst>
        </c:ser>
        <c:ser>
          <c:idx val="8"/>
          <c:order val="8"/>
          <c:tx>
            <c:strRef>
              <c:f>'2.38'!$E$37</c:f>
              <c:strCache>
                <c:ptCount val="1"/>
                <c:pt idx="0">
                  <c:v>transport-HDV</c:v>
                </c:pt>
              </c:strCache>
            </c:strRef>
          </c:tx>
          <c:spPr>
            <a:solidFill>
              <a:srgbClr val="002060"/>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'2.38'!$F$37:$M$37</c:f>
              <c:numCache>
                <c:formatCode>General</c:formatCode>
                <c:ptCount val="8"/>
                <c:pt idx="0">
                  <c:v>8.9099999999999999E-2</c:v>
                </c:pt>
                <c:pt idx="1">
                  <c:v>5.5E-2</c:v>
                </c:pt>
                <c:pt idx="2">
                  <c:v>2.9499999999999998E-2</c:v>
                </c:pt>
                <c:pt idx="3">
                  <c:v>1.41E-2</c:v>
                </c:pt>
                <c:pt idx="4">
                  <c:v>9.3299999999999998E-3</c:v>
                </c:pt>
                <c:pt idx="5">
                  <c:v>8.1200000000000005E-3</c:v>
                </c:pt>
                <c:pt idx="6">
                  <c:v>7.4599999999999996E-3</c:v>
                </c:pt>
                <c:pt idx="7">
                  <c:v>7.8100000000000001E-3</c:v>
                </c:pt>
              </c:numCache>
            </c:numRef>
          </c:val>
          <c:extLst>
            <c:ext xmlns:c16="http://schemas.microsoft.com/office/drawing/2014/chart" uri="{C3380CC4-5D6E-409C-BE32-E72D297353CC}">
              <c16:uniqueId val="{00000019-F1D4-49F6-8107-0F169B4986C9}"/>
            </c:ext>
          </c:extLst>
        </c:ser>
        <c:ser>
          <c:idx val="9"/>
          <c:order val="9"/>
          <c:tx>
            <c:strRef>
              <c:f>'2.38'!$E$38</c:f>
              <c:strCache>
                <c:ptCount val="1"/>
                <c:pt idx="0">
                  <c:v>transport-LDV</c:v>
                </c:pt>
              </c:strCache>
            </c:strRef>
          </c:tx>
          <c:spPr>
            <a:solidFill>
              <a:srgbClr val="7030A0"/>
            </a:solidFill>
            <a:ln>
              <a:noFill/>
            </a:ln>
            <a:effectLst/>
          </c:spPr>
          <c:invertIfNegative val="0"/>
          <c:cat>
            <c:numRef>
              <c:f>'2.38'!$F$29:$M$29</c:f>
              <c:numCache>
                <c:formatCode>General</c:formatCode>
                <c:ptCount val="8"/>
                <c:pt idx="0">
                  <c:v>2015</c:v>
                </c:pt>
                <c:pt idx="1">
                  <c:v>2020</c:v>
                </c:pt>
                <c:pt idx="2">
                  <c:v>2025</c:v>
                </c:pt>
                <c:pt idx="3">
                  <c:v>2030</c:v>
                </c:pt>
                <c:pt idx="4">
                  <c:v>2035</c:v>
                </c:pt>
                <c:pt idx="5">
                  <c:v>2040</c:v>
                </c:pt>
                <c:pt idx="6">
                  <c:v>2045</c:v>
                </c:pt>
                <c:pt idx="7">
                  <c:v>2050</c:v>
                </c:pt>
              </c:numCache>
            </c:numRef>
          </c:cat>
          <c:val>
            <c:numRef>
              <c:f>'2.38'!$F$38:$M$38</c:f>
              <c:numCache>
                <c:formatCode>General</c:formatCode>
                <c:ptCount val="8"/>
                <c:pt idx="0">
                  <c:v>2.9499999999999998E-2</c:v>
                </c:pt>
                <c:pt idx="1">
                  <c:v>2.69E-2</c:v>
                </c:pt>
                <c:pt idx="2">
                  <c:v>2.6200000000000001E-2</c:v>
                </c:pt>
                <c:pt idx="3">
                  <c:v>2.7099999999999999E-2</c:v>
                </c:pt>
                <c:pt idx="4">
                  <c:v>2.7799999999999998E-2</c:v>
                </c:pt>
                <c:pt idx="5">
                  <c:v>2.81E-2</c:v>
                </c:pt>
                <c:pt idx="6">
                  <c:v>2.8400000000000002E-2</c:v>
                </c:pt>
                <c:pt idx="7">
                  <c:v>2.8799999999999999E-2</c:v>
                </c:pt>
              </c:numCache>
            </c:numRef>
          </c:val>
          <c:extLst>
            <c:ext xmlns:c16="http://schemas.microsoft.com/office/drawing/2014/chart" uri="{C3380CC4-5D6E-409C-BE32-E72D297353CC}">
              <c16:uniqueId val="{0000001B-F1D4-49F6-8107-0F169B4986C9}"/>
            </c:ext>
          </c:extLst>
        </c:ser>
        <c:dLbls>
          <c:showLegendKey val="0"/>
          <c:showVal val="0"/>
          <c:showCatName val="0"/>
          <c:showSerName val="0"/>
          <c:showPercent val="0"/>
          <c:showBubbleSize val="0"/>
        </c:dLbls>
        <c:gapWidth val="30"/>
        <c:overlap val="100"/>
        <c:axId val="719202640"/>
        <c:axId val="719203360"/>
      </c:barChart>
      <c:catAx>
        <c:axId val="71920264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3360"/>
        <c:crosses val="autoZero"/>
        <c:auto val="1"/>
        <c:lblAlgn val="ctr"/>
        <c:lblOffset val="100"/>
        <c:noMultiLvlLbl val="0"/>
      </c:catAx>
      <c:valAx>
        <c:axId val="71920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Emissions (Tg)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19202640"/>
        <c:crosses val="autoZero"/>
        <c:crossBetween val="between"/>
      </c:valAx>
      <c:spPr>
        <a:solidFill>
          <a:schemeClr val="bg1"/>
        </a:solidFill>
        <a:ln>
          <a:solidFill>
            <a:sysClr val="windowText" lastClr="000000"/>
          </a:solidFill>
        </a:ln>
        <a:effectLst/>
      </c:spPr>
    </c:plotArea>
    <c:legend>
      <c:legendPos val="b"/>
      <c:layout>
        <c:manualLayout>
          <c:xMode val="edge"/>
          <c:yMode val="edge"/>
          <c:x val="0.74252799650043744"/>
          <c:y val="0.26223298351980062"/>
          <c:w val="0.23661849961062559"/>
          <c:h val="0.70982286675829465"/>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9.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7.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8.png"/></Relationships>
</file>

<file path=xl/drawings/_rels/drawing53.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 Id="rId4" Type="http://schemas.openxmlformats.org/officeDocument/2006/relationships/image" Target="../media/image52.png"/></Relationships>
</file>

<file path=xl/drawings/_rels/drawing54.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53.png"/><Relationship Id="rId5" Type="http://schemas.openxmlformats.org/officeDocument/2006/relationships/image" Target="../media/image1.png"/><Relationship Id="rId4" Type="http://schemas.openxmlformats.org/officeDocument/2006/relationships/image" Target="../media/image56.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7.xml.rels><?xml version="1.0" encoding="UTF-8" standalone="yes"?>
<Relationships xmlns="http://schemas.openxmlformats.org/package/2006/relationships"><Relationship Id="rId2" Type="http://schemas.openxmlformats.org/officeDocument/2006/relationships/image" Target="../media/image60.png"/><Relationship Id="rId1" Type="http://schemas.openxmlformats.org/officeDocument/2006/relationships/image" Target="../media/image59.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4.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5.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6.png"/></Relationships>
</file>

<file path=xl/drawings/_rels/drawing64.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5.xml.rels><?xml version="1.0" encoding="UTF-8" standalone="yes"?>
<Relationships xmlns="http://schemas.openxmlformats.org/package/2006/relationships"><Relationship Id="rId1" Type="http://schemas.openxmlformats.org/officeDocument/2006/relationships/image" Target="../media/image68.png"/></Relationships>
</file>

<file path=xl/drawings/_rels/drawing66.xml.rels><?xml version="1.0" encoding="UTF-8" standalone="yes"?>
<Relationships xmlns="http://schemas.openxmlformats.org/package/2006/relationships"><Relationship Id="rId1" Type="http://schemas.openxmlformats.org/officeDocument/2006/relationships/image" Target="../media/image69.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3</xdr:row>
      <xdr:rowOff>63500</xdr:rowOff>
    </xdr:from>
    <xdr:to>
      <xdr:col>10</xdr:col>
      <xdr:colOff>447675</xdr:colOff>
      <xdr:row>25</xdr:row>
      <xdr:rowOff>105410</xdr:rowOff>
    </xdr:to>
    <xdr:pic>
      <xdr:nvPicPr>
        <xdr:cNvPr id="2" name="Picture 1">
          <a:extLst>
            <a:ext uri="{FF2B5EF4-FFF2-40B4-BE49-F238E27FC236}">
              <a16:creationId xmlns:a16="http://schemas.microsoft.com/office/drawing/2014/main" id="{0FBC21B4-C17F-0072-7B27-989908EA1AE9}"/>
            </a:ext>
          </a:extLst>
        </xdr:cNvPr>
        <xdr:cNvPicPr>
          <a:picLocks noChangeAspect="1"/>
        </xdr:cNvPicPr>
      </xdr:nvPicPr>
      <xdr:blipFill>
        <a:blip xmlns:r="http://schemas.openxmlformats.org/officeDocument/2006/relationships" r:embed="rId1"/>
        <a:stretch>
          <a:fillRect/>
        </a:stretch>
      </xdr:blipFill>
      <xdr:spPr>
        <a:xfrm>
          <a:off x="590550" y="247650"/>
          <a:ext cx="5943600" cy="40855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144780</xdr:rowOff>
    </xdr:to>
    <xdr:pic>
      <xdr:nvPicPr>
        <xdr:cNvPr id="2" name="Picture 1">
          <a:extLst>
            <a:ext uri="{FF2B5EF4-FFF2-40B4-BE49-F238E27FC236}">
              <a16:creationId xmlns:a16="http://schemas.microsoft.com/office/drawing/2014/main" id="{991BCBE5-4124-B44D-A44E-2949580BFBEF}"/>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142875</xdr:rowOff>
    </xdr:to>
    <xdr:pic>
      <xdr:nvPicPr>
        <xdr:cNvPr id="2" name="Picture 1">
          <a:extLst>
            <a:ext uri="{FF2B5EF4-FFF2-40B4-BE49-F238E27FC236}">
              <a16:creationId xmlns:a16="http://schemas.microsoft.com/office/drawing/2014/main" id="{CD8DCFB7-B338-A44D-43C6-73758F8C5AA4}"/>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142875</xdr:rowOff>
    </xdr:to>
    <xdr:pic>
      <xdr:nvPicPr>
        <xdr:cNvPr id="2" name="Picture 1">
          <a:extLst>
            <a:ext uri="{FF2B5EF4-FFF2-40B4-BE49-F238E27FC236}">
              <a16:creationId xmlns:a16="http://schemas.microsoft.com/office/drawing/2014/main" id="{648026C8-BE75-E089-6254-595D21D61B10}"/>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148590</xdr:rowOff>
    </xdr:to>
    <xdr:pic>
      <xdr:nvPicPr>
        <xdr:cNvPr id="2" name="Picture 1">
          <a:extLst>
            <a:ext uri="{FF2B5EF4-FFF2-40B4-BE49-F238E27FC236}">
              <a16:creationId xmlns:a16="http://schemas.microsoft.com/office/drawing/2014/main" id="{ED401586-D06B-BC2C-4837-44AB061FE7E1}"/>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148590</xdr:rowOff>
    </xdr:to>
    <xdr:pic>
      <xdr:nvPicPr>
        <xdr:cNvPr id="2" name="Picture 1">
          <a:extLst>
            <a:ext uri="{FF2B5EF4-FFF2-40B4-BE49-F238E27FC236}">
              <a16:creationId xmlns:a16="http://schemas.microsoft.com/office/drawing/2014/main" id="{704818A6-2D81-E78B-75E5-FB524EDAD6A3}"/>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148590</xdr:rowOff>
    </xdr:to>
    <xdr:pic>
      <xdr:nvPicPr>
        <xdr:cNvPr id="2" name="Picture 1">
          <a:extLst>
            <a:ext uri="{FF2B5EF4-FFF2-40B4-BE49-F238E27FC236}">
              <a16:creationId xmlns:a16="http://schemas.microsoft.com/office/drawing/2014/main" id="{1D0DDA3A-C5B9-2359-315B-E5D297127590}"/>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148590</xdr:rowOff>
    </xdr:to>
    <xdr:pic>
      <xdr:nvPicPr>
        <xdr:cNvPr id="2" name="Picture 1">
          <a:extLst>
            <a:ext uri="{FF2B5EF4-FFF2-40B4-BE49-F238E27FC236}">
              <a16:creationId xmlns:a16="http://schemas.microsoft.com/office/drawing/2014/main" id="{2530F529-05EF-46B2-C207-7FCA054037D2}"/>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453390</xdr:colOff>
      <xdr:row>23</xdr:row>
      <xdr:rowOff>148590</xdr:rowOff>
    </xdr:to>
    <xdr:pic>
      <xdr:nvPicPr>
        <xdr:cNvPr id="2" name="Picture 1">
          <a:extLst>
            <a:ext uri="{FF2B5EF4-FFF2-40B4-BE49-F238E27FC236}">
              <a16:creationId xmlns:a16="http://schemas.microsoft.com/office/drawing/2014/main" id="{911056D5-4163-A3B7-B97D-ED4C5847B27C}"/>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186690</xdr:colOff>
      <xdr:row>23</xdr:row>
      <xdr:rowOff>148590</xdr:rowOff>
    </xdr:to>
    <xdr:pic>
      <xdr:nvPicPr>
        <xdr:cNvPr id="2" name="Picture 1">
          <a:extLst>
            <a:ext uri="{FF2B5EF4-FFF2-40B4-BE49-F238E27FC236}">
              <a16:creationId xmlns:a16="http://schemas.microsoft.com/office/drawing/2014/main" id="{F816451A-514C-BF00-DA91-9C49A6D0F61C}"/>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146685</xdr:rowOff>
    </xdr:to>
    <xdr:pic>
      <xdr:nvPicPr>
        <xdr:cNvPr id="2" name="Picture 1">
          <a:extLst>
            <a:ext uri="{FF2B5EF4-FFF2-40B4-BE49-F238E27FC236}">
              <a16:creationId xmlns:a16="http://schemas.microsoft.com/office/drawing/2014/main" id="{4C18A1F1-19BB-4AF1-7286-3B9E60FAB2FB}"/>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571500</xdr:colOff>
      <xdr:row>24</xdr:row>
      <xdr:rowOff>142875</xdr:rowOff>
    </xdr:to>
    <xdr:pic>
      <xdr:nvPicPr>
        <xdr:cNvPr id="2" name="Picture 1">
          <a:extLst>
            <a:ext uri="{FF2B5EF4-FFF2-40B4-BE49-F238E27FC236}">
              <a16:creationId xmlns:a16="http://schemas.microsoft.com/office/drawing/2014/main" id="{CDB6A3DE-B939-DFF6-0CE6-7E7481261B97}"/>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146685</xdr:rowOff>
    </xdr:to>
    <xdr:pic>
      <xdr:nvPicPr>
        <xdr:cNvPr id="2" name="Picture 1">
          <a:extLst>
            <a:ext uri="{FF2B5EF4-FFF2-40B4-BE49-F238E27FC236}">
              <a16:creationId xmlns:a16="http://schemas.microsoft.com/office/drawing/2014/main" id="{AB172953-E8AD-0CE9-4D43-A2C9CD392D8A}"/>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146685</xdr:rowOff>
    </xdr:to>
    <xdr:pic>
      <xdr:nvPicPr>
        <xdr:cNvPr id="2" name="Picture 1">
          <a:extLst>
            <a:ext uri="{FF2B5EF4-FFF2-40B4-BE49-F238E27FC236}">
              <a16:creationId xmlns:a16="http://schemas.microsoft.com/office/drawing/2014/main" id="{A97CF988-A2DB-5C3E-4F7A-5AFB6992DF6A}"/>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146685</xdr:rowOff>
    </xdr:to>
    <xdr:pic>
      <xdr:nvPicPr>
        <xdr:cNvPr id="2" name="Picture 1">
          <a:extLst>
            <a:ext uri="{FF2B5EF4-FFF2-40B4-BE49-F238E27FC236}">
              <a16:creationId xmlns:a16="http://schemas.microsoft.com/office/drawing/2014/main" id="{DF31E5BF-E353-87A3-A250-6FE79C905ABB}"/>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146685</xdr:rowOff>
    </xdr:to>
    <xdr:pic>
      <xdr:nvPicPr>
        <xdr:cNvPr id="2" name="Picture 1">
          <a:extLst>
            <a:ext uri="{FF2B5EF4-FFF2-40B4-BE49-F238E27FC236}">
              <a16:creationId xmlns:a16="http://schemas.microsoft.com/office/drawing/2014/main" id="{C2D50C89-CB7F-1D14-E3B8-A82B4A039DB1}"/>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25400</xdr:colOff>
      <xdr:row>1</xdr:row>
      <xdr:rowOff>127000</xdr:rowOff>
    </xdr:from>
    <xdr:to>
      <xdr:col>11</xdr:col>
      <xdr:colOff>606425</xdr:colOff>
      <xdr:row>23</xdr:row>
      <xdr:rowOff>76200</xdr:rowOff>
    </xdr:to>
    <xdr:pic>
      <xdr:nvPicPr>
        <xdr:cNvPr id="3" name="Picture 2">
          <a:extLst>
            <a:ext uri="{FF2B5EF4-FFF2-40B4-BE49-F238E27FC236}">
              <a16:creationId xmlns:a16="http://schemas.microsoft.com/office/drawing/2014/main" id="{E8E682BC-87E5-2BE2-22DC-0B6DE1C594A3}"/>
            </a:ext>
          </a:extLst>
        </xdr:cNvPr>
        <xdr:cNvPicPr>
          <a:picLocks noChangeAspect="1"/>
        </xdr:cNvPicPr>
      </xdr:nvPicPr>
      <xdr:blipFill>
        <a:blip xmlns:r="http://schemas.openxmlformats.org/officeDocument/2006/relationships" r:embed="rId1"/>
        <a:stretch>
          <a:fillRect/>
        </a:stretch>
      </xdr:blipFill>
      <xdr:spPr>
        <a:xfrm>
          <a:off x="635000" y="127000"/>
          <a:ext cx="6667500" cy="40005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148590</xdr:rowOff>
    </xdr:to>
    <xdr:pic>
      <xdr:nvPicPr>
        <xdr:cNvPr id="2" name="Picture 1">
          <a:extLst>
            <a:ext uri="{FF2B5EF4-FFF2-40B4-BE49-F238E27FC236}">
              <a16:creationId xmlns:a16="http://schemas.microsoft.com/office/drawing/2014/main" id="{37825157-6F66-15D5-7AEE-71FB61CB2C42}"/>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148590</xdr:rowOff>
    </xdr:to>
    <xdr:pic>
      <xdr:nvPicPr>
        <xdr:cNvPr id="2" name="Picture 1">
          <a:extLst>
            <a:ext uri="{FF2B5EF4-FFF2-40B4-BE49-F238E27FC236}">
              <a16:creationId xmlns:a16="http://schemas.microsoft.com/office/drawing/2014/main" id="{C43E3060-F162-D83D-220E-26A46E48B601}"/>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142875</xdr:rowOff>
    </xdr:to>
    <xdr:pic>
      <xdr:nvPicPr>
        <xdr:cNvPr id="2" name="Picture 1">
          <a:extLst>
            <a:ext uri="{FF2B5EF4-FFF2-40B4-BE49-F238E27FC236}">
              <a16:creationId xmlns:a16="http://schemas.microsoft.com/office/drawing/2014/main" id="{911A0C86-E0F4-2795-B20C-928D9F0A08EE}"/>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142875</xdr:rowOff>
    </xdr:to>
    <xdr:pic>
      <xdr:nvPicPr>
        <xdr:cNvPr id="2" name="Picture 1">
          <a:extLst>
            <a:ext uri="{FF2B5EF4-FFF2-40B4-BE49-F238E27FC236}">
              <a16:creationId xmlns:a16="http://schemas.microsoft.com/office/drawing/2014/main" id="{E3706BED-3C1B-E9C8-1D91-03311DAF8747}"/>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2E17AE23-BC56-4DDB-9D61-B3CC13D96F57}"/>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462915</xdr:colOff>
      <xdr:row>23</xdr:row>
      <xdr:rowOff>148590</xdr:rowOff>
    </xdr:to>
    <xdr:pic>
      <xdr:nvPicPr>
        <xdr:cNvPr id="2" name="Picture 1">
          <a:extLst>
            <a:ext uri="{FF2B5EF4-FFF2-40B4-BE49-F238E27FC236}">
              <a16:creationId xmlns:a16="http://schemas.microsoft.com/office/drawing/2014/main" id="{572F78A7-DBF4-616A-3FFE-ECA34EDEA422}"/>
            </a:ext>
          </a:extLst>
        </xdr:cNvPr>
        <xdr:cNvPicPr>
          <a:picLocks noChangeAspect="1"/>
        </xdr:cNvPicPr>
      </xdr:nvPicPr>
      <xdr:blipFill>
        <a:blip xmlns:r="http://schemas.openxmlformats.org/officeDocument/2006/relationships" r:embed="rId1"/>
        <a:stretch>
          <a:fillRect/>
        </a:stretch>
      </xdr:blipFill>
      <xdr:spPr>
        <a:xfrm>
          <a:off x="609600" y="368300"/>
          <a:ext cx="6667500" cy="40005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8DBE5C32-E3B5-7495-B4D7-1B73538134EB}"/>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04F5D850-B94C-5193-D142-56B8E7395174}"/>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7890ECF7-55C9-B8CB-1159-57B3312BDC4A}"/>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0589A218-1D32-6890-E123-197821A2FFEF}"/>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571500</xdr:colOff>
      <xdr:row>22</xdr:row>
      <xdr:rowOff>140970</xdr:rowOff>
    </xdr:to>
    <xdr:pic>
      <xdr:nvPicPr>
        <xdr:cNvPr id="2" name="Picture 1">
          <a:extLst>
            <a:ext uri="{FF2B5EF4-FFF2-40B4-BE49-F238E27FC236}">
              <a16:creationId xmlns:a16="http://schemas.microsoft.com/office/drawing/2014/main" id="{D317B67D-646D-438C-5837-0C8DF2AA024E}"/>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447039</xdr:colOff>
      <xdr:row>1</xdr:row>
      <xdr:rowOff>144780</xdr:rowOff>
    </xdr:from>
    <xdr:to>
      <xdr:col>13</xdr:col>
      <xdr:colOff>142239</xdr:colOff>
      <xdr:row>25</xdr:row>
      <xdr:rowOff>80645</xdr:rowOff>
    </xdr:to>
    <xdr:graphicFrame macro="">
      <xdr:nvGraphicFramePr>
        <xdr:cNvPr id="2" name="Chart 1">
          <a:extLst>
            <a:ext uri="{FF2B5EF4-FFF2-40B4-BE49-F238E27FC236}">
              <a16:creationId xmlns:a16="http://schemas.microsoft.com/office/drawing/2014/main" id="{CD2E3ADE-8BAB-16D0-29B0-41298983E2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311150</xdr:colOff>
      <xdr:row>5</xdr:row>
      <xdr:rowOff>88900</xdr:rowOff>
    </xdr:from>
    <xdr:to>
      <xdr:col>12</xdr:col>
      <xdr:colOff>6350</xdr:colOff>
      <xdr:row>30</xdr:row>
      <xdr:rowOff>57150</xdr:rowOff>
    </xdr:to>
    <xdr:graphicFrame macro="">
      <xdr:nvGraphicFramePr>
        <xdr:cNvPr id="3" name="Chart 2">
          <a:extLst>
            <a:ext uri="{FF2B5EF4-FFF2-40B4-BE49-F238E27FC236}">
              <a16:creationId xmlns:a16="http://schemas.microsoft.com/office/drawing/2014/main" id="{A21E9CCE-4775-4AB6-3195-E7614DBA6C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393700</xdr:colOff>
      <xdr:row>2</xdr:row>
      <xdr:rowOff>57150</xdr:rowOff>
    </xdr:from>
    <xdr:to>
      <xdr:col>12</xdr:col>
      <xdr:colOff>88900</xdr:colOff>
      <xdr:row>27</xdr:row>
      <xdr:rowOff>25400</xdr:rowOff>
    </xdr:to>
    <xdr:graphicFrame macro="">
      <xdr:nvGraphicFramePr>
        <xdr:cNvPr id="2" name="Chart 1">
          <a:extLst>
            <a:ext uri="{FF2B5EF4-FFF2-40B4-BE49-F238E27FC236}">
              <a16:creationId xmlns:a16="http://schemas.microsoft.com/office/drawing/2014/main" id="{423405B8-B272-4E16-D00B-8979B0BF8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152400</xdr:colOff>
      <xdr:row>1</xdr:row>
      <xdr:rowOff>22860</xdr:rowOff>
    </xdr:from>
    <xdr:to>
      <xdr:col>9</xdr:col>
      <xdr:colOff>487680</xdr:colOff>
      <xdr:row>25</xdr:row>
      <xdr:rowOff>175260</xdr:rowOff>
    </xdr:to>
    <xdr:graphicFrame macro="">
      <xdr:nvGraphicFramePr>
        <xdr:cNvPr id="2" name="Chart 1">
          <a:extLst>
            <a:ext uri="{FF2B5EF4-FFF2-40B4-BE49-F238E27FC236}">
              <a16:creationId xmlns:a16="http://schemas.microsoft.com/office/drawing/2014/main" id="{DDF1577E-A240-8EE5-38AD-2A60D6BE0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550545</xdr:colOff>
      <xdr:row>2</xdr:row>
      <xdr:rowOff>76200</xdr:rowOff>
    </xdr:from>
    <xdr:to>
      <xdr:col>10</xdr:col>
      <xdr:colOff>415290</xdr:colOff>
      <xdr:row>24</xdr:row>
      <xdr:rowOff>34290</xdr:rowOff>
    </xdr:to>
    <xdr:pic>
      <xdr:nvPicPr>
        <xdr:cNvPr id="2" name="Picture 1" descr="An 3-panel image showing electricity production by category as projected in AEO 2023, in the GLIMPSE Reference Scenario, and the difference between the two.">
          <a:extLst>
            <a:ext uri="{FF2B5EF4-FFF2-40B4-BE49-F238E27FC236}">
              <a16:creationId xmlns:a16="http://schemas.microsoft.com/office/drawing/2014/main" id="{84BE6DF1-1006-AD16-91F0-91019F788712}"/>
            </a:ext>
          </a:extLst>
        </xdr:cNvPr>
        <xdr:cNvPicPr>
          <a:picLocks noChangeAspect="1"/>
        </xdr:cNvPicPr>
      </xdr:nvPicPr>
      <xdr:blipFill>
        <a:blip xmlns:r="http://schemas.openxmlformats.org/officeDocument/2006/relationships" r:embed="rId1"/>
        <a:stretch>
          <a:fillRect/>
        </a:stretch>
      </xdr:blipFill>
      <xdr:spPr>
        <a:xfrm>
          <a:off x="550545" y="464820"/>
          <a:ext cx="5945505" cy="4149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453390</xdr:colOff>
      <xdr:row>23</xdr:row>
      <xdr:rowOff>148590</xdr:rowOff>
    </xdr:to>
    <xdr:pic>
      <xdr:nvPicPr>
        <xdr:cNvPr id="2" name="Picture 1">
          <a:extLst>
            <a:ext uri="{FF2B5EF4-FFF2-40B4-BE49-F238E27FC236}">
              <a16:creationId xmlns:a16="http://schemas.microsoft.com/office/drawing/2014/main" id="{3BA36360-618D-5E52-A4D1-89E10A64D98A}"/>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23</xdr:row>
      <xdr:rowOff>187325</xdr:rowOff>
    </xdr:to>
    <xdr:pic>
      <xdr:nvPicPr>
        <xdr:cNvPr id="2" name="Picture 1" descr="An 3-panel image showing electricity use by sector as projected in AEO 2023, in the GLIMPSE Reference Scenario, and the difference between the two.">
          <a:extLst>
            <a:ext uri="{FF2B5EF4-FFF2-40B4-BE49-F238E27FC236}">
              <a16:creationId xmlns:a16="http://schemas.microsoft.com/office/drawing/2014/main" id="{09A29875-8939-5666-3127-9B40DDB8ABF4}"/>
            </a:ext>
          </a:extLst>
        </xdr:cNvPr>
        <xdr:cNvPicPr>
          <a:picLocks noChangeAspect="1"/>
        </xdr:cNvPicPr>
      </xdr:nvPicPr>
      <xdr:blipFill>
        <a:blip xmlns:r="http://schemas.openxmlformats.org/officeDocument/2006/relationships" r:embed="rId1"/>
        <a:stretch>
          <a:fillRect/>
        </a:stretch>
      </xdr:blipFill>
      <xdr:spPr>
        <a:xfrm>
          <a:off x="609600" y="381000"/>
          <a:ext cx="5943600" cy="417449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23</xdr:row>
      <xdr:rowOff>187325</xdr:rowOff>
    </xdr:to>
    <xdr:pic>
      <xdr:nvPicPr>
        <xdr:cNvPr id="2" name="Picture 1" descr="An 3-panel image showing energy use in buildings by fuel as projected in AEO 2023, in the GLIMPSE Reference Scenario, and the difference between the two.">
          <a:extLst>
            <a:ext uri="{FF2B5EF4-FFF2-40B4-BE49-F238E27FC236}">
              <a16:creationId xmlns:a16="http://schemas.microsoft.com/office/drawing/2014/main" id="{65047892-0143-52F9-09E5-46ECF9E89CDF}"/>
            </a:ext>
          </a:extLst>
        </xdr:cNvPr>
        <xdr:cNvPicPr>
          <a:picLocks noChangeAspect="1"/>
        </xdr:cNvPicPr>
      </xdr:nvPicPr>
      <xdr:blipFill>
        <a:blip xmlns:r="http://schemas.openxmlformats.org/officeDocument/2006/relationships" r:embed="rId1"/>
        <a:stretch>
          <a:fillRect/>
        </a:stretch>
      </xdr:blipFill>
      <xdr:spPr>
        <a:xfrm>
          <a:off x="609600" y="388620"/>
          <a:ext cx="5943600" cy="418401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23</xdr:row>
      <xdr:rowOff>187325</xdr:rowOff>
    </xdr:to>
    <xdr:pic>
      <xdr:nvPicPr>
        <xdr:cNvPr id="2" name="Picture 1" descr="An 3-panel image showing energy use in industry by fuel as projected in AEO 2023, in the GLIMPSE Reference Scenario, and the difference between the two.">
          <a:extLst>
            <a:ext uri="{FF2B5EF4-FFF2-40B4-BE49-F238E27FC236}">
              <a16:creationId xmlns:a16="http://schemas.microsoft.com/office/drawing/2014/main" id="{0066E7B1-D188-2B94-74EB-55BCB169F521}"/>
            </a:ext>
          </a:extLst>
        </xdr:cNvPr>
        <xdr:cNvPicPr>
          <a:picLocks noChangeAspect="1"/>
        </xdr:cNvPicPr>
      </xdr:nvPicPr>
      <xdr:blipFill>
        <a:blip xmlns:r="http://schemas.openxmlformats.org/officeDocument/2006/relationships" r:embed="rId1"/>
        <a:stretch>
          <a:fillRect/>
        </a:stretch>
      </xdr:blipFill>
      <xdr:spPr>
        <a:xfrm>
          <a:off x="609600" y="381000"/>
          <a:ext cx="5943600" cy="418020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601980</xdr:colOff>
      <xdr:row>3</xdr:row>
      <xdr:rowOff>30480</xdr:rowOff>
    </xdr:from>
    <xdr:to>
      <xdr:col>10</xdr:col>
      <xdr:colOff>453390</xdr:colOff>
      <xdr:row>25</xdr:row>
      <xdr:rowOff>34925</xdr:rowOff>
    </xdr:to>
    <xdr:pic>
      <xdr:nvPicPr>
        <xdr:cNvPr id="2" name="Picture 1" descr="An 3-panel image showing energy use in transportation by fuel as projected in AEO 2023, in the GLIMPSE Reference Scenario, and the difference between the two.">
          <a:extLst>
            <a:ext uri="{FF2B5EF4-FFF2-40B4-BE49-F238E27FC236}">
              <a16:creationId xmlns:a16="http://schemas.microsoft.com/office/drawing/2014/main" id="{6E64A6CE-DFF0-27A2-87CD-BE481D907B11}"/>
            </a:ext>
          </a:extLst>
        </xdr:cNvPr>
        <xdr:cNvPicPr>
          <a:picLocks noChangeAspect="1"/>
        </xdr:cNvPicPr>
      </xdr:nvPicPr>
      <xdr:blipFill>
        <a:blip xmlns:r="http://schemas.openxmlformats.org/officeDocument/2006/relationships" r:embed="rId1"/>
        <a:stretch>
          <a:fillRect/>
        </a:stretch>
      </xdr:blipFill>
      <xdr:spPr>
        <a:xfrm>
          <a:off x="601980" y="601980"/>
          <a:ext cx="5943600" cy="418020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23</xdr:row>
      <xdr:rowOff>186690</xdr:rowOff>
    </xdr:to>
    <xdr:pic>
      <xdr:nvPicPr>
        <xdr:cNvPr id="2" name="Picture 1" descr="An 3-panel image showing onroad passenger vehicle travel demand met by fuel as projected in AEO 2023, in the GLIMPSE Reference Scenario, and the difference between the two.">
          <a:extLst>
            <a:ext uri="{FF2B5EF4-FFF2-40B4-BE49-F238E27FC236}">
              <a16:creationId xmlns:a16="http://schemas.microsoft.com/office/drawing/2014/main" id="{DE763F88-15A8-E368-84B7-9D56BC363A48}"/>
            </a:ext>
          </a:extLst>
        </xdr:cNvPr>
        <xdr:cNvPicPr>
          <a:picLocks noChangeAspect="1"/>
        </xdr:cNvPicPr>
      </xdr:nvPicPr>
      <xdr:blipFill>
        <a:blip xmlns:r="http://schemas.openxmlformats.org/officeDocument/2006/relationships" r:embed="rId1"/>
        <a:stretch>
          <a:fillRect/>
        </a:stretch>
      </xdr:blipFill>
      <xdr:spPr>
        <a:xfrm>
          <a:off x="609600" y="381000"/>
          <a:ext cx="5943600" cy="418719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556260</xdr:colOff>
      <xdr:row>15</xdr:row>
      <xdr:rowOff>74295</xdr:rowOff>
    </xdr:to>
    <xdr:pic>
      <xdr:nvPicPr>
        <xdr:cNvPr id="2" name="Picture 1" descr="An 6-panel image comparing GLIMPSE Reference Scenario projections of U.S. NOx, SO2, PM2.5, VOC, CO, and NH3 with those of the EPA's 2016v2 emission modeling platform. ">
          <a:extLst>
            <a:ext uri="{FF2B5EF4-FFF2-40B4-BE49-F238E27FC236}">
              <a16:creationId xmlns:a16="http://schemas.microsoft.com/office/drawing/2014/main" id="{4FCCA261-190E-929A-762B-5C50AA278F23}"/>
            </a:ext>
          </a:extLst>
        </xdr:cNvPr>
        <xdr:cNvPicPr>
          <a:picLocks noChangeAspect="1"/>
        </xdr:cNvPicPr>
      </xdr:nvPicPr>
      <xdr:blipFill>
        <a:blip xmlns:r="http://schemas.openxmlformats.org/officeDocument/2006/relationships" r:embed="rId1"/>
        <a:stretch>
          <a:fillRect/>
        </a:stretch>
      </xdr:blipFill>
      <xdr:spPr>
        <a:xfrm>
          <a:off x="609600" y="388620"/>
          <a:ext cx="5943600" cy="255079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34290</xdr:colOff>
      <xdr:row>12</xdr:row>
      <xdr:rowOff>3175</xdr:rowOff>
    </xdr:to>
    <xdr:pic>
      <xdr:nvPicPr>
        <xdr:cNvPr id="2" name="Picture 1" descr="An 8-panel image comparing GLIMPSE Reference Scenario projections of U.S. NOx emissions by sector with those of the EPA's 2016v2 emission modeling platform. ">
          <a:extLst>
            <a:ext uri="{FF2B5EF4-FFF2-40B4-BE49-F238E27FC236}">
              <a16:creationId xmlns:a16="http://schemas.microsoft.com/office/drawing/2014/main" id="{06ABE848-1EA6-67B0-9A50-CB362FCB64BD}"/>
            </a:ext>
          </a:extLst>
        </xdr:cNvPr>
        <xdr:cNvPicPr>
          <a:picLocks noChangeAspect="1"/>
        </xdr:cNvPicPr>
      </xdr:nvPicPr>
      <xdr:blipFill>
        <a:blip xmlns:r="http://schemas.openxmlformats.org/officeDocument/2006/relationships" r:embed="rId1"/>
        <a:stretch>
          <a:fillRect/>
        </a:stretch>
      </xdr:blipFill>
      <xdr:spPr>
        <a:xfrm>
          <a:off x="609600" y="381000"/>
          <a:ext cx="5943600" cy="191579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xdr:row>
      <xdr:rowOff>121920</xdr:rowOff>
    </xdr:from>
    <xdr:to>
      <xdr:col>8</xdr:col>
      <xdr:colOff>34290</xdr:colOff>
      <xdr:row>11</xdr:row>
      <xdr:rowOff>149225</xdr:rowOff>
    </xdr:to>
    <xdr:pic>
      <xdr:nvPicPr>
        <xdr:cNvPr id="2" name="Picture 1" descr="An 8-panel image comparing GLIMPSE Reference Scenario projections of U.S. SO2 emissions by sector with those of the EPA's 2016v2 emission modeling platform. ">
          <a:extLst>
            <a:ext uri="{FF2B5EF4-FFF2-40B4-BE49-F238E27FC236}">
              <a16:creationId xmlns:a16="http://schemas.microsoft.com/office/drawing/2014/main" id="{FEA1F94D-D8B8-9E46-E58F-A2769D32E7F9}"/>
            </a:ext>
          </a:extLst>
        </xdr:cNvPr>
        <xdr:cNvPicPr>
          <a:picLocks noChangeAspect="1"/>
        </xdr:cNvPicPr>
      </xdr:nvPicPr>
      <xdr:blipFill>
        <a:blip xmlns:r="http://schemas.openxmlformats.org/officeDocument/2006/relationships" r:embed="rId1"/>
        <a:stretch>
          <a:fillRect/>
        </a:stretch>
      </xdr:blipFill>
      <xdr:spPr>
        <a:xfrm>
          <a:off x="609600" y="358140"/>
          <a:ext cx="5943600" cy="193230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541020</xdr:colOff>
      <xdr:row>2</xdr:row>
      <xdr:rowOff>129540</xdr:rowOff>
    </xdr:from>
    <xdr:to>
      <xdr:col>7</xdr:col>
      <xdr:colOff>499110</xdr:colOff>
      <xdr:row>12</xdr:row>
      <xdr:rowOff>148590</xdr:rowOff>
    </xdr:to>
    <xdr:pic>
      <xdr:nvPicPr>
        <xdr:cNvPr id="2" name="Picture 1" descr="An 8-panel image comparing GLIMPSE Reference Scenario projections of U.S. PM2.5 emissions by sector with those of the EPA's 2016v2 emission modeling platform. ">
          <a:extLst>
            <a:ext uri="{FF2B5EF4-FFF2-40B4-BE49-F238E27FC236}">
              <a16:creationId xmlns:a16="http://schemas.microsoft.com/office/drawing/2014/main" id="{DF22F8E5-8B70-6EF5-7041-31425E294F44}"/>
            </a:ext>
          </a:extLst>
        </xdr:cNvPr>
        <xdr:cNvPicPr>
          <a:picLocks noChangeAspect="1"/>
        </xdr:cNvPicPr>
      </xdr:nvPicPr>
      <xdr:blipFill>
        <a:blip xmlns:r="http://schemas.openxmlformats.org/officeDocument/2006/relationships" r:embed="rId1"/>
        <a:stretch>
          <a:fillRect/>
        </a:stretch>
      </xdr:blipFill>
      <xdr:spPr>
        <a:xfrm>
          <a:off x="541020" y="556260"/>
          <a:ext cx="5943600" cy="191071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327660</xdr:colOff>
      <xdr:row>2</xdr:row>
      <xdr:rowOff>53340</xdr:rowOff>
    </xdr:from>
    <xdr:to>
      <xdr:col>7</xdr:col>
      <xdr:colOff>232410</xdr:colOff>
      <xdr:row>12</xdr:row>
      <xdr:rowOff>72390</xdr:rowOff>
    </xdr:to>
    <xdr:pic>
      <xdr:nvPicPr>
        <xdr:cNvPr id="2" name="Picture 1" descr="An 8-panel image comparing GLIMPSE Reference Scenario projections of U.S. VOC emissions by sector with those of the EPA's 2016v2 emission modeling platform. ">
          <a:extLst>
            <a:ext uri="{FF2B5EF4-FFF2-40B4-BE49-F238E27FC236}">
              <a16:creationId xmlns:a16="http://schemas.microsoft.com/office/drawing/2014/main" id="{A3D8B646-1C05-E3FD-D8A5-D49CEB703774}"/>
            </a:ext>
          </a:extLst>
        </xdr:cNvPr>
        <xdr:cNvPicPr>
          <a:picLocks noChangeAspect="1"/>
        </xdr:cNvPicPr>
      </xdr:nvPicPr>
      <xdr:blipFill>
        <a:blip xmlns:r="http://schemas.openxmlformats.org/officeDocument/2006/relationships" r:embed="rId1"/>
        <a:stretch>
          <a:fillRect/>
        </a:stretch>
      </xdr:blipFill>
      <xdr:spPr>
        <a:xfrm>
          <a:off x="327660" y="441960"/>
          <a:ext cx="5943600" cy="1912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144780</xdr:rowOff>
    </xdr:to>
    <xdr:pic>
      <xdr:nvPicPr>
        <xdr:cNvPr id="2" name="Picture 1">
          <a:extLst>
            <a:ext uri="{FF2B5EF4-FFF2-40B4-BE49-F238E27FC236}">
              <a16:creationId xmlns:a16="http://schemas.microsoft.com/office/drawing/2014/main" id="{F93DECD7-F18A-5861-F979-82EBB64E9438}"/>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480060</xdr:colOff>
      <xdr:row>1</xdr:row>
      <xdr:rowOff>152400</xdr:rowOff>
    </xdr:from>
    <xdr:to>
      <xdr:col>7</xdr:col>
      <xdr:colOff>453390</xdr:colOff>
      <xdr:row>11</xdr:row>
      <xdr:rowOff>155575</xdr:rowOff>
    </xdr:to>
    <xdr:pic>
      <xdr:nvPicPr>
        <xdr:cNvPr id="2" name="Picture 1" descr="An 8-panel image comparing GLIMPSE Reference Scenario projections of U.S. CO emissions by sector with those of the EPA's 2016v2 emission modeling platform. ">
          <a:extLst>
            <a:ext uri="{FF2B5EF4-FFF2-40B4-BE49-F238E27FC236}">
              <a16:creationId xmlns:a16="http://schemas.microsoft.com/office/drawing/2014/main" id="{0C5C83D4-3F0D-EE02-0648-34D3E86FD4EF}"/>
            </a:ext>
          </a:extLst>
        </xdr:cNvPr>
        <xdr:cNvPicPr>
          <a:picLocks noChangeAspect="1"/>
        </xdr:cNvPicPr>
      </xdr:nvPicPr>
      <xdr:blipFill>
        <a:blip xmlns:r="http://schemas.openxmlformats.org/officeDocument/2006/relationships" r:embed="rId1"/>
        <a:stretch>
          <a:fillRect/>
        </a:stretch>
      </xdr:blipFill>
      <xdr:spPr>
        <a:xfrm>
          <a:off x="480060" y="350520"/>
          <a:ext cx="5943600" cy="190817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25</xdr:row>
      <xdr:rowOff>161925</xdr:rowOff>
    </xdr:to>
    <xdr:pic>
      <xdr:nvPicPr>
        <xdr:cNvPr id="2" name="Picture 1">
          <a:extLst>
            <a:ext uri="{FF2B5EF4-FFF2-40B4-BE49-F238E27FC236}">
              <a16:creationId xmlns:a16="http://schemas.microsoft.com/office/drawing/2014/main" id="{51838BE7-5C37-BF80-73FB-236D814330EC}"/>
            </a:ext>
          </a:extLst>
        </xdr:cNvPr>
        <xdr:cNvPicPr>
          <a:picLocks noChangeAspect="1"/>
        </xdr:cNvPicPr>
      </xdr:nvPicPr>
      <xdr:blipFill>
        <a:blip xmlns:r="http://schemas.openxmlformats.org/officeDocument/2006/relationships" r:embed="rId1"/>
        <a:stretch>
          <a:fillRect/>
        </a:stretch>
      </xdr:blipFill>
      <xdr:spPr>
        <a:xfrm>
          <a:off x="609600" y="368300"/>
          <a:ext cx="5943600" cy="439737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24</xdr:row>
      <xdr:rowOff>161925</xdr:rowOff>
    </xdr:to>
    <xdr:pic>
      <xdr:nvPicPr>
        <xdr:cNvPr id="3" name="Picture 2">
          <a:extLst>
            <a:ext uri="{FF2B5EF4-FFF2-40B4-BE49-F238E27FC236}">
              <a16:creationId xmlns:a16="http://schemas.microsoft.com/office/drawing/2014/main" id="{537038EE-CF60-5215-C5B5-349943B36550}"/>
            </a:ext>
          </a:extLst>
        </xdr:cNvPr>
        <xdr:cNvPicPr>
          <a:picLocks noChangeAspect="1"/>
        </xdr:cNvPicPr>
      </xdr:nvPicPr>
      <xdr:blipFill>
        <a:blip xmlns:r="http://schemas.openxmlformats.org/officeDocument/2006/relationships" r:embed="rId1"/>
        <a:stretch>
          <a:fillRect/>
        </a:stretch>
      </xdr:blipFill>
      <xdr:spPr>
        <a:xfrm>
          <a:off x="609600" y="184150"/>
          <a:ext cx="5943600" cy="439737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457200</xdr:colOff>
      <xdr:row>27</xdr:row>
      <xdr:rowOff>161925</xdr:rowOff>
    </xdr:to>
    <xdr:pic>
      <xdr:nvPicPr>
        <xdr:cNvPr id="3" name="Picture 2">
          <a:extLst>
            <a:ext uri="{FF2B5EF4-FFF2-40B4-BE49-F238E27FC236}">
              <a16:creationId xmlns:a16="http://schemas.microsoft.com/office/drawing/2014/main" id="{B26ACFD8-59B1-BE78-2259-B3453FCF6E9D}"/>
            </a:ext>
          </a:extLst>
        </xdr:cNvPr>
        <xdr:cNvPicPr>
          <a:picLocks noChangeAspect="1"/>
        </xdr:cNvPicPr>
      </xdr:nvPicPr>
      <xdr:blipFill>
        <a:blip xmlns:r="http://schemas.openxmlformats.org/officeDocument/2006/relationships" r:embed="rId1"/>
        <a:stretch>
          <a:fillRect/>
        </a:stretch>
      </xdr:blipFill>
      <xdr:spPr>
        <a:xfrm>
          <a:off x="609600" y="736600"/>
          <a:ext cx="5943600" cy="4397375"/>
        </a:xfrm>
        <a:prstGeom prst="rect">
          <a:avLst/>
        </a:prstGeom>
      </xdr:spPr>
    </xdr:pic>
    <xdr:clientData/>
  </xdr:twoCellAnchor>
  <xdr:twoCellAnchor editAs="oneCell">
    <xdr:from>
      <xdr:col>12</xdr:col>
      <xdr:colOff>0</xdr:colOff>
      <xdr:row>4</xdr:row>
      <xdr:rowOff>0</xdr:rowOff>
    </xdr:from>
    <xdr:to>
      <xdr:col>21</xdr:col>
      <xdr:colOff>457200</xdr:colOff>
      <xdr:row>27</xdr:row>
      <xdr:rowOff>161925</xdr:rowOff>
    </xdr:to>
    <xdr:pic>
      <xdr:nvPicPr>
        <xdr:cNvPr id="4" name="Picture 3">
          <a:extLst>
            <a:ext uri="{FF2B5EF4-FFF2-40B4-BE49-F238E27FC236}">
              <a16:creationId xmlns:a16="http://schemas.microsoft.com/office/drawing/2014/main" id="{B0BFD3D2-2F1A-4876-2376-98968E13476F}"/>
            </a:ext>
          </a:extLst>
        </xdr:cNvPr>
        <xdr:cNvPicPr>
          <a:picLocks noChangeAspect="1"/>
        </xdr:cNvPicPr>
      </xdr:nvPicPr>
      <xdr:blipFill>
        <a:blip xmlns:r="http://schemas.openxmlformats.org/officeDocument/2006/relationships" r:embed="rId2"/>
        <a:stretch>
          <a:fillRect/>
        </a:stretch>
      </xdr:blipFill>
      <xdr:spPr>
        <a:xfrm>
          <a:off x="7315200" y="736600"/>
          <a:ext cx="5943600" cy="4397375"/>
        </a:xfrm>
        <a:prstGeom prst="rect">
          <a:avLst/>
        </a:prstGeom>
      </xdr:spPr>
    </xdr:pic>
    <xdr:clientData/>
  </xdr:twoCellAnchor>
  <xdr:twoCellAnchor editAs="oneCell">
    <xdr:from>
      <xdr:col>23</xdr:col>
      <xdr:colOff>0</xdr:colOff>
      <xdr:row>4</xdr:row>
      <xdr:rowOff>0</xdr:rowOff>
    </xdr:from>
    <xdr:to>
      <xdr:col>30</xdr:col>
      <xdr:colOff>209550</xdr:colOff>
      <xdr:row>30</xdr:row>
      <xdr:rowOff>12700</xdr:rowOff>
    </xdr:to>
    <xdr:pic>
      <xdr:nvPicPr>
        <xdr:cNvPr id="5" name="Picture 4">
          <a:extLst>
            <a:ext uri="{FF2B5EF4-FFF2-40B4-BE49-F238E27FC236}">
              <a16:creationId xmlns:a16="http://schemas.microsoft.com/office/drawing/2014/main" id="{19CE69CE-3287-4E62-E401-131E4951AC11}"/>
            </a:ext>
          </a:extLst>
        </xdr:cNvPr>
        <xdr:cNvPicPr>
          <a:picLocks noChangeAspect="1"/>
        </xdr:cNvPicPr>
      </xdr:nvPicPr>
      <xdr:blipFill>
        <a:blip xmlns:r="http://schemas.openxmlformats.org/officeDocument/2006/relationships" r:embed="rId3"/>
        <a:stretch>
          <a:fillRect/>
        </a:stretch>
      </xdr:blipFill>
      <xdr:spPr>
        <a:xfrm>
          <a:off x="14020800" y="736600"/>
          <a:ext cx="4476750" cy="4800600"/>
        </a:xfrm>
        <a:prstGeom prst="rect">
          <a:avLst/>
        </a:prstGeom>
      </xdr:spPr>
    </xdr:pic>
    <xdr:clientData/>
  </xdr:twoCellAnchor>
  <xdr:twoCellAnchor editAs="oneCell">
    <xdr:from>
      <xdr:col>31</xdr:col>
      <xdr:colOff>196850</xdr:colOff>
      <xdr:row>4</xdr:row>
      <xdr:rowOff>0</xdr:rowOff>
    </xdr:from>
    <xdr:to>
      <xdr:col>41</xdr:col>
      <xdr:colOff>44450</xdr:colOff>
      <xdr:row>27</xdr:row>
      <xdr:rowOff>161925</xdr:rowOff>
    </xdr:to>
    <xdr:pic>
      <xdr:nvPicPr>
        <xdr:cNvPr id="6" name="Picture 5">
          <a:extLst>
            <a:ext uri="{FF2B5EF4-FFF2-40B4-BE49-F238E27FC236}">
              <a16:creationId xmlns:a16="http://schemas.microsoft.com/office/drawing/2014/main" id="{6AE5302F-326C-4A3E-487A-1054279A4653}"/>
            </a:ext>
          </a:extLst>
        </xdr:cNvPr>
        <xdr:cNvPicPr>
          <a:picLocks noChangeAspect="1"/>
        </xdr:cNvPicPr>
      </xdr:nvPicPr>
      <xdr:blipFill>
        <a:blip xmlns:r="http://schemas.openxmlformats.org/officeDocument/2006/relationships" r:embed="rId4"/>
        <a:stretch>
          <a:fillRect/>
        </a:stretch>
      </xdr:blipFill>
      <xdr:spPr>
        <a:xfrm>
          <a:off x="19094450" y="736600"/>
          <a:ext cx="5943600" cy="439737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23</xdr:row>
      <xdr:rowOff>34290</xdr:rowOff>
    </xdr:to>
    <xdr:pic>
      <xdr:nvPicPr>
        <xdr:cNvPr id="8" name="Picture 7">
          <a:extLst>
            <a:ext uri="{FF2B5EF4-FFF2-40B4-BE49-F238E27FC236}">
              <a16:creationId xmlns:a16="http://schemas.microsoft.com/office/drawing/2014/main" id="{E78F94F1-287A-8DB4-1C34-F042ACA18C7D}"/>
            </a:ext>
          </a:extLst>
        </xdr:cNvPr>
        <xdr:cNvPicPr>
          <a:picLocks noChangeAspect="1"/>
        </xdr:cNvPicPr>
      </xdr:nvPicPr>
      <xdr:blipFill>
        <a:blip xmlns:r="http://schemas.openxmlformats.org/officeDocument/2006/relationships" r:embed="rId1"/>
        <a:stretch>
          <a:fillRect/>
        </a:stretch>
      </xdr:blipFill>
      <xdr:spPr>
        <a:xfrm>
          <a:off x="609600" y="184150"/>
          <a:ext cx="5943600" cy="4085590"/>
        </a:xfrm>
        <a:prstGeom prst="rect">
          <a:avLst/>
        </a:prstGeom>
      </xdr:spPr>
    </xdr:pic>
    <xdr:clientData/>
  </xdr:twoCellAnchor>
  <xdr:twoCellAnchor editAs="oneCell">
    <xdr:from>
      <xdr:col>11</xdr:col>
      <xdr:colOff>431800</xdr:colOff>
      <xdr:row>1</xdr:row>
      <xdr:rowOff>63500</xdr:rowOff>
    </xdr:from>
    <xdr:to>
      <xdr:col>21</xdr:col>
      <xdr:colOff>279400</xdr:colOff>
      <xdr:row>23</xdr:row>
      <xdr:rowOff>97790</xdr:rowOff>
    </xdr:to>
    <xdr:pic>
      <xdr:nvPicPr>
        <xdr:cNvPr id="9" name="Picture 8">
          <a:extLst>
            <a:ext uri="{FF2B5EF4-FFF2-40B4-BE49-F238E27FC236}">
              <a16:creationId xmlns:a16="http://schemas.microsoft.com/office/drawing/2014/main" id="{B79E3F7B-1E43-59A8-7907-06F2E3198A74}"/>
            </a:ext>
          </a:extLst>
        </xdr:cNvPr>
        <xdr:cNvPicPr>
          <a:picLocks noChangeAspect="1"/>
        </xdr:cNvPicPr>
      </xdr:nvPicPr>
      <xdr:blipFill>
        <a:blip xmlns:r="http://schemas.openxmlformats.org/officeDocument/2006/relationships" r:embed="rId2"/>
        <a:stretch>
          <a:fillRect/>
        </a:stretch>
      </xdr:blipFill>
      <xdr:spPr>
        <a:xfrm>
          <a:off x="7137400" y="247650"/>
          <a:ext cx="5943600" cy="4085590"/>
        </a:xfrm>
        <a:prstGeom prst="rect">
          <a:avLst/>
        </a:prstGeom>
      </xdr:spPr>
    </xdr:pic>
    <xdr:clientData/>
  </xdr:twoCellAnchor>
  <xdr:twoCellAnchor editAs="oneCell">
    <xdr:from>
      <xdr:col>21</xdr:col>
      <xdr:colOff>584200</xdr:colOff>
      <xdr:row>0</xdr:row>
      <xdr:rowOff>171450</xdr:rowOff>
    </xdr:from>
    <xdr:to>
      <xdr:col>31</xdr:col>
      <xdr:colOff>431800</xdr:colOff>
      <xdr:row>40</xdr:row>
      <xdr:rowOff>146050</xdr:rowOff>
    </xdr:to>
    <xdr:pic>
      <xdr:nvPicPr>
        <xdr:cNvPr id="10" name="Picture 9">
          <a:extLst>
            <a:ext uri="{FF2B5EF4-FFF2-40B4-BE49-F238E27FC236}">
              <a16:creationId xmlns:a16="http://schemas.microsoft.com/office/drawing/2014/main" id="{CA316FBF-9409-299A-8EB5-7D4C5679D6C0}"/>
            </a:ext>
          </a:extLst>
        </xdr:cNvPr>
        <xdr:cNvPicPr>
          <a:picLocks noChangeAspect="1"/>
        </xdr:cNvPicPr>
      </xdr:nvPicPr>
      <xdr:blipFill>
        <a:blip xmlns:r="http://schemas.openxmlformats.org/officeDocument/2006/relationships" r:embed="rId3"/>
        <a:stretch>
          <a:fillRect/>
        </a:stretch>
      </xdr:blipFill>
      <xdr:spPr>
        <a:xfrm>
          <a:off x="13385800" y="171450"/>
          <a:ext cx="5943600" cy="7340600"/>
        </a:xfrm>
        <a:prstGeom prst="rect">
          <a:avLst/>
        </a:prstGeom>
      </xdr:spPr>
    </xdr:pic>
    <xdr:clientData/>
  </xdr:twoCellAnchor>
  <xdr:twoCellAnchor editAs="oneCell">
    <xdr:from>
      <xdr:col>32</xdr:col>
      <xdr:colOff>38100</xdr:colOff>
      <xdr:row>0</xdr:row>
      <xdr:rowOff>177800</xdr:rowOff>
    </xdr:from>
    <xdr:to>
      <xdr:col>40</xdr:col>
      <xdr:colOff>1905</xdr:colOff>
      <xdr:row>22</xdr:row>
      <xdr:rowOff>152400</xdr:rowOff>
    </xdr:to>
    <xdr:pic>
      <xdr:nvPicPr>
        <xdr:cNvPr id="11" name="Picture 10">
          <a:extLst>
            <a:ext uri="{FF2B5EF4-FFF2-40B4-BE49-F238E27FC236}">
              <a16:creationId xmlns:a16="http://schemas.microsoft.com/office/drawing/2014/main" id="{038EC1CA-2EB2-0502-4E36-63763A0044C7}"/>
            </a:ext>
          </a:extLst>
        </xdr:cNvPr>
        <xdr:cNvPicPr>
          <a:picLocks noChangeAspect="1"/>
        </xdr:cNvPicPr>
      </xdr:nvPicPr>
      <xdr:blipFill>
        <a:blip xmlns:r="http://schemas.openxmlformats.org/officeDocument/2006/relationships" r:embed="rId4"/>
        <a:stretch>
          <a:fillRect/>
        </a:stretch>
      </xdr:blipFill>
      <xdr:spPr>
        <a:xfrm>
          <a:off x="19545300" y="177800"/>
          <a:ext cx="4840605" cy="4025900"/>
        </a:xfrm>
        <a:prstGeom prst="rect">
          <a:avLst/>
        </a:prstGeom>
      </xdr:spPr>
    </xdr:pic>
    <xdr:clientData/>
  </xdr:twoCellAnchor>
  <xdr:twoCellAnchor editAs="oneCell">
    <xdr:from>
      <xdr:col>40</xdr:col>
      <xdr:colOff>349250</xdr:colOff>
      <xdr:row>1</xdr:row>
      <xdr:rowOff>127000</xdr:rowOff>
    </xdr:from>
    <xdr:to>
      <xdr:col>50</xdr:col>
      <xdr:colOff>196850</xdr:colOff>
      <xdr:row>23</xdr:row>
      <xdr:rowOff>161290</xdr:rowOff>
    </xdr:to>
    <xdr:pic>
      <xdr:nvPicPr>
        <xdr:cNvPr id="12" name="Picture 11">
          <a:extLst>
            <a:ext uri="{FF2B5EF4-FFF2-40B4-BE49-F238E27FC236}">
              <a16:creationId xmlns:a16="http://schemas.microsoft.com/office/drawing/2014/main" id="{F3DF10DD-1F86-D087-6BF2-1F717F12E099}"/>
            </a:ext>
          </a:extLst>
        </xdr:cNvPr>
        <xdr:cNvPicPr>
          <a:picLocks noChangeAspect="1"/>
        </xdr:cNvPicPr>
      </xdr:nvPicPr>
      <xdr:blipFill>
        <a:blip xmlns:r="http://schemas.openxmlformats.org/officeDocument/2006/relationships" r:embed="rId5"/>
        <a:stretch>
          <a:fillRect/>
        </a:stretch>
      </xdr:blipFill>
      <xdr:spPr>
        <a:xfrm>
          <a:off x="24733250" y="311150"/>
          <a:ext cx="5943600" cy="408559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527050</xdr:colOff>
      <xdr:row>3</xdr:row>
      <xdr:rowOff>171450</xdr:rowOff>
    </xdr:from>
    <xdr:to>
      <xdr:col>9</xdr:col>
      <xdr:colOff>57150</xdr:colOff>
      <xdr:row>24</xdr:row>
      <xdr:rowOff>76200</xdr:rowOff>
    </xdr:to>
    <xdr:pic>
      <xdr:nvPicPr>
        <xdr:cNvPr id="4" name="Picture 3">
          <a:extLst>
            <a:ext uri="{FF2B5EF4-FFF2-40B4-BE49-F238E27FC236}">
              <a16:creationId xmlns:a16="http://schemas.microsoft.com/office/drawing/2014/main" id="{7C286992-567E-1892-6D76-F7E1D50E4676}"/>
            </a:ext>
          </a:extLst>
        </xdr:cNvPr>
        <xdr:cNvPicPr>
          <a:picLocks noChangeAspect="1"/>
        </xdr:cNvPicPr>
      </xdr:nvPicPr>
      <xdr:blipFill>
        <a:blip xmlns:r="http://schemas.openxmlformats.org/officeDocument/2006/relationships" r:embed="rId1"/>
        <a:stretch>
          <a:fillRect/>
        </a:stretch>
      </xdr:blipFill>
      <xdr:spPr>
        <a:xfrm>
          <a:off x="1746250" y="723900"/>
          <a:ext cx="3797300" cy="37719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23</xdr:row>
      <xdr:rowOff>16510</xdr:rowOff>
    </xdr:to>
    <xdr:pic>
      <xdr:nvPicPr>
        <xdr:cNvPr id="2" name="Picture 1">
          <a:extLst>
            <a:ext uri="{FF2B5EF4-FFF2-40B4-BE49-F238E27FC236}">
              <a16:creationId xmlns:a16="http://schemas.microsoft.com/office/drawing/2014/main" id="{D166FB78-BDD8-AA1D-1A64-72FF41CBA9BC}"/>
            </a:ext>
          </a:extLst>
        </xdr:cNvPr>
        <xdr:cNvPicPr>
          <a:picLocks noChangeAspect="1"/>
        </xdr:cNvPicPr>
      </xdr:nvPicPr>
      <xdr:blipFill>
        <a:blip xmlns:r="http://schemas.openxmlformats.org/officeDocument/2006/relationships" r:embed="rId1"/>
        <a:stretch>
          <a:fillRect/>
        </a:stretch>
      </xdr:blipFill>
      <xdr:spPr>
        <a:xfrm>
          <a:off x="609600" y="184150"/>
          <a:ext cx="5943600" cy="406781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11</xdr:col>
      <xdr:colOff>482600</xdr:colOff>
      <xdr:row>0</xdr:row>
      <xdr:rowOff>107950</xdr:rowOff>
    </xdr:from>
    <xdr:to>
      <xdr:col>19</xdr:col>
      <xdr:colOff>82780</xdr:colOff>
      <xdr:row>21</xdr:row>
      <xdr:rowOff>89098</xdr:rowOff>
    </xdr:to>
    <xdr:pic>
      <xdr:nvPicPr>
        <xdr:cNvPr id="2" name="Picture 1">
          <a:extLst>
            <a:ext uri="{FF2B5EF4-FFF2-40B4-BE49-F238E27FC236}">
              <a16:creationId xmlns:a16="http://schemas.microsoft.com/office/drawing/2014/main" id="{BD35B168-BA67-F461-E4F6-DD70A2348613}"/>
            </a:ext>
          </a:extLst>
        </xdr:cNvPr>
        <xdr:cNvPicPr>
          <a:picLocks noChangeAspect="1"/>
        </xdr:cNvPicPr>
      </xdr:nvPicPr>
      <xdr:blipFill>
        <a:blip xmlns:r="http://schemas.openxmlformats.org/officeDocument/2006/relationships" r:embed="rId1"/>
        <a:stretch>
          <a:fillRect/>
        </a:stretch>
      </xdr:blipFill>
      <xdr:spPr>
        <a:xfrm>
          <a:off x="7188200" y="107950"/>
          <a:ext cx="4476980" cy="3848298"/>
        </a:xfrm>
        <a:prstGeom prst="rect">
          <a:avLst/>
        </a:prstGeom>
      </xdr:spPr>
    </xdr:pic>
    <xdr:clientData/>
  </xdr:twoCellAnchor>
  <xdr:twoCellAnchor editAs="oneCell">
    <xdr:from>
      <xdr:col>0</xdr:col>
      <xdr:colOff>44450</xdr:colOff>
      <xdr:row>1</xdr:row>
      <xdr:rowOff>44450</xdr:rowOff>
    </xdr:from>
    <xdr:to>
      <xdr:col>11</xdr:col>
      <xdr:colOff>387712</xdr:colOff>
      <xdr:row>28</xdr:row>
      <xdr:rowOff>139960</xdr:rowOff>
    </xdr:to>
    <xdr:pic>
      <xdr:nvPicPr>
        <xdr:cNvPr id="3" name="Picture 2">
          <a:extLst>
            <a:ext uri="{FF2B5EF4-FFF2-40B4-BE49-F238E27FC236}">
              <a16:creationId xmlns:a16="http://schemas.microsoft.com/office/drawing/2014/main" id="{6A1FF554-336E-05DE-215D-37DFDDF7B2A3}"/>
            </a:ext>
          </a:extLst>
        </xdr:cNvPr>
        <xdr:cNvPicPr>
          <a:picLocks noChangeAspect="1"/>
        </xdr:cNvPicPr>
      </xdr:nvPicPr>
      <xdr:blipFill>
        <a:blip xmlns:r="http://schemas.openxmlformats.org/officeDocument/2006/relationships" r:embed="rId2"/>
        <a:stretch>
          <a:fillRect/>
        </a:stretch>
      </xdr:blipFill>
      <xdr:spPr>
        <a:xfrm>
          <a:off x="44450" y="228600"/>
          <a:ext cx="7048862" cy="506756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100330</xdr:colOff>
      <xdr:row>20</xdr:row>
      <xdr:rowOff>133350</xdr:rowOff>
    </xdr:to>
    <xdr:pic>
      <xdr:nvPicPr>
        <xdr:cNvPr id="2" name="Picture 1">
          <a:extLst>
            <a:ext uri="{FF2B5EF4-FFF2-40B4-BE49-F238E27FC236}">
              <a16:creationId xmlns:a16="http://schemas.microsoft.com/office/drawing/2014/main" id="{740CE2ED-88D1-79C4-8F39-37F0397E32A3}"/>
            </a:ext>
          </a:extLst>
        </xdr:cNvPr>
        <xdr:cNvPicPr>
          <a:picLocks noChangeAspect="1"/>
        </xdr:cNvPicPr>
      </xdr:nvPicPr>
      <xdr:blipFill>
        <a:blip xmlns:r="http://schemas.openxmlformats.org/officeDocument/2006/relationships" r:embed="rId1"/>
        <a:stretch>
          <a:fillRect/>
        </a:stretch>
      </xdr:blipFill>
      <xdr:spPr>
        <a:xfrm>
          <a:off x="609600" y="184150"/>
          <a:ext cx="4367530" cy="36322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578318</xdr:colOff>
      <xdr:row>36</xdr:row>
      <xdr:rowOff>57484</xdr:rowOff>
    </xdr:to>
    <xdr:pic>
      <xdr:nvPicPr>
        <xdr:cNvPr id="2" name="Picture 1">
          <a:extLst>
            <a:ext uri="{FF2B5EF4-FFF2-40B4-BE49-F238E27FC236}">
              <a16:creationId xmlns:a16="http://schemas.microsoft.com/office/drawing/2014/main" id="{CAAE1324-D7B5-8231-E806-03B13B2B6DE8}"/>
            </a:ext>
          </a:extLst>
        </xdr:cNvPr>
        <xdr:cNvPicPr>
          <a:picLocks noChangeAspect="1"/>
        </xdr:cNvPicPr>
      </xdr:nvPicPr>
      <xdr:blipFill>
        <a:blip xmlns:r="http://schemas.openxmlformats.org/officeDocument/2006/relationships" r:embed="rId1"/>
        <a:stretch>
          <a:fillRect/>
        </a:stretch>
      </xdr:blipFill>
      <xdr:spPr>
        <a:xfrm>
          <a:off x="609600" y="184150"/>
          <a:ext cx="9112718" cy="6502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142875</xdr:rowOff>
    </xdr:to>
    <xdr:pic>
      <xdr:nvPicPr>
        <xdr:cNvPr id="2" name="Picture 1">
          <a:extLst>
            <a:ext uri="{FF2B5EF4-FFF2-40B4-BE49-F238E27FC236}">
              <a16:creationId xmlns:a16="http://schemas.microsoft.com/office/drawing/2014/main" id="{909ECFBC-8235-819F-4EFF-A27D2C5E4980}"/>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6695</xdr:colOff>
      <xdr:row>40</xdr:row>
      <xdr:rowOff>38471</xdr:rowOff>
    </xdr:to>
    <xdr:pic>
      <xdr:nvPicPr>
        <xdr:cNvPr id="2" name="Picture 1">
          <a:extLst>
            <a:ext uri="{FF2B5EF4-FFF2-40B4-BE49-F238E27FC236}">
              <a16:creationId xmlns:a16="http://schemas.microsoft.com/office/drawing/2014/main" id="{476390A4-5617-D453-056A-5C87042C1859}"/>
            </a:ext>
          </a:extLst>
        </xdr:cNvPr>
        <xdr:cNvPicPr>
          <a:picLocks noChangeAspect="1"/>
        </xdr:cNvPicPr>
      </xdr:nvPicPr>
      <xdr:blipFill>
        <a:blip xmlns:r="http://schemas.openxmlformats.org/officeDocument/2006/relationships" r:embed="rId1"/>
        <a:stretch>
          <a:fillRect/>
        </a:stretch>
      </xdr:blipFill>
      <xdr:spPr>
        <a:xfrm>
          <a:off x="609600" y="184150"/>
          <a:ext cx="6712295" cy="722032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565150</xdr:colOff>
      <xdr:row>1</xdr:row>
      <xdr:rowOff>63500</xdr:rowOff>
    </xdr:from>
    <xdr:to>
      <xdr:col>15</xdr:col>
      <xdr:colOff>533868</xdr:colOff>
      <xdr:row>36</xdr:row>
      <xdr:rowOff>120984</xdr:rowOff>
    </xdr:to>
    <xdr:pic>
      <xdr:nvPicPr>
        <xdr:cNvPr id="2" name="Picture 1">
          <a:extLst>
            <a:ext uri="{FF2B5EF4-FFF2-40B4-BE49-F238E27FC236}">
              <a16:creationId xmlns:a16="http://schemas.microsoft.com/office/drawing/2014/main" id="{83D3199D-4781-CB8A-FCF3-20D19C4FDC27}"/>
            </a:ext>
          </a:extLst>
        </xdr:cNvPr>
        <xdr:cNvPicPr>
          <a:picLocks noChangeAspect="1"/>
        </xdr:cNvPicPr>
      </xdr:nvPicPr>
      <xdr:blipFill>
        <a:blip xmlns:r="http://schemas.openxmlformats.org/officeDocument/2006/relationships" r:embed="rId1"/>
        <a:stretch>
          <a:fillRect/>
        </a:stretch>
      </xdr:blipFill>
      <xdr:spPr>
        <a:xfrm>
          <a:off x="565150" y="247650"/>
          <a:ext cx="9112718" cy="650273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140045</xdr:colOff>
      <xdr:row>38</xdr:row>
      <xdr:rowOff>6701</xdr:rowOff>
    </xdr:to>
    <xdr:pic>
      <xdr:nvPicPr>
        <xdr:cNvPr id="3" name="Picture 2">
          <a:extLst>
            <a:ext uri="{FF2B5EF4-FFF2-40B4-BE49-F238E27FC236}">
              <a16:creationId xmlns:a16="http://schemas.microsoft.com/office/drawing/2014/main" id="{2DCB30A3-65F8-3F45-BAA7-70E72394C531}"/>
            </a:ext>
          </a:extLst>
        </xdr:cNvPr>
        <xdr:cNvPicPr>
          <a:picLocks noChangeAspect="1"/>
        </xdr:cNvPicPr>
      </xdr:nvPicPr>
      <xdr:blipFill>
        <a:blip xmlns:r="http://schemas.openxmlformats.org/officeDocument/2006/relationships" r:embed="rId1"/>
        <a:stretch>
          <a:fillRect/>
        </a:stretch>
      </xdr:blipFill>
      <xdr:spPr>
        <a:xfrm>
          <a:off x="609600" y="184150"/>
          <a:ext cx="6712295" cy="6820251"/>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24</xdr:row>
      <xdr:rowOff>181610</xdr:rowOff>
    </xdr:to>
    <xdr:pic>
      <xdr:nvPicPr>
        <xdr:cNvPr id="3" name="Picture 2">
          <a:extLst>
            <a:ext uri="{FF2B5EF4-FFF2-40B4-BE49-F238E27FC236}">
              <a16:creationId xmlns:a16="http://schemas.microsoft.com/office/drawing/2014/main" id="{2BE29B66-6F5B-3CF1-EFB0-CD27CC44B3F9}"/>
            </a:ext>
          </a:extLst>
        </xdr:cNvPr>
        <xdr:cNvPicPr>
          <a:picLocks noChangeAspect="1"/>
        </xdr:cNvPicPr>
      </xdr:nvPicPr>
      <xdr:blipFill>
        <a:blip xmlns:r="http://schemas.openxmlformats.org/officeDocument/2006/relationships" r:embed="rId1"/>
        <a:stretch>
          <a:fillRect/>
        </a:stretch>
      </xdr:blipFill>
      <xdr:spPr>
        <a:xfrm>
          <a:off x="609600" y="184150"/>
          <a:ext cx="5943600" cy="441706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21</xdr:row>
      <xdr:rowOff>144145</xdr:rowOff>
    </xdr:to>
    <xdr:pic>
      <xdr:nvPicPr>
        <xdr:cNvPr id="2" name="Picture 1">
          <a:extLst>
            <a:ext uri="{FF2B5EF4-FFF2-40B4-BE49-F238E27FC236}">
              <a16:creationId xmlns:a16="http://schemas.microsoft.com/office/drawing/2014/main" id="{0D321578-E0E1-DDFE-2168-21DE90509116}"/>
            </a:ext>
          </a:extLst>
        </xdr:cNvPr>
        <xdr:cNvPicPr>
          <a:picLocks noChangeAspect="1"/>
        </xdr:cNvPicPr>
      </xdr:nvPicPr>
      <xdr:blipFill>
        <a:blip xmlns:r="http://schemas.openxmlformats.org/officeDocument/2006/relationships" r:embed="rId1"/>
        <a:stretch>
          <a:fillRect/>
        </a:stretch>
      </xdr:blipFill>
      <xdr:spPr>
        <a:xfrm>
          <a:off x="609600" y="184150"/>
          <a:ext cx="5943600" cy="382714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457200</xdr:colOff>
      <xdr:row>23</xdr:row>
      <xdr:rowOff>16510</xdr:rowOff>
    </xdr:to>
    <xdr:pic>
      <xdr:nvPicPr>
        <xdr:cNvPr id="2" name="Picture 1">
          <a:extLst>
            <a:ext uri="{FF2B5EF4-FFF2-40B4-BE49-F238E27FC236}">
              <a16:creationId xmlns:a16="http://schemas.microsoft.com/office/drawing/2014/main" id="{3537B8C9-89A3-4284-7AAC-54E9E20F6019}"/>
            </a:ext>
          </a:extLst>
        </xdr:cNvPr>
        <xdr:cNvPicPr>
          <a:picLocks noChangeAspect="1"/>
        </xdr:cNvPicPr>
      </xdr:nvPicPr>
      <xdr:blipFill>
        <a:blip xmlns:r="http://schemas.openxmlformats.org/officeDocument/2006/relationships" r:embed="rId1"/>
        <a:stretch>
          <a:fillRect/>
        </a:stretch>
      </xdr:blipFill>
      <xdr:spPr>
        <a:xfrm>
          <a:off x="609600" y="184150"/>
          <a:ext cx="5943600" cy="406781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146050</xdr:colOff>
      <xdr:row>1</xdr:row>
      <xdr:rowOff>120650</xdr:rowOff>
    </xdr:from>
    <xdr:to>
      <xdr:col>10</xdr:col>
      <xdr:colOff>603250</xdr:colOff>
      <xdr:row>29</xdr:row>
      <xdr:rowOff>21590</xdr:rowOff>
    </xdr:to>
    <xdr:pic>
      <xdr:nvPicPr>
        <xdr:cNvPr id="4" name="Picture 3">
          <a:extLst>
            <a:ext uri="{FF2B5EF4-FFF2-40B4-BE49-F238E27FC236}">
              <a16:creationId xmlns:a16="http://schemas.microsoft.com/office/drawing/2014/main" id="{A1933BCF-35F2-6C4A-7989-05C5BADDC981}"/>
            </a:ext>
          </a:extLst>
        </xdr:cNvPr>
        <xdr:cNvPicPr>
          <a:picLocks noChangeAspect="1"/>
        </xdr:cNvPicPr>
      </xdr:nvPicPr>
      <xdr:blipFill>
        <a:blip xmlns:r="http://schemas.openxmlformats.org/officeDocument/2006/relationships" r:embed="rId1"/>
        <a:stretch>
          <a:fillRect/>
        </a:stretch>
      </xdr:blipFill>
      <xdr:spPr>
        <a:xfrm>
          <a:off x="755650" y="304800"/>
          <a:ext cx="5943600" cy="50571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140970</xdr:rowOff>
    </xdr:to>
    <xdr:pic>
      <xdr:nvPicPr>
        <xdr:cNvPr id="2" name="Picture 1">
          <a:extLst>
            <a:ext uri="{FF2B5EF4-FFF2-40B4-BE49-F238E27FC236}">
              <a16:creationId xmlns:a16="http://schemas.microsoft.com/office/drawing/2014/main" id="{898F2773-24E7-C5ED-B03B-1D6392F9DFEC}"/>
            </a:ext>
          </a:extLst>
        </xdr:cNvPr>
        <xdr:cNvPicPr>
          <a:picLocks noChangeAspect="1"/>
        </xdr:cNvPicPr>
      </xdr:nvPicPr>
      <xdr:blipFill>
        <a:blip xmlns:r="http://schemas.openxmlformats.org/officeDocument/2006/relationships" r:embed="rId1"/>
        <a:stretch>
          <a:fillRect/>
        </a:stretch>
      </xdr:blipFill>
      <xdr:spPr>
        <a:xfrm>
          <a:off x="609600" y="368300"/>
          <a:ext cx="6667500" cy="4000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142875</xdr:rowOff>
    </xdr:to>
    <xdr:pic>
      <xdr:nvPicPr>
        <xdr:cNvPr id="2" name="Picture 1">
          <a:extLst>
            <a:ext uri="{FF2B5EF4-FFF2-40B4-BE49-F238E27FC236}">
              <a16:creationId xmlns:a16="http://schemas.microsoft.com/office/drawing/2014/main" id="{6FDB375D-96FB-FF2A-DBD7-8C8F9C92CED4}"/>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571500</xdr:colOff>
      <xdr:row>23</xdr:row>
      <xdr:rowOff>142875</xdr:rowOff>
    </xdr:to>
    <xdr:pic>
      <xdr:nvPicPr>
        <xdr:cNvPr id="2" name="Picture 1">
          <a:extLst>
            <a:ext uri="{FF2B5EF4-FFF2-40B4-BE49-F238E27FC236}">
              <a16:creationId xmlns:a16="http://schemas.microsoft.com/office/drawing/2014/main" id="{267027A0-9008-2E5F-39EF-611EA357AFE6}"/>
            </a:ext>
          </a:extLst>
        </xdr:cNvPr>
        <xdr:cNvPicPr>
          <a:picLocks noChangeAspect="1"/>
        </xdr:cNvPicPr>
      </xdr:nvPicPr>
      <xdr:blipFill>
        <a:blip xmlns:r="http://schemas.openxmlformats.org/officeDocument/2006/relationships" r:embed="rId1"/>
        <a:stretch>
          <a:fillRect/>
        </a:stretch>
      </xdr:blipFill>
      <xdr:spPr>
        <a:xfrm>
          <a:off x="609600" y="184150"/>
          <a:ext cx="6667500" cy="400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8.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1EA4-B11E-48D2-B75B-42A390152F76}">
  <dimension ref="B1:F42"/>
  <sheetViews>
    <sheetView showGridLines="0" workbookViewId="0">
      <selection activeCell="C48" sqref="C48"/>
    </sheetView>
  </sheetViews>
  <sheetFormatPr defaultRowHeight="15" x14ac:dyDescent="0.25"/>
  <sheetData>
    <row r="1" spans="2:2" x14ac:dyDescent="0.25">
      <c r="B1" s="9" t="s">
        <v>1169</v>
      </c>
    </row>
    <row r="2" spans="2:2" x14ac:dyDescent="0.25">
      <c r="B2" t="s">
        <v>1170</v>
      </c>
    </row>
    <row r="4" spans="2:2" x14ac:dyDescent="0.25">
      <c r="B4" s="9" t="s">
        <v>1171</v>
      </c>
    </row>
    <row r="5" spans="2:2" x14ac:dyDescent="0.25">
      <c r="B5" t="s">
        <v>1177</v>
      </c>
    </row>
    <row r="6" spans="2:2" x14ac:dyDescent="0.25">
      <c r="B6" t="s">
        <v>1179</v>
      </c>
    </row>
    <row r="7" spans="2:2" x14ac:dyDescent="0.25">
      <c r="B7" t="s">
        <v>1180</v>
      </c>
    </row>
    <row r="8" spans="2:2" x14ac:dyDescent="0.25">
      <c r="B8" t="s">
        <v>1181</v>
      </c>
    </row>
    <row r="9" spans="2:2" x14ac:dyDescent="0.25">
      <c r="B9" t="s">
        <v>1182</v>
      </c>
    </row>
    <row r="11" spans="2:2" x14ac:dyDescent="0.25">
      <c r="B11" s="9" t="s">
        <v>1178</v>
      </c>
    </row>
    <row r="12" spans="2:2" x14ac:dyDescent="0.25">
      <c r="B12" t="s">
        <v>1168</v>
      </c>
    </row>
    <row r="14" spans="2:2" x14ac:dyDescent="0.25">
      <c r="B14" s="9" t="s">
        <v>1172</v>
      </c>
    </row>
    <row r="15" spans="2:2" x14ac:dyDescent="0.25">
      <c r="B15" t="s">
        <v>1173</v>
      </c>
    </row>
    <row r="17" spans="2:2" x14ac:dyDescent="0.25">
      <c r="B17" s="9" t="s">
        <v>1174</v>
      </c>
    </row>
    <row r="18" spans="2:2" x14ac:dyDescent="0.25">
      <c r="B18" t="s">
        <v>1166</v>
      </c>
    </row>
    <row r="19" spans="2:2" x14ac:dyDescent="0.25">
      <c r="B19" t="s">
        <v>1167</v>
      </c>
    </row>
    <row r="21" spans="2:2" x14ac:dyDescent="0.25">
      <c r="B21" s="9" t="s">
        <v>1175</v>
      </c>
    </row>
    <row r="22" spans="2:2" x14ac:dyDescent="0.25">
      <c r="B22" t="s">
        <v>1176</v>
      </c>
    </row>
    <row r="24" spans="2:2" x14ac:dyDescent="0.25">
      <c r="B24" s="9" t="s">
        <v>1293</v>
      </c>
    </row>
    <row r="25" spans="2:2" x14ac:dyDescent="0.25">
      <c r="B25" t="s">
        <v>1292</v>
      </c>
    </row>
    <row r="26" spans="2:2" x14ac:dyDescent="0.25">
      <c r="B26" t="s">
        <v>1300</v>
      </c>
    </row>
    <row r="27" spans="2:2" x14ac:dyDescent="0.25">
      <c r="B27" t="s">
        <v>1301</v>
      </c>
    </row>
    <row r="29" spans="2:2" x14ac:dyDescent="0.25">
      <c r="B29" t="s">
        <v>1296</v>
      </c>
    </row>
    <row r="30" spans="2:2" x14ac:dyDescent="0.25">
      <c r="B30" t="s">
        <v>1297</v>
      </c>
    </row>
    <row r="32" spans="2:2" x14ac:dyDescent="0.25">
      <c r="B32" t="s">
        <v>1298</v>
      </c>
    </row>
    <row r="33" spans="2:6" x14ac:dyDescent="0.25">
      <c r="B33" t="s">
        <v>1299</v>
      </c>
    </row>
    <row r="35" spans="2:6" x14ac:dyDescent="0.25">
      <c r="B35" t="s">
        <v>1294</v>
      </c>
    </row>
    <row r="36" spans="2:6" x14ac:dyDescent="0.25">
      <c r="B36" t="s">
        <v>1295</v>
      </c>
    </row>
    <row r="38" spans="2:6" x14ac:dyDescent="0.25">
      <c r="B38" s="9" t="s">
        <v>1302</v>
      </c>
    </row>
    <row r="39" spans="2:6" x14ac:dyDescent="0.25">
      <c r="B39">
        <v>1</v>
      </c>
      <c r="C39" t="s">
        <v>7</v>
      </c>
      <c r="D39" s="14" t="s">
        <v>1303</v>
      </c>
      <c r="E39">
        <v>0.94779999999999998</v>
      </c>
      <c r="F39" t="s">
        <v>1290</v>
      </c>
    </row>
    <row r="40" spans="2:6" x14ac:dyDescent="0.25">
      <c r="B40">
        <v>1</v>
      </c>
      <c r="C40" t="s">
        <v>7</v>
      </c>
      <c r="D40" s="14" t="s">
        <v>1303</v>
      </c>
      <c r="E40">
        <v>278</v>
      </c>
      <c r="F40" t="s">
        <v>1304</v>
      </c>
    </row>
    <row r="41" spans="2:6" x14ac:dyDescent="0.25">
      <c r="B41">
        <v>1</v>
      </c>
      <c r="C41" t="s">
        <v>1305</v>
      </c>
      <c r="D41" s="14" t="s">
        <v>1303</v>
      </c>
      <c r="E41">
        <v>1.609</v>
      </c>
      <c r="F41" t="s">
        <v>1306</v>
      </c>
    </row>
    <row r="42" spans="2:6" x14ac:dyDescent="0.25">
      <c r="B42">
        <v>1</v>
      </c>
      <c r="C42" t="s">
        <v>1307</v>
      </c>
      <c r="D42" s="14" t="s">
        <v>1303</v>
      </c>
      <c r="E42">
        <v>1.1023099999999999</v>
      </c>
      <c r="F42" t="s">
        <v>1308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8B7EE-B687-4559-BB76-4ADC17F5909E}">
  <dimension ref="A1:M33"/>
  <sheetViews>
    <sheetView workbookViewId="0">
      <selection activeCell="A2" sqref="A2"/>
    </sheetView>
  </sheetViews>
  <sheetFormatPr defaultRowHeight="15" x14ac:dyDescent="0.25"/>
  <sheetData>
    <row r="1" spans="1:1" ht="15.75" x14ac:dyDescent="0.25">
      <c r="A1" s="10" t="s">
        <v>1238</v>
      </c>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22</v>
      </c>
      <c r="E27">
        <v>5.08</v>
      </c>
      <c r="F27">
        <v>5.39</v>
      </c>
      <c r="G27">
        <v>5.69</v>
      </c>
      <c r="H27">
        <v>5.84</v>
      </c>
      <c r="I27">
        <v>5.89</v>
      </c>
      <c r="J27">
        <v>6.08</v>
      </c>
      <c r="K27">
        <v>6.3</v>
      </c>
      <c r="L27">
        <v>6.47</v>
      </c>
      <c r="M27" t="s">
        <v>7</v>
      </c>
    </row>
    <row r="28" spans="2:13" x14ac:dyDescent="0.25">
      <c r="B28" t="s">
        <v>70</v>
      </c>
      <c r="C28" t="s">
        <v>3</v>
      </c>
      <c r="D28" t="s">
        <v>24</v>
      </c>
      <c r="E28">
        <v>0.20399999999999999</v>
      </c>
      <c r="F28">
        <v>0.20300000000000001</v>
      </c>
      <c r="G28">
        <v>0.19400000000000001</v>
      </c>
      <c r="H28">
        <v>0.18099999999999999</v>
      </c>
      <c r="I28">
        <v>0.17</v>
      </c>
      <c r="J28">
        <v>0.17599999999999999</v>
      </c>
      <c r="K28">
        <v>0.187</v>
      </c>
      <c r="L28">
        <v>0.19400000000000001</v>
      </c>
      <c r="M28" t="s">
        <v>7</v>
      </c>
    </row>
    <row r="29" spans="2:13" x14ac:dyDescent="0.25">
      <c r="B29" t="s">
        <v>70</v>
      </c>
      <c r="C29" t="s">
        <v>3</v>
      </c>
      <c r="D29" t="s">
        <v>25</v>
      </c>
      <c r="E29">
        <v>3.21</v>
      </c>
      <c r="F29">
        <v>3</v>
      </c>
      <c r="G29">
        <v>3.67</v>
      </c>
      <c r="H29">
        <v>4.08</v>
      </c>
      <c r="I29">
        <v>4.43</v>
      </c>
      <c r="J29">
        <v>4.7</v>
      </c>
      <c r="K29">
        <v>5.03</v>
      </c>
      <c r="L29">
        <v>5.48</v>
      </c>
      <c r="M29" t="s">
        <v>7</v>
      </c>
    </row>
    <row r="30" spans="2:13" x14ac:dyDescent="0.25">
      <c r="B30" t="s">
        <v>70</v>
      </c>
      <c r="C30" t="s">
        <v>3</v>
      </c>
      <c r="D30" t="s">
        <v>26</v>
      </c>
      <c r="E30">
        <v>5.24</v>
      </c>
      <c r="F30">
        <v>5.53</v>
      </c>
      <c r="G30">
        <v>5.73</v>
      </c>
      <c r="H30">
        <v>6.04</v>
      </c>
      <c r="I30">
        <v>6.36</v>
      </c>
      <c r="J30">
        <v>6.58</v>
      </c>
      <c r="K30">
        <v>6.82</v>
      </c>
      <c r="L30">
        <v>7.07</v>
      </c>
      <c r="M30" t="s">
        <v>7</v>
      </c>
    </row>
    <row r="31" spans="2:13" x14ac:dyDescent="0.25">
      <c r="B31" t="s">
        <v>70</v>
      </c>
      <c r="C31" t="s">
        <v>3</v>
      </c>
      <c r="D31" t="s">
        <v>27</v>
      </c>
      <c r="E31">
        <v>3.1300000000000001E-2</v>
      </c>
      <c r="F31">
        <v>3.5099999999999999E-2</v>
      </c>
      <c r="G31">
        <v>4.5900000000000003E-2</v>
      </c>
      <c r="H31">
        <v>7.2900000000000006E-2</v>
      </c>
      <c r="I31">
        <v>0.123</v>
      </c>
      <c r="J31">
        <v>0.16800000000000001</v>
      </c>
      <c r="K31">
        <v>0.23599999999999999</v>
      </c>
      <c r="L31">
        <v>0.35299999999999998</v>
      </c>
      <c r="M31" t="s">
        <v>7</v>
      </c>
    </row>
    <row r="32" spans="2:13" x14ac:dyDescent="0.25">
      <c r="B32" t="s">
        <v>70</v>
      </c>
      <c r="C32" t="s">
        <v>3</v>
      </c>
      <c r="D32" t="s">
        <v>28</v>
      </c>
      <c r="E32">
        <v>0</v>
      </c>
      <c r="F32">
        <v>0</v>
      </c>
      <c r="G32">
        <v>5.9499999999999997E-2</v>
      </c>
      <c r="H32">
        <v>0.13700000000000001</v>
      </c>
      <c r="I32">
        <v>0.22</v>
      </c>
      <c r="J32">
        <v>0.32600000000000001</v>
      </c>
      <c r="K32">
        <v>0.48499999999999999</v>
      </c>
      <c r="L32">
        <v>0.67700000000000005</v>
      </c>
      <c r="M32" t="s">
        <v>7</v>
      </c>
    </row>
    <row r="33" spans="2:13" x14ac:dyDescent="0.25">
      <c r="B33" t="s">
        <v>70</v>
      </c>
      <c r="C33" t="s">
        <v>3</v>
      </c>
      <c r="D33" t="s">
        <v>29</v>
      </c>
      <c r="E33">
        <v>0</v>
      </c>
      <c r="F33">
        <v>9.01E-2</v>
      </c>
      <c r="G33">
        <v>0.34300000000000003</v>
      </c>
      <c r="H33">
        <v>0.875</v>
      </c>
      <c r="I33">
        <v>1.36</v>
      </c>
      <c r="J33">
        <v>1.7</v>
      </c>
      <c r="K33">
        <v>1.87</v>
      </c>
      <c r="L33">
        <v>1.94</v>
      </c>
      <c r="M33" t="s">
        <v>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1D0A2-3686-4FFB-A15E-CCDF1F7C8BE6}">
  <dimension ref="A1:M30"/>
  <sheetViews>
    <sheetView workbookViewId="0">
      <selection activeCell="A2" sqref="A2"/>
    </sheetView>
  </sheetViews>
  <sheetFormatPr defaultRowHeight="15" x14ac:dyDescent="0.25"/>
  <sheetData>
    <row r="1" spans="1:1" ht="15.75" x14ac:dyDescent="0.25">
      <c r="A1" s="10" t="s">
        <v>1239</v>
      </c>
    </row>
    <row r="2" spans="1:1" ht="15.75" x14ac:dyDescent="0.25">
      <c r="A2" s="10"/>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22</v>
      </c>
      <c r="E27">
        <v>2.81E-2</v>
      </c>
      <c r="F27">
        <v>2.1700000000000001E-2</v>
      </c>
      <c r="G27">
        <v>1.8200000000000001E-2</v>
      </c>
      <c r="H27">
        <v>1.41E-2</v>
      </c>
      <c r="I27">
        <v>9.9100000000000004E-3</v>
      </c>
      <c r="J27">
        <v>6.4200000000000004E-3</v>
      </c>
      <c r="K27">
        <v>0</v>
      </c>
      <c r="L27">
        <v>0</v>
      </c>
      <c r="M27" t="s">
        <v>7</v>
      </c>
    </row>
    <row r="28" spans="2:13" x14ac:dyDescent="0.25">
      <c r="B28" t="s">
        <v>70</v>
      </c>
      <c r="C28" t="s">
        <v>3</v>
      </c>
      <c r="D28" t="s">
        <v>23</v>
      </c>
      <c r="E28">
        <v>14.2</v>
      </c>
      <c r="F28">
        <v>7.11</v>
      </c>
      <c r="G28">
        <v>6.97</v>
      </c>
      <c r="H28">
        <v>5.46</v>
      </c>
      <c r="I28">
        <v>4.67</v>
      </c>
      <c r="J28">
        <v>4.26</v>
      </c>
      <c r="K28">
        <v>3.69</v>
      </c>
      <c r="L28">
        <v>2.91</v>
      </c>
      <c r="M28" t="s">
        <v>7</v>
      </c>
    </row>
    <row r="29" spans="2:13" x14ac:dyDescent="0.25">
      <c r="B29" t="s">
        <v>70</v>
      </c>
      <c r="C29" t="s">
        <v>3</v>
      </c>
      <c r="D29" t="s">
        <v>25</v>
      </c>
      <c r="E29">
        <v>1.28</v>
      </c>
      <c r="F29">
        <v>1.27</v>
      </c>
      <c r="G29">
        <v>1.29</v>
      </c>
      <c r="H29">
        <v>1.32</v>
      </c>
      <c r="I29">
        <v>1.35</v>
      </c>
      <c r="J29">
        <v>1.38</v>
      </c>
      <c r="K29">
        <v>1.4</v>
      </c>
      <c r="L29">
        <v>1.4</v>
      </c>
      <c r="M29" t="s">
        <v>7</v>
      </c>
    </row>
    <row r="30" spans="2:13" x14ac:dyDescent="0.25">
      <c r="B30" t="s">
        <v>70</v>
      </c>
      <c r="C30" t="s">
        <v>3</v>
      </c>
      <c r="D30" t="s">
        <v>26</v>
      </c>
      <c r="E30">
        <v>0</v>
      </c>
      <c r="F30">
        <v>0</v>
      </c>
      <c r="G30">
        <v>0</v>
      </c>
      <c r="H30">
        <v>0</v>
      </c>
      <c r="I30">
        <v>0</v>
      </c>
      <c r="J30">
        <v>0</v>
      </c>
      <c r="K30">
        <v>0</v>
      </c>
      <c r="L30">
        <v>0</v>
      </c>
      <c r="M30" t="s">
        <v>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0289-348A-408F-8800-A5205A54B3C7}">
  <dimension ref="A1:M32"/>
  <sheetViews>
    <sheetView workbookViewId="0">
      <selection activeCell="A2" sqref="A2"/>
    </sheetView>
  </sheetViews>
  <sheetFormatPr defaultRowHeight="15" x14ac:dyDescent="0.25"/>
  <sheetData>
    <row r="1" spans="1:1" ht="15.75" x14ac:dyDescent="0.25">
      <c r="A1" s="10" t="s">
        <v>1240</v>
      </c>
    </row>
    <row r="2" spans="1:1" ht="15.75" x14ac:dyDescent="0.25">
      <c r="A2" s="10"/>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22</v>
      </c>
      <c r="E27">
        <v>3.12</v>
      </c>
      <c r="F27">
        <v>3.06</v>
      </c>
      <c r="G27">
        <v>3.02</v>
      </c>
      <c r="H27">
        <v>3.02</v>
      </c>
      <c r="I27">
        <v>3.04</v>
      </c>
      <c r="J27">
        <v>3.11</v>
      </c>
      <c r="K27">
        <v>3.12</v>
      </c>
      <c r="L27">
        <v>3.22</v>
      </c>
      <c r="M27" t="s">
        <v>7</v>
      </c>
    </row>
    <row r="28" spans="2:13" x14ac:dyDescent="0.25">
      <c r="B28" t="s">
        <v>70</v>
      </c>
      <c r="C28" t="s">
        <v>3</v>
      </c>
      <c r="D28" t="s">
        <v>23</v>
      </c>
      <c r="E28">
        <v>9.6300000000000008</v>
      </c>
      <c r="F28">
        <v>12</v>
      </c>
      <c r="G28">
        <v>11.5</v>
      </c>
      <c r="H28">
        <v>12.2</v>
      </c>
      <c r="I28">
        <v>13.1</v>
      </c>
      <c r="J28">
        <v>13.9</v>
      </c>
      <c r="K28">
        <v>14.9</v>
      </c>
      <c r="L28">
        <v>16.3</v>
      </c>
      <c r="M28" t="s">
        <v>7</v>
      </c>
    </row>
    <row r="29" spans="2:13" x14ac:dyDescent="0.25">
      <c r="B29" t="s">
        <v>70</v>
      </c>
      <c r="C29" t="s">
        <v>3</v>
      </c>
      <c r="D29" t="s">
        <v>24</v>
      </c>
      <c r="E29">
        <v>1.27</v>
      </c>
      <c r="F29">
        <v>1.3</v>
      </c>
      <c r="G29">
        <v>1.39</v>
      </c>
      <c r="H29">
        <v>1.67</v>
      </c>
      <c r="I29">
        <v>1.98</v>
      </c>
      <c r="J29">
        <v>2.83</v>
      </c>
      <c r="K29">
        <v>4.29</v>
      </c>
      <c r="L29">
        <v>5.89</v>
      </c>
      <c r="M29" t="s">
        <v>7</v>
      </c>
    </row>
    <row r="30" spans="2:13" x14ac:dyDescent="0.25">
      <c r="B30" t="s">
        <v>70</v>
      </c>
      <c r="C30" t="s">
        <v>3</v>
      </c>
      <c r="D30" t="s">
        <v>25</v>
      </c>
      <c r="E30">
        <v>7.75</v>
      </c>
      <c r="F30">
        <v>8.35</v>
      </c>
      <c r="G30">
        <v>8.4700000000000006</v>
      </c>
      <c r="H30">
        <v>8.7899999999999991</v>
      </c>
      <c r="I30">
        <v>9.08</v>
      </c>
      <c r="J30">
        <v>9.39</v>
      </c>
      <c r="K30">
        <v>9.61</v>
      </c>
      <c r="L30">
        <v>9.6999999999999993</v>
      </c>
      <c r="M30" t="s">
        <v>7</v>
      </c>
    </row>
    <row r="31" spans="2:13" x14ac:dyDescent="0.25">
      <c r="B31" t="s">
        <v>70</v>
      </c>
      <c r="C31" t="s">
        <v>3</v>
      </c>
      <c r="D31" t="s">
        <v>26</v>
      </c>
      <c r="E31">
        <v>4.5</v>
      </c>
      <c r="F31">
        <v>4.26</v>
      </c>
      <c r="G31">
        <v>4.0199999999999996</v>
      </c>
      <c r="H31">
        <v>3.75</v>
      </c>
      <c r="I31">
        <v>3.42</v>
      </c>
      <c r="J31">
        <v>3.23</v>
      </c>
      <c r="K31">
        <v>3.1</v>
      </c>
      <c r="L31">
        <v>3.01</v>
      </c>
      <c r="M31" t="s">
        <v>7</v>
      </c>
    </row>
    <row r="32" spans="2:13" x14ac:dyDescent="0.25">
      <c r="B32" t="s">
        <v>70</v>
      </c>
      <c r="C32" t="s">
        <v>3</v>
      </c>
      <c r="D32" t="s">
        <v>28</v>
      </c>
      <c r="E32">
        <v>3.8800000000000001E-2</v>
      </c>
      <c r="F32">
        <v>5.9700000000000003E-2</v>
      </c>
      <c r="G32">
        <v>6.2899999999999998E-2</v>
      </c>
      <c r="H32">
        <v>5.16E-2</v>
      </c>
      <c r="I32">
        <v>4.1599999999999998E-2</v>
      </c>
      <c r="J32">
        <v>3.7400000000000003E-2</v>
      </c>
      <c r="K32">
        <v>3.4799999999999998E-2</v>
      </c>
      <c r="L32">
        <v>3.32E-2</v>
      </c>
      <c r="M32" t="s">
        <v>7</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8AC9-DDCD-4E71-8007-3F7776BAE054}">
  <dimension ref="A1:M33"/>
  <sheetViews>
    <sheetView workbookViewId="0">
      <selection activeCell="A2" sqref="A2"/>
    </sheetView>
  </sheetViews>
  <sheetFormatPr defaultRowHeight="15" x14ac:dyDescent="0.25"/>
  <sheetData>
    <row r="1" spans="1:1" ht="15.75" x14ac:dyDescent="0.25">
      <c r="A1" s="10" t="s">
        <v>1241</v>
      </c>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22</v>
      </c>
      <c r="E27">
        <v>0.54500000000000004</v>
      </c>
      <c r="F27">
        <v>0.51900000000000002</v>
      </c>
      <c r="G27">
        <v>0.53100000000000003</v>
      </c>
      <c r="H27">
        <v>0.56999999999999995</v>
      </c>
      <c r="I27">
        <v>0.60399999999999998</v>
      </c>
      <c r="J27">
        <v>0.61299999999999999</v>
      </c>
      <c r="K27">
        <v>0.58799999999999997</v>
      </c>
      <c r="L27">
        <v>0.6</v>
      </c>
      <c r="M27" t="s">
        <v>7</v>
      </c>
    </row>
    <row r="28" spans="2:13" x14ac:dyDescent="0.25">
      <c r="B28" t="s">
        <v>70</v>
      </c>
      <c r="C28" t="s">
        <v>3</v>
      </c>
      <c r="D28" t="s">
        <v>23</v>
      </c>
      <c r="E28">
        <v>0.28299999999999997</v>
      </c>
      <c r="F28">
        <v>0.109</v>
      </c>
      <c r="G28">
        <v>5.4300000000000001E-2</v>
      </c>
      <c r="H28">
        <v>4.1399999999999999E-2</v>
      </c>
      <c r="I28">
        <v>3.6799999999999999E-2</v>
      </c>
      <c r="J28">
        <v>3.2199999999999999E-2</v>
      </c>
      <c r="K28">
        <v>2.6700000000000002E-2</v>
      </c>
      <c r="L28">
        <v>2.0400000000000001E-2</v>
      </c>
      <c r="M28" t="s">
        <v>7</v>
      </c>
    </row>
    <row r="29" spans="2:13" x14ac:dyDescent="0.25">
      <c r="B29" t="s">
        <v>70</v>
      </c>
      <c r="C29" t="s">
        <v>3</v>
      </c>
      <c r="D29" t="s">
        <v>25</v>
      </c>
      <c r="E29">
        <v>6.64</v>
      </c>
      <c r="F29">
        <v>6.81</v>
      </c>
      <c r="G29">
        <v>7.15</v>
      </c>
      <c r="H29">
        <v>7.48</v>
      </c>
      <c r="I29">
        <v>7.79</v>
      </c>
      <c r="J29">
        <v>8.1199999999999992</v>
      </c>
      <c r="K29">
        <v>8.49</v>
      </c>
      <c r="L29">
        <v>8.91</v>
      </c>
      <c r="M29" t="s">
        <v>7</v>
      </c>
    </row>
    <row r="30" spans="2:13" x14ac:dyDescent="0.25">
      <c r="B30" t="s">
        <v>70</v>
      </c>
      <c r="C30" t="s">
        <v>3</v>
      </c>
      <c r="D30" t="s">
        <v>26</v>
      </c>
      <c r="E30">
        <v>0.61699999999999999</v>
      </c>
      <c r="F30">
        <v>0.57099999999999995</v>
      </c>
      <c r="G30">
        <v>0.53200000000000003</v>
      </c>
      <c r="H30">
        <v>0.48</v>
      </c>
      <c r="I30">
        <v>0.40899999999999997</v>
      </c>
      <c r="J30">
        <v>0.34799999999999998</v>
      </c>
      <c r="K30">
        <v>0.29099999999999998</v>
      </c>
      <c r="L30">
        <v>0.24299999999999999</v>
      </c>
      <c r="M30" t="s">
        <v>7</v>
      </c>
    </row>
    <row r="31" spans="2:13" x14ac:dyDescent="0.25">
      <c r="B31" t="s">
        <v>70</v>
      </c>
      <c r="C31" t="s">
        <v>3</v>
      </c>
      <c r="D31" t="s">
        <v>27</v>
      </c>
      <c r="E31">
        <v>5.5</v>
      </c>
      <c r="F31">
        <v>5.75</v>
      </c>
      <c r="G31">
        <v>5.96</v>
      </c>
      <c r="H31">
        <v>6.02</v>
      </c>
      <c r="I31">
        <v>5.94</v>
      </c>
      <c r="J31">
        <v>6.11</v>
      </c>
      <c r="K31">
        <v>6.24</v>
      </c>
      <c r="L31">
        <v>6.17</v>
      </c>
      <c r="M31" t="s">
        <v>7</v>
      </c>
    </row>
    <row r="32" spans="2:13" x14ac:dyDescent="0.25">
      <c r="B32" t="s">
        <v>70</v>
      </c>
      <c r="C32" t="s">
        <v>3</v>
      </c>
      <c r="D32" t="s">
        <v>28</v>
      </c>
      <c r="E32">
        <v>7.63</v>
      </c>
      <c r="F32">
        <v>7.97</v>
      </c>
      <c r="G32">
        <v>7.93</v>
      </c>
      <c r="H32">
        <v>7.43</v>
      </c>
      <c r="I32">
        <v>6.84</v>
      </c>
      <c r="J32">
        <v>6.4</v>
      </c>
      <c r="K32">
        <v>5.75</v>
      </c>
      <c r="L32">
        <v>5.22</v>
      </c>
      <c r="M32" t="s">
        <v>7</v>
      </c>
    </row>
    <row r="33" spans="2:13" x14ac:dyDescent="0.25">
      <c r="B33" t="s">
        <v>70</v>
      </c>
      <c r="C33" t="s">
        <v>3</v>
      </c>
      <c r="D33" t="s">
        <v>29</v>
      </c>
      <c r="E33">
        <v>14.3</v>
      </c>
      <c r="F33">
        <v>13</v>
      </c>
      <c r="G33">
        <v>11.1</v>
      </c>
      <c r="H33">
        <v>9.2200000000000006</v>
      </c>
      <c r="I33">
        <v>8.01</v>
      </c>
      <c r="J33">
        <v>7.35</v>
      </c>
      <c r="K33">
        <v>7.03</v>
      </c>
      <c r="L33">
        <v>6.97</v>
      </c>
      <c r="M33" t="s">
        <v>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256E1-9704-4115-9C44-5BD6FA016303}">
  <dimension ref="A1:M31"/>
  <sheetViews>
    <sheetView workbookViewId="0">
      <selection activeCell="A2" sqref="A2"/>
    </sheetView>
  </sheetViews>
  <sheetFormatPr defaultRowHeight="15" x14ac:dyDescent="0.25"/>
  <sheetData>
    <row r="1" spans="1:1" ht="15.75" x14ac:dyDescent="0.25">
      <c r="A1" s="10" t="s">
        <v>1242</v>
      </c>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22</v>
      </c>
      <c r="E27">
        <v>0.10299999999999999</v>
      </c>
      <c r="F27">
        <v>0.109</v>
      </c>
      <c r="G27">
        <v>0.114</v>
      </c>
      <c r="H27">
        <v>0.11799999999999999</v>
      </c>
      <c r="I27">
        <v>0.124</v>
      </c>
      <c r="J27">
        <v>0.128</v>
      </c>
      <c r="K27">
        <v>0.13200000000000001</v>
      </c>
      <c r="L27">
        <v>0.13400000000000001</v>
      </c>
      <c r="M27" t="s">
        <v>7</v>
      </c>
    </row>
    <row r="28" spans="2:13" x14ac:dyDescent="0.25">
      <c r="B28" t="s">
        <v>70</v>
      </c>
      <c r="C28" t="s">
        <v>3</v>
      </c>
      <c r="D28" t="s">
        <v>23</v>
      </c>
      <c r="E28">
        <v>0.56000000000000005</v>
      </c>
      <c r="F28">
        <v>0.34399999999999997</v>
      </c>
      <c r="G28">
        <v>0.182</v>
      </c>
      <c r="H28">
        <v>0.156</v>
      </c>
      <c r="I28">
        <v>0.187</v>
      </c>
      <c r="J28">
        <v>0.21</v>
      </c>
      <c r="K28">
        <v>0.25800000000000001</v>
      </c>
      <c r="L28">
        <v>0.32100000000000001</v>
      </c>
      <c r="M28" t="s">
        <v>7</v>
      </c>
    </row>
    <row r="29" spans="2:13" x14ac:dyDescent="0.25">
      <c r="B29" t="s">
        <v>70</v>
      </c>
      <c r="C29" t="s">
        <v>3</v>
      </c>
      <c r="D29" t="s">
        <v>25</v>
      </c>
      <c r="E29">
        <v>1.47</v>
      </c>
      <c r="F29">
        <v>1.6</v>
      </c>
      <c r="G29">
        <v>1.62</v>
      </c>
      <c r="H29">
        <v>1.67</v>
      </c>
      <c r="I29">
        <v>1.71</v>
      </c>
      <c r="J29">
        <v>1.77</v>
      </c>
      <c r="K29">
        <v>1.8</v>
      </c>
      <c r="L29">
        <v>1.81</v>
      </c>
      <c r="M29" t="s">
        <v>7</v>
      </c>
    </row>
    <row r="30" spans="2:13" x14ac:dyDescent="0.25">
      <c r="B30" t="s">
        <v>70</v>
      </c>
      <c r="C30" t="s">
        <v>3</v>
      </c>
      <c r="D30" t="s">
        <v>26</v>
      </c>
      <c r="E30">
        <v>0.41899999999999998</v>
      </c>
      <c r="F30">
        <v>0.40500000000000003</v>
      </c>
      <c r="G30">
        <v>0.38800000000000001</v>
      </c>
      <c r="H30">
        <v>0.36399999999999999</v>
      </c>
      <c r="I30">
        <v>0.33700000000000002</v>
      </c>
      <c r="J30">
        <v>0.31</v>
      </c>
      <c r="K30">
        <v>0.28699999999999998</v>
      </c>
      <c r="L30">
        <v>0.26800000000000002</v>
      </c>
      <c r="M30" t="s">
        <v>7</v>
      </c>
    </row>
    <row r="31" spans="2:13" x14ac:dyDescent="0.25">
      <c r="B31" t="s">
        <v>70</v>
      </c>
      <c r="C31" t="s">
        <v>3</v>
      </c>
      <c r="D31" t="s">
        <v>24</v>
      </c>
      <c r="E31">
        <v>1.31</v>
      </c>
      <c r="F31">
        <v>1.45</v>
      </c>
      <c r="G31">
        <v>1.39</v>
      </c>
      <c r="H31">
        <v>1.3</v>
      </c>
      <c r="I31">
        <v>1.19</v>
      </c>
      <c r="J31">
        <v>1.8</v>
      </c>
      <c r="K31">
        <v>2.77</v>
      </c>
      <c r="L31">
        <v>3.54</v>
      </c>
      <c r="M31" t="s">
        <v>7</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065D-65EB-4F14-BB60-4D8C0DF033A2}">
  <dimension ref="A1:L30"/>
  <sheetViews>
    <sheetView workbookViewId="0">
      <selection activeCell="A2" sqref="A2"/>
    </sheetView>
  </sheetViews>
  <sheetFormatPr defaultRowHeight="15" x14ac:dyDescent="0.25"/>
  <sheetData>
    <row r="1" spans="1:1" ht="18.75" x14ac:dyDescent="0.25">
      <c r="A1" s="10" t="s">
        <v>1243</v>
      </c>
    </row>
    <row r="2" spans="1:1" ht="15.75" x14ac:dyDescent="0.25">
      <c r="A2" s="10"/>
    </row>
    <row r="26" spans="2:12" x14ac:dyDescent="0.25">
      <c r="B26" t="s">
        <v>0</v>
      </c>
      <c r="C26" t="s">
        <v>1</v>
      </c>
      <c r="D26" t="s">
        <v>20</v>
      </c>
      <c r="E26">
        <v>2020</v>
      </c>
      <c r="F26">
        <v>2025</v>
      </c>
      <c r="G26">
        <v>2030</v>
      </c>
      <c r="H26">
        <v>2035</v>
      </c>
      <c r="I26">
        <v>2040</v>
      </c>
      <c r="J26">
        <v>2045</v>
      </c>
      <c r="K26">
        <v>2050</v>
      </c>
      <c r="L26" t="s">
        <v>2</v>
      </c>
    </row>
    <row r="27" spans="2:12" x14ac:dyDescent="0.25">
      <c r="B27" t="s">
        <v>70</v>
      </c>
      <c r="C27" t="s">
        <v>3</v>
      </c>
      <c r="D27" t="s">
        <v>25</v>
      </c>
      <c r="E27">
        <v>4.5799999999999999E-3</v>
      </c>
      <c r="F27">
        <v>3.64E-3</v>
      </c>
      <c r="G27">
        <v>7.6499999999999997E-3</v>
      </c>
      <c r="H27">
        <v>1.17E-2</v>
      </c>
      <c r="I27">
        <v>1.9E-2</v>
      </c>
      <c r="J27">
        <v>2.69E-2</v>
      </c>
      <c r="K27">
        <v>4.19E-2</v>
      </c>
      <c r="L27" t="s">
        <v>7</v>
      </c>
    </row>
    <row r="28" spans="2:12" x14ac:dyDescent="0.25">
      <c r="B28" t="s">
        <v>70</v>
      </c>
      <c r="C28" t="s">
        <v>3</v>
      </c>
      <c r="D28" t="s">
        <v>27</v>
      </c>
      <c r="E28">
        <v>0</v>
      </c>
      <c r="F28">
        <v>1.06E-2</v>
      </c>
      <c r="G28">
        <v>3.9699999999999999E-2</v>
      </c>
      <c r="H28">
        <v>9.3399999999999997E-2</v>
      </c>
      <c r="I28">
        <v>0.14699999999999999</v>
      </c>
      <c r="J28">
        <v>0.246</v>
      </c>
      <c r="K28">
        <v>0.45200000000000001</v>
      </c>
      <c r="L28" t="s">
        <v>7</v>
      </c>
    </row>
    <row r="29" spans="2:12" x14ac:dyDescent="0.25">
      <c r="B29" t="s">
        <v>70</v>
      </c>
      <c r="C29" t="s">
        <v>3</v>
      </c>
      <c r="D29" t="s">
        <v>28</v>
      </c>
      <c r="E29">
        <v>0</v>
      </c>
      <c r="F29">
        <v>8.4699999999999998E-2</v>
      </c>
      <c r="G29">
        <v>0.19700000000000001</v>
      </c>
      <c r="H29">
        <v>0.312</v>
      </c>
      <c r="I29">
        <v>0.44700000000000001</v>
      </c>
      <c r="J29">
        <v>0.61199999999999999</v>
      </c>
      <c r="K29">
        <v>0.752</v>
      </c>
      <c r="L29" t="s">
        <v>7</v>
      </c>
    </row>
    <row r="30" spans="2:12" x14ac:dyDescent="0.25">
      <c r="B30" t="s">
        <v>70</v>
      </c>
      <c r="C30" t="s">
        <v>3</v>
      </c>
      <c r="D30" t="s">
        <v>29</v>
      </c>
      <c r="E30">
        <v>3.9899999999999996E-3</v>
      </c>
      <c r="F30">
        <v>2.7E-2</v>
      </c>
      <c r="G30">
        <v>0.14799999999999999</v>
      </c>
      <c r="H30">
        <v>0.26700000000000002</v>
      </c>
      <c r="I30">
        <v>0.44</v>
      </c>
      <c r="J30">
        <v>0.67100000000000004</v>
      </c>
      <c r="K30">
        <v>0.91</v>
      </c>
      <c r="L30" t="s">
        <v>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CB2A-9796-4450-9C20-262C4CB52EAD}">
  <dimension ref="A1:P34"/>
  <sheetViews>
    <sheetView workbookViewId="0">
      <selection activeCell="A2" sqref="A2"/>
    </sheetView>
  </sheetViews>
  <sheetFormatPr defaultRowHeight="15" x14ac:dyDescent="0.25"/>
  <sheetData>
    <row r="1" spans="1:1" ht="15.75" x14ac:dyDescent="0.25">
      <c r="A1" s="10" t="s">
        <v>1244</v>
      </c>
    </row>
    <row r="26" spans="2:16" x14ac:dyDescent="0.25">
      <c r="B26" t="s">
        <v>0</v>
      </c>
      <c r="C26" t="s">
        <v>1</v>
      </c>
      <c r="D26" t="s">
        <v>67</v>
      </c>
      <c r="E26">
        <v>2015</v>
      </c>
      <c r="F26">
        <v>2020</v>
      </c>
      <c r="G26">
        <v>2025</v>
      </c>
      <c r="H26">
        <v>2030</v>
      </c>
      <c r="I26">
        <v>2035</v>
      </c>
      <c r="J26">
        <v>2040</v>
      </c>
      <c r="K26">
        <v>2045</v>
      </c>
      <c r="L26">
        <v>2050</v>
      </c>
      <c r="M26" t="s">
        <v>2</v>
      </c>
      <c r="O26" t="s">
        <v>1191</v>
      </c>
    </row>
    <row r="27" spans="2:16" x14ac:dyDescent="0.25">
      <c r="B27" t="s">
        <v>70</v>
      </c>
      <c r="C27" t="s">
        <v>3</v>
      </c>
      <c r="D27" t="s">
        <v>6</v>
      </c>
      <c r="E27">
        <v>1.47</v>
      </c>
      <c r="F27">
        <v>1.6</v>
      </c>
      <c r="G27">
        <v>1.62</v>
      </c>
      <c r="H27">
        <v>1.67</v>
      </c>
      <c r="I27">
        <v>1.71</v>
      </c>
      <c r="J27">
        <v>1.77</v>
      </c>
      <c r="K27">
        <v>1.8</v>
      </c>
      <c r="L27">
        <v>1.81</v>
      </c>
      <c r="M27" t="s">
        <v>7</v>
      </c>
      <c r="O27">
        <f>L27-E27</f>
        <v>0.34000000000000008</v>
      </c>
      <c r="P27" t="s">
        <v>7</v>
      </c>
    </row>
    <row r="28" spans="2:16" x14ac:dyDescent="0.25">
      <c r="B28" t="s">
        <v>70</v>
      </c>
      <c r="C28" t="s">
        <v>3</v>
      </c>
      <c r="D28" t="s">
        <v>8</v>
      </c>
      <c r="E28">
        <v>1.28</v>
      </c>
      <c r="F28">
        <v>1.27</v>
      </c>
      <c r="G28">
        <v>1.29</v>
      </c>
      <c r="H28">
        <v>1.32</v>
      </c>
      <c r="I28">
        <v>1.35</v>
      </c>
      <c r="J28">
        <v>1.38</v>
      </c>
      <c r="K28">
        <v>1.4</v>
      </c>
      <c r="L28">
        <v>1.4</v>
      </c>
      <c r="M28" t="s">
        <v>7</v>
      </c>
      <c r="O28">
        <f t="shared" ref="O28:O33" si="0">L28-E28</f>
        <v>0.11999999999999988</v>
      </c>
      <c r="P28" t="s">
        <v>7</v>
      </c>
    </row>
    <row r="29" spans="2:16" x14ac:dyDescent="0.25">
      <c r="B29" t="s">
        <v>70</v>
      </c>
      <c r="C29" t="s">
        <v>3</v>
      </c>
      <c r="D29" t="s">
        <v>23</v>
      </c>
      <c r="E29">
        <v>3.18</v>
      </c>
      <c r="F29">
        <v>2.96</v>
      </c>
      <c r="G29">
        <v>3.62</v>
      </c>
      <c r="H29">
        <v>4.03</v>
      </c>
      <c r="I29">
        <v>4.37</v>
      </c>
      <c r="J29">
        <v>4.6399999999999997</v>
      </c>
      <c r="K29">
        <v>4.96</v>
      </c>
      <c r="L29">
        <v>5.42</v>
      </c>
      <c r="M29" t="s">
        <v>7</v>
      </c>
      <c r="O29">
        <f t="shared" si="0"/>
        <v>2.2399999999999998</v>
      </c>
      <c r="P29" t="s">
        <v>7</v>
      </c>
    </row>
    <row r="30" spans="2:16" x14ac:dyDescent="0.25">
      <c r="B30" t="s">
        <v>70</v>
      </c>
      <c r="C30" t="s">
        <v>3</v>
      </c>
      <c r="D30" t="s">
        <v>9</v>
      </c>
      <c r="E30">
        <v>7.75</v>
      </c>
      <c r="F30">
        <v>8.35</v>
      </c>
      <c r="G30">
        <v>8.4700000000000006</v>
      </c>
      <c r="H30">
        <v>8.7899999999999991</v>
      </c>
      <c r="I30">
        <v>9.08</v>
      </c>
      <c r="J30">
        <v>9.39</v>
      </c>
      <c r="K30">
        <v>9.61</v>
      </c>
      <c r="L30">
        <v>9.6999999999999993</v>
      </c>
      <c r="M30" t="s">
        <v>7</v>
      </c>
      <c r="O30">
        <f t="shared" si="0"/>
        <v>1.9499999999999993</v>
      </c>
      <c r="P30" t="s">
        <v>7</v>
      </c>
    </row>
    <row r="31" spans="2:16" x14ac:dyDescent="0.25">
      <c r="B31" t="s">
        <v>70</v>
      </c>
      <c r="C31" t="s">
        <v>3</v>
      </c>
      <c r="D31" t="s">
        <v>12</v>
      </c>
      <c r="E31">
        <v>0</v>
      </c>
      <c r="F31">
        <v>4.5799999999999999E-3</v>
      </c>
      <c r="G31">
        <v>3.64E-3</v>
      </c>
      <c r="H31">
        <v>7.6499999999999997E-3</v>
      </c>
      <c r="I31">
        <v>1.17E-2</v>
      </c>
      <c r="J31">
        <v>1.9E-2</v>
      </c>
      <c r="K31">
        <v>2.69E-2</v>
      </c>
      <c r="L31">
        <v>4.19E-2</v>
      </c>
      <c r="M31" t="s">
        <v>7</v>
      </c>
      <c r="O31">
        <f t="shared" si="0"/>
        <v>4.19E-2</v>
      </c>
      <c r="P31" t="s">
        <v>7</v>
      </c>
    </row>
    <row r="32" spans="2:16" x14ac:dyDescent="0.25">
      <c r="B32" t="s">
        <v>70</v>
      </c>
      <c r="C32" t="s">
        <v>3</v>
      </c>
      <c r="D32" t="s">
        <v>13</v>
      </c>
      <c r="E32">
        <v>6.64</v>
      </c>
      <c r="F32">
        <v>6.81</v>
      </c>
      <c r="G32">
        <v>7.15</v>
      </c>
      <c r="H32">
        <v>7.48</v>
      </c>
      <c r="I32">
        <v>7.79</v>
      </c>
      <c r="J32">
        <v>8.1199999999999992</v>
      </c>
      <c r="K32">
        <v>8.49</v>
      </c>
      <c r="L32">
        <v>8.91</v>
      </c>
      <c r="M32" t="s">
        <v>7</v>
      </c>
      <c r="O32">
        <f t="shared" si="0"/>
        <v>2.2700000000000005</v>
      </c>
      <c r="P32" t="s">
        <v>7</v>
      </c>
    </row>
    <row r="33" spans="4:16" x14ac:dyDescent="0.25">
      <c r="D33" t="s">
        <v>1184</v>
      </c>
      <c r="E33">
        <f>SUM(E27:E32)</f>
        <v>20.32</v>
      </c>
      <c r="F33">
        <f t="shared" ref="F33:L33" si="1">SUM(F27:F32)</f>
        <v>20.994579999999999</v>
      </c>
      <c r="G33">
        <f t="shared" si="1"/>
        <v>22.153640000000003</v>
      </c>
      <c r="H33">
        <f t="shared" si="1"/>
        <v>23.297649999999997</v>
      </c>
      <c r="I33">
        <f t="shared" si="1"/>
        <v>24.311699999999998</v>
      </c>
      <c r="J33">
        <f t="shared" si="1"/>
        <v>25.318999999999996</v>
      </c>
      <c r="K33">
        <f t="shared" si="1"/>
        <v>26.286900000000003</v>
      </c>
      <c r="L33">
        <f t="shared" si="1"/>
        <v>27.281899999999997</v>
      </c>
      <c r="M33" t="s">
        <v>7</v>
      </c>
      <c r="O33">
        <f t="shared" si="0"/>
        <v>6.9618999999999964</v>
      </c>
      <c r="P33" t="s">
        <v>7</v>
      </c>
    </row>
    <row r="34" spans="4:16" x14ac:dyDescent="0.25">
      <c r="D34" t="s">
        <v>1190</v>
      </c>
      <c r="E34">
        <f>E33/$E33</f>
        <v>1</v>
      </c>
      <c r="F34">
        <f t="shared" ref="F34:L34" si="2">F33/$E33</f>
        <v>1.0331978346456692</v>
      </c>
      <c r="G34">
        <f t="shared" si="2"/>
        <v>1.0902381889763781</v>
      </c>
      <c r="H34">
        <f t="shared" si="2"/>
        <v>1.1465378937007873</v>
      </c>
      <c r="I34">
        <f t="shared" si="2"/>
        <v>1.1964419291338582</v>
      </c>
      <c r="J34">
        <f t="shared" si="2"/>
        <v>1.2460137795275588</v>
      </c>
      <c r="K34">
        <f t="shared" si="2"/>
        <v>1.2936466535433071</v>
      </c>
      <c r="L34">
        <f t="shared" si="2"/>
        <v>1.3426131889763777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90EE-27EE-44A9-BCCA-7813739028BA}">
  <dimension ref="A1:P35"/>
  <sheetViews>
    <sheetView workbookViewId="0">
      <selection activeCell="A2" sqref="A2"/>
    </sheetView>
  </sheetViews>
  <sheetFormatPr defaultRowHeight="15" x14ac:dyDescent="0.25"/>
  <sheetData>
    <row r="1" spans="1:1" ht="15.75" x14ac:dyDescent="0.25">
      <c r="A1" s="10" t="s">
        <v>1245</v>
      </c>
    </row>
    <row r="2" spans="1:1" ht="15.75" x14ac:dyDescent="0.25">
      <c r="A2" s="10"/>
    </row>
    <row r="26" spans="2:16" x14ac:dyDescent="0.25">
      <c r="B26" t="s">
        <v>0</v>
      </c>
      <c r="C26" t="s">
        <v>1</v>
      </c>
      <c r="D26" t="s">
        <v>67</v>
      </c>
      <c r="E26">
        <v>2015</v>
      </c>
      <c r="F26">
        <v>2020</v>
      </c>
      <c r="G26">
        <v>2025</v>
      </c>
      <c r="H26">
        <v>2030</v>
      </c>
      <c r="I26">
        <v>2035</v>
      </c>
      <c r="J26">
        <v>2040</v>
      </c>
      <c r="K26">
        <v>2045</v>
      </c>
      <c r="L26">
        <v>2050</v>
      </c>
      <c r="M26" t="s">
        <v>2</v>
      </c>
      <c r="O26" t="s">
        <v>1193</v>
      </c>
    </row>
    <row r="27" spans="2:16" x14ac:dyDescent="0.25">
      <c r="B27" t="s">
        <v>70</v>
      </c>
      <c r="C27" t="s">
        <v>3</v>
      </c>
      <c r="D27" t="s">
        <v>6</v>
      </c>
      <c r="E27">
        <v>0.52300000000000002</v>
      </c>
      <c r="F27">
        <v>0.51400000000000001</v>
      </c>
      <c r="G27">
        <v>0.502</v>
      </c>
      <c r="H27">
        <v>0.48299999999999998</v>
      </c>
      <c r="I27">
        <v>0.46100000000000002</v>
      </c>
      <c r="J27">
        <v>0.438</v>
      </c>
      <c r="K27">
        <v>0.41899999999999998</v>
      </c>
      <c r="L27">
        <v>0.40200000000000002</v>
      </c>
      <c r="M27" t="s">
        <v>7</v>
      </c>
      <c r="O27">
        <f>L27-E27</f>
        <v>-0.121</v>
      </c>
      <c r="P27" t="s">
        <v>7</v>
      </c>
    </row>
    <row r="28" spans="2:16" x14ac:dyDescent="0.25">
      <c r="B28" t="s">
        <v>70</v>
      </c>
      <c r="C28" t="s">
        <v>3</v>
      </c>
      <c r="D28" t="s">
        <v>8</v>
      </c>
      <c r="E28">
        <v>2.81E-2</v>
      </c>
      <c r="F28">
        <v>2.1700000000000001E-2</v>
      </c>
      <c r="G28">
        <v>1.8200000000000001E-2</v>
      </c>
      <c r="H28">
        <v>1.41E-2</v>
      </c>
      <c r="I28">
        <v>9.9100000000000004E-3</v>
      </c>
      <c r="J28">
        <v>6.4200000000000004E-3</v>
      </c>
      <c r="K28">
        <v>0</v>
      </c>
      <c r="L28">
        <v>0</v>
      </c>
      <c r="M28" t="s">
        <v>7</v>
      </c>
      <c r="O28">
        <f t="shared" ref="O28:O32" si="0">L28-E28</f>
        <v>-2.81E-2</v>
      </c>
      <c r="P28" t="s">
        <v>7</v>
      </c>
    </row>
    <row r="29" spans="2:16" x14ac:dyDescent="0.25">
      <c r="B29" t="s">
        <v>70</v>
      </c>
      <c r="C29" t="s">
        <v>3</v>
      </c>
      <c r="D29" t="s">
        <v>23</v>
      </c>
      <c r="E29">
        <v>10.3</v>
      </c>
      <c r="F29">
        <v>10.9</v>
      </c>
      <c r="G29">
        <v>11.4</v>
      </c>
      <c r="H29">
        <v>11.9</v>
      </c>
      <c r="I29">
        <v>12.3</v>
      </c>
      <c r="J29">
        <v>12.7</v>
      </c>
      <c r="K29">
        <v>13.1</v>
      </c>
      <c r="L29">
        <v>13.5</v>
      </c>
      <c r="M29" t="s">
        <v>7</v>
      </c>
      <c r="O29">
        <f t="shared" si="0"/>
        <v>3.1999999999999993</v>
      </c>
      <c r="P29" t="s">
        <v>7</v>
      </c>
    </row>
    <row r="30" spans="2:16" x14ac:dyDescent="0.25">
      <c r="B30" t="s">
        <v>70</v>
      </c>
      <c r="C30" t="s">
        <v>3</v>
      </c>
      <c r="D30" t="s">
        <v>9</v>
      </c>
      <c r="E30">
        <v>7.62</v>
      </c>
      <c r="F30">
        <v>7.31</v>
      </c>
      <c r="G30">
        <v>7.04</v>
      </c>
      <c r="H30">
        <v>6.78</v>
      </c>
      <c r="I30">
        <v>6.46</v>
      </c>
      <c r="J30">
        <v>6.34</v>
      </c>
      <c r="K30">
        <v>6.22</v>
      </c>
      <c r="L30">
        <v>6.23</v>
      </c>
      <c r="M30" t="s">
        <v>7</v>
      </c>
      <c r="O30">
        <f t="shared" si="0"/>
        <v>-1.3899999999999997</v>
      </c>
      <c r="P30" t="s">
        <v>7</v>
      </c>
    </row>
    <row r="31" spans="2:16" x14ac:dyDescent="0.25">
      <c r="B31" t="s">
        <v>70</v>
      </c>
      <c r="C31" t="s">
        <v>3</v>
      </c>
      <c r="D31" t="s">
        <v>13</v>
      </c>
      <c r="E31">
        <v>1.1599999999999999</v>
      </c>
      <c r="F31">
        <v>1.0900000000000001</v>
      </c>
      <c r="G31">
        <v>1.06</v>
      </c>
      <c r="H31">
        <v>1.05</v>
      </c>
      <c r="I31">
        <v>1.01</v>
      </c>
      <c r="J31">
        <v>0.96099999999999997</v>
      </c>
      <c r="K31">
        <v>0.879</v>
      </c>
      <c r="L31">
        <v>0.84299999999999997</v>
      </c>
      <c r="M31" t="s">
        <v>7</v>
      </c>
      <c r="O31">
        <f t="shared" si="0"/>
        <v>-0.31699999999999995</v>
      </c>
      <c r="P31" t="s">
        <v>7</v>
      </c>
    </row>
    <row r="32" spans="2:16" x14ac:dyDescent="0.25">
      <c r="D32" t="s">
        <v>1192</v>
      </c>
      <c r="E32">
        <f>SUM(E27:E31)</f>
        <v>19.6311</v>
      </c>
      <c r="F32">
        <f t="shared" ref="F32:L32" si="1">SUM(F27:F31)</f>
        <v>19.835699999999999</v>
      </c>
      <c r="G32">
        <f t="shared" si="1"/>
        <v>20.020199999999999</v>
      </c>
      <c r="H32">
        <f t="shared" si="1"/>
        <v>20.2271</v>
      </c>
      <c r="I32">
        <f t="shared" si="1"/>
        <v>20.240910000000003</v>
      </c>
      <c r="J32">
        <f t="shared" si="1"/>
        <v>20.445419999999999</v>
      </c>
      <c r="K32">
        <f t="shared" si="1"/>
        <v>20.618000000000002</v>
      </c>
      <c r="L32">
        <f t="shared" si="1"/>
        <v>20.974999999999998</v>
      </c>
      <c r="M32" t="s">
        <v>7</v>
      </c>
      <c r="O32">
        <f t="shared" si="0"/>
        <v>1.3438999999999979</v>
      </c>
      <c r="P32" t="s">
        <v>7</v>
      </c>
    </row>
    <row r="33" spans="4:12" x14ac:dyDescent="0.25">
      <c r="D33" t="s">
        <v>1190</v>
      </c>
      <c r="E33">
        <f>E32/$E32</f>
        <v>1</v>
      </c>
      <c r="F33">
        <f t="shared" ref="F33:L33" si="2">F32/$E32</f>
        <v>1.0104222381832908</v>
      </c>
      <c r="G33">
        <f t="shared" si="2"/>
        <v>1.0198205907972553</v>
      </c>
      <c r="H33">
        <f t="shared" si="2"/>
        <v>1.0303599900158422</v>
      </c>
      <c r="I33">
        <f t="shared" si="2"/>
        <v>1.0310634656234241</v>
      </c>
      <c r="J33">
        <f t="shared" si="2"/>
        <v>1.041481119244464</v>
      </c>
      <c r="K33">
        <f t="shared" si="2"/>
        <v>1.0502722720581119</v>
      </c>
      <c r="L33">
        <f t="shared" si="2"/>
        <v>1.0684577023192789</v>
      </c>
    </row>
    <row r="35" spans="4:12" x14ac:dyDescent="0.25">
      <c r="D35" t="s">
        <v>1194</v>
      </c>
      <c r="E35">
        <f>E29/$E29</f>
        <v>1</v>
      </c>
      <c r="F35">
        <f t="shared" ref="F35:L35" si="3">F29/$E29</f>
        <v>1.058252427184466</v>
      </c>
      <c r="G35">
        <f t="shared" si="3"/>
        <v>1.1067961165048543</v>
      </c>
      <c r="H35">
        <f t="shared" si="3"/>
        <v>1.1553398058252426</v>
      </c>
      <c r="I35">
        <f t="shared" si="3"/>
        <v>1.1941747572815533</v>
      </c>
      <c r="J35">
        <f t="shared" si="3"/>
        <v>1.233009708737864</v>
      </c>
      <c r="K35">
        <f t="shared" si="3"/>
        <v>1.2718446601941746</v>
      </c>
      <c r="L35">
        <f t="shared" si="3"/>
        <v>1.3106796116504853</v>
      </c>
    </row>
  </sheetData>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38B8-18D5-4CA8-A6E2-6C4C0944D06E}">
  <dimension ref="A1:S34"/>
  <sheetViews>
    <sheetView workbookViewId="0">
      <selection activeCell="A2" sqref="A2"/>
    </sheetView>
  </sheetViews>
  <sheetFormatPr defaultRowHeight="15" x14ac:dyDescent="0.25"/>
  <cols>
    <col min="19" max="19" width="10.7109375" bestFit="1" customWidth="1"/>
  </cols>
  <sheetData>
    <row r="1" spans="1:1" ht="15.75" x14ac:dyDescent="0.25">
      <c r="A1" s="10" t="s">
        <v>1246</v>
      </c>
    </row>
    <row r="2" spans="1:1" ht="15.75" x14ac:dyDescent="0.25">
      <c r="A2" s="10"/>
    </row>
    <row r="26" spans="2:19" x14ac:dyDescent="0.25">
      <c r="B26" t="s">
        <v>0</v>
      </c>
      <c r="C26" t="s">
        <v>1</v>
      </c>
      <c r="D26" t="s">
        <v>20</v>
      </c>
      <c r="E26" t="s">
        <v>67</v>
      </c>
      <c r="F26">
        <v>2015</v>
      </c>
      <c r="G26">
        <v>2020</v>
      </c>
      <c r="H26">
        <v>2025</v>
      </c>
      <c r="I26">
        <v>2030</v>
      </c>
      <c r="J26">
        <v>2035</v>
      </c>
      <c r="K26">
        <v>2040</v>
      </c>
      <c r="L26">
        <v>2045</v>
      </c>
      <c r="M26">
        <v>2050</v>
      </c>
      <c r="N26" t="s">
        <v>2</v>
      </c>
      <c r="P26" t="s">
        <v>1195</v>
      </c>
      <c r="S26" t="s">
        <v>1196</v>
      </c>
    </row>
    <row r="27" spans="2:19" x14ac:dyDescent="0.25">
      <c r="B27" t="s">
        <v>70</v>
      </c>
      <c r="C27" t="s">
        <v>3</v>
      </c>
      <c r="D27" t="s">
        <v>134</v>
      </c>
      <c r="E27" t="s">
        <v>13</v>
      </c>
      <c r="F27">
        <v>5.0099999999999999E-2</v>
      </c>
      <c r="G27">
        <v>5.2699999999999997E-2</v>
      </c>
      <c r="H27">
        <v>3.3099999999999997E-2</v>
      </c>
      <c r="I27">
        <v>2.5399999999999999E-2</v>
      </c>
      <c r="J27">
        <v>2.7400000000000001E-2</v>
      </c>
      <c r="K27">
        <v>2.9600000000000001E-2</v>
      </c>
      <c r="L27">
        <v>3.2000000000000001E-2</v>
      </c>
      <c r="M27">
        <v>3.4200000000000001E-2</v>
      </c>
      <c r="N27" t="s">
        <v>7</v>
      </c>
      <c r="P27">
        <f>M27-F27</f>
        <v>-1.5899999999999997E-2</v>
      </c>
      <c r="S27" s="2">
        <f>P27/F27</f>
        <v>-0.31736526946107779</v>
      </c>
    </row>
    <row r="28" spans="2:19" x14ac:dyDescent="0.25">
      <c r="B28" t="s">
        <v>70</v>
      </c>
      <c r="C28" t="s">
        <v>3</v>
      </c>
      <c r="D28" t="s">
        <v>135</v>
      </c>
      <c r="E28" t="s">
        <v>23</v>
      </c>
      <c r="F28">
        <v>0</v>
      </c>
      <c r="G28">
        <v>9.01E-2</v>
      </c>
      <c r="H28">
        <v>0.33300000000000002</v>
      </c>
      <c r="I28">
        <v>0.86</v>
      </c>
      <c r="J28">
        <v>1.35</v>
      </c>
      <c r="K28">
        <v>1.68</v>
      </c>
      <c r="L28">
        <v>1.85</v>
      </c>
      <c r="M28">
        <v>1.92</v>
      </c>
      <c r="N28" t="s">
        <v>7</v>
      </c>
      <c r="P28">
        <f t="shared" ref="P28:P31" si="0">M28-F28</f>
        <v>1.92</v>
      </c>
      <c r="S28" s="2" t="e">
        <f>P28/F28</f>
        <v>#DIV/0!</v>
      </c>
    </row>
    <row r="29" spans="2:19" x14ac:dyDescent="0.25">
      <c r="B29" t="s">
        <v>70</v>
      </c>
      <c r="C29" t="s">
        <v>3</v>
      </c>
      <c r="D29" t="s">
        <v>135</v>
      </c>
      <c r="E29" t="s">
        <v>12</v>
      </c>
      <c r="F29">
        <v>0</v>
      </c>
      <c r="G29">
        <v>3.9899999999999996E-3</v>
      </c>
      <c r="H29">
        <v>2.7E-2</v>
      </c>
      <c r="I29">
        <v>0.14799999999999999</v>
      </c>
      <c r="J29">
        <v>0.26700000000000002</v>
      </c>
      <c r="K29">
        <v>0.44</v>
      </c>
      <c r="L29">
        <v>0.67100000000000004</v>
      </c>
      <c r="M29">
        <v>0.91</v>
      </c>
      <c r="N29" t="s">
        <v>7</v>
      </c>
      <c r="P29">
        <f t="shared" si="0"/>
        <v>0.91</v>
      </c>
      <c r="S29" s="2" t="e">
        <f>P29/F29</f>
        <v>#DIV/0!</v>
      </c>
    </row>
    <row r="30" spans="2:19" x14ac:dyDescent="0.25">
      <c r="B30" t="s">
        <v>70</v>
      </c>
      <c r="C30" t="s">
        <v>3</v>
      </c>
      <c r="D30" t="s">
        <v>135</v>
      </c>
      <c r="E30" t="s">
        <v>13</v>
      </c>
      <c r="F30">
        <v>14.2</v>
      </c>
      <c r="G30">
        <v>13</v>
      </c>
      <c r="H30">
        <v>11</v>
      </c>
      <c r="I30">
        <v>9.1999999999999993</v>
      </c>
      <c r="J30">
        <v>7.99</v>
      </c>
      <c r="K30">
        <v>7.32</v>
      </c>
      <c r="L30">
        <v>7</v>
      </c>
      <c r="M30">
        <v>6.93</v>
      </c>
      <c r="N30" t="s">
        <v>7</v>
      </c>
      <c r="P30">
        <f t="shared" si="0"/>
        <v>-7.27</v>
      </c>
      <c r="S30" s="2">
        <f>P30/F30</f>
        <v>-0.51197183098591548</v>
      </c>
    </row>
    <row r="31" spans="2:19" x14ac:dyDescent="0.25">
      <c r="E31" t="s">
        <v>1192</v>
      </c>
      <c r="F31">
        <f>SUM(F27:F30)</f>
        <v>14.2501</v>
      </c>
      <c r="G31">
        <f t="shared" ref="G31:M31" si="1">SUM(G27:G30)</f>
        <v>13.146789999999999</v>
      </c>
      <c r="H31">
        <f t="shared" si="1"/>
        <v>11.3931</v>
      </c>
      <c r="I31">
        <f t="shared" si="1"/>
        <v>10.2334</v>
      </c>
      <c r="J31">
        <f t="shared" si="1"/>
        <v>9.6343999999999994</v>
      </c>
      <c r="K31">
        <f t="shared" si="1"/>
        <v>9.4695999999999998</v>
      </c>
      <c r="L31">
        <f t="shared" si="1"/>
        <v>9.5530000000000008</v>
      </c>
      <c r="M31">
        <f t="shared" si="1"/>
        <v>9.7942</v>
      </c>
      <c r="N31" t="s">
        <v>7</v>
      </c>
      <c r="P31">
        <f t="shared" si="0"/>
        <v>-4.4558999999999997</v>
      </c>
      <c r="S31" s="2">
        <f>P31/F31</f>
        <v>-0.31269254250847361</v>
      </c>
    </row>
    <row r="32" spans="2:19" x14ac:dyDescent="0.25">
      <c r="E32" t="s">
        <v>1190</v>
      </c>
      <c r="F32">
        <f>F31/$F31</f>
        <v>1</v>
      </c>
      <c r="G32">
        <f t="shared" ref="G32:M32" si="2">G31/$F31</f>
        <v>0.92257528017347246</v>
      </c>
      <c r="H32">
        <f t="shared" si="2"/>
        <v>0.79951017887593778</v>
      </c>
      <c r="I32">
        <f t="shared" si="2"/>
        <v>0.71812829383653443</v>
      </c>
      <c r="J32">
        <f t="shared" si="2"/>
        <v>0.67609350109823785</v>
      </c>
      <c r="K32">
        <f t="shared" si="2"/>
        <v>0.66452866997424576</v>
      </c>
      <c r="L32">
        <f t="shared" si="2"/>
        <v>0.67038126048238267</v>
      </c>
      <c r="M32">
        <f t="shared" si="2"/>
        <v>0.68730745749152644</v>
      </c>
    </row>
    <row r="34" spans="5:13" x14ac:dyDescent="0.25">
      <c r="E34" t="s">
        <v>1197</v>
      </c>
      <c r="F34">
        <f>(F29+F28)/F31</f>
        <v>0</v>
      </c>
      <c r="G34">
        <f t="shared" ref="G34:M34" si="3">(G29+G28)/G31</f>
        <v>7.1568801205465363E-3</v>
      </c>
      <c r="H34">
        <f t="shared" si="3"/>
        <v>3.1598072517576431E-2</v>
      </c>
      <c r="I34">
        <f t="shared" si="3"/>
        <v>9.8500986964254314E-2</v>
      </c>
      <c r="J34">
        <f t="shared" si="3"/>
        <v>0.16783608735364944</v>
      </c>
      <c r="K34">
        <f t="shared" si="3"/>
        <v>0.22387429247275495</v>
      </c>
      <c r="L34">
        <f t="shared" si="3"/>
        <v>0.26389615827488744</v>
      </c>
      <c r="M34">
        <f t="shared" si="3"/>
        <v>0.28894651936860594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8A06-84F6-4F6D-AA57-0E6E77342947}">
  <dimension ref="A1:P34"/>
  <sheetViews>
    <sheetView workbookViewId="0">
      <selection activeCell="A2" sqref="A2"/>
    </sheetView>
  </sheetViews>
  <sheetFormatPr defaultRowHeight="15" x14ac:dyDescent="0.25"/>
  <sheetData>
    <row r="1" spans="1:1" ht="15.75" x14ac:dyDescent="0.25">
      <c r="A1" s="10" t="s">
        <v>1247</v>
      </c>
    </row>
    <row r="26" spans="2:16" x14ac:dyDescent="0.25">
      <c r="B26" t="s">
        <v>0</v>
      </c>
      <c r="C26" t="s">
        <v>1</v>
      </c>
      <c r="D26" t="s">
        <v>20</v>
      </c>
      <c r="E26" t="s">
        <v>67</v>
      </c>
      <c r="F26">
        <v>2015</v>
      </c>
      <c r="G26">
        <v>2020</v>
      </c>
      <c r="H26">
        <v>2025</v>
      </c>
      <c r="I26">
        <v>2030</v>
      </c>
      <c r="J26">
        <v>2035</v>
      </c>
      <c r="K26">
        <v>2040</v>
      </c>
      <c r="L26">
        <v>2045</v>
      </c>
      <c r="M26">
        <v>2050</v>
      </c>
      <c r="N26" t="s">
        <v>2</v>
      </c>
      <c r="P26" t="s">
        <v>1198</v>
      </c>
    </row>
    <row r="27" spans="2:16" x14ac:dyDescent="0.25">
      <c r="B27" t="s">
        <v>70</v>
      </c>
      <c r="C27" t="s">
        <v>3</v>
      </c>
      <c r="D27" t="s">
        <v>61</v>
      </c>
      <c r="E27" t="s">
        <v>23</v>
      </c>
      <c r="F27">
        <v>0</v>
      </c>
      <c r="G27">
        <v>0</v>
      </c>
      <c r="H27">
        <v>5.8799999999999998E-2</v>
      </c>
      <c r="I27">
        <v>0.13400000000000001</v>
      </c>
      <c r="J27">
        <v>0.21099999999999999</v>
      </c>
      <c r="K27">
        <v>0.311</v>
      </c>
      <c r="L27">
        <v>0.46500000000000002</v>
      </c>
      <c r="M27">
        <v>0.65400000000000003</v>
      </c>
      <c r="N27" t="s">
        <v>7</v>
      </c>
      <c r="P27" t="e">
        <f>(M27-F27)/F27</f>
        <v>#DIV/0!</v>
      </c>
    </row>
    <row r="28" spans="2:16" x14ac:dyDescent="0.25">
      <c r="B28" t="s">
        <v>70</v>
      </c>
      <c r="C28" t="s">
        <v>3</v>
      </c>
      <c r="D28" t="s">
        <v>61</v>
      </c>
      <c r="E28" t="s">
        <v>9</v>
      </c>
      <c r="F28">
        <v>0</v>
      </c>
      <c r="G28">
        <v>3.82E-3</v>
      </c>
      <c r="H28">
        <v>8.6400000000000001E-3</v>
      </c>
      <c r="I28">
        <v>1.21E-2</v>
      </c>
      <c r="J28">
        <v>1.41E-2</v>
      </c>
      <c r="K28">
        <v>1.5800000000000002E-2</v>
      </c>
      <c r="L28">
        <v>1.72E-2</v>
      </c>
      <c r="M28">
        <v>1.7999999999999999E-2</v>
      </c>
      <c r="N28" t="s">
        <v>7</v>
      </c>
      <c r="P28" t="e">
        <f t="shared" ref="P28:P31" si="0">(M28-F28)/F28</f>
        <v>#DIV/0!</v>
      </c>
    </row>
    <row r="29" spans="2:16" x14ac:dyDescent="0.25">
      <c r="B29" t="s">
        <v>70</v>
      </c>
      <c r="C29" t="s">
        <v>3</v>
      </c>
      <c r="D29" t="s">
        <v>61</v>
      </c>
      <c r="E29" t="s">
        <v>12</v>
      </c>
      <c r="F29">
        <v>0</v>
      </c>
      <c r="G29">
        <v>0</v>
      </c>
      <c r="H29">
        <v>8.3500000000000005E-2</v>
      </c>
      <c r="I29">
        <v>0.192</v>
      </c>
      <c r="J29">
        <v>0.29899999999999999</v>
      </c>
      <c r="K29">
        <v>0.42599999999999999</v>
      </c>
      <c r="L29">
        <v>0.58599999999999997</v>
      </c>
      <c r="M29">
        <v>0.72599999999999998</v>
      </c>
      <c r="N29" t="s">
        <v>7</v>
      </c>
      <c r="P29" t="e">
        <f t="shared" si="0"/>
        <v>#DIV/0!</v>
      </c>
    </row>
    <row r="30" spans="2:16" x14ac:dyDescent="0.25">
      <c r="B30" t="s">
        <v>70</v>
      </c>
      <c r="C30" t="s">
        <v>3</v>
      </c>
      <c r="D30" t="s">
        <v>61</v>
      </c>
      <c r="E30" t="s">
        <v>13</v>
      </c>
      <c r="F30">
        <v>7.35</v>
      </c>
      <c r="G30">
        <v>7.55</v>
      </c>
      <c r="H30">
        <v>7.44</v>
      </c>
      <c r="I30">
        <v>7.01</v>
      </c>
      <c r="J30">
        <v>6.5</v>
      </c>
      <c r="K30">
        <v>6.13</v>
      </c>
      <c r="L30">
        <v>5.53</v>
      </c>
      <c r="M30">
        <v>5.04</v>
      </c>
      <c r="N30" t="s">
        <v>7</v>
      </c>
      <c r="P30">
        <f t="shared" si="0"/>
        <v>-0.31428571428571422</v>
      </c>
    </row>
    <row r="31" spans="2:16" x14ac:dyDescent="0.25">
      <c r="E31" t="s">
        <v>1192</v>
      </c>
      <c r="F31">
        <f>SUM(F27:F30)</f>
        <v>7.35</v>
      </c>
      <c r="G31">
        <f t="shared" ref="G31:M31" si="1">SUM(G27:G30)</f>
        <v>7.55382</v>
      </c>
      <c r="H31">
        <f t="shared" si="1"/>
        <v>7.5909400000000007</v>
      </c>
      <c r="I31">
        <f t="shared" si="1"/>
        <v>7.3480999999999996</v>
      </c>
      <c r="J31">
        <f t="shared" si="1"/>
        <v>7.0240999999999998</v>
      </c>
      <c r="K31">
        <f t="shared" si="1"/>
        <v>6.8827999999999996</v>
      </c>
      <c r="L31">
        <f t="shared" si="1"/>
        <v>6.5982000000000003</v>
      </c>
      <c r="M31">
        <f t="shared" si="1"/>
        <v>6.4380000000000006</v>
      </c>
      <c r="N31" t="s">
        <v>7</v>
      </c>
      <c r="P31">
        <f t="shared" si="0"/>
        <v>-0.1240816326530611</v>
      </c>
    </row>
    <row r="32" spans="2:16" x14ac:dyDescent="0.25">
      <c r="E32" t="s">
        <v>1190</v>
      </c>
      <c r="F32">
        <f>F31/$F31</f>
        <v>1</v>
      </c>
      <c r="G32">
        <f t="shared" ref="G32:M32" si="2">G31/$F31</f>
        <v>1.0277306122448979</v>
      </c>
      <c r="H32">
        <f t="shared" si="2"/>
        <v>1.0327809523809526</v>
      </c>
      <c r="I32">
        <f t="shared" si="2"/>
        <v>0.99974149659863942</v>
      </c>
      <c r="J32">
        <f t="shared" si="2"/>
        <v>0.95565986394557823</v>
      </c>
      <c r="K32">
        <f t="shared" si="2"/>
        <v>0.93643537414965983</v>
      </c>
      <c r="L32">
        <f t="shared" si="2"/>
        <v>0.8977142857142858</v>
      </c>
      <c r="M32">
        <f t="shared" si="2"/>
        <v>0.87591836734693895</v>
      </c>
    </row>
    <row r="34" spans="5:13" x14ac:dyDescent="0.25">
      <c r="E34" t="s">
        <v>1197</v>
      </c>
      <c r="F34">
        <f>(F29+F27)/F31</f>
        <v>0</v>
      </c>
      <c r="G34">
        <f t="shared" ref="G34:M34" si="3">(G29+G27)/G31</f>
        <v>0</v>
      </c>
      <c r="H34">
        <f t="shared" si="3"/>
        <v>1.87460314532851E-2</v>
      </c>
      <c r="I34">
        <f t="shared" si="3"/>
        <v>4.4365210054299754E-2</v>
      </c>
      <c r="J34">
        <f t="shared" si="3"/>
        <v>7.2607166754459648E-2</v>
      </c>
      <c r="K34">
        <f t="shared" si="3"/>
        <v>0.10707851455802872</v>
      </c>
      <c r="L34">
        <f t="shared" si="3"/>
        <v>0.15928586584219936</v>
      </c>
      <c r="M34">
        <f t="shared" si="3"/>
        <v>0.21435228331780051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A532-6AFA-427C-AA9C-089EAA8DEF7C}">
  <dimension ref="A1:B83"/>
  <sheetViews>
    <sheetView showGridLines="0" workbookViewId="0">
      <selection activeCell="B7" sqref="B7"/>
    </sheetView>
  </sheetViews>
  <sheetFormatPr defaultRowHeight="15" x14ac:dyDescent="0.25"/>
  <cols>
    <col min="1" max="1" width="48" customWidth="1"/>
    <col min="2" max="2" width="71.140625" customWidth="1"/>
  </cols>
  <sheetData>
    <row r="1" spans="1:2" ht="16.5" thickBot="1" x14ac:dyDescent="0.3">
      <c r="A1" s="4" t="s">
        <v>1164</v>
      </c>
    </row>
    <row r="2" spans="1:2" ht="16.5" thickBot="1" x14ac:dyDescent="0.3">
      <c r="A2" s="5" t="s">
        <v>858</v>
      </c>
      <c r="B2" s="6" t="s">
        <v>859</v>
      </c>
    </row>
    <row r="3" spans="1:2" ht="16.5" thickBot="1" x14ac:dyDescent="0.3">
      <c r="A3" s="7" t="s">
        <v>860</v>
      </c>
      <c r="B3" s="8" t="s">
        <v>861</v>
      </c>
    </row>
    <row r="4" spans="1:2" ht="16.5" thickBot="1" x14ac:dyDescent="0.3">
      <c r="A4" s="7" t="s">
        <v>862</v>
      </c>
      <c r="B4" s="8" t="s">
        <v>863</v>
      </c>
    </row>
    <row r="5" spans="1:2" ht="48" thickBot="1" x14ac:dyDescent="0.3">
      <c r="A5" s="7" t="s">
        <v>201</v>
      </c>
      <c r="B5" s="8" t="s">
        <v>864</v>
      </c>
    </row>
    <row r="6" spans="1:2" ht="16.5" thickBot="1" x14ac:dyDescent="0.3">
      <c r="A6" s="7" t="s">
        <v>865</v>
      </c>
      <c r="B6" s="8" t="s">
        <v>866</v>
      </c>
    </row>
    <row r="7" spans="1:2" ht="48" thickBot="1" x14ac:dyDescent="0.3">
      <c r="A7" s="7" t="s">
        <v>867</v>
      </c>
      <c r="B7" s="8" t="s">
        <v>868</v>
      </c>
    </row>
    <row r="8" spans="1:2" ht="16.5" thickBot="1" x14ac:dyDescent="0.3">
      <c r="A8" s="7" t="s">
        <v>869</v>
      </c>
      <c r="B8" s="8" t="s">
        <v>870</v>
      </c>
    </row>
    <row r="9" spans="1:2" ht="16.5" thickBot="1" x14ac:dyDescent="0.3">
      <c r="A9" s="7" t="s">
        <v>871</v>
      </c>
      <c r="B9" s="8" t="s">
        <v>872</v>
      </c>
    </row>
    <row r="10" spans="1:2" ht="16.5" thickBot="1" x14ac:dyDescent="0.3">
      <c r="A10" s="7" t="s">
        <v>43</v>
      </c>
      <c r="B10" s="8" t="s">
        <v>873</v>
      </c>
    </row>
    <row r="11" spans="1:2" ht="16.5" thickBot="1" x14ac:dyDescent="0.3">
      <c r="A11" s="7" t="s">
        <v>874</v>
      </c>
      <c r="B11" s="8" t="s">
        <v>875</v>
      </c>
    </row>
    <row r="12" spans="1:2" ht="16.5" thickBot="1" x14ac:dyDescent="0.3">
      <c r="A12" s="7" t="s">
        <v>876</v>
      </c>
      <c r="B12" s="8" t="s">
        <v>877</v>
      </c>
    </row>
    <row r="13" spans="1:2" ht="16.5" thickBot="1" x14ac:dyDescent="0.3">
      <c r="A13" s="7" t="s">
        <v>878</v>
      </c>
      <c r="B13" s="8" t="s">
        <v>879</v>
      </c>
    </row>
    <row r="14" spans="1:2" ht="16.5" thickBot="1" x14ac:dyDescent="0.3">
      <c r="A14" s="7" t="s">
        <v>880</v>
      </c>
      <c r="B14" s="8" t="s">
        <v>881</v>
      </c>
    </row>
    <row r="15" spans="1:2" ht="32.25" thickBot="1" x14ac:dyDescent="0.3">
      <c r="A15" s="7" t="s">
        <v>882</v>
      </c>
      <c r="B15" s="8" t="s">
        <v>883</v>
      </c>
    </row>
    <row r="16" spans="1:2" ht="16.5" thickBot="1" x14ac:dyDescent="0.3">
      <c r="A16" s="7" t="s">
        <v>76</v>
      </c>
      <c r="B16" s="8" t="s">
        <v>884</v>
      </c>
    </row>
    <row r="17" spans="1:2" ht="16.5" thickBot="1" x14ac:dyDescent="0.3">
      <c r="A17" s="7" t="s">
        <v>885</v>
      </c>
      <c r="B17" s="8" t="s">
        <v>886</v>
      </c>
    </row>
    <row r="18" spans="1:2" ht="16.5" thickBot="1" x14ac:dyDescent="0.3">
      <c r="A18" s="7" t="s">
        <v>887</v>
      </c>
      <c r="B18" s="8" t="s">
        <v>888</v>
      </c>
    </row>
    <row r="19" spans="1:2" ht="16.5" thickBot="1" x14ac:dyDescent="0.3">
      <c r="A19" s="7" t="s">
        <v>889</v>
      </c>
      <c r="B19" s="8" t="s">
        <v>890</v>
      </c>
    </row>
    <row r="20" spans="1:2" ht="16.5" thickBot="1" x14ac:dyDescent="0.3">
      <c r="A20" s="7" t="s">
        <v>891</v>
      </c>
      <c r="B20" s="8" t="s">
        <v>892</v>
      </c>
    </row>
    <row r="21" spans="1:2" ht="16.5" thickBot="1" x14ac:dyDescent="0.3">
      <c r="A21" s="7" t="s">
        <v>77</v>
      </c>
      <c r="B21" s="8" t="s">
        <v>893</v>
      </c>
    </row>
    <row r="22" spans="1:2" ht="35.25" thickBot="1" x14ac:dyDescent="0.3">
      <c r="A22" s="7" t="s">
        <v>894</v>
      </c>
      <c r="B22" s="8" t="s">
        <v>895</v>
      </c>
    </row>
    <row r="23" spans="1:2" ht="32.25" thickBot="1" x14ac:dyDescent="0.3">
      <c r="A23" s="7" t="s">
        <v>896</v>
      </c>
      <c r="B23" s="8" t="s">
        <v>897</v>
      </c>
    </row>
    <row r="24" spans="1:2" ht="79.5" thickBot="1" x14ac:dyDescent="0.3">
      <c r="A24" s="7" t="s">
        <v>898</v>
      </c>
      <c r="B24" s="8" t="s">
        <v>899</v>
      </c>
    </row>
    <row r="25" spans="1:2" ht="16.5" thickBot="1" x14ac:dyDescent="0.3">
      <c r="A25" s="7" t="s">
        <v>7</v>
      </c>
      <c r="B25" s="8" t="s">
        <v>900</v>
      </c>
    </row>
    <row r="26" spans="1:2" ht="16.5" thickBot="1" x14ac:dyDescent="0.3">
      <c r="A26" s="7" t="s">
        <v>901</v>
      </c>
      <c r="B26" s="8" t="s">
        <v>902</v>
      </c>
    </row>
    <row r="27" spans="1:2" ht="16.5" thickBot="1" x14ac:dyDescent="0.3">
      <c r="A27" s="7" t="s">
        <v>903</v>
      </c>
      <c r="B27" s="8" t="s">
        <v>904</v>
      </c>
    </row>
    <row r="28" spans="1:2" ht="16.5" thickBot="1" x14ac:dyDescent="0.3">
      <c r="A28" s="7" t="s">
        <v>905</v>
      </c>
      <c r="B28" s="8" t="s">
        <v>906</v>
      </c>
    </row>
    <row r="29" spans="1:2" ht="16.5" thickBot="1" x14ac:dyDescent="0.3">
      <c r="A29" s="7" t="s">
        <v>907</v>
      </c>
      <c r="B29" s="8" t="s">
        <v>908</v>
      </c>
    </row>
    <row r="30" spans="1:2" ht="32.25" thickBot="1" x14ac:dyDescent="0.3">
      <c r="A30" s="7" t="s">
        <v>50</v>
      </c>
      <c r="B30" s="8" t="s">
        <v>909</v>
      </c>
    </row>
    <row r="31" spans="1:2" ht="32.25" thickBot="1" x14ac:dyDescent="0.3">
      <c r="A31" s="7" t="s">
        <v>910</v>
      </c>
      <c r="B31" s="8" t="s">
        <v>911</v>
      </c>
    </row>
    <row r="32" spans="1:2" ht="32.25" thickBot="1" x14ac:dyDescent="0.3">
      <c r="A32" s="7" t="s">
        <v>912</v>
      </c>
      <c r="B32" s="8" t="s">
        <v>913</v>
      </c>
    </row>
    <row r="33" spans="1:2" ht="16.5" thickBot="1" x14ac:dyDescent="0.3">
      <c r="A33" s="7" t="s">
        <v>914</v>
      </c>
      <c r="B33" s="8" t="s">
        <v>915</v>
      </c>
    </row>
    <row r="34" spans="1:2" ht="16.5" thickBot="1" x14ac:dyDescent="0.3">
      <c r="A34" s="7" t="s">
        <v>916</v>
      </c>
      <c r="B34" s="8" t="s">
        <v>917</v>
      </c>
    </row>
    <row r="35" spans="1:2" ht="16.5" thickBot="1" x14ac:dyDescent="0.3">
      <c r="A35" s="7" t="s">
        <v>918</v>
      </c>
      <c r="B35" s="8" t="s">
        <v>919</v>
      </c>
    </row>
    <row r="36" spans="1:2" ht="19.5" thickBot="1" x14ac:dyDescent="0.3">
      <c r="A36" s="7" t="s">
        <v>920</v>
      </c>
      <c r="B36" s="8" t="s">
        <v>205</v>
      </c>
    </row>
    <row r="37" spans="1:2" ht="16.5" thickBot="1" x14ac:dyDescent="0.3">
      <c r="A37" s="7" t="s">
        <v>921</v>
      </c>
      <c r="B37" s="8" t="s">
        <v>922</v>
      </c>
    </row>
    <row r="38" spans="1:2" ht="16.5" thickBot="1" x14ac:dyDescent="0.3">
      <c r="A38" s="7" t="s">
        <v>923</v>
      </c>
      <c r="B38" s="8" t="s">
        <v>924</v>
      </c>
    </row>
    <row r="39" spans="1:2" ht="16.5" thickBot="1" x14ac:dyDescent="0.3">
      <c r="A39" s="7" t="s">
        <v>207</v>
      </c>
      <c r="B39" s="8" t="s">
        <v>925</v>
      </c>
    </row>
    <row r="40" spans="1:2" ht="16.5" thickBot="1" x14ac:dyDescent="0.3">
      <c r="A40" s="7" t="s">
        <v>926</v>
      </c>
      <c r="B40" s="8" t="s">
        <v>927</v>
      </c>
    </row>
    <row r="41" spans="1:2" ht="16.5" thickBot="1" x14ac:dyDescent="0.3">
      <c r="A41" s="7" t="s">
        <v>928</v>
      </c>
      <c r="B41" s="8" t="s">
        <v>929</v>
      </c>
    </row>
    <row r="42" spans="1:2" ht="32.25" thickBot="1" x14ac:dyDescent="0.3">
      <c r="A42" s="7" t="s">
        <v>930</v>
      </c>
      <c r="B42" s="8" t="s">
        <v>931</v>
      </c>
    </row>
    <row r="43" spans="1:2" ht="16.5" thickBot="1" x14ac:dyDescent="0.3">
      <c r="A43" s="7" t="s">
        <v>932</v>
      </c>
      <c r="B43" s="8" t="s">
        <v>933</v>
      </c>
    </row>
    <row r="44" spans="1:2" ht="16.5" thickBot="1" x14ac:dyDescent="0.3">
      <c r="A44" s="7" t="s">
        <v>934</v>
      </c>
      <c r="B44" s="8" t="s">
        <v>935</v>
      </c>
    </row>
    <row r="45" spans="1:2" ht="16.5" thickBot="1" x14ac:dyDescent="0.3">
      <c r="A45" s="7" t="s">
        <v>936</v>
      </c>
      <c r="B45" s="8" t="s">
        <v>937</v>
      </c>
    </row>
    <row r="46" spans="1:2" ht="16.5" thickBot="1" x14ac:dyDescent="0.3">
      <c r="A46" s="7" t="s">
        <v>938</v>
      </c>
      <c r="B46" s="8" t="s">
        <v>939</v>
      </c>
    </row>
    <row r="47" spans="1:2" ht="16.5" thickBot="1" x14ac:dyDescent="0.3">
      <c r="A47" s="7" t="s">
        <v>940</v>
      </c>
      <c r="B47" s="8" t="s">
        <v>941</v>
      </c>
    </row>
    <row r="48" spans="1:2" ht="16.5" thickBot="1" x14ac:dyDescent="0.3">
      <c r="A48" s="7" t="s">
        <v>209</v>
      </c>
      <c r="B48" s="8" t="s">
        <v>942</v>
      </c>
    </row>
    <row r="49" spans="1:2" ht="16.5" thickBot="1" x14ac:dyDescent="0.3">
      <c r="A49" s="7" t="s">
        <v>45</v>
      </c>
      <c r="B49" s="8" t="s">
        <v>943</v>
      </c>
    </row>
    <row r="50" spans="1:2" ht="16.5" thickBot="1" x14ac:dyDescent="0.3">
      <c r="A50" s="7" t="s">
        <v>944</v>
      </c>
      <c r="B50" s="8" t="s">
        <v>945</v>
      </c>
    </row>
    <row r="51" spans="1:2" ht="16.5" thickBot="1" x14ac:dyDescent="0.3">
      <c r="A51" s="7" t="s">
        <v>946</v>
      </c>
      <c r="B51" s="8" t="s">
        <v>947</v>
      </c>
    </row>
    <row r="52" spans="1:2" ht="16.5" thickBot="1" x14ac:dyDescent="0.3">
      <c r="A52" s="7" t="s">
        <v>4</v>
      </c>
      <c r="B52" s="8" t="s">
        <v>948</v>
      </c>
    </row>
    <row r="53" spans="1:2" ht="16.5" thickBot="1" x14ac:dyDescent="0.3">
      <c r="A53" s="7" t="s">
        <v>949</v>
      </c>
      <c r="B53" s="8" t="s">
        <v>950</v>
      </c>
    </row>
    <row r="54" spans="1:2" ht="16.5" thickBot="1" x14ac:dyDescent="0.3">
      <c r="A54" s="7" t="s">
        <v>951</v>
      </c>
      <c r="B54" s="8" t="s">
        <v>952</v>
      </c>
    </row>
    <row r="55" spans="1:2" ht="16.5" thickBot="1" x14ac:dyDescent="0.3">
      <c r="A55" s="7" t="s">
        <v>953</v>
      </c>
      <c r="B55" s="8" t="s">
        <v>954</v>
      </c>
    </row>
    <row r="56" spans="1:2" ht="32.25" thickBot="1" x14ac:dyDescent="0.3">
      <c r="A56" s="7" t="s">
        <v>955</v>
      </c>
      <c r="B56" s="8" t="s">
        <v>956</v>
      </c>
    </row>
    <row r="57" spans="1:2" ht="32.25" thickBot="1" x14ac:dyDescent="0.3">
      <c r="A57" s="7" t="s">
        <v>957</v>
      </c>
      <c r="B57" s="8" t="s">
        <v>958</v>
      </c>
    </row>
    <row r="58" spans="1:2" ht="32.25" thickBot="1" x14ac:dyDescent="0.3">
      <c r="A58" s="7" t="s">
        <v>959</v>
      </c>
      <c r="B58" s="8" t="s">
        <v>960</v>
      </c>
    </row>
    <row r="59" spans="1:2" ht="16.5" thickBot="1" x14ac:dyDescent="0.3">
      <c r="A59" s="7" t="s">
        <v>961</v>
      </c>
      <c r="B59" s="8" t="s">
        <v>962</v>
      </c>
    </row>
    <row r="60" spans="1:2" ht="16.5" thickBot="1" x14ac:dyDescent="0.3">
      <c r="A60" s="7" t="s">
        <v>963</v>
      </c>
      <c r="B60" s="8" t="s">
        <v>964</v>
      </c>
    </row>
    <row r="61" spans="1:2" ht="32.25" thickBot="1" x14ac:dyDescent="0.3">
      <c r="A61" s="7" t="s">
        <v>965</v>
      </c>
      <c r="B61" s="8" t="s">
        <v>966</v>
      </c>
    </row>
    <row r="62" spans="1:2" ht="16.5" thickBot="1" x14ac:dyDescent="0.3">
      <c r="A62" s="7" t="s">
        <v>967</v>
      </c>
      <c r="B62" s="8" t="s">
        <v>968</v>
      </c>
    </row>
    <row r="63" spans="1:2" ht="19.5" thickBot="1" x14ac:dyDescent="0.3">
      <c r="A63" s="7" t="s">
        <v>969</v>
      </c>
      <c r="B63" s="8" t="s">
        <v>970</v>
      </c>
    </row>
    <row r="64" spans="1:2" ht="32.25" thickBot="1" x14ac:dyDescent="0.3">
      <c r="A64" s="7" t="s">
        <v>971</v>
      </c>
      <c r="B64" s="8" t="s">
        <v>972</v>
      </c>
    </row>
    <row r="65" spans="1:2" ht="16.5" thickBot="1" x14ac:dyDescent="0.3">
      <c r="A65" s="7" t="s">
        <v>973</v>
      </c>
      <c r="B65" s="8" t="s">
        <v>974</v>
      </c>
    </row>
    <row r="66" spans="1:2" ht="16.5" thickBot="1" x14ac:dyDescent="0.3">
      <c r="A66" s="7" t="s">
        <v>975</v>
      </c>
      <c r="B66" s="8" t="s">
        <v>976</v>
      </c>
    </row>
    <row r="67" spans="1:2" ht="16.5" thickBot="1" x14ac:dyDescent="0.3">
      <c r="A67" s="7" t="s">
        <v>977</v>
      </c>
      <c r="B67" s="8" t="s">
        <v>978</v>
      </c>
    </row>
    <row r="68" spans="1:2" ht="32.25" thickBot="1" x14ac:dyDescent="0.3">
      <c r="A68" s="7" t="s">
        <v>979</v>
      </c>
      <c r="B68" s="8" t="s">
        <v>980</v>
      </c>
    </row>
    <row r="69" spans="1:2" ht="16.5" thickBot="1" x14ac:dyDescent="0.3">
      <c r="A69" s="7" t="s">
        <v>981</v>
      </c>
      <c r="B69" s="8" t="s">
        <v>982</v>
      </c>
    </row>
    <row r="70" spans="1:2" ht="16.5" thickBot="1" x14ac:dyDescent="0.3">
      <c r="A70" s="7" t="s">
        <v>983</v>
      </c>
      <c r="B70" s="8" t="s">
        <v>984</v>
      </c>
    </row>
    <row r="71" spans="1:2" ht="19.5" thickBot="1" x14ac:dyDescent="0.3">
      <c r="A71" s="7" t="s">
        <v>985</v>
      </c>
      <c r="B71" s="8" t="s">
        <v>986</v>
      </c>
    </row>
    <row r="72" spans="1:2" ht="16.5" thickBot="1" x14ac:dyDescent="0.3">
      <c r="A72" s="7" t="s">
        <v>987</v>
      </c>
      <c r="B72" s="8" t="s">
        <v>988</v>
      </c>
    </row>
    <row r="73" spans="1:2" ht="32.25" thickBot="1" x14ac:dyDescent="0.3">
      <c r="A73" s="7" t="s">
        <v>989</v>
      </c>
      <c r="B73" s="8" t="s">
        <v>990</v>
      </c>
    </row>
    <row r="74" spans="1:2" ht="16.5" thickBot="1" x14ac:dyDescent="0.3">
      <c r="A74" s="7" t="s">
        <v>991</v>
      </c>
      <c r="B74" s="8" t="s">
        <v>238</v>
      </c>
    </row>
    <row r="75" spans="1:2" ht="16.5" thickBot="1" x14ac:dyDescent="0.3">
      <c r="A75" s="7" t="s">
        <v>221</v>
      </c>
      <c r="B75" s="8" t="s">
        <v>992</v>
      </c>
    </row>
    <row r="76" spans="1:2" ht="16.5" thickBot="1" x14ac:dyDescent="0.3">
      <c r="A76" s="7" t="s">
        <v>993</v>
      </c>
      <c r="B76" s="8" t="s">
        <v>994</v>
      </c>
    </row>
    <row r="77" spans="1:2" ht="16.5" thickBot="1" x14ac:dyDescent="0.3">
      <c r="A77" s="7" t="s">
        <v>995</v>
      </c>
      <c r="B77" s="8" t="s">
        <v>996</v>
      </c>
    </row>
    <row r="78" spans="1:2" ht="32.25" thickBot="1" x14ac:dyDescent="0.3">
      <c r="A78" s="7" t="s">
        <v>997</v>
      </c>
      <c r="B78" s="8" t="s">
        <v>998</v>
      </c>
    </row>
    <row r="79" spans="1:2" ht="32.25" thickBot="1" x14ac:dyDescent="0.3">
      <c r="A79" s="7" t="s">
        <v>999</v>
      </c>
      <c r="B79" s="8" t="s">
        <v>1000</v>
      </c>
    </row>
    <row r="80" spans="1:2" ht="32.25" thickBot="1" x14ac:dyDescent="0.3">
      <c r="A80" s="7" t="s">
        <v>1001</v>
      </c>
      <c r="B80" s="8" t="s">
        <v>1002</v>
      </c>
    </row>
    <row r="81" spans="1:2" ht="16.5" thickBot="1" x14ac:dyDescent="0.3">
      <c r="A81" s="7" t="s">
        <v>1003</v>
      </c>
      <c r="B81" s="8" t="s">
        <v>1004</v>
      </c>
    </row>
    <row r="82" spans="1:2" ht="16.5" thickBot="1" x14ac:dyDescent="0.3">
      <c r="A82" s="7" t="s">
        <v>1005</v>
      </c>
      <c r="B82" s="8" t="s">
        <v>1006</v>
      </c>
    </row>
    <row r="83" spans="1:2" ht="32.25" thickBot="1" x14ac:dyDescent="0.3">
      <c r="A83" s="7" t="s">
        <v>1007</v>
      </c>
      <c r="B83" s="8" t="s">
        <v>1008</v>
      </c>
    </row>
  </sheetData>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39A5-7B9B-466E-9961-CEE026A0F434}">
  <dimension ref="A1:S33"/>
  <sheetViews>
    <sheetView workbookViewId="0">
      <selection activeCell="A2" sqref="A2"/>
    </sheetView>
  </sheetViews>
  <sheetFormatPr defaultRowHeight="15" x14ac:dyDescent="0.25"/>
  <cols>
    <col min="6" max="6" width="11" bestFit="1" customWidth="1"/>
    <col min="16" max="16" width="11" bestFit="1" customWidth="1"/>
  </cols>
  <sheetData>
    <row r="1" spans="1:1" ht="15.75" x14ac:dyDescent="0.25">
      <c r="A1" s="10" t="s">
        <v>1248</v>
      </c>
    </row>
    <row r="26" spans="2:19" x14ac:dyDescent="0.25">
      <c r="B26" t="s">
        <v>0</v>
      </c>
      <c r="C26" t="s">
        <v>1</v>
      </c>
      <c r="D26" t="s">
        <v>20</v>
      </c>
      <c r="E26" t="s">
        <v>67</v>
      </c>
      <c r="F26">
        <v>2015</v>
      </c>
      <c r="G26">
        <v>2020</v>
      </c>
      <c r="H26">
        <v>2025</v>
      </c>
      <c r="I26">
        <v>2030</v>
      </c>
      <c r="J26">
        <v>2035</v>
      </c>
      <c r="K26">
        <v>2040</v>
      </c>
      <c r="L26">
        <v>2045</v>
      </c>
      <c r="M26">
        <v>2050</v>
      </c>
      <c r="N26" t="s">
        <v>2</v>
      </c>
      <c r="P26" t="s">
        <v>1200</v>
      </c>
      <c r="S26" t="s">
        <v>1199</v>
      </c>
    </row>
    <row r="27" spans="2:19" x14ac:dyDescent="0.25">
      <c r="B27" t="s">
        <v>70</v>
      </c>
      <c r="C27" t="s">
        <v>3</v>
      </c>
      <c r="D27" t="s">
        <v>27</v>
      </c>
      <c r="E27" t="s">
        <v>23</v>
      </c>
      <c r="F27">
        <v>3.1300000000000001E-2</v>
      </c>
      <c r="G27">
        <v>3.5099999999999999E-2</v>
      </c>
      <c r="H27">
        <v>4.5900000000000003E-2</v>
      </c>
      <c r="I27">
        <v>7.2900000000000006E-2</v>
      </c>
      <c r="J27">
        <v>0.123</v>
      </c>
      <c r="K27">
        <v>0.16800000000000001</v>
      </c>
      <c r="L27">
        <v>0.23599999999999999</v>
      </c>
      <c r="M27">
        <v>0.35299999999999998</v>
      </c>
      <c r="N27" t="s">
        <v>7</v>
      </c>
      <c r="P27">
        <f>M27-F27</f>
        <v>0.32169999999999999</v>
      </c>
      <c r="Q27" t="s">
        <v>7</v>
      </c>
      <c r="S27" s="2">
        <f>(M27-F27)/F27</f>
        <v>10.277955271565494</v>
      </c>
    </row>
    <row r="28" spans="2:19" x14ac:dyDescent="0.25">
      <c r="B28" t="s">
        <v>70</v>
      </c>
      <c r="C28" t="s">
        <v>3</v>
      </c>
      <c r="D28" t="s">
        <v>27</v>
      </c>
      <c r="E28" t="s">
        <v>12</v>
      </c>
      <c r="F28">
        <v>0</v>
      </c>
      <c r="G28">
        <v>0</v>
      </c>
      <c r="H28">
        <v>1.06E-2</v>
      </c>
      <c r="I28">
        <v>3.9699999999999999E-2</v>
      </c>
      <c r="J28">
        <v>9.3399999999999997E-2</v>
      </c>
      <c r="K28">
        <v>0.14699999999999999</v>
      </c>
      <c r="L28">
        <v>0.246</v>
      </c>
      <c r="M28">
        <v>0.45200000000000001</v>
      </c>
      <c r="N28" t="s">
        <v>7</v>
      </c>
      <c r="P28">
        <f t="shared" ref="P28:P30" si="0">M28-F28</f>
        <v>0.45200000000000001</v>
      </c>
      <c r="Q28" t="s">
        <v>7</v>
      </c>
      <c r="S28" s="2" t="e">
        <f>(M28-F28)/F28</f>
        <v>#DIV/0!</v>
      </c>
    </row>
    <row r="29" spans="2:19" x14ac:dyDescent="0.25">
      <c r="B29" t="s">
        <v>70</v>
      </c>
      <c r="C29" t="s">
        <v>3</v>
      </c>
      <c r="D29" t="s">
        <v>27</v>
      </c>
      <c r="E29" t="s">
        <v>13</v>
      </c>
      <c r="F29">
        <v>5.5</v>
      </c>
      <c r="G29">
        <v>5.75</v>
      </c>
      <c r="H29">
        <v>5.96</v>
      </c>
      <c r="I29">
        <v>6.02</v>
      </c>
      <c r="J29">
        <v>5.94</v>
      </c>
      <c r="K29">
        <v>6.11</v>
      </c>
      <c r="L29">
        <v>6.24</v>
      </c>
      <c r="M29">
        <v>6.17</v>
      </c>
      <c r="N29" t="s">
        <v>7</v>
      </c>
      <c r="P29">
        <f t="shared" si="0"/>
        <v>0.66999999999999993</v>
      </c>
      <c r="Q29" t="s">
        <v>7</v>
      </c>
      <c r="S29" s="2">
        <f>(M29-F29)/F29</f>
        <v>0.12181818181818181</v>
      </c>
    </row>
    <row r="30" spans="2:19" x14ac:dyDescent="0.25">
      <c r="E30" t="s">
        <v>1192</v>
      </c>
      <c r="F30">
        <f>SUM(F27:F29)</f>
        <v>5.5312999999999999</v>
      </c>
      <c r="G30">
        <f t="shared" ref="G30:M30" si="1">SUM(G27:G29)</f>
        <v>5.7850999999999999</v>
      </c>
      <c r="H30">
        <f t="shared" si="1"/>
        <v>6.0164999999999997</v>
      </c>
      <c r="I30">
        <f t="shared" si="1"/>
        <v>6.1325999999999992</v>
      </c>
      <c r="J30">
        <f t="shared" si="1"/>
        <v>6.1564000000000005</v>
      </c>
      <c r="K30">
        <f t="shared" si="1"/>
        <v>6.4250000000000007</v>
      </c>
      <c r="L30">
        <f t="shared" si="1"/>
        <v>6.7220000000000004</v>
      </c>
      <c r="M30">
        <f t="shared" si="1"/>
        <v>6.9749999999999996</v>
      </c>
      <c r="N30" t="s">
        <v>7</v>
      </c>
      <c r="P30">
        <f t="shared" si="0"/>
        <v>1.4436999999999998</v>
      </c>
      <c r="Q30" t="s">
        <v>7</v>
      </c>
      <c r="S30" s="2">
        <f>(M30-F30)/F30</f>
        <v>0.26100555023231425</v>
      </c>
    </row>
    <row r="31" spans="2:19" x14ac:dyDescent="0.25">
      <c r="E31" t="s">
        <v>1190</v>
      </c>
      <c r="F31">
        <f>F30/$F30</f>
        <v>1</v>
      </c>
      <c r="G31">
        <f t="shared" ref="G31:M31" si="2">G30/$F30</f>
        <v>1.0458843309890984</v>
      </c>
      <c r="H31">
        <f t="shared" si="2"/>
        <v>1.0877189810713574</v>
      </c>
      <c r="I31">
        <f t="shared" si="2"/>
        <v>1.1087086218429663</v>
      </c>
      <c r="J31">
        <f t="shared" si="2"/>
        <v>1.1130114078064832</v>
      </c>
      <c r="K31">
        <f t="shared" si="2"/>
        <v>1.1615714208233148</v>
      </c>
      <c r="L31">
        <f t="shared" si="2"/>
        <v>1.2152658507041745</v>
      </c>
      <c r="M31">
        <f t="shared" si="2"/>
        <v>1.2610055502323143</v>
      </c>
    </row>
    <row r="33" spans="5:13" x14ac:dyDescent="0.25">
      <c r="E33" t="s">
        <v>1201</v>
      </c>
      <c r="F33" s="11">
        <f>(F28+F27)/F30</f>
        <v>5.6587059100030737E-3</v>
      </c>
      <c r="G33" s="11">
        <f t="shared" ref="G33:M33" si="3">(G28+G27)/G30</f>
        <v>6.0673108502878083E-3</v>
      </c>
      <c r="H33" s="11">
        <f t="shared" si="3"/>
        <v>9.3908418515748372E-3</v>
      </c>
      <c r="I33" s="11">
        <f t="shared" si="3"/>
        <v>1.836089097609497E-2</v>
      </c>
      <c r="J33" s="11">
        <f t="shared" si="3"/>
        <v>3.5150412578779801E-2</v>
      </c>
      <c r="K33" s="11">
        <f t="shared" si="3"/>
        <v>4.9027237354085595E-2</v>
      </c>
      <c r="L33" s="11">
        <f t="shared" si="3"/>
        <v>7.1704849747099064E-2</v>
      </c>
      <c r="M33" s="11">
        <f t="shared" si="3"/>
        <v>0.11541218637992831</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2700-F1FB-4F87-BAE8-755D49E404EE}">
  <dimension ref="A1:Z98"/>
  <sheetViews>
    <sheetView workbookViewId="0">
      <selection activeCell="A2" sqref="A2"/>
    </sheetView>
  </sheetViews>
  <sheetFormatPr defaultRowHeight="15" x14ac:dyDescent="0.25"/>
  <cols>
    <col min="5" max="5" width="15.140625" customWidth="1"/>
    <col min="16" max="16" width="22" customWidth="1"/>
    <col min="17" max="17" width="31.140625" customWidth="1"/>
  </cols>
  <sheetData>
    <row r="1" spans="1:1" ht="15.75" x14ac:dyDescent="0.25">
      <c r="A1" s="10" t="s">
        <v>1249</v>
      </c>
    </row>
    <row r="23" spans="2:26" x14ac:dyDescent="0.25">
      <c r="P23" t="s">
        <v>1206</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c r="Z26" t="s">
        <v>2</v>
      </c>
    </row>
    <row r="27" spans="2:26" x14ac:dyDescent="0.25">
      <c r="B27" t="s">
        <v>70</v>
      </c>
      <c r="C27" t="s">
        <v>3</v>
      </c>
      <c r="D27" t="s">
        <v>136</v>
      </c>
      <c r="E27" t="s">
        <v>137</v>
      </c>
      <c r="F27">
        <v>1.2999999999999999E-2</v>
      </c>
      <c r="G27">
        <v>1.4E-2</v>
      </c>
      <c r="H27">
        <v>1.6400000000000001E-2</v>
      </c>
      <c r="I27">
        <v>1.9099999999999999E-2</v>
      </c>
      <c r="J27">
        <v>2.1499999999999998E-2</v>
      </c>
      <c r="K27">
        <v>2.3199999999999998E-2</v>
      </c>
      <c r="L27">
        <v>2.4799999999999999E-2</v>
      </c>
      <c r="M27">
        <v>2.5899999999999999E-2</v>
      </c>
      <c r="N27" t="s">
        <v>7</v>
      </c>
      <c r="P27" t="s">
        <v>1202</v>
      </c>
      <c r="Q27" t="s">
        <v>1203</v>
      </c>
      <c r="R27">
        <f t="shared" ref="R27:Y27" si="0">SUM(F31:F33)</f>
        <v>2.1109</v>
      </c>
      <c r="S27">
        <f t="shared" si="0"/>
        <v>2.2786999999999997</v>
      </c>
      <c r="T27">
        <f t="shared" si="0"/>
        <v>2.423</v>
      </c>
      <c r="U27">
        <f t="shared" si="0"/>
        <v>2.5105999999999997</v>
      </c>
      <c r="V27">
        <f t="shared" si="0"/>
        <v>2.5952999999999999</v>
      </c>
      <c r="W27">
        <f t="shared" si="0"/>
        <v>2.6848999999999998</v>
      </c>
      <c r="X27">
        <f t="shared" si="0"/>
        <v>2.7818000000000001</v>
      </c>
      <c r="Y27">
        <f t="shared" si="0"/>
        <v>2.8832</v>
      </c>
      <c r="Z27" t="s">
        <v>7</v>
      </c>
    </row>
    <row r="28" spans="2:26" x14ac:dyDescent="0.25">
      <c r="B28" t="s">
        <v>70</v>
      </c>
      <c r="C28" t="s">
        <v>3</v>
      </c>
      <c r="D28" t="s">
        <v>136</v>
      </c>
      <c r="E28" t="s">
        <v>138</v>
      </c>
      <c r="F28">
        <v>6.3899999999999998E-3</v>
      </c>
      <c r="G28">
        <v>9.7199999999999995E-3</v>
      </c>
      <c r="H28">
        <v>1.52E-2</v>
      </c>
      <c r="I28">
        <v>2.1999999999999999E-2</v>
      </c>
      <c r="J28">
        <v>2.8400000000000002E-2</v>
      </c>
      <c r="K28">
        <v>3.3000000000000002E-2</v>
      </c>
      <c r="L28">
        <v>3.6999999999999998E-2</v>
      </c>
      <c r="M28">
        <v>3.8600000000000002E-2</v>
      </c>
      <c r="N28" t="s">
        <v>7</v>
      </c>
      <c r="P28" t="s">
        <v>1190</v>
      </c>
      <c r="R28">
        <f>R27/$R27</f>
        <v>1</v>
      </c>
      <c r="S28">
        <f t="shared" ref="S28:Y28" si="1">S27/$R27</f>
        <v>1.07949215974229</v>
      </c>
      <c r="T28">
        <f t="shared" si="1"/>
        <v>1.1478516272679899</v>
      </c>
      <c r="U28">
        <f t="shared" si="1"/>
        <v>1.1893505139987681</v>
      </c>
      <c r="V28">
        <f t="shared" si="1"/>
        <v>1.229475579136861</v>
      </c>
      <c r="W28">
        <f t="shared" si="1"/>
        <v>1.2719219290350088</v>
      </c>
      <c r="X28">
        <f t="shared" si="1"/>
        <v>1.3178265194940546</v>
      </c>
      <c r="Y28">
        <f t="shared" si="1"/>
        <v>1.3658629020796818</v>
      </c>
      <c r="Z28" t="s">
        <v>1209</v>
      </c>
    </row>
    <row r="29" spans="2:26" x14ac:dyDescent="0.25">
      <c r="B29" t="s">
        <v>70</v>
      </c>
      <c r="C29" t="s">
        <v>3</v>
      </c>
      <c r="D29" t="s">
        <v>136</v>
      </c>
      <c r="E29" t="s">
        <v>139</v>
      </c>
      <c r="F29">
        <v>4.9599999999999998E-2</v>
      </c>
      <c r="G29">
        <v>4.8599999999999997E-2</v>
      </c>
      <c r="H29">
        <v>4.6300000000000001E-2</v>
      </c>
      <c r="I29">
        <v>4.2200000000000001E-2</v>
      </c>
      <c r="J29">
        <v>3.7900000000000003E-2</v>
      </c>
      <c r="K29">
        <v>3.5499999999999997E-2</v>
      </c>
      <c r="L29">
        <v>3.3599999999999998E-2</v>
      </c>
      <c r="M29">
        <v>3.4599999999999999E-2</v>
      </c>
      <c r="N29" t="s">
        <v>7</v>
      </c>
    </row>
    <row r="30" spans="2:26" x14ac:dyDescent="0.25">
      <c r="B30" t="s">
        <v>70</v>
      </c>
      <c r="C30" t="s">
        <v>3</v>
      </c>
      <c r="D30" t="s">
        <v>136</v>
      </c>
      <c r="E30" t="s">
        <v>140</v>
      </c>
      <c r="F30">
        <v>4.41E-2</v>
      </c>
      <c r="G30">
        <v>4.8899999999999999E-2</v>
      </c>
      <c r="H30">
        <v>5.28E-2</v>
      </c>
      <c r="I30">
        <v>5.6899999999999999E-2</v>
      </c>
      <c r="J30">
        <v>6.0400000000000002E-2</v>
      </c>
      <c r="K30">
        <v>6.3799999999999996E-2</v>
      </c>
      <c r="L30">
        <v>6.6799999999999998E-2</v>
      </c>
      <c r="M30">
        <v>6.93E-2</v>
      </c>
      <c r="N30" t="s">
        <v>7</v>
      </c>
      <c r="P30" t="s">
        <v>1204</v>
      </c>
    </row>
    <row r="31" spans="2:26" x14ac:dyDescent="0.25">
      <c r="B31" t="s">
        <v>70</v>
      </c>
      <c r="C31" t="s">
        <v>3</v>
      </c>
      <c r="D31" t="s">
        <v>141</v>
      </c>
      <c r="E31" t="s">
        <v>142</v>
      </c>
      <c r="F31">
        <v>1.7</v>
      </c>
      <c r="G31">
        <v>1.71</v>
      </c>
      <c r="H31">
        <v>1.75</v>
      </c>
      <c r="I31">
        <v>1.73</v>
      </c>
      <c r="J31">
        <v>1.71</v>
      </c>
      <c r="K31">
        <v>1.71</v>
      </c>
      <c r="L31">
        <v>1.7</v>
      </c>
      <c r="M31">
        <v>1.76</v>
      </c>
      <c r="N31" t="s">
        <v>7</v>
      </c>
      <c r="P31" t="s">
        <v>219</v>
      </c>
      <c r="Q31" t="s">
        <v>991</v>
      </c>
      <c r="R31">
        <v>2015</v>
      </c>
      <c r="S31">
        <v>2020</v>
      </c>
      <c r="T31">
        <v>2025</v>
      </c>
      <c r="U31">
        <v>2030</v>
      </c>
      <c r="V31">
        <v>2035</v>
      </c>
      <c r="W31">
        <v>2040</v>
      </c>
      <c r="X31">
        <v>2045</v>
      </c>
      <c r="Y31">
        <v>2050</v>
      </c>
    </row>
    <row r="32" spans="2:26" x14ac:dyDescent="0.25">
      <c r="B32" t="s">
        <v>70</v>
      </c>
      <c r="C32" t="s">
        <v>3</v>
      </c>
      <c r="D32" t="s">
        <v>141</v>
      </c>
      <c r="E32" t="s">
        <v>40</v>
      </c>
      <c r="F32">
        <v>0.376</v>
      </c>
      <c r="G32">
        <v>0.53300000000000003</v>
      </c>
      <c r="H32">
        <v>0.63800000000000001</v>
      </c>
      <c r="I32">
        <v>0.747</v>
      </c>
      <c r="J32">
        <v>0.85299999999999998</v>
      </c>
      <c r="K32">
        <v>0.94299999999999995</v>
      </c>
      <c r="L32">
        <v>1.05</v>
      </c>
      <c r="M32">
        <v>1.0900000000000001</v>
      </c>
      <c r="N32" t="s">
        <v>7</v>
      </c>
      <c r="P32" t="s">
        <v>1202</v>
      </c>
      <c r="Q32" t="str">
        <f>E31</f>
        <v>air conditioning</v>
      </c>
      <c r="R32">
        <f>F31/$F31</f>
        <v>1</v>
      </c>
      <c r="S32">
        <f t="shared" ref="S32:S34" si="2">G31/$F31</f>
        <v>1.0058823529411764</v>
      </c>
      <c r="T32">
        <f t="shared" ref="T32:T34" si="3">H31/$F31</f>
        <v>1.0294117647058825</v>
      </c>
      <c r="U32">
        <f t="shared" ref="U32:U34" si="4">I31/$F31</f>
        <v>1.0176470588235293</v>
      </c>
      <c r="V32">
        <f t="shared" ref="V32:V34" si="5">J31/$F31</f>
        <v>1.0058823529411764</v>
      </c>
      <c r="W32">
        <f t="shared" ref="W32:W34" si="6">K31/$F31</f>
        <v>1.0058823529411764</v>
      </c>
      <c r="X32">
        <f t="shared" ref="X32:X34" si="7">L31/$F31</f>
        <v>1</v>
      </c>
      <c r="Y32">
        <f t="shared" ref="Y32:Y34" si="8">M31/$F31</f>
        <v>1.0352941176470589</v>
      </c>
      <c r="Z32" t="s">
        <v>1209</v>
      </c>
    </row>
    <row r="33" spans="2:26" x14ac:dyDescent="0.25">
      <c r="B33" t="s">
        <v>70</v>
      </c>
      <c r="C33" t="s">
        <v>3</v>
      </c>
      <c r="D33" t="s">
        <v>141</v>
      </c>
      <c r="E33" t="s">
        <v>143</v>
      </c>
      <c r="F33">
        <v>3.49E-2</v>
      </c>
      <c r="G33">
        <v>3.5700000000000003E-2</v>
      </c>
      <c r="H33">
        <v>3.5000000000000003E-2</v>
      </c>
      <c r="I33">
        <v>3.3599999999999998E-2</v>
      </c>
      <c r="J33">
        <v>3.2300000000000002E-2</v>
      </c>
      <c r="K33">
        <v>3.1899999999999998E-2</v>
      </c>
      <c r="L33">
        <v>3.1800000000000002E-2</v>
      </c>
      <c r="M33">
        <v>3.32E-2</v>
      </c>
      <c r="N33" t="s">
        <v>7</v>
      </c>
      <c r="P33" t="s">
        <v>1202</v>
      </c>
      <c r="Q33" t="str">
        <f>E32</f>
        <v>air conditioning hi-eff</v>
      </c>
      <c r="R33">
        <f t="shared" ref="R33:R34" si="9">F32/$F32</f>
        <v>1</v>
      </c>
      <c r="S33">
        <f t="shared" si="2"/>
        <v>1.4175531914893618</v>
      </c>
      <c r="T33">
        <f t="shared" si="3"/>
        <v>1.696808510638298</v>
      </c>
      <c r="U33">
        <f t="shared" si="4"/>
        <v>1.9867021276595744</v>
      </c>
      <c r="V33">
        <f t="shared" si="5"/>
        <v>2.2686170212765955</v>
      </c>
      <c r="W33">
        <f t="shared" si="6"/>
        <v>2.5079787234042552</v>
      </c>
      <c r="X33">
        <f t="shared" si="7"/>
        <v>2.792553191489362</v>
      </c>
      <c r="Y33">
        <f t="shared" si="8"/>
        <v>2.8989361702127661</v>
      </c>
      <c r="Z33" t="s">
        <v>1209</v>
      </c>
    </row>
    <row r="34" spans="2:26" x14ac:dyDescent="0.25">
      <c r="B34" t="s">
        <v>70</v>
      </c>
      <c r="C34" t="s">
        <v>3</v>
      </c>
      <c r="D34" t="s">
        <v>32</v>
      </c>
      <c r="E34" t="s">
        <v>144</v>
      </c>
      <c r="F34">
        <v>1.83E-2</v>
      </c>
      <c r="G34">
        <v>1.41E-2</v>
      </c>
      <c r="H34">
        <v>1.18E-2</v>
      </c>
      <c r="I34">
        <v>9.1400000000000006E-3</v>
      </c>
      <c r="J34">
        <v>6.4400000000000004E-3</v>
      </c>
      <c r="K34">
        <v>4.1700000000000001E-3</v>
      </c>
      <c r="L34">
        <v>0</v>
      </c>
      <c r="M34">
        <v>0</v>
      </c>
      <c r="N34" t="s">
        <v>7</v>
      </c>
      <c r="P34" t="s">
        <v>1202</v>
      </c>
      <c r="Q34" t="str">
        <f>E33</f>
        <v>gas cooling</v>
      </c>
      <c r="R34">
        <f t="shared" si="9"/>
        <v>1</v>
      </c>
      <c r="S34">
        <f t="shared" si="2"/>
        <v>1.0229226361031518</v>
      </c>
      <c r="T34">
        <f t="shared" si="3"/>
        <v>1.002865329512894</v>
      </c>
      <c r="U34">
        <f t="shared" si="4"/>
        <v>0.96275071633237819</v>
      </c>
      <c r="V34">
        <f t="shared" si="5"/>
        <v>0.92550143266475648</v>
      </c>
      <c r="W34">
        <f t="shared" si="6"/>
        <v>0.91404011461318047</v>
      </c>
      <c r="X34">
        <f t="shared" si="7"/>
        <v>0.9111747851002866</v>
      </c>
      <c r="Y34">
        <f t="shared" si="8"/>
        <v>0.95128939828080228</v>
      </c>
      <c r="Z34" t="s">
        <v>1209</v>
      </c>
    </row>
    <row r="35" spans="2:26" x14ac:dyDescent="0.25">
      <c r="B35" t="s">
        <v>70</v>
      </c>
      <c r="C35" t="s">
        <v>3</v>
      </c>
      <c r="D35" t="s">
        <v>32</v>
      </c>
      <c r="E35" t="s">
        <v>145</v>
      </c>
      <c r="F35">
        <v>0.16</v>
      </c>
      <c r="G35">
        <v>0.17299999999999999</v>
      </c>
      <c r="H35">
        <v>0.20100000000000001</v>
      </c>
      <c r="I35">
        <v>0.23100000000000001</v>
      </c>
      <c r="J35">
        <v>0.26</v>
      </c>
      <c r="K35">
        <v>0.28100000000000003</v>
      </c>
      <c r="L35">
        <v>0.314</v>
      </c>
      <c r="M35">
        <v>0.33</v>
      </c>
      <c r="N35" t="s">
        <v>7</v>
      </c>
    </row>
    <row r="36" spans="2:26" x14ac:dyDescent="0.25">
      <c r="B36" t="s">
        <v>70</v>
      </c>
      <c r="C36" t="s">
        <v>3</v>
      </c>
      <c r="D36" t="s">
        <v>32</v>
      </c>
      <c r="E36" t="s">
        <v>34</v>
      </c>
      <c r="F36">
        <v>9.6000000000000002E-2</v>
      </c>
      <c r="G36">
        <v>0.17199999999999999</v>
      </c>
      <c r="H36">
        <v>0.23</v>
      </c>
      <c r="I36">
        <v>0.29099999999999998</v>
      </c>
      <c r="J36">
        <v>0.35299999999999998</v>
      </c>
      <c r="K36">
        <v>0.40699999999999997</v>
      </c>
      <c r="L36">
        <v>0.498</v>
      </c>
      <c r="M36">
        <v>0.52300000000000002</v>
      </c>
      <c r="N36" t="s">
        <v>7</v>
      </c>
    </row>
    <row r="37" spans="2:26" x14ac:dyDescent="0.25">
      <c r="B37" t="s">
        <v>70</v>
      </c>
      <c r="C37" t="s">
        <v>3</v>
      </c>
      <c r="D37" t="s">
        <v>32</v>
      </c>
      <c r="E37" t="s">
        <v>146</v>
      </c>
      <c r="F37">
        <v>0.127</v>
      </c>
      <c r="G37">
        <v>0.123</v>
      </c>
      <c r="H37">
        <v>0.121</v>
      </c>
      <c r="I37">
        <v>0.114</v>
      </c>
      <c r="J37">
        <v>9.8400000000000001E-2</v>
      </c>
      <c r="K37">
        <v>7.8200000000000006E-2</v>
      </c>
      <c r="L37">
        <v>4.6100000000000002E-2</v>
      </c>
      <c r="M37">
        <v>3.8199999999999998E-2</v>
      </c>
      <c r="N37" t="s">
        <v>7</v>
      </c>
    </row>
    <row r="38" spans="2:26" x14ac:dyDescent="0.25">
      <c r="B38" t="s">
        <v>70</v>
      </c>
      <c r="C38" t="s">
        <v>3</v>
      </c>
      <c r="D38" t="s">
        <v>32</v>
      </c>
      <c r="E38" t="s">
        <v>35</v>
      </c>
      <c r="F38">
        <v>1.38</v>
      </c>
      <c r="G38">
        <v>1.21</v>
      </c>
      <c r="H38">
        <v>1.1200000000000001</v>
      </c>
      <c r="I38">
        <v>1.02</v>
      </c>
      <c r="J38">
        <v>0.91600000000000004</v>
      </c>
      <c r="K38">
        <v>0.83699999999999997</v>
      </c>
      <c r="L38">
        <v>0.67300000000000004</v>
      </c>
      <c r="M38">
        <v>0.69299999999999995</v>
      </c>
      <c r="N38" t="s">
        <v>7</v>
      </c>
    </row>
    <row r="39" spans="2:26" x14ac:dyDescent="0.25">
      <c r="B39" t="s">
        <v>70</v>
      </c>
      <c r="C39" t="s">
        <v>3</v>
      </c>
      <c r="D39" t="s">
        <v>32</v>
      </c>
      <c r="E39" t="s">
        <v>147</v>
      </c>
      <c r="F39">
        <v>0</v>
      </c>
      <c r="G39">
        <v>0.14399999999999999</v>
      </c>
      <c r="H39">
        <v>0.22500000000000001</v>
      </c>
      <c r="I39">
        <v>0.32700000000000001</v>
      </c>
      <c r="J39">
        <v>0.435</v>
      </c>
      <c r="K39">
        <v>0.53100000000000003</v>
      </c>
      <c r="L39">
        <v>0.69</v>
      </c>
      <c r="M39">
        <v>0.71499999999999997</v>
      </c>
      <c r="N39" t="s">
        <v>7</v>
      </c>
    </row>
    <row r="40" spans="2:26" x14ac:dyDescent="0.25">
      <c r="B40" t="s">
        <v>70</v>
      </c>
      <c r="C40" t="s">
        <v>3</v>
      </c>
      <c r="D40" t="s">
        <v>32</v>
      </c>
      <c r="E40" t="s">
        <v>33</v>
      </c>
      <c r="F40">
        <v>6.7199999999999996E-2</v>
      </c>
      <c r="G40">
        <v>7.0800000000000002E-2</v>
      </c>
      <c r="H40">
        <v>7.3800000000000004E-2</v>
      </c>
      <c r="I40">
        <v>7.6899999999999996E-2</v>
      </c>
      <c r="J40">
        <v>8.0399999999999999E-2</v>
      </c>
      <c r="K40">
        <v>8.3299999999999999E-2</v>
      </c>
      <c r="L40">
        <v>8.5599999999999996E-2</v>
      </c>
      <c r="M40">
        <v>8.6999999999999994E-2</v>
      </c>
      <c r="N40" t="s">
        <v>7</v>
      </c>
    </row>
    <row r="41" spans="2:26" x14ac:dyDescent="0.25">
      <c r="B41" t="s">
        <v>70</v>
      </c>
      <c r="C41" t="s">
        <v>3</v>
      </c>
      <c r="D41" t="s">
        <v>36</v>
      </c>
      <c r="E41" t="s">
        <v>37</v>
      </c>
      <c r="F41">
        <v>0</v>
      </c>
      <c r="G41">
        <v>3.8000000000000002E-4</v>
      </c>
      <c r="H41">
        <v>1.75E-3</v>
      </c>
      <c r="I41">
        <v>6.8900000000000003E-3</v>
      </c>
      <c r="J41">
        <v>1.7100000000000001E-2</v>
      </c>
      <c r="K41">
        <v>2.87E-2</v>
      </c>
      <c r="L41">
        <v>4.07E-2</v>
      </c>
      <c r="M41">
        <v>4.5499999999999999E-2</v>
      </c>
      <c r="N41" t="s">
        <v>7</v>
      </c>
    </row>
    <row r="42" spans="2:26" x14ac:dyDescent="0.25">
      <c r="B42" t="s">
        <v>70</v>
      </c>
      <c r="C42" t="s">
        <v>3</v>
      </c>
      <c r="D42" t="s">
        <v>36</v>
      </c>
      <c r="E42" t="s">
        <v>148</v>
      </c>
      <c r="F42">
        <v>0.104</v>
      </c>
      <c r="G42">
        <v>0.125</v>
      </c>
      <c r="H42">
        <v>0.156</v>
      </c>
      <c r="I42">
        <v>0.184</v>
      </c>
      <c r="J42">
        <v>0.19900000000000001</v>
      </c>
      <c r="K42">
        <v>0.19900000000000001</v>
      </c>
      <c r="L42">
        <v>0.19500000000000001</v>
      </c>
      <c r="M42">
        <v>0.188</v>
      </c>
      <c r="N42" t="s">
        <v>7</v>
      </c>
    </row>
    <row r="43" spans="2:26" x14ac:dyDescent="0.25">
      <c r="B43" t="s">
        <v>70</v>
      </c>
      <c r="C43" t="s">
        <v>3</v>
      </c>
      <c r="D43" t="s">
        <v>36</v>
      </c>
      <c r="E43" t="s">
        <v>149</v>
      </c>
      <c r="F43">
        <v>4.7E-2</v>
      </c>
      <c r="G43">
        <v>4.6399999999999997E-2</v>
      </c>
      <c r="H43">
        <v>4.4999999999999998E-2</v>
      </c>
      <c r="I43">
        <v>4.0399999999999998E-2</v>
      </c>
      <c r="J43">
        <v>3.1800000000000002E-2</v>
      </c>
      <c r="K43">
        <v>2.23E-2</v>
      </c>
      <c r="L43">
        <v>1.12E-2</v>
      </c>
      <c r="M43">
        <v>7.9399999999999991E-3</v>
      </c>
      <c r="N43" t="s">
        <v>7</v>
      </c>
    </row>
    <row r="44" spans="2:26" x14ac:dyDescent="0.25">
      <c r="B44" t="s">
        <v>70</v>
      </c>
      <c r="C44" t="s">
        <v>3</v>
      </c>
      <c r="D44" t="s">
        <v>36</v>
      </c>
      <c r="E44" t="s">
        <v>150</v>
      </c>
      <c r="F44">
        <v>0.36799999999999999</v>
      </c>
      <c r="G44">
        <v>0.33100000000000002</v>
      </c>
      <c r="H44">
        <v>0.29599999999999999</v>
      </c>
      <c r="I44">
        <v>0.249</v>
      </c>
      <c r="J44">
        <v>0.20399999999999999</v>
      </c>
      <c r="K44">
        <v>0.17599999999999999</v>
      </c>
      <c r="L44">
        <v>0.14199999999999999</v>
      </c>
      <c r="M44">
        <v>0.151</v>
      </c>
      <c r="N44" t="s">
        <v>7</v>
      </c>
    </row>
    <row r="45" spans="2:26" x14ac:dyDescent="0.25">
      <c r="B45" t="s">
        <v>70</v>
      </c>
      <c r="C45" t="s">
        <v>3</v>
      </c>
      <c r="D45" t="s">
        <v>36</v>
      </c>
      <c r="E45" t="s">
        <v>151</v>
      </c>
      <c r="F45">
        <v>0</v>
      </c>
      <c r="G45">
        <v>5.45E-2</v>
      </c>
      <c r="H45">
        <v>9.4500000000000001E-2</v>
      </c>
      <c r="I45">
        <v>0.14899999999999999</v>
      </c>
      <c r="J45">
        <v>0.20899999999999999</v>
      </c>
      <c r="K45">
        <v>0.26500000000000001</v>
      </c>
      <c r="L45">
        <v>0.32800000000000001</v>
      </c>
      <c r="M45">
        <v>0.34899999999999998</v>
      </c>
      <c r="N45" t="s">
        <v>7</v>
      </c>
    </row>
    <row r="46" spans="2:26" x14ac:dyDescent="0.25">
      <c r="B46" t="s">
        <v>70</v>
      </c>
      <c r="C46" t="s">
        <v>3</v>
      </c>
      <c r="D46" t="s">
        <v>152</v>
      </c>
      <c r="E46" t="s">
        <v>153</v>
      </c>
      <c r="F46">
        <v>12.8</v>
      </c>
      <c r="G46">
        <v>12.4</v>
      </c>
      <c r="H46">
        <v>11.8</v>
      </c>
      <c r="I46">
        <v>10.5</v>
      </c>
      <c r="J46">
        <v>8.6999999999999993</v>
      </c>
      <c r="K46">
        <v>8.7100000000000009</v>
      </c>
      <c r="L46">
        <v>8.86</v>
      </c>
      <c r="M46">
        <v>9.1199999999999992</v>
      </c>
      <c r="N46" t="s">
        <v>154</v>
      </c>
    </row>
    <row r="47" spans="2:26" x14ac:dyDescent="0.25">
      <c r="B47" t="s">
        <v>70</v>
      </c>
      <c r="C47" t="s">
        <v>3</v>
      </c>
      <c r="D47" t="s">
        <v>152</v>
      </c>
      <c r="E47" t="s">
        <v>155</v>
      </c>
      <c r="F47">
        <v>2.0099999999999998</v>
      </c>
      <c r="G47">
        <v>1.65</v>
      </c>
      <c r="H47">
        <v>1.34</v>
      </c>
      <c r="I47">
        <v>0.99199999999999999</v>
      </c>
      <c r="J47">
        <v>0.55500000000000005</v>
      </c>
      <c r="K47">
        <v>0.56299999999999994</v>
      </c>
      <c r="L47">
        <v>0.57599999999999996</v>
      </c>
      <c r="M47">
        <v>0.59399999999999997</v>
      </c>
      <c r="N47" t="s">
        <v>154</v>
      </c>
    </row>
    <row r="48" spans="2:26" x14ac:dyDescent="0.25">
      <c r="B48" t="s">
        <v>70</v>
      </c>
      <c r="C48" t="s">
        <v>3</v>
      </c>
      <c r="D48" t="s">
        <v>152</v>
      </c>
      <c r="E48" t="s">
        <v>156</v>
      </c>
      <c r="F48">
        <v>0</v>
      </c>
      <c r="G48">
        <v>2.86</v>
      </c>
      <c r="H48">
        <v>4.87</v>
      </c>
      <c r="I48">
        <v>7.58</v>
      </c>
      <c r="J48">
        <v>10.7</v>
      </c>
      <c r="K48">
        <v>11.4</v>
      </c>
      <c r="L48">
        <v>12</v>
      </c>
      <c r="M48">
        <v>12.4</v>
      </c>
      <c r="N48" t="s">
        <v>154</v>
      </c>
    </row>
    <row r="49" spans="2:14" x14ac:dyDescent="0.25">
      <c r="B49" t="s">
        <v>70</v>
      </c>
      <c r="C49" t="s">
        <v>3</v>
      </c>
      <c r="D49" t="s">
        <v>157</v>
      </c>
      <c r="E49" t="s">
        <v>23</v>
      </c>
      <c r="F49">
        <v>0.80700000000000005</v>
      </c>
      <c r="G49">
        <v>0.86199999999999999</v>
      </c>
      <c r="H49">
        <v>0.91300000000000003</v>
      </c>
      <c r="I49">
        <v>0.96099999999999997</v>
      </c>
      <c r="J49">
        <v>1</v>
      </c>
      <c r="K49">
        <v>1.04</v>
      </c>
      <c r="L49">
        <v>1.08</v>
      </c>
      <c r="M49">
        <v>1.1100000000000001</v>
      </c>
      <c r="N49" t="s">
        <v>7</v>
      </c>
    </row>
    <row r="50" spans="2:14" x14ac:dyDescent="0.25">
      <c r="B50" t="s">
        <v>70</v>
      </c>
      <c r="C50" t="s">
        <v>3</v>
      </c>
      <c r="D50" t="s">
        <v>158</v>
      </c>
      <c r="E50" t="s">
        <v>159</v>
      </c>
      <c r="F50">
        <v>0.46700000000000003</v>
      </c>
      <c r="G50">
        <v>0.51100000000000001</v>
      </c>
      <c r="H50">
        <v>0.55000000000000004</v>
      </c>
      <c r="I50">
        <v>0.58499999999999996</v>
      </c>
      <c r="J50">
        <v>0.61599999999999999</v>
      </c>
      <c r="K50">
        <v>0.64500000000000002</v>
      </c>
      <c r="L50">
        <v>0.67100000000000004</v>
      </c>
      <c r="M50">
        <v>0.69499999999999995</v>
      </c>
      <c r="N50" t="s">
        <v>7</v>
      </c>
    </row>
    <row r="51" spans="2:14" x14ac:dyDescent="0.25">
      <c r="B51" t="s">
        <v>70</v>
      </c>
      <c r="C51" t="s">
        <v>3</v>
      </c>
      <c r="D51" t="s">
        <v>160</v>
      </c>
      <c r="E51" t="s">
        <v>23</v>
      </c>
      <c r="F51">
        <v>0.93400000000000005</v>
      </c>
      <c r="G51">
        <v>1.1000000000000001</v>
      </c>
      <c r="H51">
        <v>1.21</v>
      </c>
      <c r="I51">
        <v>1.24</v>
      </c>
      <c r="J51">
        <v>1.24</v>
      </c>
      <c r="K51">
        <v>1.26</v>
      </c>
      <c r="L51">
        <v>1.29</v>
      </c>
      <c r="M51">
        <v>1.33</v>
      </c>
      <c r="N51" t="s">
        <v>7</v>
      </c>
    </row>
    <row r="52" spans="2:14" x14ac:dyDescent="0.25">
      <c r="B52" t="s">
        <v>70</v>
      </c>
      <c r="C52" t="s">
        <v>3</v>
      </c>
      <c r="D52" t="s">
        <v>160</v>
      </c>
      <c r="E52" t="s">
        <v>9</v>
      </c>
      <c r="F52">
        <v>0.65900000000000003</v>
      </c>
      <c r="G52">
        <v>0.63200000000000001</v>
      </c>
      <c r="H52">
        <v>0.623</v>
      </c>
      <c r="I52">
        <v>0.65600000000000003</v>
      </c>
      <c r="J52">
        <v>0.68400000000000005</v>
      </c>
      <c r="K52">
        <v>0.72</v>
      </c>
      <c r="L52">
        <v>0.74099999999999999</v>
      </c>
      <c r="M52">
        <v>0.75600000000000001</v>
      </c>
      <c r="N52" t="s">
        <v>7</v>
      </c>
    </row>
    <row r="53" spans="2:14" x14ac:dyDescent="0.25">
      <c r="B53" t="s">
        <v>70</v>
      </c>
      <c r="C53" t="s">
        <v>3</v>
      </c>
      <c r="D53" t="s">
        <v>160</v>
      </c>
      <c r="E53" t="s">
        <v>13</v>
      </c>
      <c r="F53">
        <v>0.32700000000000001</v>
      </c>
      <c r="G53">
        <v>0.30599999999999999</v>
      </c>
      <c r="H53">
        <v>0.32200000000000001</v>
      </c>
      <c r="I53">
        <v>0.377</v>
      </c>
      <c r="J53">
        <v>0.441</v>
      </c>
      <c r="K53">
        <v>0.48699999999999999</v>
      </c>
      <c r="L53">
        <v>0.51600000000000001</v>
      </c>
      <c r="M53">
        <v>0.54200000000000004</v>
      </c>
      <c r="N53" t="s">
        <v>7</v>
      </c>
    </row>
    <row r="54" spans="2:14" x14ac:dyDescent="0.25">
      <c r="B54" t="s">
        <v>70</v>
      </c>
      <c r="C54" t="s">
        <v>3</v>
      </c>
      <c r="D54" t="s">
        <v>161</v>
      </c>
      <c r="E54" t="s">
        <v>162</v>
      </c>
      <c r="F54">
        <v>1.25</v>
      </c>
      <c r="G54">
        <v>1.18</v>
      </c>
      <c r="H54">
        <v>1.1299999999999999</v>
      </c>
      <c r="I54">
        <v>1.0900000000000001</v>
      </c>
      <c r="J54">
        <v>1.01</v>
      </c>
      <c r="K54">
        <v>1.05</v>
      </c>
      <c r="L54">
        <v>1.0900000000000001</v>
      </c>
      <c r="M54">
        <v>1.1200000000000001</v>
      </c>
      <c r="N54" t="s">
        <v>7</v>
      </c>
    </row>
    <row r="55" spans="2:14" x14ac:dyDescent="0.25">
      <c r="B55" t="s">
        <v>70</v>
      </c>
      <c r="C55" t="s">
        <v>3</v>
      </c>
      <c r="D55" t="s">
        <v>161</v>
      </c>
      <c r="E55" t="s">
        <v>163</v>
      </c>
      <c r="F55">
        <v>0</v>
      </c>
      <c r="G55">
        <v>0.14799999999999999</v>
      </c>
      <c r="H55">
        <v>0.27100000000000002</v>
      </c>
      <c r="I55">
        <v>0.39300000000000002</v>
      </c>
      <c r="J55">
        <v>0.53400000000000003</v>
      </c>
      <c r="K55">
        <v>0.55600000000000005</v>
      </c>
      <c r="L55">
        <v>0.57499999999999996</v>
      </c>
      <c r="M55">
        <v>0.59399999999999997</v>
      </c>
      <c r="N55" t="s">
        <v>7</v>
      </c>
    </row>
    <row r="56" spans="2:14" x14ac:dyDescent="0.25">
      <c r="B56" t="s">
        <v>70</v>
      </c>
      <c r="C56" t="s">
        <v>3</v>
      </c>
      <c r="D56" t="s">
        <v>164</v>
      </c>
      <c r="E56" t="s">
        <v>165</v>
      </c>
      <c r="F56">
        <v>0.36</v>
      </c>
      <c r="G56">
        <v>0.39300000000000002</v>
      </c>
      <c r="H56">
        <v>0.42899999999999999</v>
      </c>
      <c r="I56">
        <v>0.47199999999999998</v>
      </c>
      <c r="J56">
        <v>0.51600000000000001</v>
      </c>
      <c r="K56">
        <v>0.55700000000000005</v>
      </c>
      <c r="L56">
        <v>0.59499999999999997</v>
      </c>
      <c r="M56">
        <v>0.59799999999999998</v>
      </c>
      <c r="N56" t="s">
        <v>166</v>
      </c>
    </row>
    <row r="57" spans="2:14" x14ac:dyDescent="0.25">
      <c r="B57" t="s">
        <v>70</v>
      </c>
      <c r="C57" t="s">
        <v>3</v>
      </c>
      <c r="D57" t="s">
        <v>164</v>
      </c>
      <c r="E57" t="s">
        <v>167</v>
      </c>
      <c r="F57">
        <v>0.13300000000000001</v>
      </c>
      <c r="G57">
        <v>0.13200000000000001</v>
      </c>
      <c r="H57">
        <v>0.127</v>
      </c>
      <c r="I57">
        <v>0.113</v>
      </c>
      <c r="J57">
        <v>9.5000000000000001E-2</v>
      </c>
      <c r="K57">
        <v>7.9000000000000001E-2</v>
      </c>
      <c r="L57">
        <v>6.2399999999999997E-2</v>
      </c>
      <c r="M57">
        <v>8.09E-2</v>
      </c>
      <c r="N57" t="s">
        <v>166</v>
      </c>
    </row>
    <row r="58" spans="2:14" x14ac:dyDescent="0.25">
      <c r="B58" t="s">
        <v>70</v>
      </c>
      <c r="C58" t="s">
        <v>3</v>
      </c>
      <c r="D58" t="s">
        <v>168</v>
      </c>
      <c r="E58" t="s">
        <v>169</v>
      </c>
      <c r="F58">
        <v>102</v>
      </c>
      <c r="G58">
        <v>98.1</v>
      </c>
      <c r="H58">
        <v>97.2</v>
      </c>
      <c r="I58">
        <v>95</v>
      </c>
      <c r="J58">
        <v>90.3</v>
      </c>
      <c r="K58">
        <v>94.9</v>
      </c>
      <c r="L58">
        <v>98.9</v>
      </c>
      <c r="M58">
        <v>103</v>
      </c>
      <c r="N58" t="s">
        <v>170</v>
      </c>
    </row>
    <row r="59" spans="2:14" x14ac:dyDescent="0.25">
      <c r="B59" t="s">
        <v>70</v>
      </c>
      <c r="C59" t="s">
        <v>3</v>
      </c>
      <c r="D59" t="s">
        <v>168</v>
      </c>
      <c r="E59" t="s">
        <v>171</v>
      </c>
      <c r="F59">
        <v>0</v>
      </c>
      <c r="G59">
        <v>14</v>
      </c>
      <c r="H59">
        <v>25.4</v>
      </c>
      <c r="I59">
        <v>36</v>
      </c>
      <c r="J59">
        <v>47.9</v>
      </c>
      <c r="K59">
        <v>50</v>
      </c>
      <c r="L59">
        <v>52.4</v>
      </c>
      <c r="M59">
        <v>54.7</v>
      </c>
      <c r="N59" t="s">
        <v>170</v>
      </c>
    </row>
    <row r="60" spans="2:14" x14ac:dyDescent="0.25">
      <c r="B60" t="s">
        <v>70</v>
      </c>
      <c r="C60" t="s">
        <v>3</v>
      </c>
      <c r="D60" t="s">
        <v>172</v>
      </c>
      <c r="E60" t="s">
        <v>173</v>
      </c>
      <c r="F60">
        <v>35.299999999999997</v>
      </c>
      <c r="G60">
        <v>35.799999999999997</v>
      </c>
      <c r="H60">
        <v>37.5</v>
      </c>
      <c r="I60">
        <v>39</v>
      </c>
      <c r="J60">
        <v>39.9</v>
      </c>
      <c r="K60">
        <v>42.1</v>
      </c>
      <c r="L60">
        <v>44.1</v>
      </c>
      <c r="M60">
        <v>46</v>
      </c>
      <c r="N60" t="s">
        <v>174</v>
      </c>
    </row>
    <row r="61" spans="2:14" x14ac:dyDescent="0.25">
      <c r="B61" t="s">
        <v>70</v>
      </c>
      <c r="C61" t="s">
        <v>3</v>
      </c>
      <c r="D61" t="s">
        <v>172</v>
      </c>
      <c r="E61" t="s">
        <v>175</v>
      </c>
      <c r="F61">
        <v>0</v>
      </c>
      <c r="G61">
        <v>1.58</v>
      </c>
      <c r="H61">
        <v>3.05</v>
      </c>
      <c r="I61">
        <v>4.49</v>
      </c>
      <c r="J61">
        <v>6.12</v>
      </c>
      <c r="K61">
        <v>6.45</v>
      </c>
      <c r="L61">
        <v>6.77</v>
      </c>
      <c r="M61">
        <v>7.06</v>
      </c>
      <c r="N61" t="s">
        <v>174</v>
      </c>
    </row>
    <row r="62" spans="2:14" x14ac:dyDescent="0.25">
      <c r="B62" t="s">
        <v>70</v>
      </c>
      <c r="C62" t="s">
        <v>3</v>
      </c>
      <c r="D62" t="s">
        <v>176</v>
      </c>
      <c r="E62" t="s">
        <v>23</v>
      </c>
      <c r="F62">
        <v>0.13200000000000001</v>
      </c>
      <c r="G62">
        <v>0.14299999999999999</v>
      </c>
      <c r="H62">
        <v>0.153</v>
      </c>
      <c r="I62">
        <v>0.161</v>
      </c>
      <c r="J62">
        <v>0.16800000000000001</v>
      </c>
      <c r="K62">
        <v>0.17399999999999999</v>
      </c>
      <c r="L62">
        <v>0.18</v>
      </c>
      <c r="M62">
        <v>0.185</v>
      </c>
      <c r="N62" t="s">
        <v>7</v>
      </c>
    </row>
    <row r="63" spans="2:14" x14ac:dyDescent="0.25">
      <c r="B63" t="s">
        <v>70</v>
      </c>
      <c r="C63" t="s">
        <v>3</v>
      </c>
      <c r="D63" t="s">
        <v>177</v>
      </c>
      <c r="E63" t="s">
        <v>178</v>
      </c>
      <c r="F63">
        <v>6.2600000000000003E-2</v>
      </c>
      <c r="G63">
        <v>7.0400000000000004E-2</v>
      </c>
      <c r="H63">
        <v>8.0199999999999994E-2</v>
      </c>
      <c r="I63">
        <v>9.0999999999999998E-2</v>
      </c>
      <c r="J63">
        <v>0.1</v>
      </c>
      <c r="K63">
        <v>0.109</v>
      </c>
      <c r="L63">
        <v>0.112</v>
      </c>
      <c r="M63">
        <v>0.115</v>
      </c>
      <c r="N63" t="s">
        <v>7</v>
      </c>
    </row>
    <row r="64" spans="2:14" x14ac:dyDescent="0.25">
      <c r="B64" t="s">
        <v>70</v>
      </c>
      <c r="C64" t="s">
        <v>3</v>
      </c>
      <c r="D64" t="s">
        <v>177</v>
      </c>
      <c r="E64" t="s">
        <v>179</v>
      </c>
      <c r="F64">
        <v>5.2400000000000002E-2</v>
      </c>
      <c r="G64">
        <v>4.8599999999999997E-2</v>
      </c>
      <c r="H64">
        <v>4.3400000000000001E-2</v>
      </c>
      <c r="I64">
        <v>3.6299999999999999E-2</v>
      </c>
      <c r="J64">
        <v>3.0300000000000001E-2</v>
      </c>
      <c r="K64">
        <v>2.4500000000000001E-2</v>
      </c>
      <c r="L64">
        <v>2.5499999999999998E-2</v>
      </c>
      <c r="M64">
        <v>2.63E-2</v>
      </c>
      <c r="N64" t="s">
        <v>7</v>
      </c>
    </row>
    <row r="65" spans="2:14" x14ac:dyDescent="0.25">
      <c r="B65" t="s">
        <v>70</v>
      </c>
      <c r="C65" t="s">
        <v>3</v>
      </c>
      <c r="D65" t="s">
        <v>177</v>
      </c>
      <c r="E65" t="s">
        <v>180</v>
      </c>
      <c r="F65">
        <v>0</v>
      </c>
      <c r="G65">
        <v>3.7499999999999999E-3</v>
      </c>
      <c r="H65">
        <v>6.7999999999999996E-3</v>
      </c>
      <c r="I65">
        <v>1.0500000000000001E-2</v>
      </c>
      <c r="J65">
        <v>1.3599999999999999E-2</v>
      </c>
      <c r="K65">
        <v>1.7000000000000001E-2</v>
      </c>
      <c r="L65">
        <v>1.77E-2</v>
      </c>
      <c r="M65">
        <v>1.83E-2</v>
      </c>
      <c r="N65" t="s">
        <v>7</v>
      </c>
    </row>
    <row r="66" spans="2:14" x14ac:dyDescent="0.25">
      <c r="B66" t="s">
        <v>70</v>
      </c>
      <c r="C66" t="s">
        <v>3</v>
      </c>
      <c r="D66" t="s">
        <v>177</v>
      </c>
      <c r="E66" t="s">
        <v>181</v>
      </c>
      <c r="F66">
        <v>5.7000000000000002E-3</v>
      </c>
      <c r="G66">
        <v>5.1599999999999997E-3</v>
      </c>
      <c r="H66">
        <v>4.5100000000000001E-3</v>
      </c>
      <c r="I66">
        <v>3.62E-3</v>
      </c>
      <c r="J66">
        <v>2.8500000000000001E-3</v>
      </c>
      <c r="K66">
        <v>2.0899999999999998E-3</v>
      </c>
      <c r="L66">
        <v>2.16E-3</v>
      </c>
      <c r="M66">
        <v>2.2799999999999999E-3</v>
      </c>
      <c r="N66" t="s">
        <v>7</v>
      </c>
    </row>
    <row r="67" spans="2:14" x14ac:dyDescent="0.25">
      <c r="B67" t="s">
        <v>70</v>
      </c>
      <c r="C67" t="s">
        <v>3</v>
      </c>
      <c r="D67" t="s">
        <v>177</v>
      </c>
      <c r="E67" t="s">
        <v>182</v>
      </c>
      <c r="F67">
        <v>0</v>
      </c>
      <c r="G67">
        <v>3.9100000000000002E-4</v>
      </c>
      <c r="H67">
        <v>7.2099999999999996E-4</v>
      </c>
      <c r="I67">
        <v>1.1100000000000001E-3</v>
      </c>
      <c r="J67">
        <v>1.42E-3</v>
      </c>
      <c r="K67">
        <v>1.7700000000000001E-3</v>
      </c>
      <c r="L67">
        <v>1.83E-3</v>
      </c>
      <c r="M67">
        <v>1.9300000000000001E-3</v>
      </c>
      <c r="N67" t="s">
        <v>7</v>
      </c>
    </row>
    <row r="68" spans="2:14" x14ac:dyDescent="0.25">
      <c r="B68" t="s">
        <v>70</v>
      </c>
      <c r="C68" t="s">
        <v>3</v>
      </c>
      <c r="D68" t="s">
        <v>39</v>
      </c>
      <c r="E68" t="s">
        <v>142</v>
      </c>
      <c r="F68">
        <v>3.45</v>
      </c>
      <c r="G68">
        <v>3.79</v>
      </c>
      <c r="H68">
        <v>4.05</v>
      </c>
      <c r="I68">
        <v>4.2300000000000004</v>
      </c>
      <c r="J68">
        <v>4.4000000000000004</v>
      </c>
      <c r="K68">
        <v>4.55</v>
      </c>
      <c r="L68">
        <v>4.7300000000000004</v>
      </c>
      <c r="M68">
        <v>4.91</v>
      </c>
      <c r="N68" t="s">
        <v>7</v>
      </c>
    </row>
    <row r="69" spans="2:14" x14ac:dyDescent="0.25">
      <c r="B69" t="s">
        <v>70</v>
      </c>
      <c r="C69" t="s">
        <v>3</v>
      </c>
      <c r="D69" t="s">
        <v>39</v>
      </c>
      <c r="E69" t="s">
        <v>40</v>
      </c>
      <c r="F69">
        <v>0</v>
      </c>
      <c r="G69">
        <v>7.8499999999999993E-3</v>
      </c>
      <c r="H69">
        <v>1.26E-2</v>
      </c>
      <c r="I69">
        <v>1.7600000000000001E-2</v>
      </c>
      <c r="J69">
        <v>2.23E-2</v>
      </c>
      <c r="K69">
        <v>2.64E-2</v>
      </c>
      <c r="L69">
        <v>3.1600000000000003E-2</v>
      </c>
      <c r="M69">
        <v>3.3000000000000002E-2</v>
      </c>
      <c r="N69" t="s">
        <v>7</v>
      </c>
    </row>
    <row r="70" spans="2:14" x14ac:dyDescent="0.25">
      <c r="B70" t="s">
        <v>70</v>
      </c>
      <c r="C70" t="s">
        <v>3</v>
      </c>
      <c r="D70" t="s">
        <v>183</v>
      </c>
      <c r="E70" t="s">
        <v>184</v>
      </c>
      <c r="F70">
        <v>17.7</v>
      </c>
      <c r="G70">
        <v>17</v>
      </c>
      <c r="H70">
        <v>16.2</v>
      </c>
      <c r="I70">
        <v>14.8</v>
      </c>
      <c r="J70">
        <v>13.7</v>
      </c>
      <c r="K70">
        <v>12.5</v>
      </c>
      <c r="L70">
        <v>12.9</v>
      </c>
      <c r="M70">
        <v>13.4</v>
      </c>
      <c r="N70" t="s">
        <v>174</v>
      </c>
    </row>
    <row r="71" spans="2:14" x14ac:dyDescent="0.25">
      <c r="B71" t="s">
        <v>70</v>
      </c>
      <c r="C71" t="s">
        <v>3</v>
      </c>
      <c r="D71" t="s">
        <v>183</v>
      </c>
      <c r="E71" t="s">
        <v>185</v>
      </c>
      <c r="F71">
        <v>0</v>
      </c>
      <c r="G71">
        <v>2.52</v>
      </c>
      <c r="H71">
        <v>4.88</v>
      </c>
      <c r="I71">
        <v>7.57</v>
      </c>
      <c r="J71">
        <v>9.83</v>
      </c>
      <c r="K71">
        <v>12.2</v>
      </c>
      <c r="L71">
        <v>12.7</v>
      </c>
      <c r="M71">
        <v>13.2</v>
      </c>
      <c r="N71" t="s">
        <v>174</v>
      </c>
    </row>
    <row r="72" spans="2:14" x14ac:dyDescent="0.25">
      <c r="B72" t="s">
        <v>70</v>
      </c>
      <c r="C72" t="s">
        <v>3</v>
      </c>
      <c r="D72" t="s">
        <v>186</v>
      </c>
      <c r="E72" t="s">
        <v>187</v>
      </c>
      <c r="F72">
        <v>0.10299999999999999</v>
      </c>
      <c r="G72">
        <v>9.8100000000000007E-2</v>
      </c>
      <c r="H72">
        <v>9.2700000000000005E-2</v>
      </c>
      <c r="I72">
        <v>8.4699999999999998E-2</v>
      </c>
      <c r="J72">
        <v>7.7899999999999997E-2</v>
      </c>
      <c r="K72">
        <v>7.0800000000000002E-2</v>
      </c>
      <c r="L72">
        <v>7.2999999999999995E-2</v>
      </c>
      <c r="M72">
        <v>7.51E-2</v>
      </c>
      <c r="N72" t="s">
        <v>7</v>
      </c>
    </row>
    <row r="73" spans="2:14" x14ac:dyDescent="0.25">
      <c r="B73" t="s">
        <v>70</v>
      </c>
      <c r="C73" t="s">
        <v>3</v>
      </c>
      <c r="D73" t="s">
        <v>186</v>
      </c>
      <c r="E73" t="s">
        <v>188</v>
      </c>
      <c r="F73">
        <v>0</v>
      </c>
      <c r="G73">
        <v>1.14E-2</v>
      </c>
      <c r="H73">
        <v>2.2800000000000001E-2</v>
      </c>
      <c r="I73">
        <v>3.6600000000000001E-2</v>
      </c>
      <c r="J73">
        <v>4.82E-2</v>
      </c>
      <c r="K73">
        <v>6.0100000000000001E-2</v>
      </c>
      <c r="L73">
        <v>6.2E-2</v>
      </c>
      <c r="M73">
        <v>6.3899999999999998E-2</v>
      </c>
      <c r="N73" t="s">
        <v>7</v>
      </c>
    </row>
    <row r="74" spans="2:14" x14ac:dyDescent="0.25">
      <c r="B74" t="s">
        <v>70</v>
      </c>
      <c r="C74" t="s">
        <v>3</v>
      </c>
      <c r="D74" t="s">
        <v>189</v>
      </c>
      <c r="E74" t="s">
        <v>23</v>
      </c>
      <c r="F74">
        <v>0.123</v>
      </c>
      <c r="G74">
        <v>0.13300000000000001</v>
      </c>
      <c r="H74">
        <v>0.14199999999999999</v>
      </c>
      <c r="I74">
        <v>0.14899999999999999</v>
      </c>
      <c r="J74">
        <v>0.155</v>
      </c>
      <c r="K74">
        <v>0.161</v>
      </c>
      <c r="L74">
        <v>0.16700000000000001</v>
      </c>
      <c r="M74">
        <v>0.17199999999999999</v>
      </c>
      <c r="N74" t="s">
        <v>7</v>
      </c>
    </row>
    <row r="75" spans="2:14" x14ac:dyDescent="0.25">
      <c r="B75" t="s">
        <v>70</v>
      </c>
      <c r="C75" t="s">
        <v>3</v>
      </c>
      <c r="D75" t="s">
        <v>190</v>
      </c>
      <c r="E75" t="s">
        <v>144</v>
      </c>
      <c r="F75">
        <v>0</v>
      </c>
      <c r="G75">
        <v>0</v>
      </c>
      <c r="H75">
        <v>0</v>
      </c>
      <c r="I75">
        <v>0</v>
      </c>
      <c r="J75">
        <v>0</v>
      </c>
      <c r="K75">
        <v>0</v>
      </c>
      <c r="L75">
        <v>0</v>
      </c>
      <c r="M75">
        <v>0</v>
      </c>
      <c r="N75" t="s">
        <v>7</v>
      </c>
    </row>
    <row r="76" spans="2:14" x14ac:dyDescent="0.25">
      <c r="B76" t="s">
        <v>70</v>
      </c>
      <c r="C76" t="s">
        <v>3</v>
      </c>
      <c r="D76" t="s">
        <v>190</v>
      </c>
      <c r="E76" t="s">
        <v>145</v>
      </c>
      <c r="F76">
        <v>0.56999999999999995</v>
      </c>
      <c r="G76">
        <v>0.5</v>
      </c>
      <c r="H76">
        <v>0.45700000000000002</v>
      </c>
      <c r="I76">
        <v>0.39600000000000002</v>
      </c>
      <c r="J76">
        <v>0.32400000000000001</v>
      </c>
      <c r="K76">
        <v>0.251</v>
      </c>
      <c r="L76">
        <v>0.191</v>
      </c>
      <c r="M76">
        <v>0.14799999999999999</v>
      </c>
      <c r="N76" t="s">
        <v>7</v>
      </c>
    </row>
    <row r="77" spans="2:14" x14ac:dyDescent="0.25">
      <c r="B77" t="s">
        <v>70</v>
      </c>
      <c r="C77" t="s">
        <v>3</v>
      </c>
      <c r="D77" t="s">
        <v>190</v>
      </c>
      <c r="E77" t="s">
        <v>34</v>
      </c>
      <c r="F77">
        <v>0.48599999999999999</v>
      </c>
      <c r="G77">
        <v>0.98</v>
      </c>
      <c r="H77">
        <v>1.31</v>
      </c>
      <c r="I77">
        <v>1.69</v>
      </c>
      <c r="J77">
        <v>2.14</v>
      </c>
      <c r="K77">
        <v>2.58</v>
      </c>
      <c r="L77">
        <v>2.99</v>
      </c>
      <c r="M77">
        <v>3.32</v>
      </c>
      <c r="N77" t="s">
        <v>7</v>
      </c>
    </row>
    <row r="78" spans="2:14" x14ac:dyDescent="0.25">
      <c r="B78" t="s">
        <v>70</v>
      </c>
      <c r="C78" t="s">
        <v>3</v>
      </c>
      <c r="D78" t="s">
        <v>190</v>
      </c>
      <c r="E78" t="s">
        <v>146</v>
      </c>
      <c r="F78">
        <v>0.38</v>
      </c>
      <c r="G78">
        <v>0.34499999999999997</v>
      </c>
      <c r="H78">
        <v>0.318</v>
      </c>
      <c r="I78">
        <v>0.27800000000000002</v>
      </c>
      <c r="J78">
        <v>0.22800000000000001</v>
      </c>
      <c r="K78">
        <v>0.17499999999999999</v>
      </c>
      <c r="L78">
        <v>0.127</v>
      </c>
      <c r="M78">
        <v>8.8200000000000001E-2</v>
      </c>
      <c r="N78" t="s">
        <v>7</v>
      </c>
    </row>
    <row r="79" spans="2:14" x14ac:dyDescent="0.25">
      <c r="B79" t="s">
        <v>70</v>
      </c>
      <c r="C79" t="s">
        <v>3</v>
      </c>
      <c r="D79" t="s">
        <v>190</v>
      </c>
      <c r="E79" t="s">
        <v>191</v>
      </c>
      <c r="F79">
        <v>1.9099999999999999E-2</v>
      </c>
      <c r="G79">
        <v>2.9499999999999998E-2</v>
      </c>
      <c r="H79">
        <v>3.3300000000000003E-2</v>
      </c>
      <c r="I79">
        <v>3.6799999999999999E-2</v>
      </c>
      <c r="J79">
        <v>3.9E-2</v>
      </c>
      <c r="K79">
        <v>3.8800000000000001E-2</v>
      </c>
      <c r="L79">
        <v>3.5799999999999998E-2</v>
      </c>
      <c r="M79">
        <v>3.0099999999999998E-2</v>
      </c>
      <c r="N79" t="s">
        <v>7</v>
      </c>
    </row>
    <row r="80" spans="2:14" x14ac:dyDescent="0.25">
      <c r="B80" t="s">
        <v>70</v>
      </c>
      <c r="C80" t="s">
        <v>3</v>
      </c>
      <c r="D80" t="s">
        <v>190</v>
      </c>
      <c r="E80" t="s">
        <v>35</v>
      </c>
      <c r="F80">
        <v>2.36</v>
      </c>
      <c r="G80">
        <v>2.14</v>
      </c>
      <c r="H80">
        <v>1.99</v>
      </c>
      <c r="I80">
        <v>1.77</v>
      </c>
      <c r="J80">
        <v>1.51</v>
      </c>
      <c r="K80">
        <v>1.26</v>
      </c>
      <c r="L80">
        <v>1.06</v>
      </c>
      <c r="M80">
        <v>0.91700000000000004</v>
      </c>
      <c r="N80" t="s">
        <v>7</v>
      </c>
    </row>
    <row r="81" spans="2:14" x14ac:dyDescent="0.25">
      <c r="B81" t="s">
        <v>70</v>
      </c>
      <c r="C81" t="s">
        <v>3</v>
      </c>
      <c r="D81" t="s">
        <v>190</v>
      </c>
      <c r="E81" t="s">
        <v>147</v>
      </c>
      <c r="F81">
        <v>7.3999999999999996E-2</v>
      </c>
      <c r="G81">
        <v>0.14499999999999999</v>
      </c>
      <c r="H81">
        <v>0.17699999999999999</v>
      </c>
      <c r="I81">
        <v>0.22</v>
      </c>
      <c r="J81">
        <v>0.27600000000000002</v>
      </c>
      <c r="K81">
        <v>0.33600000000000002</v>
      </c>
      <c r="L81">
        <v>0.39300000000000002</v>
      </c>
      <c r="M81">
        <v>0.436</v>
      </c>
      <c r="N81" t="s">
        <v>7</v>
      </c>
    </row>
    <row r="82" spans="2:14" x14ac:dyDescent="0.25">
      <c r="B82" t="s">
        <v>70</v>
      </c>
      <c r="C82" t="s">
        <v>3</v>
      </c>
      <c r="D82" t="s">
        <v>190</v>
      </c>
      <c r="E82" t="s">
        <v>33</v>
      </c>
      <c r="F82">
        <v>0.16800000000000001</v>
      </c>
      <c r="G82">
        <v>0.16200000000000001</v>
      </c>
      <c r="H82">
        <v>0.155</v>
      </c>
      <c r="I82">
        <v>0.14599999999999999</v>
      </c>
      <c r="J82">
        <v>0.13500000000000001</v>
      </c>
      <c r="K82">
        <v>0.124</v>
      </c>
      <c r="L82">
        <v>0.115</v>
      </c>
      <c r="M82">
        <v>0.107</v>
      </c>
      <c r="N82" t="s">
        <v>7</v>
      </c>
    </row>
    <row r="83" spans="2:14" x14ac:dyDescent="0.25">
      <c r="B83" t="s">
        <v>70</v>
      </c>
      <c r="C83" t="s">
        <v>3</v>
      </c>
      <c r="D83" t="s">
        <v>41</v>
      </c>
      <c r="E83" t="s">
        <v>37</v>
      </c>
      <c r="F83">
        <v>0</v>
      </c>
      <c r="G83">
        <v>1.1800000000000001E-3</v>
      </c>
      <c r="H83">
        <v>3.9399999999999999E-3</v>
      </c>
      <c r="I83">
        <v>1.5299999999999999E-2</v>
      </c>
      <c r="J83">
        <v>4.7300000000000002E-2</v>
      </c>
      <c r="K83">
        <v>7.2800000000000004E-2</v>
      </c>
      <c r="L83">
        <v>9.4299999999999995E-2</v>
      </c>
      <c r="M83">
        <v>0.109</v>
      </c>
      <c r="N83" t="s">
        <v>7</v>
      </c>
    </row>
    <row r="84" spans="2:14" x14ac:dyDescent="0.25">
      <c r="B84" t="s">
        <v>70</v>
      </c>
      <c r="C84" t="s">
        <v>3</v>
      </c>
      <c r="D84" t="s">
        <v>41</v>
      </c>
      <c r="E84" t="s">
        <v>148</v>
      </c>
      <c r="F84">
        <v>0.64</v>
      </c>
      <c r="G84">
        <v>0.60199999999999998</v>
      </c>
      <c r="H84">
        <v>0.61</v>
      </c>
      <c r="I84">
        <v>0.60799999999999998</v>
      </c>
      <c r="J84">
        <v>0.56799999999999995</v>
      </c>
      <c r="K84">
        <v>0.56999999999999995</v>
      </c>
      <c r="L84">
        <v>0.56999999999999995</v>
      </c>
      <c r="M84">
        <v>0.57899999999999996</v>
      </c>
      <c r="N84" t="s">
        <v>7</v>
      </c>
    </row>
    <row r="85" spans="2:14" x14ac:dyDescent="0.25">
      <c r="B85" t="s">
        <v>70</v>
      </c>
      <c r="C85" t="s">
        <v>3</v>
      </c>
      <c r="D85" t="s">
        <v>41</v>
      </c>
      <c r="E85" t="s">
        <v>192</v>
      </c>
      <c r="F85">
        <v>0</v>
      </c>
      <c r="G85">
        <v>0.14299999999999999</v>
      </c>
      <c r="H85">
        <v>0.252</v>
      </c>
      <c r="I85">
        <v>0.35199999999999998</v>
      </c>
      <c r="J85">
        <v>0.48299999999999998</v>
      </c>
      <c r="K85">
        <v>0.48499999999999999</v>
      </c>
      <c r="L85">
        <v>0.48699999999999999</v>
      </c>
      <c r="M85">
        <v>0.496</v>
      </c>
      <c r="N85" t="s">
        <v>7</v>
      </c>
    </row>
    <row r="86" spans="2:14" x14ac:dyDescent="0.25">
      <c r="B86" t="s">
        <v>70</v>
      </c>
      <c r="C86" t="s">
        <v>3</v>
      </c>
      <c r="D86" t="s">
        <v>41</v>
      </c>
      <c r="E86" t="s">
        <v>149</v>
      </c>
      <c r="F86">
        <v>5.6399999999999999E-2</v>
      </c>
      <c r="G86">
        <v>5.04E-2</v>
      </c>
      <c r="H86">
        <v>4.5499999999999999E-2</v>
      </c>
      <c r="I86">
        <v>4.0399999999999998E-2</v>
      </c>
      <c r="J86">
        <v>3.1399999999999997E-2</v>
      </c>
      <c r="K86">
        <v>3.2399999999999998E-2</v>
      </c>
      <c r="L86">
        <v>3.3799999999999997E-2</v>
      </c>
      <c r="M86">
        <v>3.5400000000000001E-2</v>
      </c>
      <c r="N86" t="s">
        <v>7</v>
      </c>
    </row>
    <row r="87" spans="2:14" x14ac:dyDescent="0.25">
      <c r="B87" t="s">
        <v>70</v>
      </c>
      <c r="C87" t="s">
        <v>3</v>
      </c>
      <c r="D87" t="s">
        <v>41</v>
      </c>
      <c r="E87" t="s">
        <v>193</v>
      </c>
      <c r="F87">
        <v>6.7200000000000003E-3</v>
      </c>
      <c r="G87">
        <v>8.5000000000000006E-3</v>
      </c>
      <c r="H87">
        <v>9.1999999999999998E-3</v>
      </c>
      <c r="I87">
        <v>9.8799999999999999E-3</v>
      </c>
      <c r="J87">
        <v>1.0699999999999999E-2</v>
      </c>
      <c r="K87">
        <v>1.11E-2</v>
      </c>
      <c r="L87">
        <v>1.1599999999999999E-2</v>
      </c>
      <c r="M87">
        <v>1.1900000000000001E-2</v>
      </c>
      <c r="N87" t="s">
        <v>7</v>
      </c>
    </row>
    <row r="88" spans="2:14" x14ac:dyDescent="0.25">
      <c r="B88" t="s">
        <v>70</v>
      </c>
      <c r="C88" t="s">
        <v>3</v>
      </c>
      <c r="D88" t="s">
        <v>41</v>
      </c>
      <c r="E88" t="s">
        <v>150</v>
      </c>
      <c r="F88">
        <v>0.65600000000000003</v>
      </c>
      <c r="G88">
        <v>0.63600000000000001</v>
      </c>
      <c r="H88">
        <v>0.60399999999999998</v>
      </c>
      <c r="I88">
        <v>0.57799999999999996</v>
      </c>
      <c r="J88">
        <v>0.53</v>
      </c>
      <c r="K88">
        <v>0.56100000000000005</v>
      </c>
      <c r="L88">
        <v>0.58899999999999997</v>
      </c>
      <c r="M88">
        <v>0.60699999999999998</v>
      </c>
      <c r="N88" t="s">
        <v>7</v>
      </c>
    </row>
    <row r="89" spans="2:14" x14ac:dyDescent="0.25">
      <c r="B89" t="s">
        <v>70</v>
      </c>
      <c r="C89" t="s">
        <v>3</v>
      </c>
      <c r="D89" t="s">
        <v>41</v>
      </c>
      <c r="E89" t="s">
        <v>151</v>
      </c>
      <c r="F89">
        <v>8.72E-2</v>
      </c>
      <c r="G89">
        <v>9.3399999999999997E-2</v>
      </c>
      <c r="H89">
        <v>9.4700000000000006E-2</v>
      </c>
      <c r="I89">
        <v>9.6100000000000005E-2</v>
      </c>
      <c r="J89">
        <v>9.69E-2</v>
      </c>
      <c r="K89">
        <v>0.10199999999999999</v>
      </c>
      <c r="L89">
        <v>0.108</v>
      </c>
      <c r="M89">
        <v>0.112</v>
      </c>
      <c r="N89" t="s">
        <v>7</v>
      </c>
    </row>
    <row r="90" spans="2:14" x14ac:dyDescent="0.25">
      <c r="B90" t="s">
        <v>70</v>
      </c>
      <c r="C90" t="s">
        <v>3</v>
      </c>
      <c r="D90" t="s">
        <v>194</v>
      </c>
      <c r="E90" t="s">
        <v>153</v>
      </c>
      <c r="F90">
        <v>0.86</v>
      </c>
      <c r="G90">
        <v>1.06</v>
      </c>
      <c r="H90">
        <v>0.96699999999999997</v>
      </c>
      <c r="I90">
        <v>0.83199999999999996</v>
      </c>
      <c r="J90">
        <v>0.80800000000000005</v>
      </c>
      <c r="K90">
        <v>0.85399999999999998</v>
      </c>
      <c r="L90">
        <v>0.88900000000000001</v>
      </c>
      <c r="M90">
        <v>0.91700000000000004</v>
      </c>
      <c r="N90" t="s">
        <v>154</v>
      </c>
    </row>
    <row r="91" spans="2:14" x14ac:dyDescent="0.25">
      <c r="B91" t="s">
        <v>70</v>
      </c>
      <c r="C91" t="s">
        <v>3</v>
      </c>
      <c r="D91" t="s">
        <v>194</v>
      </c>
      <c r="E91" t="s">
        <v>155</v>
      </c>
      <c r="F91">
        <v>2.2799999999999998</v>
      </c>
      <c r="G91">
        <v>1.23</v>
      </c>
      <c r="H91">
        <v>9.5399999999999999E-2</v>
      </c>
      <c r="I91">
        <v>6.0499999999999998E-2</v>
      </c>
      <c r="J91">
        <v>5.7599999999999998E-2</v>
      </c>
      <c r="K91">
        <v>5.8999999999999997E-2</v>
      </c>
      <c r="L91">
        <v>6.0499999999999998E-2</v>
      </c>
      <c r="M91">
        <v>6.2399999999999997E-2</v>
      </c>
      <c r="N91" t="s">
        <v>154</v>
      </c>
    </row>
    <row r="92" spans="2:14" x14ac:dyDescent="0.25">
      <c r="B92" t="s">
        <v>70</v>
      </c>
      <c r="C92" t="s">
        <v>3</v>
      </c>
      <c r="D92" t="s">
        <v>194</v>
      </c>
      <c r="E92" t="s">
        <v>156</v>
      </c>
      <c r="F92">
        <v>0</v>
      </c>
      <c r="G92">
        <v>1.35</v>
      </c>
      <c r="H92">
        <v>2.78</v>
      </c>
      <c r="I92">
        <v>3.14</v>
      </c>
      <c r="J92">
        <v>3.32</v>
      </c>
      <c r="K92">
        <v>3.43</v>
      </c>
      <c r="L92">
        <v>3.53</v>
      </c>
      <c r="M92">
        <v>3.63</v>
      </c>
      <c r="N92" t="s">
        <v>154</v>
      </c>
    </row>
    <row r="93" spans="2:14" x14ac:dyDescent="0.25">
      <c r="B93" t="s">
        <v>70</v>
      </c>
      <c r="C93" t="s">
        <v>3</v>
      </c>
      <c r="D93" t="s">
        <v>195</v>
      </c>
      <c r="E93" t="s">
        <v>23</v>
      </c>
      <c r="F93">
        <v>1.06</v>
      </c>
      <c r="G93">
        <v>1.17</v>
      </c>
      <c r="H93">
        <v>1.26</v>
      </c>
      <c r="I93">
        <v>1.32</v>
      </c>
      <c r="J93">
        <v>1.36</v>
      </c>
      <c r="K93">
        <v>1.4</v>
      </c>
      <c r="L93">
        <v>1.45</v>
      </c>
      <c r="M93">
        <v>1.49</v>
      </c>
      <c r="N93" t="s">
        <v>7</v>
      </c>
    </row>
    <row r="94" spans="2:14" x14ac:dyDescent="0.25">
      <c r="B94" t="s">
        <v>70</v>
      </c>
      <c r="C94" t="s">
        <v>3</v>
      </c>
      <c r="D94" t="s">
        <v>195</v>
      </c>
      <c r="E94" t="s">
        <v>9</v>
      </c>
      <c r="F94">
        <v>0.15</v>
      </c>
      <c r="G94">
        <v>0.125</v>
      </c>
      <c r="H94">
        <v>0.113</v>
      </c>
      <c r="I94">
        <v>0.12</v>
      </c>
      <c r="J94">
        <v>0.13100000000000001</v>
      </c>
      <c r="K94">
        <v>0.14499999999999999</v>
      </c>
      <c r="L94">
        <v>0.15</v>
      </c>
      <c r="M94">
        <v>0.153</v>
      </c>
      <c r="N94" t="s">
        <v>7</v>
      </c>
    </row>
    <row r="95" spans="2:14" x14ac:dyDescent="0.25">
      <c r="B95" t="s">
        <v>70</v>
      </c>
      <c r="C95" t="s">
        <v>3</v>
      </c>
      <c r="D95" t="s">
        <v>195</v>
      </c>
      <c r="E95" t="s">
        <v>13</v>
      </c>
      <c r="F95">
        <v>2.53E-2</v>
      </c>
      <c r="G95">
        <v>1.9699999999999999E-2</v>
      </c>
      <c r="H95">
        <v>1.77E-2</v>
      </c>
      <c r="I95">
        <v>1.8499999999999999E-2</v>
      </c>
      <c r="J95">
        <v>1.9699999999999999E-2</v>
      </c>
      <c r="K95">
        <v>2.1499999999999998E-2</v>
      </c>
      <c r="L95">
        <v>2.2599999999999999E-2</v>
      </c>
      <c r="M95">
        <v>2.3699999999999999E-2</v>
      </c>
      <c r="N95" t="s">
        <v>7</v>
      </c>
    </row>
    <row r="96" spans="2:14" x14ac:dyDescent="0.25">
      <c r="B96" t="s">
        <v>70</v>
      </c>
      <c r="C96" t="s">
        <v>3</v>
      </c>
      <c r="D96" t="s">
        <v>196</v>
      </c>
      <c r="E96" t="s">
        <v>197</v>
      </c>
      <c r="F96">
        <v>0.88200000000000001</v>
      </c>
      <c r="G96">
        <v>0.86499999999999999</v>
      </c>
      <c r="H96">
        <v>0.84899999999999998</v>
      </c>
      <c r="I96">
        <v>0.81499999999999995</v>
      </c>
      <c r="J96">
        <v>0.78700000000000003</v>
      </c>
      <c r="K96">
        <v>0.75600000000000001</v>
      </c>
      <c r="L96">
        <v>0.78</v>
      </c>
      <c r="M96">
        <v>0.80200000000000005</v>
      </c>
      <c r="N96" t="s">
        <v>7</v>
      </c>
    </row>
    <row r="97" spans="2:14" x14ac:dyDescent="0.25">
      <c r="B97" t="s">
        <v>70</v>
      </c>
      <c r="C97" t="s">
        <v>3</v>
      </c>
      <c r="D97" t="s">
        <v>196</v>
      </c>
      <c r="E97" t="s">
        <v>198</v>
      </c>
      <c r="F97">
        <v>0</v>
      </c>
      <c r="G97">
        <v>7.0599999999999996E-2</v>
      </c>
      <c r="H97">
        <v>0.14000000000000001</v>
      </c>
      <c r="I97">
        <v>0.222</v>
      </c>
      <c r="J97">
        <v>0.29099999999999998</v>
      </c>
      <c r="K97">
        <v>0.36299999999999999</v>
      </c>
      <c r="L97">
        <v>0.375</v>
      </c>
      <c r="M97">
        <v>0.38700000000000001</v>
      </c>
      <c r="N97" t="s">
        <v>7</v>
      </c>
    </row>
    <row r="98" spans="2:14" x14ac:dyDescent="0.25">
      <c r="B98" t="s">
        <v>70</v>
      </c>
      <c r="C98" t="s">
        <v>3</v>
      </c>
      <c r="D98" t="s">
        <v>199</v>
      </c>
      <c r="E98" t="s">
        <v>23</v>
      </c>
      <c r="F98">
        <v>0.33500000000000002</v>
      </c>
      <c r="G98">
        <v>0.36199999999999999</v>
      </c>
      <c r="H98">
        <v>0.38600000000000001</v>
      </c>
      <c r="I98">
        <v>0.40600000000000003</v>
      </c>
      <c r="J98">
        <v>0.42299999999999999</v>
      </c>
      <c r="K98">
        <v>0.44</v>
      </c>
      <c r="L98">
        <v>0.45400000000000001</v>
      </c>
      <c r="M98">
        <v>0.46800000000000003</v>
      </c>
      <c r="N98" t="s">
        <v>7</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A6A-3A66-4C83-9FB7-B53E45D6FCB6}">
  <dimension ref="A1:Z98"/>
  <sheetViews>
    <sheetView workbookViewId="0"/>
  </sheetViews>
  <sheetFormatPr defaultRowHeight="15" x14ac:dyDescent="0.25"/>
  <sheetData>
    <row r="1" spans="1:1" ht="15.75" x14ac:dyDescent="0.25">
      <c r="A1" s="10" t="s">
        <v>1250</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c r="Z26" t="s">
        <v>2</v>
      </c>
    </row>
    <row r="27" spans="2:26" x14ac:dyDescent="0.25">
      <c r="B27" t="s">
        <v>70</v>
      </c>
      <c r="C27" t="s">
        <v>3</v>
      </c>
      <c r="D27" t="s">
        <v>136</v>
      </c>
      <c r="E27" t="s">
        <v>137</v>
      </c>
      <c r="F27">
        <v>1.2999999999999999E-2</v>
      </c>
      <c r="G27">
        <v>1.4E-2</v>
      </c>
      <c r="H27">
        <v>1.6400000000000001E-2</v>
      </c>
      <c r="I27">
        <v>1.9099999999999999E-2</v>
      </c>
      <c r="J27">
        <v>2.1499999999999998E-2</v>
      </c>
      <c r="K27">
        <v>2.3199999999999998E-2</v>
      </c>
      <c r="L27">
        <v>2.4799999999999999E-2</v>
      </c>
      <c r="M27">
        <v>2.5899999999999999E-2</v>
      </c>
      <c r="N27" t="s">
        <v>7</v>
      </c>
      <c r="P27" t="s">
        <v>32</v>
      </c>
      <c r="Q27" t="s">
        <v>1203</v>
      </c>
      <c r="R27">
        <f>SUM('2.18'!F34:F40)</f>
        <v>1.8484999999999998</v>
      </c>
      <c r="S27">
        <f>SUM('2.18'!G34:G40)</f>
        <v>1.9068999999999998</v>
      </c>
      <c r="T27">
        <f>SUM('2.18'!H34:H40)</f>
        <v>1.9826000000000004</v>
      </c>
      <c r="U27">
        <f>SUM('2.18'!I34:I40)</f>
        <v>2.0690400000000002</v>
      </c>
      <c r="V27">
        <f>SUM('2.18'!J34:J40)</f>
        <v>2.1492400000000003</v>
      </c>
      <c r="W27">
        <f>SUM('2.18'!K34:K40)</f>
        <v>2.22167</v>
      </c>
      <c r="X27">
        <f>SUM('2.18'!L34:L40)</f>
        <v>2.3066999999999998</v>
      </c>
      <c r="Y27">
        <f>SUM('2.18'!M34:M40)</f>
        <v>2.3862000000000001</v>
      </c>
      <c r="Z27" t="s">
        <v>7</v>
      </c>
    </row>
    <row r="28" spans="2:26" x14ac:dyDescent="0.25">
      <c r="B28" t="s">
        <v>70</v>
      </c>
      <c r="C28" t="s">
        <v>3</v>
      </c>
      <c r="D28" t="s">
        <v>136</v>
      </c>
      <c r="E28" t="s">
        <v>138</v>
      </c>
      <c r="F28">
        <v>6.3899999999999998E-3</v>
      </c>
      <c r="G28">
        <v>9.7199999999999995E-3</v>
      </c>
      <c r="H28">
        <v>1.52E-2</v>
      </c>
      <c r="I28">
        <v>2.1999999999999999E-2</v>
      </c>
      <c r="J28">
        <v>2.8400000000000002E-2</v>
      </c>
      <c r="K28">
        <v>3.3000000000000002E-2</v>
      </c>
      <c r="L28">
        <v>3.6999999999999998E-2</v>
      </c>
      <c r="M28">
        <v>3.8600000000000002E-2</v>
      </c>
      <c r="N28" t="s">
        <v>7</v>
      </c>
      <c r="P28" t="s">
        <v>1190</v>
      </c>
      <c r="R28">
        <f t="shared" ref="R28:Y28" si="0">R27/$R27</f>
        <v>1</v>
      </c>
      <c r="S28">
        <f t="shared" si="0"/>
        <v>1.031593183662429</v>
      </c>
      <c r="T28">
        <f t="shared" si="0"/>
        <v>1.0725453070056805</v>
      </c>
      <c r="U28">
        <f t="shared" si="0"/>
        <v>1.1193075466594538</v>
      </c>
      <c r="V28">
        <f t="shared" si="0"/>
        <v>1.1626940762780635</v>
      </c>
      <c r="W28">
        <f t="shared" si="0"/>
        <v>1.2018771977278877</v>
      </c>
      <c r="X28">
        <f t="shared" si="0"/>
        <v>1.2478766567487152</v>
      </c>
      <c r="Y28">
        <f t="shared" si="0"/>
        <v>1.2908845009467138</v>
      </c>
      <c r="Z28" t="s">
        <v>1209</v>
      </c>
    </row>
    <row r="29" spans="2:26" x14ac:dyDescent="0.25">
      <c r="B29" t="s">
        <v>70</v>
      </c>
      <c r="C29" t="s">
        <v>3</v>
      </c>
      <c r="D29" t="s">
        <v>136</v>
      </c>
      <c r="E29" t="s">
        <v>139</v>
      </c>
      <c r="F29">
        <v>4.9599999999999998E-2</v>
      </c>
      <c r="G29">
        <v>4.8599999999999997E-2</v>
      </c>
      <c r="H29">
        <v>4.6300000000000001E-2</v>
      </c>
      <c r="I29">
        <v>4.2200000000000001E-2</v>
      </c>
      <c r="J29">
        <v>3.7900000000000003E-2</v>
      </c>
      <c r="K29">
        <v>3.5499999999999997E-2</v>
      </c>
      <c r="L29">
        <v>3.3599999999999998E-2</v>
      </c>
      <c r="M29">
        <v>3.4599999999999999E-2</v>
      </c>
      <c r="N29" t="s">
        <v>7</v>
      </c>
    </row>
    <row r="30" spans="2:26" x14ac:dyDescent="0.25">
      <c r="B30" t="s">
        <v>70</v>
      </c>
      <c r="C30" t="s">
        <v>3</v>
      </c>
      <c r="D30" t="s">
        <v>136</v>
      </c>
      <c r="E30" t="s">
        <v>140</v>
      </c>
      <c r="F30">
        <v>4.41E-2</v>
      </c>
      <c r="G30">
        <v>4.8899999999999999E-2</v>
      </c>
      <c r="H30">
        <v>5.28E-2</v>
      </c>
      <c r="I30">
        <v>5.6899999999999999E-2</v>
      </c>
      <c r="J30">
        <v>6.0400000000000002E-2</v>
      </c>
      <c r="K30">
        <v>6.3799999999999996E-2</v>
      </c>
      <c r="L30">
        <v>6.6799999999999998E-2</v>
      </c>
      <c r="M30">
        <v>6.93E-2</v>
      </c>
      <c r="N30" t="s">
        <v>7</v>
      </c>
      <c r="P30" t="s">
        <v>1205</v>
      </c>
    </row>
    <row r="31" spans="2:26" x14ac:dyDescent="0.25">
      <c r="B31" t="s">
        <v>70</v>
      </c>
      <c r="C31" t="s">
        <v>3</v>
      </c>
      <c r="D31" t="s">
        <v>141</v>
      </c>
      <c r="E31" t="s">
        <v>142</v>
      </c>
      <c r="F31">
        <v>1.7</v>
      </c>
      <c r="G31">
        <v>1.71</v>
      </c>
      <c r="H31">
        <v>1.75</v>
      </c>
      <c r="I31">
        <v>1.73</v>
      </c>
      <c r="J31">
        <v>1.71</v>
      </c>
      <c r="K31">
        <v>1.71</v>
      </c>
      <c r="L31">
        <v>1.7</v>
      </c>
      <c r="M31">
        <v>1.76</v>
      </c>
      <c r="N31" t="s">
        <v>7</v>
      </c>
      <c r="P31" t="s">
        <v>219</v>
      </c>
      <c r="Q31" t="s">
        <v>991</v>
      </c>
      <c r="R31">
        <v>2015</v>
      </c>
      <c r="S31">
        <v>2020</v>
      </c>
      <c r="T31">
        <v>2025</v>
      </c>
      <c r="U31">
        <v>2030</v>
      </c>
      <c r="V31">
        <v>2035</v>
      </c>
      <c r="W31">
        <v>2040</v>
      </c>
      <c r="X31">
        <v>2045</v>
      </c>
      <c r="Y31">
        <v>2050</v>
      </c>
    </row>
    <row r="32" spans="2:26" x14ac:dyDescent="0.25">
      <c r="B32" t="s">
        <v>70</v>
      </c>
      <c r="C32" t="s">
        <v>3</v>
      </c>
      <c r="D32" t="s">
        <v>141</v>
      </c>
      <c r="E32" t="s">
        <v>40</v>
      </c>
      <c r="F32">
        <v>0.376</v>
      </c>
      <c r="G32">
        <v>0.53300000000000003</v>
      </c>
      <c r="H32">
        <v>0.63800000000000001</v>
      </c>
      <c r="I32">
        <v>0.747</v>
      </c>
      <c r="J32">
        <v>0.85299999999999998</v>
      </c>
      <c r="K32">
        <v>0.94299999999999995</v>
      </c>
      <c r="L32">
        <v>1.05</v>
      </c>
      <c r="M32">
        <v>1.0900000000000001</v>
      </c>
      <c r="N32" t="s">
        <v>7</v>
      </c>
      <c r="P32" t="str">
        <f>'2.18'!D34</f>
        <v>comm heating</v>
      </c>
      <c r="Q32" t="str">
        <f>'2.18'!E34</f>
        <v>coal furnace</v>
      </c>
      <c r="R32">
        <f>'2.18'!F34-'2.18'!$F34</f>
        <v>0</v>
      </c>
      <c r="S32">
        <f>'2.18'!G34-'2.18'!$F34</f>
        <v>-4.2000000000000006E-3</v>
      </c>
      <c r="T32">
        <f>'2.18'!H34-'2.18'!$F34</f>
        <v>-6.5000000000000006E-3</v>
      </c>
      <c r="U32">
        <f>'2.18'!I34-'2.18'!$F34</f>
        <v>-9.1599999999999997E-3</v>
      </c>
      <c r="V32">
        <f>'2.18'!J34-'2.18'!$F34</f>
        <v>-1.1859999999999999E-2</v>
      </c>
      <c r="W32">
        <f>'2.18'!K34-'2.18'!$F34</f>
        <v>-1.413E-2</v>
      </c>
      <c r="X32">
        <f>'2.18'!L34-'2.18'!$F34</f>
        <v>-1.83E-2</v>
      </c>
      <c r="Y32">
        <f>'2.18'!M34-'2.18'!$F34</f>
        <v>-1.83E-2</v>
      </c>
      <c r="Z32" t="s">
        <v>7</v>
      </c>
    </row>
    <row r="33" spans="2:26" x14ac:dyDescent="0.25">
      <c r="B33" t="s">
        <v>70</v>
      </c>
      <c r="C33" t="s">
        <v>3</v>
      </c>
      <c r="D33" t="s">
        <v>141</v>
      </c>
      <c r="E33" t="s">
        <v>143</v>
      </c>
      <c r="F33">
        <v>3.49E-2</v>
      </c>
      <c r="G33">
        <v>3.5700000000000003E-2</v>
      </c>
      <c r="H33">
        <v>3.5000000000000003E-2</v>
      </c>
      <c r="I33">
        <v>3.3599999999999998E-2</v>
      </c>
      <c r="J33">
        <v>3.2300000000000002E-2</v>
      </c>
      <c r="K33">
        <v>3.1899999999999998E-2</v>
      </c>
      <c r="L33">
        <v>3.1800000000000002E-2</v>
      </c>
      <c r="M33">
        <v>3.32E-2</v>
      </c>
      <c r="N33" t="s">
        <v>7</v>
      </c>
      <c r="P33" t="str">
        <f>'2.18'!D35</f>
        <v>comm heating</v>
      </c>
      <c r="Q33" t="str">
        <f>'2.18'!E35</f>
        <v>electric furnace</v>
      </c>
      <c r="R33">
        <f>'2.18'!F35-'2.18'!$F35</f>
        <v>0</v>
      </c>
      <c r="S33">
        <f>'2.18'!G35-'2.18'!$F35</f>
        <v>1.2999999999999984E-2</v>
      </c>
      <c r="T33">
        <f>'2.18'!H35-'2.18'!$F35</f>
        <v>4.1000000000000009E-2</v>
      </c>
      <c r="U33">
        <f>'2.18'!I35-'2.18'!$F35</f>
        <v>7.1000000000000008E-2</v>
      </c>
      <c r="V33">
        <f>'2.18'!J35-'2.18'!$F35</f>
        <v>0.1</v>
      </c>
      <c r="W33">
        <f>'2.18'!K35-'2.18'!$F35</f>
        <v>0.12100000000000002</v>
      </c>
      <c r="X33">
        <f>'2.18'!L35-'2.18'!$F35</f>
        <v>0.154</v>
      </c>
      <c r="Y33">
        <f>'2.18'!M35-'2.18'!$F35</f>
        <v>0.17</v>
      </c>
      <c r="Z33" t="s">
        <v>7</v>
      </c>
    </row>
    <row r="34" spans="2:26" x14ac:dyDescent="0.25">
      <c r="B34" t="s">
        <v>70</v>
      </c>
      <c r="C34" t="s">
        <v>3</v>
      </c>
      <c r="D34" t="s">
        <v>32</v>
      </c>
      <c r="E34" t="s">
        <v>144</v>
      </c>
      <c r="F34">
        <v>1.83E-2</v>
      </c>
      <c r="G34">
        <v>1.41E-2</v>
      </c>
      <c r="H34">
        <v>1.18E-2</v>
      </c>
      <c r="I34">
        <v>9.1400000000000006E-3</v>
      </c>
      <c r="J34">
        <v>6.4400000000000004E-3</v>
      </c>
      <c r="K34">
        <v>4.1700000000000001E-3</v>
      </c>
      <c r="L34">
        <v>0</v>
      </c>
      <c r="M34">
        <v>0</v>
      </c>
      <c r="N34" t="s">
        <v>7</v>
      </c>
      <c r="P34" t="str">
        <f>'2.18'!D36</f>
        <v>comm heating</v>
      </c>
      <c r="Q34" t="str">
        <f>'2.18'!E36</f>
        <v>electric heat pump</v>
      </c>
      <c r="R34">
        <f>'2.18'!F36-'2.18'!$F36</f>
        <v>0</v>
      </c>
      <c r="S34">
        <f>'2.18'!G36-'2.18'!$F36</f>
        <v>7.5999999999999984E-2</v>
      </c>
      <c r="T34">
        <f>'2.18'!H36-'2.18'!$F36</f>
        <v>0.13400000000000001</v>
      </c>
      <c r="U34">
        <f>'2.18'!I36-'2.18'!$F36</f>
        <v>0.19499999999999998</v>
      </c>
      <c r="V34">
        <f>'2.18'!J36-'2.18'!$F36</f>
        <v>0.25700000000000001</v>
      </c>
      <c r="W34">
        <f>'2.18'!K36-'2.18'!$F36</f>
        <v>0.31099999999999994</v>
      </c>
      <c r="X34">
        <f>'2.18'!L36-'2.18'!$F36</f>
        <v>0.40200000000000002</v>
      </c>
      <c r="Y34">
        <f>'2.18'!M36-'2.18'!$F36</f>
        <v>0.42700000000000005</v>
      </c>
      <c r="Z34" t="s">
        <v>7</v>
      </c>
    </row>
    <row r="35" spans="2:26" x14ac:dyDescent="0.25">
      <c r="B35" t="s">
        <v>70</v>
      </c>
      <c r="C35" t="s">
        <v>3</v>
      </c>
      <c r="D35" t="s">
        <v>32</v>
      </c>
      <c r="E35" t="s">
        <v>145</v>
      </c>
      <c r="F35">
        <v>0.16</v>
      </c>
      <c r="G35">
        <v>0.17299999999999999</v>
      </c>
      <c r="H35">
        <v>0.20100000000000001</v>
      </c>
      <c r="I35">
        <v>0.23100000000000001</v>
      </c>
      <c r="J35">
        <v>0.26</v>
      </c>
      <c r="K35">
        <v>0.28100000000000003</v>
      </c>
      <c r="L35">
        <v>0.314</v>
      </c>
      <c r="M35">
        <v>0.33</v>
      </c>
      <c r="N35" t="s">
        <v>7</v>
      </c>
      <c r="P35" t="str">
        <f>'2.18'!D37</f>
        <v>comm heating</v>
      </c>
      <c r="Q35" t="str">
        <f>'2.18'!E37</f>
        <v>fuel furnace</v>
      </c>
      <c r="R35">
        <f>'2.18'!F37-'2.18'!$F37</f>
        <v>0</v>
      </c>
      <c r="S35">
        <f>'2.18'!G37-'2.18'!$F37</f>
        <v>-4.0000000000000036E-3</v>
      </c>
      <c r="T35">
        <f>'2.18'!H37-'2.18'!$F37</f>
        <v>-6.0000000000000053E-3</v>
      </c>
      <c r="U35">
        <f>'2.18'!I37-'2.18'!$F37</f>
        <v>-1.2999999999999998E-2</v>
      </c>
      <c r="V35">
        <f>'2.18'!J37-'2.18'!$F37</f>
        <v>-2.86E-2</v>
      </c>
      <c r="W35">
        <f>'2.18'!K37-'2.18'!$F37</f>
        <v>-4.8799999999999996E-2</v>
      </c>
      <c r="X35">
        <f>'2.18'!L37-'2.18'!$F37</f>
        <v>-8.09E-2</v>
      </c>
      <c r="Y35">
        <f>'2.18'!M37-'2.18'!$F37</f>
        <v>-8.8800000000000004E-2</v>
      </c>
      <c r="Z35" t="s">
        <v>7</v>
      </c>
    </row>
    <row r="36" spans="2:26" x14ac:dyDescent="0.25">
      <c r="B36" t="s">
        <v>70</v>
      </c>
      <c r="C36" t="s">
        <v>3</v>
      </c>
      <c r="D36" t="s">
        <v>32</v>
      </c>
      <c r="E36" t="s">
        <v>34</v>
      </c>
      <c r="F36">
        <v>9.6000000000000002E-2</v>
      </c>
      <c r="G36">
        <v>0.17199999999999999</v>
      </c>
      <c r="H36">
        <v>0.23</v>
      </c>
      <c r="I36">
        <v>0.29099999999999998</v>
      </c>
      <c r="J36">
        <v>0.35299999999999998</v>
      </c>
      <c r="K36">
        <v>0.40699999999999997</v>
      </c>
      <c r="L36">
        <v>0.498</v>
      </c>
      <c r="M36">
        <v>0.52300000000000002</v>
      </c>
      <c r="N36" t="s">
        <v>7</v>
      </c>
      <c r="P36" t="str">
        <f>'2.18'!D38</f>
        <v>comm heating</v>
      </c>
      <c r="Q36" t="str">
        <f>'2.18'!E38</f>
        <v>gas furnace</v>
      </c>
      <c r="R36">
        <f>'2.18'!F38-'2.18'!$F38</f>
        <v>0</v>
      </c>
      <c r="S36">
        <f>'2.18'!G38-'2.18'!$F38</f>
        <v>-0.16999999999999993</v>
      </c>
      <c r="T36">
        <f>'2.18'!H38-'2.18'!$F38</f>
        <v>-0.25999999999999979</v>
      </c>
      <c r="U36">
        <f>'2.18'!I38-'2.18'!$F38</f>
        <v>-0.35999999999999988</v>
      </c>
      <c r="V36">
        <f>'2.18'!J38-'2.18'!$F38</f>
        <v>-0.46399999999999986</v>
      </c>
      <c r="W36">
        <f>'2.18'!K38-'2.18'!$F38</f>
        <v>-0.54299999999999993</v>
      </c>
      <c r="X36">
        <f>'2.18'!L38-'2.18'!$F38</f>
        <v>-0.70699999999999985</v>
      </c>
      <c r="Y36">
        <f>'2.18'!M38-'2.18'!$F38</f>
        <v>-0.68699999999999994</v>
      </c>
      <c r="Z36" t="s">
        <v>7</v>
      </c>
    </row>
    <row r="37" spans="2:26" x14ac:dyDescent="0.25">
      <c r="B37" t="s">
        <v>70</v>
      </c>
      <c r="C37" t="s">
        <v>3</v>
      </c>
      <c r="D37" t="s">
        <v>32</v>
      </c>
      <c r="E37" t="s">
        <v>146</v>
      </c>
      <c r="F37">
        <v>0.127</v>
      </c>
      <c r="G37">
        <v>0.123</v>
      </c>
      <c r="H37">
        <v>0.121</v>
      </c>
      <c r="I37">
        <v>0.114</v>
      </c>
      <c r="J37">
        <v>9.8400000000000001E-2</v>
      </c>
      <c r="K37">
        <v>7.8200000000000006E-2</v>
      </c>
      <c r="L37">
        <v>4.6100000000000002E-2</v>
      </c>
      <c r="M37">
        <v>3.8199999999999998E-2</v>
      </c>
      <c r="N37" t="s">
        <v>7</v>
      </c>
      <c r="P37" t="str">
        <f>'2.18'!D39</f>
        <v>comm heating</v>
      </c>
      <c r="Q37" t="str">
        <f>'2.18'!E39</f>
        <v>gas furnace hi-eff</v>
      </c>
      <c r="R37">
        <f>'2.18'!F39-'2.18'!$F39</f>
        <v>0</v>
      </c>
      <c r="S37">
        <f>'2.18'!G39-'2.18'!$F39</f>
        <v>0.14399999999999999</v>
      </c>
      <c r="T37">
        <f>'2.18'!H39-'2.18'!$F39</f>
        <v>0.22500000000000001</v>
      </c>
      <c r="U37">
        <f>'2.18'!I39-'2.18'!$F39</f>
        <v>0.32700000000000001</v>
      </c>
      <c r="V37">
        <f>'2.18'!J39-'2.18'!$F39</f>
        <v>0.435</v>
      </c>
      <c r="W37">
        <f>'2.18'!K39-'2.18'!$F39</f>
        <v>0.53100000000000003</v>
      </c>
      <c r="X37">
        <f>'2.18'!L39-'2.18'!$F39</f>
        <v>0.69</v>
      </c>
      <c r="Y37">
        <f>'2.18'!M39-'2.18'!$F39</f>
        <v>0.71499999999999997</v>
      </c>
      <c r="Z37" t="s">
        <v>7</v>
      </c>
    </row>
    <row r="38" spans="2:26" x14ac:dyDescent="0.25">
      <c r="B38" t="s">
        <v>70</v>
      </c>
      <c r="C38" t="s">
        <v>3</v>
      </c>
      <c r="D38" t="s">
        <v>32</v>
      </c>
      <c r="E38" t="s">
        <v>35</v>
      </c>
      <c r="F38">
        <v>1.38</v>
      </c>
      <c r="G38">
        <v>1.21</v>
      </c>
      <c r="H38">
        <v>1.1200000000000001</v>
      </c>
      <c r="I38">
        <v>1.02</v>
      </c>
      <c r="J38">
        <v>0.91600000000000004</v>
      </c>
      <c r="K38">
        <v>0.83699999999999997</v>
      </c>
      <c r="L38">
        <v>0.67300000000000004</v>
      </c>
      <c r="M38">
        <v>0.69299999999999995</v>
      </c>
      <c r="N38" t="s">
        <v>7</v>
      </c>
      <c r="P38" t="str">
        <f>'2.18'!D40</f>
        <v>comm heating</v>
      </c>
      <c r="Q38" t="str">
        <f>'2.18'!E40</f>
        <v>wood furnace</v>
      </c>
      <c r="R38">
        <f>'2.18'!F40-'2.18'!$F40</f>
        <v>0</v>
      </c>
      <c r="S38">
        <f>'2.18'!G40-'2.18'!$F40</f>
        <v>3.600000000000006E-3</v>
      </c>
      <c r="T38">
        <f>'2.18'!H40-'2.18'!$F40</f>
        <v>6.6000000000000086E-3</v>
      </c>
      <c r="U38">
        <f>'2.18'!I40-'2.18'!$F40</f>
        <v>9.7000000000000003E-3</v>
      </c>
      <c r="V38">
        <f>'2.18'!J40-'2.18'!$F40</f>
        <v>1.3200000000000003E-2</v>
      </c>
      <c r="W38">
        <f>'2.18'!K40-'2.18'!$F40</f>
        <v>1.6100000000000003E-2</v>
      </c>
      <c r="X38">
        <f>'2.18'!L40-'2.18'!$F40</f>
        <v>1.84E-2</v>
      </c>
      <c r="Y38">
        <f>'2.18'!M40-'2.18'!$F40</f>
        <v>1.9799999999999998E-2</v>
      </c>
      <c r="Z38" t="s">
        <v>7</v>
      </c>
    </row>
    <row r="39" spans="2:26" x14ac:dyDescent="0.25">
      <c r="B39" t="s">
        <v>70</v>
      </c>
      <c r="C39" t="s">
        <v>3</v>
      </c>
      <c r="D39" t="s">
        <v>32</v>
      </c>
      <c r="E39" t="s">
        <v>147</v>
      </c>
      <c r="F39">
        <v>0</v>
      </c>
      <c r="G39">
        <v>0.14399999999999999</v>
      </c>
      <c r="H39">
        <v>0.22500000000000001</v>
      </c>
      <c r="I39">
        <v>0.32700000000000001</v>
      </c>
      <c r="J39">
        <v>0.435</v>
      </c>
      <c r="K39">
        <v>0.53100000000000003</v>
      </c>
      <c r="L39">
        <v>0.69</v>
      </c>
      <c r="M39">
        <v>0.71499999999999997</v>
      </c>
      <c r="N39" t="s">
        <v>7</v>
      </c>
    </row>
    <row r="40" spans="2:26" x14ac:dyDescent="0.25">
      <c r="B40" t="s">
        <v>70</v>
      </c>
      <c r="C40" t="s">
        <v>3</v>
      </c>
      <c r="D40" t="s">
        <v>32</v>
      </c>
      <c r="E40" t="s">
        <v>33</v>
      </c>
      <c r="F40">
        <v>6.7199999999999996E-2</v>
      </c>
      <c r="G40">
        <v>7.0800000000000002E-2</v>
      </c>
      <c r="H40">
        <v>7.3800000000000004E-2</v>
      </c>
      <c r="I40">
        <v>7.6899999999999996E-2</v>
      </c>
      <c r="J40">
        <v>8.0399999999999999E-2</v>
      </c>
      <c r="K40">
        <v>8.3299999999999999E-2</v>
      </c>
      <c r="L40">
        <v>8.5599999999999996E-2</v>
      </c>
      <c r="M40">
        <v>8.6999999999999994E-2</v>
      </c>
      <c r="N40" t="s">
        <v>7</v>
      </c>
    </row>
    <row r="41" spans="2:26" x14ac:dyDescent="0.25">
      <c r="B41" t="s">
        <v>70</v>
      </c>
      <c r="C41" t="s">
        <v>3</v>
      </c>
      <c r="D41" t="s">
        <v>36</v>
      </c>
      <c r="E41" t="s">
        <v>37</v>
      </c>
      <c r="F41">
        <v>0</v>
      </c>
      <c r="G41">
        <v>3.8000000000000002E-4</v>
      </c>
      <c r="H41">
        <v>1.75E-3</v>
      </c>
      <c r="I41">
        <v>6.8900000000000003E-3</v>
      </c>
      <c r="J41">
        <v>1.7100000000000001E-2</v>
      </c>
      <c r="K41">
        <v>2.87E-2</v>
      </c>
      <c r="L41">
        <v>4.07E-2</v>
      </c>
      <c r="M41">
        <v>4.5499999999999999E-2</v>
      </c>
      <c r="N41" t="s">
        <v>7</v>
      </c>
    </row>
    <row r="42" spans="2:26" x14ac:dyDescent="0.25">
      <c r="B42" t="s">
        <v>70</v>
      </c>
      <c r="C42" t="s">
        <v>3</v>
      </c>
      <c r="D42" t="s">
        <v>36</v>
      </c>
      <c r="E42" t="s">
        <v>148</v>
      </c>
      <c r="F42">
        <v>0.104</v>
      </c>
      <c r="G42">
        <v>0.125</v>
      </c>
      <c r="H42">
        <v>0.156</v>
      </c>
      <c r="I42">
        <v>0.184</v>
      </c>
      <c r="J42">
        <v>0.19900000000000001</v>
      </c>
      <c r="K42">
        <v>0.19900000000000001</v>
      </c>
      <c r="L42">
        <v>0.19500000000000001</v>
      </c>
      <c r="M42">
        <v>0.188</v>
      </c>
      <c r="N42" t="s">
        <v>7</v>
      </c>
    </row>
    <row r="43" spans="2:26" x14ac:dyDescent="0.25">
      <c r="B43" t="s">
        <v>70</v>
      </c>
      <c r="C43" t="s">
        <v>3</v>
      </c>
      <c r="D43" t="s">
        <v>36</v>
      </c>
      <c r="E43" t="s">
        <v>149</v>
      </c>
      <c r="F43">
        <v>4.7E-2</v>
      </c>
      <c r="G43">
        <v>4.6399999999999997E-2</v>
      </c>
      <c r="H43">
        <v>4.4999999999999998E-2</v>
      </c>
      <c r="I43">
        <v>4.0399999999999998E-2</v>
      </c>
      <c r="J43">
        <v>3.1800000000000002E-2</v>
      </c>
      <c r="K43">
        <v>2.23E-2</v>
      </c>
      <c r="L43">
        <v>1.12E-2</v>
      </c>
      <c r="M43">
        <v>7.9399999999999991E-3</v>
      </c>
      <c r="N43" t="s">
        <v>7</v>
      </c>
    </row>
    <row r="44" spans="2:26" x14ac:dyDescent="0.25">
      <c r="B44" t="s">
        <v>70</v>
      </c>
      <c r="C44" t="s">
        <v>3</v>
      </c>
      <c r="D44" t="s">
        <v>36</v>
      </c>
      <c r="E44" t="s">
        <v>150</v>
      </c>
      <c r="F44">
        <v>0.36799999999999999</v>
      </c>
      <c r="G44">
        <v>0.33100000000000002</v>
      </c>
      <c r="H44">
        <v>0.29599999999999999</v>
      </c>
      <c r="I44">
        <v>0.249</v>
      </c>
      <c r="J44">
        <v>0.20399999999999999</v>
      </c>
      <c r="K44">
        <v>0.17599999999999999</v>
      </c>
      <c r="L44">
        <v>0.14199999999999999</v>
      </c>
      <c r="M44">
        <v>0.151</v>
      </c>
      <c r="N44" t="s">
        <v>7</v>
      </c>
    </row>
    <row r="45" spans="2:26" x14ac:dyDescent="0.25">
      <c r="B45" t="s">
        <v>70</v>
      </c>
      <c r="C45" t="s">
        <v>3</v>
      </c>
      <c r="D45" t="s">
        <v>36</v>
      </c>
      <c r="E45" t="s">
        <v>151</v>
      </c>
      <c r="F45">
        <v>0</v>
      </c>
      <c r="G45">
        <v>5.45E-2</v>
      </c>
      <c r="H45">
        <v>9.4500000000000001E-2</v>
      </c>
      <c r="I45">
        <v>0.14899999999999999</v>
      </c>
      <c r="J45">
        <v>0.20899999999999999</v>
      </c>
      <c r="K45">
        <v>0.26500000000000001</v>
      </c>
      <c r="L45">
        <v>0.32800000000000001</v>
      </c>
      <c r="M45">
        <v>0.34899999999999998</v>
      </c>
      <c r="N45" t="s">
        <v>7</v>
      </c>
    </row>
    <row r="46" spans="2:26" x14ac:dyDescent="0.25">
      <c r="B46" t="s">
        <v>70</v>
      </c>
      <c r="C46" t="s">
        <v>3</v>
      </c>
      <c r="D46" t="s">
        <v>152</v>
      </c>
      <c r="E46" t="s">
        <v>153</v>
      </c>
      <c r="F46">
        <v>12.8</v>
      </c>
      <c r="G46">
        <v>12.4</v>
      </c>
      <c r="H46">
        <v>11.8</v>
      </c>
      <c r="I46">
        <v>10.5</v>
      </c>
      <c r="J46">
        <v>8.6999999999999993</v>
      </c>
      <c r="K46">
        <v>8.7100000000000009</v>
      </c>
      <c r="L46">
        <v>8.86</v>
      </c>
      <c r="M46">
        <v>9.1199999999999992</v>
      </c>
      <c r="N46" t="s">
        <v>154</v>
      </c>
    </row>
    <row r="47" spans="2:26" x14ac:dyDescent="0.25">
      <c r="B47" t="s">
        <v>70</v>
      </c>
      <c r="C47" t="s">
        <v>3</v>
      </c>
      <c r="D47" t="s">
        <v>152</v>
      </c>
      <c r="E47" t="s">
        <v>155</v>
      </c>
      <c r="F47">
        <v>2.0099999999999998</v>
      </c>
      <c r="G47">
        <v>1.65</v>
      </c>
      <c r="H47">
        <v>1.34</v>
      </c>
      <c r="I47">
        <v>0.99199999999999999</v>
      </c>
      <c r="J47">
        <v>0.55500000000000005</v>
      </c>
      <c r="K47">
        <v>0.56299999999999994</v>
      </c>
      <c r="L47">
        <v>0.57599999999999996</v>
      </c>
      <c r="M47">
        <v>0.59399999999999997</v>
      </c>
      <c r="N47" t="s">
        <v>154</v>
      </c>
    </row>
    <row r="48" spans="2:26" x14ac:dyDescent="0.25">
      <c r="B48" t="s">
        <v>70</v>
      </c>
      <c r="C48" t="s">
        <v>3</v>
      </c>
      <c r="D48" t="s">
        <v>152</v>
      </c>
      <c r="E48" t="s">
        <v>156</v>
      </c>
      <c r="F48">
        <v>0</v>
      </c>
      <c r="G48">
        <v>2.86</v>
      </c>
      <c r="H48">
        <v>4.87</v>
      </c>
      <c r="I48">
        <v>7.58</v>
      </c>
      <c r="J48">
        <v>10.7</v>
      </c>
      <c r="K48">
        <v>11.4</v>
      </c>
      <c r="L48">
        <v>12</v>
      </c>
      <c r="M48">
        <v>12.4</v>
      </c>
      <c r="N48" t="s">
        <v>154</v>
      </c>
    </row>
    <row r="49" spans="2:14" x14ac:dyDescent="0.25">
      <c r="B49" t="s">
        <v>70</v>
      </c>
      <c r="C49" t="s">
        <v>3</v>
      </c>
      <c r="D49" t="s">
        <v>157</v>
      </c>
      <c r="E49" t="s">
        <v>23</v>
      </c>
      <c r="F49">
        <v>0.80700000000000005</v>
      </c>
      <c r="G49">
        <v>0.86199999999999999</v>
      </c>
      <c r="H49">
        <v>0.91300000000000003</v>
      </c>
      <c r="I49">
        <v>0.96099999999999997</v>
      </c>
      <c r="J49">
        <v>1</v>
      </c>
      <c r="K49">
        <v>1.04</v>
      </c>
      <c r="L49">
        <v>1.08</v>
      </c>
      <c r="M49">
        <v>1.1100000000000001</v>
      </c>
      <c r="N49" t="s">
        <v>7</v>
      </c>
    </row>
    <row r="50" spans="2:14" x14ac:dyDescent="0.25">
      <c r="B50" t="s">
        <v>70</v>
      </c>
      <c r="C50" t="s">
        <v>3</v>
      </c>
      <c r="D50" t="s">
        <v>158</v>
      </c>
      <c r="E50" t="s">
        <v>159</v>
      </c>
      <c r="F50">
        <v>0.46700000000000003</v>
      </c>
      <c r="G50">
        <v>0.51100000000000001</v>
      </c>
      <c r="H50">
        <v>0.55000000000000004</v>
      </c>
      <c r="I50">
        <v>0.58499999999999996</v>
      </c>
      <c r="J50">
        <v>0.61599999999999999</v>
      </c>
      <c r="K50">
        <v>0.64500000000000002</v>
      </c>
      <c r="L50">
        <v>0.67100000000000004</v>
      </c>
      <c r="M50">
        <v>0.69499999999999995</v>
      </c>
      <c r="N50" t="s">
        <v>7</v>
      </c>
    </row>
    <row r="51" spans="2:14" x14ac:dyDescent="0.25">
      <c r="B51" t="s">
        <v>70</v>
      </c>
      <c r="C51" t="s">
        <v>3</v>
      </c>
      <c r="D51" t="s">
        <v>160</v>
      </c>
      <c r="E51" t="s">
        <v>23</v>
      </c>
      <c r="F51">
        <v>0.93400000000000005</v>
      </c>
      <c r="G51">
        <v>1.1000000000000001</v>
      </c>
      <c r="H51">
        <v>1.21</v>
      </c>
      <c r="I51">
        <v>1.24</v>
      </c>
      <c r="J51">
        <v>1.24</v>
      </c>
      <c r="K51">
        <v>1.26</v>
      </c>
      <c r="L51">
        <v>1.29</v>
      </c>
      <c r="M51">
        <v>1.33</v>
      </c>
      <c r="N51" t="s">
        <v>7</v>
      </c>
    </row>
    <row r="52" spans="2:14" x14ac:dyDescent="0.25">
      <c r="B52" t="s">
        <v>70</v>
      </c>
      <c r="C52" t="s">
        <v>3</v>
      </c>
      <c r="D52" t="s">
        <v>160</v>
      </c>
      <c r="E52" t="s">
        <v>9</v>
      </c>
      <c r="F52">
        <v>0.65900000000000003</v>
      </c>
      <c r="G52">
        <v>0.63200000000000001</v>
      </c>
      <c r="H52">
        <v>0.623</v>
      </c>
      <c r="I52">
        <v>0.65600000000000003</v>
      </c>
      <c r="J52">
        <v>0.68400000000000005</v>
      </c>
      <c r="K52">
        <v>0.72</v>
      </c>
      <c r="L52">
        <v>0.74099999999999999</v>
      </c>
      <c r="M52">
        <v>0.75600000000000001</v>
      </c>
      <c r="N52" t="s">
        <v>7</v>
      </c>
    </row>
    <row r="53" spans="2:14" x14ac:dyDescent="0.25">
      <c r="B53" t="s">
        <v>70</v>
      </c>
      <c r="C53" t="s">
        <v>3</v>
      </c>
      <c r="D53" t="s">
        <v>160</v>
      </c>
      <c r="E53" t="s">
        <v>13</v>
      </c>
      <c r="F53">
        <v>0.32700000000000001</v>
      </c>
      <c r="G53">
        <v>0.30599999999999999</v>
      </c>
      <c r="H53">
        <v>0.32200000000000001</v>
      </c>
      <c r="I53">
        <v>0.377</v>
      </c>
      <c r="J53">
        <v>0.441</v>
      </c>
      <c r="K53">
        <v>0.48699999999999999</v>
      </c>
      <c r="L53">
        <v>0.51600000000000001</v>
      </c>
      <c r="M53">
        <v>0.54200000000000004</v>
      </c>
      <c r="N53" t="s">
        <v>7</v>
      </c>
    </row>
    <row r="54" spans="2:14" x14ac:dyDescent="0.25">
      <c r="B54" t="s">
        <v>70</v>
      </c>
      <c r="C54" t="s">
        <v>3</v>
      </c>
      <c r="D54" t="s">
        <v>161</v>
      </c>
      <c r="E54" t="s">
        <v>162</v>
      </c>
      <c r="F54">
        <v>1.25</v>
      </c>
      <c r="G54">
        <v>1.18</v>
      </c>
      <c r="H54">
        <v>1.1299999999999999</v>
      </c>
      <c r="I54">
        <v>1.0900000000000001</v>
      </c>
      <c r="J54">
        <v>1.01</v>
      </c>
      <c r="K54">
        <v>1.05</v>
      </c>
      <c r="L54">
        <v>1.0900000000000001</v>
      </c>
      <c r="M54">
        <v>1.1200000000000001</v>
      </c>
      <c r="N54" t="s">
        <v>7</v>
      </c>
    </row>
    <row r="55" spans="2:14" x14ac:dyDescent="0.25">
      <c r="B55" t="s">
        <v>70</v>
      </c>
      <c r="C55" t="s">
        <v>3</v>
      </c>
      <c r="D55" t="s">
        <v>161</v>
      </c>
      <c r="E55" t="s">
        <v>163</v>
      </c>
      <c r="F55">
        <v>0</v>
      </c>
      <c r="G55">
        <v>0.14799999999999999</v>
      </c>
      <c r="H55">
        <v>0.27100000000000002</v>
      </c>
      <c r="I55">
        <v>0.39300000000000002</v>
      </c>
      <c r="J55">
        <v>0.53400000000000003</v>
      </c>
      <c r="K55">
        <v>0.55600000000000005</v>
      </c>
      <c r="L55">
        <v>0.57499999999999996</v>
      </c>
      <c r="M55">
        <v>0.59399999999999997</v>
      </c>
      <c r="N55" t="s">
        <v>7</v>
      </c>
    </row>
    <row r="56" spans="2:14" x14ac:dyDescent="0.25">
      <c r="B56" t="s">
        <v>70</v>
      </c>
      <c r="C56" t="s">
        <v>3</v>
      </c>
      <c r="D56" t="s">
        <v>164</v>
      </c>
      <c r="E56" t="s">
        <v>165</v>
      </c>
      <c r="F56">
        <v>0.36</v>
      </c>
      <c r="G56">
        <v>0.39300000000000002</v>
      </c>
      <c r="H56">
        <v>0.42899999999999999</v>
      </c>
      <c r="I56">
        <v>0.47199999999999998</v>
      </c>
      <c r="J56">
        <v>0.51600000000000001</v>
      </c>
      <c r="K56">
        <v>0.55700000000000005</v>
      </c>
      <c r="L56">
        <v>0.59499999999999997</v>
      </c>
      <c r="M56">
        <v>0.59799999999999998</v>
      </c>
      <c r="N56" t="s">
        <v>166</v>
      </c>
    </row>
    <row r="57" spans="2:14" x14ac:dyDescent="0.25">
      <c r="B57" t="s">
        <v>70</v>
      </c>
      <c r="C57" t="s">
        <v>3</v>
      </c>
      <c r="D57" t="s">
        <v>164</v>
      </c>
      <c r="E57" t="s">
        <v>167</v>
      </c>
      <c r="F57">
        <v>0.13300000000000001</v>
      </c>
      <c r="G57">
        <v>0.13200000000000001</v>
      </c>
      <c r="H57">
        <v>0.127</v>
      </c>
      <c r="I57">
        <v>0.113</v>
      </c>
      <c r="J57">
        <v>9.5000000000000001E-2</v>
      </c>
      <c r="K57">
        <v>7.9000000000000001E-2</v>
      </c>
      <c r="L57">
        <v>6.2399999999999997E-2</v>
      </c>
      <c r="M57">
        <v>8.09E-2</v>
      </c>
      <c r="N57" t="s">
        <v>166</v>
      </c>
    </row>
    <row r="58" spans="2:14" x14ac:dyDescent="0.25">
      <c r="B58" t="s">
        <v>70</v>
      </c>
      <c r="C58" t="s">
        <v>3</v>
      </c>
      <c r="D58" t="s">
        <v>168</v>
      </c>
      <c r="E58" t="s">
        <v>169</v>
      </c>
      <c r="F58">
        <v>102</v>
      </c>
      <c r="G58">
        <v>98.1</v>
      </c>
      <c r="H58">
        <v>97.2</v>
      </c>
      <c r="I58">
        <v>95</v>
      </c>
      <c r="J58">
        <v>90.3</v>
      </c>
      <c r="K58">
        <v>94.9</v>
      </c>
      <c r="L58">
        <v>98.9</v>
      </c>
      <c r="M58">
        <v>103</v>
      </c>
      <c r="N58" t="s">
        <v>170</v>
      </c>
    </row>
    <row r="59" spans="2:14" x14ac:dyDescent="0.25">
      <c r="B59" t="s">
        <v>70</v>
      </c>
      <c r="C59" t="s">
        <v>3</v>
      </c>
      <c r="D59" t="s">
        <v>168</v>
      </c>
      <c r="E59" t="s">
        <v>171</v>
      </c>
      <c r="F59">
        <v>0</v>
      </c>
      <c r="G59">
        <v>14</v>
      </c>
      <c r="H59">
        <v>25.4</v>
      </c>
      <c r="I59">
        <v>36</v>
      </c>
      <c r="J59">
        <v>47.9</v>
      </c>
      <c r="K59">
        <v>50</v>
      </c>
      <c r="L59">
        <v>52.4</v>
      </c>
      <c r="M59">
        <v>54.7</v>
      </c>
      <c r="N59" t="s">
        <v>170</v>
      </c>
    </row>
    <row r="60" spans="2:14" x14ac:dyDescent="0.25">
      <c r="B60" t="s">
        <v>70</v>
      </c>
      <c r="C60" t="s">
        <v>3</v>
      </c>
      <c r="D60" t="s">
        <v>172</v>
      </c>
      <c r="E60" t="s">
        <v>173</v>
      </c>
      <c r="F60">
        <v>35.299999999999997</v>
      </c>
      <c r="G60">
        <v>35.799999999999997</v>
      </c>
      <c r="H60">
        <v>37.5</v>
      </c>
      <c r="I60">
        <v>39</v>
      </c>
      <c r="J60">
        <v>39.9</v>
      </c>
      <c r="K60">
        <v>42.1</v>
      </c>
      <c r="L60">
        <v>44.1</v>
      </c>
      <c r="M60">
        <v>46</v>
      </c>
      <c r="N60" t="s">
        <v>174</v>
      </c>
    </row>
    <row r="61" spans="2:14" x14ac:dyDescent="0.25">
      <c r="B61" t="s">
        <v>70</v>
      </c>
      <c r="C61" t="s">
        <v>3</v>
      </c>
      <c r="D61" t="s">
        <v>172</v>
      </c>
      <c r="E61" t="s">
        <v>175</v>
      </c>
      <c r="F61">
        <v>0</v>
      </c>
      <c r="G61">
        <v>1.58</v>
      </c>
      <c r="H61">
        <v>3.05</v>
      </c>
      <c r="I61">
        <v>4.49</v>
      </c>
      <c r="J61">
        <v>6.12</v>
      </c>
      <c r="K61">
        <v>6.45</v>
      </c>
      <c r="L61">
        <v>6.77</v>
      </c>
      <c r="M61">
        <v>7.06</v>
      </c>
      <c r="N61" t="s">
        <v>174</v>
      </c>
    </row>
    <row r="62" spans="2:14" x14ac:dyDescent="0.25">
      <c r="B62" t="s">
        <v>70</v>
      </c>
      <c r="C62" t="s">
        <v>3</v>
      </c>
      <c r="D62" t="s">
        <v>176</v>
      </c>
      <c r="E62" t="s">
        <v>23</v>
      </c>
      <c r="F62">
        <v>0.13200000000000001</v>
      </c>
      <c r="G62">
        <v>0.14299999999999999</v>
      </c>
      <c r="H62">
        <v>0.153</v>
      </c>
      <c r="I62">
        <v>0.161</v>
      </c>
      <c r="J62">
        <v>0.16800000000000001</v>
      </c>
      <c r="K62">
        <v>0.17399999999999999</v>
      </c>
      <c r="L62">
        <v>0.18</v>
      </c>
      <c r="M62">
        <v>0.185</v>
      </c>
      <c r="N62" t="s">
        <v>7</v>
      </c>
    </row>
    <row r="63" spans="2:14" x14ac:dyDescent="0.25">
      <c r="B63" t="s">
        <v>70</v>
      </c>
      <c r="C63" t="s">
        <v>3</v>
      </c>
      <c r="D63" t="s">
        <v>177</v>
      </c>
      <c r="E63" t="s">
        <v>178</v>
      </c>
      <c r="F63">
        <v>6.2600000000000003E-2</v>
      </c>
      <c r="G63">
        <v>7.0400000000000004E-2</v>
      </c>
      <c r="H63">
        <v>8.0199999999999994E-2</v>
      </c>
      <c r="I63">
        <v>9.0999999999999998E-2</v>
      </c>
      <c r="J63">
        <v>0.1</v>
      </c>
      <c r="K63">
        <v>0.109</v>
      </c>
      <c r="L63">
        <v>0.112</v>
      </c>
      <c r="M63">
        <v>0.115</v>
      </c>
      <c r="N63" t="s">
        <v>7</v>
      </c>
    </row>
    <row r="64" spans="2:14" x14ac:dyDescent="0.25">
      <c r="B64" t="s">
        <v>70</v>
      </c>
      <c r="C64" t="s">
        <v>3</v>
      </c>
      <c r="D64" t="s">
        <v>177</v>
      </c>
      <c r="E64" t="s">
        <v>179</v>
      </c>
      <c r="F64">
        <v>5.2400000000000002E-2</v>
      </c>
      <c r="G64">
        <v>4.8599999999999997E-2</v>
      </c>
      <c r="H64">
        <v>4.3400000000000001E-2</v>
      </c>
      <c r="I64">
        <v>3.6299999999999999E-2</v>
      </c>
      <c r="J64">
        <v>3.0300000000000001E-2</v>
      </c>
      <c r="K64">
        <v>2.4500000000000001E-2</v>
      </c>
      <c r="L64">
        <v>2.5499999999999998E-2</v>
      </c>
      <c r="M64">
        <v>2.63E-2</v>
      </c>
      <c r="N64" t="s">
        <v>7</v>
      </c>
    </row>
    <row r="65" spans="2:14" x14ac:dyDescent="0.25">
      <c r="B65" t="s">
        <v>70</v>
      </c>
      <c r="C65" t="s">
        <v>3</v>
      </c>
      <c r="D65" t="s">
        <v>177</v>
      </c>
      <c r="E65" t="s">
        <v>180</v>
      </c>
      <c r="F65">
        <v>0</v>
      </c>
      <c r="G65">
        <v>3.7499999999999999E-3</v>
      </c>
      <c r="H65">
        <v>6.7999999999999996E-3</v>
      </c>
      <c r="I65">
        <v>1.0500000000000001E-2</v>
      </c>
      <c r="J65">
        <v>1.3599999999999999E-2</v>
      </c>
      <c r="K65">
        <v>1.7000000000000001E-2</v>
      </c>
      <c r="L65">
        <v>1.77E-2</v>
      </c>
      <c r="M65">
        <v>1.83E-2</v>
      </c>
      <c r="N65" t="s">
        <v>7</v>
      </c>
    </row>
    <row r="66" spans="2:14" x14ac:dyDescent="0.25">
      <c r="B66" t="s">
        <v>70</v>
      </c>
      <c r="C66" t="s">
        <v>3</v>
      </c>
      <c r="D66" t="s">
        <v>177</v>
      </c>
      <c r="E66" t="s">
        <v>181</v>
      </c>
      <c r="F66">
        <v>5.7000000000000002E-3</v>
      </c>
      <c r="G66">
        <v>5.1599999999999997E-3</v>
      </c>
      <c r="H66">
        <v>4.5100000000000001E-3</v>
      </c>
      <c r="I66">
        <v>3.62E-3</v>
      </c>
      <c r="J66">
        <v>2.8500000000000001E-3</v>
      </c>
      <c r="K66">
        <v>2.0899999999999998E-3</v>
      </c>
      <c r="L66">
        <v>2.16E-3</v>
      </c>
      <c r="M66">
        <v>2.2799999999999999E-3</v>
      </c>
      <c r="N66" t="s">
        <v>7</v>
      </c>
    </row>
    <row r="67" spans="2:14" x14ac:dyDescent="0.25">
      <c r="B67" t="s">
        <v>70</v>
      </c>
      <c r="C67" t="s">
        <v>3</v>
      </c>
      <c r="D67" t="s">
        <v>177</v>
      </c>
      <c r="E67" t="s">
        <v>182</v>
      </c>
      <c r="F67">
        <v>0</v>
      </c>
      <c r="G67">
        <v>3.9100000000000002E-4</v>
      </c>
      <c r="H67">
        <v>7.2099999999999996E-4</v>
      </c>
      <c r="I67">
        <v>1.1100000000000001E-3</v>
      </c>
      <c r="J67">
        <v>1.42E-3</v>
      </c>
      <c r="K67">
        <v>1.7700000000000001E-3</v>
      </c>
      <c r="L67">
        <v>1.83E-3</v>
      </c>
      <c r="M67">
        <v>1.9300000000000001E-3</v>
      </c>
      <c r="N67" t="s">
        <v>7</v>
      </c>
    </row>
    <row r="68" spans="2:14" x14ac:dyDescent="0.25">
      <c r="B68" t="s">
        <v>70</v>
      </c>
      <c r="C68" t="s">
        <v>3</v>
      </c>
      <c r="D68" t="s">
        <v>39</v>
      </c>
      <c r="E68" t="s">
        <v>142</v>
      </c>
      <c r="F68">
        <v>3.45</v>
      </c>
      <c r="G68">
        <v>3.79</v>
      </c>
      <c r="H68">
        <v>4.05</v>
      </c>
      <c r="I68">
        <v>4.2300000000000004</v>
      </c>
      <c r="J68">
        <v>4.4000000000000004</v>
      </c>
      <c r="K68">
        <v>4.55</v>
      </c>
      <c r="L68">
        <v>4.7300000000000004</v>
      </c>
      <c r="M68">
        <v>4.91</v>
      </c>
      <c r="N68" t="s">
        <v>7</v>
      </c>
    </row>
    <row r="69" spans="2:14" x14ac:dyDescent="0.25">
      <c r="B69" t="s">
        <v>70</v>
      </c>
      <c r="C69" t="s">
        <v>3</v>
      </c>
      <c r="D69" t="s">
        <v>39</v>
      </c>
      <c r="E69" t="s">
        <v>40</v>
      </c>
      <c r="F69">
        <v>0</v>
      </c>
      <c r="G69">
        <v>7.8499999999999993E-3</v>
      </c>
      <c r="H69">
        <v>1.26E-2</v>
      </c>
      <c r="I69">
        <v>1.7600000000000001E-2</v>
      </c>
      <c r="J69">
        <v>2.23E-2</v>
      </c>
      <c r="K69">
        <v>2.64E-2</v>
      </c>
      <c r="L69">
        <v>3.1600000000000003E-2</v>
      </c>
      <c r="M69">
        <v>3.3000000000000002E-2</v>
      </c>
      <c r="N69" t="s">
        <v>7</v>
      </c>
    </row>
    <row r="70" spans="2:14" x14ac:dyDescent="0.25">
      <c r="B70" t="s">
        <v>70</v>
      </c>
      <c r="C70" t="s">
        <v>3</v>
      </c>
      <c r="D70" t="s">
        <v>183</v>
      </c>
      <c r="E70" t="s">
        <v>184</v>
      </c>
      <c r="F70">
        <v>17.7</v>
      </c>
      <c r="G70">
        <v>17</v>
      </c>
      <c r="H70">
        <v>16.2</v>
      </c>
      <c r="I70">
        <v>14.8</v>
      </c>
      <c r="J70">
        <v>13.7</v>
      </c>
      <c r="K70">
        <v>12.5</v>
      </c>
      <c r="L70">
        <v>12.9</v>
      </c>
      <c r="M70">
        <v>13.4</v>
      </c>
      <c r="N70" t="s">
        <v>174</v>
      </c>
    </row>
    <row r="71" spans="2:14" x14ac:dyDescent="0.25">
      <c r="B71" t="s">
        <v>70</v>
      </c>
      <c r="C71" t="s">
        <v>3</v>
      </c>
      <c r="D71" t="s">
        <v>183</v>
      </c>
      <c r="E71" t="s">
        <v>185</v>
      </c>
      <c r="F71">
        <v>0</v>
      </c>
      <c r="G71">
        <v>2.52</v>
      </c>
      <c r="H71">
        <v>4.88</v>
      </c>
      <c r="I71">
        <v>7.57</v>
      </c>
      <c r="J71">
        <v>9.83</v>
      </c>
      <c r="K71">
        <v>12.2</v>
      </c>
      <c r="L71">
        <v>12.7</v>
      </c>
      <c r="M71">
        <v>13.2</v>
      </c>
      <c r="N71" t="s">
        <v>174</v>
      </c>
    </row>
    <row r="72" spans="2:14" x14ac:dyDescent="0.25">
      <c r="B72" t="s">
        <v>70</v>
      </c>
      <c r="C72" t="s">
        <v>3</v>
      </c>
      <c r="D72" t="s">
        <v>186</v>
      </c>
      <c r="E72" t="s">
        <v>187</v>
      </c>
      <c r="F72">
        <v>0.10299999999999999</v>
      </c>
      <c r="G72">
        <v>9.8100000000000007E-2</v>
      </c>
      <c r="H72">
        <v>9.2700000000000005E-2</v>
      </c>
      <c r="I72">
        <v>8.4699999999999998E-2</v>
      </c>
      <c r="J72">
        <v>7.7899999999999997E-2</v>
      </c>
      <c r="K72">
        <v>7.0800000000000002E-2</v>
      </c>
      <c r="L72">
        <v>7.2999999999999995E-2</v>
      </c>
      <c r="M72">
        <v>7.51E-2</v>
      </c>
      <c r="N72" t="s">
        <v>7</v>
      </c>
    </row>
    <row r="73" spans="2:14" x14ac:dyDescent="0.25">
      <c r="B73" t="s">
        <v>70</v>
      </c>
      <c r="C73" t="s">
        <v>3</v>
      </c>
      <c r="D73" t="s">
        <v>186</v>
      </c>
      <c r="E73" t="s">
        <v>188</v>
      </c>
      <c r="F73">
        <v>0</v>
      </c>
      <c r="G73">
        <v>1.14E-2</v>
      </c>
      <c r="H73">
        <v>2.2800000000000001E-2</v>
      </c>
      <c r="I73">
        <v>3.6600000000000001E-2</v>
      </c>
      <c r="J73">
        <v>4.82E-2</v>
      </c>
      <c r="K73">
        <v>6.0100000000000001E-2</v>
      </c>
      <c r="L73">
        <v>6.2E-2</v>
      </c>
      <c r="M73">
        <v>6.3899999999999998E-2</v>
      </c>
      <c r="N73" t="s">
        <v>7</v>
      </c>
    </row>
    <row r="74" spans="2:14" x14ac:dyDescent="0.25">
      <c r="B74" t="s">
        <v>70</v>
      </c>
      <c r="C74" t="s">
        <v>3</v>
      </c>
      <c r="D74" t="s">
        <v>189</v>
      </c>
      <c r="E74" t="s">
        <v>23</v>
      </c>
      <c r="F74">
        <v>0.123</v>
      </c>
      <c r="G74">
        <v>0.13300000000000001</v>
      </c>
      <c r="H74">
        <v>0.14199999999999999</v>
      </c>
      <c r="I74">
        <v>0.14899999999999999</v>
      </c>
      <c r="J74">
        <v>0.155</v>
      </c>
      <c r="K74">
        <v>0.161</v>
      </c>
      <c r="L74">
        <v>0.16700000000000001</v>
      </c>
      <c r="M74">
        <v>0.17199999999999999</v>
      </c>
      <c r="N74" t="s">
        <v>7</v>
      </c>
    </row>
    <row r="75" spans="2:14" x14ac:dyDescent="0.25">
      <c r="B75" t="s">
        <v>70</v>
      </c>
      <c r="C75" t="s">
        <v>3</v>
      </c>
      <c r="D75" t="s">
        <v>190</v>
      </c>
      <c r="E75" t="s">
        <v>144</v>
      </c>
      <c r="F75">
        <v>0</v>
      </c>
      <c r="G75">
        <v>0</v>
      </c>
      <c r="H75">
        <v>0</v>
      </c>
      <c r="I75">
        <v>0</v>
      </c>
      <c r="J75">
        <v>0</v>
      </c>
      <c r="K75">
        <v>0</v>
      </c>
      <c r="L75">
        <v>0</v>
      </c>
      <c r="M75">
        <v>0</v>
      </c>
      <c r="N75" t="s">
        <v>7</v>
      </c>
    </row>
    <row r="76" spans="2:14" x14ac:dyDescent="0.25">
      <c r="B76" t="s">
        <v>70</v>
      </c>
      <c r="C76" t="s">
        <v>3</v>
      </c>
      <c r="D76" t="s">
        <v>190</v>
      </c>
      <c r="E76" t="s">
        <v>145</v>
      </c>
      <c r="F76">
        <v>0.56999999999999995</v>
      </c>
      <c r="G76">
        <v>0.5</v>
      </c>
      <c r="H76">
        <v>0.45700000000000002</v>
      </c>
      <c r="I76">
        <v>0.39600000000000002</v>
      </c>
      <c r="J76">
        <v>0.32400000000000001</v>
      </c>
      <c r="K76">
        <v>0.251</v>
      </c>
      <c r="L76">
        <v>0.191</v>
      </c>
      <c r="M76">
        <v>0.14799999999999999</v>
      </c>
      <c r="N76" t="s">
        <v>7</v>
      </c>
    </row>
    <row r="77" spans="2:14" x14ac:dyDescent="0.25">
      <c r="B77" t="s">
        <v>70</v>
      </c>
      <c r="C77" t="s">
        <v>3</v>
      </c>
      <c r="D77" t="s">
        <v>190</v>
      </c>
      <c r="E77" t="s">
        <v>34</v>
      </c>
      <c r="F77">
        <v>0.48599999999999999</v>
      </c>
      <c r="G77">
        <v>0.98</v>
      </c>
      <c r="H77">
        <v>1.31</v>
      </c>
      <c r="I77">
        <v>1.69</v>
      </c>
      <c r="J77">
        <v>2.14</v>
      </c>
      <c r="K77">
        <v>2.58</v>
      </c>
      <c r="L77">
        <v>2.99</v>
      </c>
      <c r="M77">
        <v>3.32</v>
      </c>
      <c r="N77" t="s">
        <v>7</v>
      </c>
    </row>
    <row r="78" spans="2:14" x14ac:dyDescent="0.25">
      <c r="B78" t="s">
        <v>70</v>
      </c>
      <c r="C78" t="s">
        <v>3</v>
      </c>
      <c r="D78" t="s">
        <v>190</v>
      </c>
      <c r="E78" t="s">
        <v>146</v>
      </c>
      <c r="F78">
        <v>0.38</v>
      </c>
      <c r="G78">
        <v>0.34499999999999997</v>
      </c>
      <c r="H78">
        <v>0.318</v>
      </c>
      <c r="I78">
        <v>0.27800000000000002</v>
      </c>
      <c r="J78">
        <v>0.22800000000000001</v>
      </c>
      <c r="K78">
        <v>0.17499999999999999</v>
      </c>
      <c r="L78">
        <v>0.127</v>
      </c>
      <c r="M78">
        <v>8.8200000000000001E-2</v>
      </c>
      <c r="N78" t="s">
        <v>7</v>
      </c>
    </row>
    <row r="79" spans="2:14" x14ac:dyDescent="0.25">
      <c r="B79" t="s">
        <v>70</v>
      </c>
      <c r="C79" t="s">
        <v>3</v>
      </c>
      <c r="D79" t="s">
        <v>190</v>
      </c>
      <c r="E79" t="s">
        <v>191</v>
      </c>
      <c r="F79">
        <v>1.9099999999999999E-2</v>
      </c>
      <c r="G79">
        <v>2.9499999999999998E-2</v>
      </c>
      <c r="H79">
        <v>3.3300000000000003E-2</v>
      </c>
      <c r="I79">
        <v>3.6799999999999999E-2</v>
      </c>
      <c r="J79">
        <v>3.9E-2</v>
      </c>
      <c r="K79">
        <v>3.8800000000000001E-2</v>
      </c>
      <c r="L79">
        <v>3.5799999999999998E-2</v>
      </c>
      <c r="M79">
        <v>3.0099999999999998E-2</v>
      </c>
      <c r="N79" t="s">
        <v>7</v>
      </c>
    </row>
    <row r="80" spans="2:14" x14ac:dyDescent="0.25">
      <c r="B80" t="s">
        <v>70</v>
      </c>
      <c r="C80" t="s">
        <v>3</v>
      </c>
      <c r="D80" t="s">
        <v>190</v>
      </c>
      <c r="E80" t="s">
        <v>35</v>
      </c>
      <c r="F80">
        <v>2.36</v>
      </c>
      <c r="G80">
        <v>2.14</v>
      </c>
      <c r="H80">
        <v>1.99</v>
      </c>
      <c r="I80">
        <v>1.77</v>
      </c>
      <c r="J80">
        <v>1.51</v>
      </c>
      <c r="K80">
        <v>1.26</v>
      </c>
      <c r="L80">
        <v>1.06</v>
      </c>
      <c r="M80">
        <v>0.91700000000000004</v>
      </c>
      <c r="N80" t="s">
        <v>7</v>
      </c>
    </row>
    <row r="81" spans="2:14" x14ac:dyDescent="0.25">
      <c r="B81" t="s">
        <v>70</v>
      </c>
      <c r="C81" t="s">
        <v>3</v>
      </c>
      <c r="D81" t="s">
        <v>190</v>
      </c>
      <c r="E81" t="s">
        <v>147</v>
      </c>
      <c r="F81">
        <v>7.3999999999999996E-2</v>
      </c>
      <c r="G81">
        <v>0.14499999999999999</v>
      </c>
      <c r="H81">
        <v>0.17699999999999999</v>
      </c>
      <c r="I81">
        <v>0.22</v>
      </c>
      <c r="J81">
        <v>0.27600000000000002</v>
      </c>
      <c r="K81">
        <v>0.33600000000000002</v>
      </c>
      <c r="L81">
        <v>0.39300000000000002</v>
      </c>
      <c r="M81">
        <v>0.436</v>
      </c>
      <c r="N81" t="s">
        <v>7</v>
      </c>
    </row>
    <row r="82" spans="2:14" x14ac:dyDescent="0.25">
      <c r="B82" t="s">
        <v>70</v>
      </c>
      <c r="C82" t="s">
        <v>3</v>
      </c>
      <c r="D82" t="s">
        <v>190</v>
      </c>
      <c r="E82" t="s">
        <v>33</v>
      </c>
      <c r="F82">
        <v>0.16800000000000001</v>
      </c>
      <c r="G82">
        <v>0.16200000000000001</v>
      </c>
      <c r="H82">
        <v>0.155</v>
      </c>
      <c r="I82">
        <v>0.14599999999999999</v>
      </c>
      <c r="J82">
        <v>0.13500000000000001</v>
      </c>
      <c r="K82">
        <v>0.124</v>
      </c>
      <c r="L82">
        <v>0.115</v>
      </c>
      <c r="M82">
        <v>0.107</v>
      </c>
      <c r="N82" t="s">
        <v>7</v>
      </c>
    </row>
    <row r="83" spans="2:14" x14ac:dyDescent="0.25">
      <c r="B83" t="s">
        <v>70</v>
      </c>
      <c r="C83" t="s">
        <v>3</v>
      </c>
      <c r="D83" t="s">
        <v>41</v>
      </c>
      <c r="E83" t="s">
        <v>37</v>
      </c>
      <c r="F83">
        <v>0</v>
      </c>
      <c r="G83">
        <v>1.1800000000000001E-3</v>
      </c>
      <c r="H83">
        <v>3.9399999999999999E-3</v>
      </c>
      <c r="I83">
        <v>1.5299999999999999E-2</v>
      </c>
      <c r="J83">
        <v>4.7300000000000002E-2</v>
      </c>
      <c r="K83">
        <v>7.2800000000000004E-2</v>
      </c>
      <c r="L83">
        <v>9.4299999999999995E-2</v>
      </c>
      <c r="M83">
        <v>0.109</v>
      </c>
      <c r="N83" t="s">
        <v>7</v>
      </c>
    </row>
    <row r="84" spans="2:14" x14ac:dyDescent="0.25">
      <c r="B84" t="s">
        <v>70</v>
      </c>
      <c r="C84" t="s">
        <v>3</v>
      </c>
      <c r="D84" t="s">
        <v>41</v>
      </c>
      <c r="E84" t="s">
        <v>148</v>
      </c>
      <c r="F84">
        <v>0.64</v>
      </c>
      <c r="G84">
        <v>0.60199999999999998</v>
      </c>
      <c r="H84">
        <v>0.61</v>
      </c>
      <c r="I84">
        <v>0.60799999999999998</v>
      </c>
      <c r="J84">
        <v>0.56799999999999995</v>
      </c>
      <c r="K84">
        <v>0.56999999999999995</v>
      </c>
      <c r="L84">
        <v>0.56999999999999995</v>
      </c>
      <c r="M84">
        <v>0.57899999999999996</v>
      </c>
      <c r="N84" t="s">
        <v>7</v>
      </c>
    </row>
    <row r="85" spans="2:14" x14ac:dyDescent="0.25">
      <c r="B85" t="s">
        <v>70</v>
      </c>
      <c r="C85" t="s">
        <v>3</v>
      </c>
      <c r="D85" t="s">
        <v>41</v>
      </c>
      <c r="E85" t="s">
        <v>192</v>
      </c>
      <c r="F85">
        <v>0</v>
      </c>
      <c r="G85">
        <v>0.14299999999999999</v>
      </c>
      <c r="H85">
        <v>0.252</v>
      </c>
      <c r="I85">
        <v>0.35199999999999998</v>
      </c>
      <c r="J85">
        <v>0.48299999999999998</v>
      </c>
      <c r="K85">
        <v>0.48499999999999999</v>
      </c>
      <c r="L85">
        <v>0.48699999999999999</v>
      </c>
      <c r="M85">
        <v>0.496</v>
      </c>
      <c r="N85" t="s">
        <v>7</v>
      </c>
    </row>
    <row r="86" spans="2:14" x14ac:dyDescent="0.25">
      <c r="B86" t="s">
        <v>70</v>
      </c>
      <c r="C86" t="s">
        <v>3</v>
      </c>
      <c r="D86" t="s">
        <v>41</v>
      </c>
      <c r="E86" t="s">
        <v>149</v>
      </c>
      <c r="F86">
        <v>5.6399999999999999E-2</v>
      </c>
      <c r="G86">
        <v>5.04E-2</v>
      </c>
      <c r="H86">
        <v>4.5499999999999999E-2</v>
      </c>
      <c r="I86">
        <v>4.0399999999999998E-2</v>
      </c>
      <c r="J86">
        <v>3.1399999999999997E-2</v>
      </c>
      <c r="K86">
        <v>3.2399999999999998E-2</v>
      </c>
      <c r="L86">
        <v>3.3799999999999997E-2</v>
      </c>
      <c r="M86">
        <v>3.5400000000000001E-2</v>
      </c>
      <c r="N86" t="s">
        <v>7</v>
      </c>
    </row>
    <row r="87" spans="2:14" x14ac:dyDescent="0.25">
      <c r="B87" t="s">
        <v>70</v>
      </c>
      <c r="C87" t="s">
        <v>3</v>
      </c>
      <c r="D87" t="s">
        <v>41</v>
      </c>
      <c r="E87" t="s">
        <v>193</v>
      </c>
      <c r="F87">
        <v>6.7200000000000003E-3</v>
      </c>
      <c r="G87">
        <v>8.5000000000000006E-3</v>
      </c>
      <c r="H87">
        <v>9.1999999999999998E-3</v>
      </c>
      <c r="I87">
        <v>9.8799999999999999E-3</v>
      </c>
      <c r="J87">
        <v>1.0699999999999999E-2</v>
      </c>
      <c r="K87">
        <v>1.11E-2</v>
      </c>
      <c r="L87">
        <v>1.1599999999999999E-2</v>
      </c>
      <c r="M87">
        <v>1.1900000000000001E-2</v>
      </c>
      <c r="N87" t="s">
        <v>7</v>
      </c>
    </row>
    <row r="88" spans="2:14" x14ac:dyDescent="0.25">
      <c r="B88" t="s">
        <v>70</v>
      </c>
      <c r="C88" t="s">
        <v>3</v>
      </c>
      <c r="D88" t="s">
        <v>41</v>
      </c>
      <c r="E88" t="s">
        <v>150</v>
      </c>
      <c r="F88">
        <v>0.65600000000000003</v>
      </c>
      <c r="G88">
        <v>0.63600000000000001</v>
      </c>
      <c r="H88">
        <v>0.60399999999999998</v>
      </c>
      <c r="I88">
        <v>0.57799999999999996</v>
      </c>
      <c r="J88">
        <v>0.53</v>
      </c>
      <c r="K88">
        <v>0.56100000000000005</v>
      </c>
      <c r="L88">
        <v>0.58899999999999997</v>
      </c>
      <c r="M88">
        <v>0.60699999999999998</v>
      </c>
      <c r="N88" t="s">
        <v>7</v>
      </c>
    </row>
    <row r="89" spans="2:14" x14ac:dyDescent="0.25">
      <c r="B89" t="s">
        <v>70</v>
      </c>
      <c r="C89" t="s">
        <v>3</v>
      </c>
      <c r="D89" t="s">
        <v>41</v>
      </c>
      <c r="E89" t="s">
        <v>151</v>
      </c>
      <c r="F89">
        <v>8.72E-2</v>
      </c>
      <c r="G89">
        <v>9.3399999999999997E-2</v>
      </c>
      <c r="H89">
        <v>9.4700000000000006E-2</v>
      </c>
      <c r="I89">
        <v>9.6100000000000005E-2</v>
      </c>
      <c r="J89">
        <v>9.69E-2</v>
      </c>
      <c r="K89">
        <v>0.10199999999999999</v>
      </c>
      <c r="L89">
        <v>0.108</v>
      </c>
      <c r="M89">
        <v>0.112</v>
      </c>
      <c r="N89" t="s">
        <v>7</v>
      </c>
    </row>
    <row r="90" spans="2:14" x14ac:dyDescent="0.25">
      <c r="B90" t="s">
        <v>70</v>
      </c>
      <c r="C90" t="s">
        <v>3</v>
      </c>
      <c r="D90" t="s">
        <v>194</v>
      </c>
      <c r="E90" t="s">
        <v>153</v>
      </c>
      <c r="F90">
        <v>0.86</v>
      </c>
      <c r="G90">
        <v>1.06</v>
      </c>
      <c r="H90">
        <v>0.96699999999999997</v>
      </c>
      <c r="I90">
        <v>0.83199999999999996</v>
      </c>
      <c r="J90">
        <v>0.80800000000000005</v>
      </c>
      <c r="K90">
        <v>0.85399999999999998</v>
      </c>
      <c r="L90">
        <v>0.88900000000000001</v>
      </c>
      <c r="M90">
        <v>0.91700000000000004</v>
      </c>
      <c r="N90" t="s">
        <v>154</v>
      </c>
    </row>
    <row r="91" spans="2:14" x14ac:dyDescent="0.25">
      <c r="B91" t="s">
        <v>70</v>
      </c>
      <c r="C91" t="s">
        <v>3</v>
      </c>
      <c r="D91" t="s">
        <v>194</v>
      </c>
      <c r="E91" t="s">
        <v>155</v>
      </c>
      <c r="F91">
        <v>2.2799999999999998</v>
      </c>
      <c r="G91">
        <v>1.23</v>
      </c>
      <c r="H91">
        <v>9.5399999999999999E-2</v>
      </c>
      <c r="I91">
        <v>6.0499999999999998E-2</v>
      </c>
      <c r="J91">
        <v>5.7599999999999998E-2</v>
      </c>
      <c r="K91">
        <v>5.8999999999999997E-2</v>
      </c>
      <c r="L91">
        <v>6.0499999999999998E-2</v>
      </c>
      <c r="M91">
        <v>6.2399999999999997E-2</v>
      </c>
      <c r="N91" t="s">
        <v>154</v>
      </c>
    </row>
    <row r="92" spans="2:14" x14ac:dyDescent="0.25">
      <c r="B92" t="s">
        <v>70</v>
      </c>
      <c r="C92" t="s">
        <v>3</v>
      </c>
      <c r="D92" t="s">
        <v>194</v>
      </c>
      <c r="E92" t="s">
        <v>156</v>
      </c>
      <c r="F92">
        <v>0</v>
      </c>
      <c r="G92">
        <v>1.35</v>
      </c>
      <c r="H92">
        <v>2.78</v>
      </c>
      <c r="I92">
        <v>3.14</v>
      </c>
      <c r="J92">
        <v>3.32</v>
      </c>
      <c r="K92">
        <v>3.43</v>
      </c>
      <c r="L92">
        <v>3.53</v>
      </c>
      <c r="M92">
        <v>3.63</v>
      </c>
      <c r="N92" t="s">
        <v>154</v>
      </c>
    </row>
    <row r="93" spans="2:14" x14ac:dyDescent="0.25">
      <c r="B93" t="s">
        <v>70</v>
      </c>
      <c r="C93" t="s">
        <v>3</v>
      </c>
      <c r="D93" t="s">
        <v>195</v>
      </c>
      <c r="E93" t="s">
        <v>23</v>
      </c>
      <c r="F93">
        <v>1.06</v>
      </c>
      <c r="G93">
        <v>1.17</v>
      </c>
      <c r="H93">
        <v>1.26</v>
      </c>
      <c r="I93">
        <v>1.32</v>
      </c>
      <c r="J93">
        <v>1.36</v>
      </c>
      <c r="K93">
        <v>1.4</v>
      </c>
      <c r="L93">
        <v>1.45</v>
      </c>
      <c r="M93">
        <v>1.49</v>
      </c>
      <c r="N93" t="s">
        <v>7</v>
      </c>
    </row>
    <row r="94" spans="2:14" x14ac:dyDescent="0.25">
      <c r="B94" t="s">
        <v>70</v>
      </c>
      <c r="C94" t="s">
        <v>3</v>
      </c>
      <c r="D94" t="s">
        <v>195</v>
      </c>
      <c r="E94" t="s">
        <v>9</v>
      </c>
      <c r="F94">
        <v>0.15</v>
      </c>
      <c r="G94">
        <v>0.125</v>
      </c>
      <c r="H94">
        <v>0.113</v>
      </c>
      <c r="I94">
        <v>0.12</v>
      </c>
      <c r="J94">
        <v>0.13100000000000001</v>
      </c>
      <c r="K94">
        <v>0.14499999999999999</v>
      </c>
      <c r="L94">
        <v>0.15</v>
      </c>
      <c r="M94">
        <v>0.153</v>
      </c>
      <c r="N94" t="s">
        <v>7</v>
      </c>
    </row>
    <row r="95" spans="2:14" x14ac:dyDescent="0.25">
      <c r="B95" t="s">
        <v>70</v>
      </c>
      <c r="C95" t="s">
        <v>3</v>
      </c>
      <c r="D95" t="s">
        <v>195</v>
      </c>
      <c r="E95" t="s">
        <v>13</v>
      </c>
      <c r="F95">
        <v>2.53E-2</v>
      </c>
      <c r="G95">
        <v>1.9699999999999999E-2</v>
      </c>
      <c r="H95">
        <v>1.77E-2</v>
      </c>
      <c r="I95">
        <v>1.8499999999999999E-2</v>
      </c>
      <c r="J95">
        <v>1.9699999999999999E-2</v>
      </c>
      <c r="K95">
        <v>2.1499999999999998E-2</v>
      </c>
      <c r="L95">
        <v>2.2599999999999999E-2</v>
      </c>
      <c r="M95">
        <v>2.3699999999999999E-2</v>
      </c>
      <c r="N95" t="s">
        <v>7</v>
      </c>
    </row>
    <row r="96" spans="2:14" x14ac:dyDescent="0.25">
      <c r="B96" t="s">
        <v>70</v>
      </c>
      <c r="C96" t="s">
        <v>3</v>
      </c>
      <c r="D96" t="s">
        <v>196</v>
      </c>
      <c r="E96" t="s">
        <v>197</v>
      </c>
      <c r="F96">
        <v>0.88200000000000001</v>
      </c>
      <c r="G96">
        <v>0.86499999999999999</v>
      </c>
      <c r="H96">
        <v>0.84899999999999998</v>
      </c>
      <c r="I96">
        <v>0.81499999999999995</v>
      </c>
      <c r="J96">
        <v>0.78700000000000003</v>
      </c>
      <c r="K96">
        <v>0.75600000000000001</v>
      </c>
      <c r="L96">
        <v>0.78</v>
      </c>
      <c r="M96">
        <v>0.80200000000000005</v>
      </c>
      <c r="N96" t="s">
        <v>7</v>
      </c>
    </row>
    <row r="97" spans="2:14" x14ac:dyDescent="0.25">
      <c r="B97" t="s">
        <v>70</v>
      </c>
      <c r="C97" t="s">
        <v>3</v>
      </c>
      <c r="D97" t="s">
        <v>196</v>
      </c>
      <c r="E97" t="s">
        <v>198</v>
      </c>
      <c r="F97">
        <v>0</v>
      </c>
      <c r="G97">
        <v>7.0599999999999996E-2</v>
      </c>
      <c r="H97">
        <v>0.14000000000000001</v>
      </c>
      <c r="I97">
        <v>0.222</v>
      </c>
      <c r="J97">
        <v>0.29099999999999998</v>
      </c>
      <c r="K97">
        <v>0.36299999999999999</v>
      </c>
      <c r="L97">
        <v>0.375</v>
      </c>
      <c r="M97">
        <v>0.38700000000000001</v>
      </c>
      <c r="N97" t="s">
        <v>7</v>
      </c>
    </row>
    <row r="98" spans="2:14" x14ac:dyDescent="0.25">
      <c r="B98" t="s">
        <v>70</v>
      </c>
      <c r="C98" t="s">
        <v>3</v>
      </c>
      <c r="D98" t="s">
        <v>199</v>
      </c>
      <c r="E98" t="s">
        <v>23</v>
      </c>
      <c r="F98">
        <v>0.33500000000000002</v>
      </c>
      <c r="G98">
        <v>0.36199999999999999</v>
      </c>
      <c r="H98">
        <v>0.38600000000000001</v>
      </c>
      <c r="I98">
        <v>0.40600000000000003</v>
      </c>
      <c r="J98">
        <v>0.42299999999999999</v>
      </c>
      <c r="K98">
        <v>0.44</v>
      </c>
      <c r="L98">
        <v>0.45400000000000001</v>
      </c>
      <c r="M98">
        <v>0.46800000000000003</v>
      </c>
      <c r="N98" t="s">
        <v>7</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FF4E-1CB4-4279-B7F8-EB93EC5C87E4}">
  <dimension ref="A1:Z98"/>
  <sheetViews>
    <sheetView workbookViewId="0"/>
  </sheetViews>
  <sheetFormatPr defaultRowHeight="15" x14ac:dyDescent="0.25"/>
  <sheetData>
    <row r="1" spans="1:1" ht="15.75" x14ac:dyDescent="0.25">
      <c r="A1" s="10" t="s">
        <v>1251</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row>
    <row r="27" spans="2:26" x14ac:dyDescent="0.25">
      <c r="B27" t="s">
        <v>70</v>
      </c>
      <c r="C27" t="s">
        <v>3</v>
      </c>
      <c r="D27" t="s">
        <v>136</v>
      </c>
      <c r="E27" t="s">
        <v>137</v>
      </c>
      <c r="F27">
        <v>1.2999999999999999E-2</v>
      </c>
      <c r="G27">
        <v>1.4E-2</v>
      </c>
      <c r="H27">
        <v>1.6400000000000001E-2</v>
      </c>
      <c r="I27">
        <v>1.9099999999999999E-2</v>
      </c>
      <c r="J27">
        <v>2.1499999999999998E-2</v>
      </c>
      <c r="K27">
        <v>2.3199999999999998E-2</v>
      </c>
      <c r="L27">
        <v>2.4799999999999999E-2</v>
      </c>
      <c r="M27">
        <v>2.5899999999999999E-2</v>
      </c>
      <c r="N27" t="s">
        <v>7</v>
      </c>
      <c r="P27" t="s">
        <v>1207</v>
      </c>
      <c r="Q27" t="s">
        <v>1203</v>
      </c>
      <c r="R27">
        <f>SUM('2.18'!F41:F45)</f>
        <v>0.51900000000000002</v>
      </c>
      <c r="S27">
        <f>SUM('2.18'!G41:G45)</f>
        <v>0.55728</v>
      </c>
      <c r="T27">
        <f>SUM('2.18'!H41:H45)</f>
        <v>0.59324999999999994</v>
      </c>
      <c r="U27">
        <f>SUM('2.18'!I41:I45)</f>
        <v>0.62929000000000002</v>
      </c>
      <c r="V27">
        <f>SUM('2.18'!J41:J45)</f>
        <v>0.66089999999999993</v>
      </c>
      <c r="W27">
        <f>SUM('2.18'!K41:K45)</f>
        <v>0.69100000000000006</v>
      </c>
      <c r="X27">
        <f>SUM('2.18'!L41:L45)</f>
        <v>0.71690000000000009</v>
      </c>
      <c r="Y27">
        <f>SUM('2.18'!M41:M45)</f>
        <v>0.74143999999999999</v>
      </c>
      <c r="Z27" t="s">
        <v>7</v>
      </c>
    </row>
    <row r="28" spans="2:26" x14ac:dyDescent="0.25">
      <c r="B28" t="s">
        <v>70</v>
      </c>
      <c r="C28" t="s">
        <v>3</v>
      </c>
      <c r="D28" t="s">
        <v>136</v>
      </c>
      <c r="E28" t="s">
        <v>138</v>
      </c>
      <c r="F28">
        <v>6.3899999999999998E-3</v>
      </c>
      <c r="G28">
        <v>9.7199999999999995E-3</v>
      </c>
      <c r="H28">
        <v>1.52E-2</v>
      </c>
      <c r="I28">
        <v>2.1999999999999999E-2</v>
      </c>
      <c r="J28">
        <v>2.8400000000000002E-2</v>
      </c>
      <c r="K28">
        <v>3.3000000000000002E-2</v>
      </c>
      <c r="L28">
        <v>3.6999999999999998E-2</v>
      </c>
      <c r="M28">
        <v>3.8600000000000002E-2</v>
      </c>
      <c r="N28" t="s">
        <v>7</v>
      </c>
      <c r="P28" t="s">
        <v>1190</v>
      </c>
      <c r="R28">
        <f t="shared" ref="R28:Y28" si="0">R27/$R27</f>
        <v>1</v>
      </c>
      <c r="S28">
        <f t="shared" si="0"/>
        <v>1.0737572254335259</v>
      </c>
      <c r="T28">
        <f t="shared" si="0"/>
        <v>1.1430635838150287</v>
      </c>
      <c r="U28">
        <f t="shared" si="0"/>
        <v>1.212504816955684</v>
      </c>
      <c r="V28">
        <f t="shared" si="0"/>
        <v>1.2734104046242773</v>
      </c>
      <c r="W28">
        <f t="shared" si="0"/>
        <v>1.3314065510597304</v>
      </c>
      <c r="X28">
        <f t="shared" si="0"/>
        <v>1.3813102119460503</v>
      </c>
      <c r="Y28">
        <f t="shared" si="0"/>
        <v>1.4285934489402696</v>
      </c>
      <c r="Z28" t="s">
        <v>1209</v>
      </c>
    </row>
    <row r="29" spans="2:26" x14ac:dyDescent="0.25">
      <c r="B29" t="s">
        <v>70</v>
      </c>
      <c r="C29" t="s">
        <v>3</v>
      </c>
      <c r="D29" t="s">
        <v>136</v>
      </c>
      <c r="E29" t="s">
        <v>139</v>
      </c>
      <c r="F29">
        <v>4.9599999999999998E-2</v>
      </c>
      <c r="G29">
        <v>4.8599999999999997E-2</v>
      </c>
      <c r="H29">
        <v>4.6300000000000001E-2</v>
      </c>
      <c r="I29">
        <v>4.2200000000000001E-2</v>
      </c>
      <c r="J29">
        <v>3.7900000000000003E-2</v>
      </c>
      <c r="K29">
        <v>3.5499999999999997E-2</v>
      </c>
      <c r="L29">
        <v>3.3599999999999998E-2</v>
      </c>
      <c r="M29">
        <v>3.4599999999999999E-2</v>
      </c>
      <c r="N29" t="s">
        <v>7</v>
      </c>
    </row>
    <row r="30" spans="2:26" x14ac:dyDescent="0.25">
      <c r="B30" t="s">
        <v>70</v>
      </c>
      <c r="C30" t="s">
        <v>3</v>
      </c>
      <c r="D30" t="s">
        <v>136</v>
      </c>
      <c r="E30" t="s">
        <v>140</v>
      </c>
      <c r="F30">
        <v>4.41E-2</v>
      </c>
      <c r="G30">
        <v>4.8899999999999999E-2</v>
      </c>
      <c r="H30">
        <v>5.28E-2</v>
      </c>
      <c r="I30">
        <v>5.6899999999999999E-2</v>
      </c>
      <c r="J30">
        <v>6.0400000000000002E-2</v>
      </c>
      <c r="K30">
        <v>6.3799999999999996E-2</v>
      </c>
      <c r="L30">
        <v>6.6799999999999998E-2</v>
      </c>
      <c r="M30">
        <v>6.93E-2</v>
      </c>
      <c r="N30" t="s">
        <v>7</v>
      </c>
      <c r="P30" t="s">
        <v>1205</v>
      </c>
    </row>
    <row r="31" spans="2:26" x14ac:dyDescent="0.25">
      <c r="B31" t="s">
        <v>70</v>
      </c>
      <c r="C31" t="s">
        <v>3</v>
      </c>
      <c r="D31" t="s">
        <v>141</v>
      </c>
      <c r="E31" t="s">
        <v>142</v>
      </c>
      <c r="F31">
        <v>1.7</v>
      </c>
      <c r="G31">
        <v>1.71</v>
      </c>
      <c r="H31">
        <v>1.75</v>
      </c>
      <c r="I31">
        <v>1.73</v>
      </c>
      <c r="J31">
        <v>1.71</v>
      </c>
      <c r="K31">
        <v>1.71</v>
      </c>
      <c r="L31">
        <v>1.7</v>
      </c>
      <c r="M31">
        <v>1.76</v>
      </c>
      <c r="N31" t="s">
        <v>7</v>
      </c>
      <c r="P31" t="s">
        <v>219</v>
      </c>
      <c r="Q31" t="s">
        <v>991</v>
      </c>
      <c r="R31">
        <v>2015</v>
      </c>
      <c r="S31">
        <v>2020</v>
      </c>
      <c r="T31">
        <v>2025</v>
      </c>
      <c r="U31">
        <v>2030</v>
      </c>
      <c r="V31">
        <v>2035</v>
      </c>
      <c r="W31">
        <v>2040</v>
      </c>
      <c r="X31">
        <v>2045</v>
      </c>
      <c r="Y31">
        <v>2050</v>
      </c>
    </row>
    <row r="32" spans="2:26" x14ac:dyDescent="0.25">
      <c r="B32" t="s">
        <v>70</v>
      </c>
      <c r="C32" t="s">
        <v>3</v>
      </c>
      <c r="D32" t="s">
        <v>141</v>
      </c>
      <c r="E32" t="s">
        <v>40</v>
      </c>
      <c r="F32">
        <v>0.376</v>
      </c>
      <c r="G32">
        <v>0.53300000000000003</v>
      </c>
      <c r="H32">
        <v>0.63800000000000001</v>
      </c>
      <c r="I32">
        <v>0.747</v>
      </c>
      <c r="J32">
        <v>0.85299999999999998</v>
      </c>
      <c r="K32">
        <v>0.94299999999999995</v>
      </c>
      <c r="L32">
        <v>1.05</v>
      </c>
      <c r="M32">
        <v>1.0900000000000001</v>
      </c>
      <c r="N32" t="s">
        <v>7</v>
      </c>
      <c r="P32" t="str">
        <f>'2.18'!D41</f>
        <v>comm hot water</v>
      </c>
      <c r="Q32" t="str">
        <f>'2.18'!E41</f>
        <v>electric heat pump water heater</v>
      </c>
      <c r="R32">
        <f>'2.18'!F41-'2.18'!$F41</f>
        <v>0</v>
      </c>
      <c r="S32">
        <f>'2.18'!G41-'2.18'!$F41</f>
        <v>3.8000000000000002E-4</v>
      </c>
      <c r="T32">
        <f>'2.18'!H41-'2.18'!$F41</f>
        <v>1.75E-3</v>
      </c>
      <c r="U32">
        <f>'2.18'!I41-'2.18'!$F41</f>
        <v>6.8900000000000003E-3</v>
      </c>
      <c r="V32">
        <f>'2.18'!J41-'2.18'!$F41</f>
        <v>1.7100000000000001E-2</v>
      </c>
      <c r="W32">
        <f>'2.18'!K41-'2.18'!$F41</f>
        <v>2.87E-2</v>
      </c>
      <c r="X32">
        <f>'2.18'!L41-'2.18'!$F41</f>
        <v>4.07E-2</v>
      </c>
      <c r="Y32">
        <f>'2.18'!M41-'2.18'!$F41</f>
        <v>4.5499999999999999E-2</v>
      </c>
      <c r="Z32" t="s">
        <v>7</v>
      </c>
    </row>
    <row r="33" spans="2:26" x14ac:dyDescent="0.25">
      <c r="B33" t="s">
        <v>70</v>
      </c>
      <c r="C33" t="s">
        <v>3</v>
      </c>
      <c r="D33" t="s">
        <v>141</v>
      </c>
      <c r="E33" t="s">
        <v>143</v>
      </c>
      <c r="F33">
        <v>3.49E-2</v>
      </c>
      <c r="G33">
        <v>3.5700000000000003E-2</v>
      </c>
      <c r="H33">
        <v>3.5000000000000003E-2</v>
      </c>
      <c r="I33">
        <v>3.3599999999999998E-2</v>
      </c>
      <c r="J33">
        <v>3.2300000000000002E-2</v>
      </c>
      <c r="K33">
        <v>3.1899999999999998E-2</v>
      </c>
      <c r="L33">
        <v>3.1800000000000002E-2</v>
      </c>
      <c r="M33">
        <v>3.32E-2</v>
      </c>
      <c r="N33" t="s">
        <v>7</v>
      </c>
      <c r="P33" t="str">
        <f>'2.18'!D42</f>
        <v>comm hot water</v>
      </c>
      <c r="Q33" t="str">
        <f>'2.18'!E42</f>
        <v>electric resistance water heater</v>
      </c>
      <c r="R33">
        <f>'2.18'!F42-'2.18'!$F42</f>
        <v>0</v>
      </c>
      <c r="S33">
        <f>'2.18'!G42-'2.18'!$F42</f>
        <v>2.1000000000000005E-2</v>
      </c>
      <c r="T33">
        <f>'2.18'!H42-'2.18'!$F42</f>
        <v>5.2000000000000005E-2</v>
      </c>
      <c r="U33">
        <f>'2.18'!I42-'2.18'!$F42</f>
        <v>0.08</v>
      </c>
      <c r="V33">
        <f>'2.18'!J42-'2.18'!$F42</f>
        <v>9.5000000000000015E-2</v>
      </c>
      <c r="W33">
        <f>'2.18'!K42-'2.18'!$F42</f>
        <v>9.5000000000000015E-2</v>
      </c>
      <c r="X33">
        <f>'2.18'!L42-'2.18'!$F42</f>
        <v>9.1000000000000011E-2</v>
      </c>
      <c r="Y33">
        <f>'2.18'!M42-'2.18'!$F42</f>
        <v>8.4000000000000005E-2</v>
      </c>
      <c r="Z33" t="s">
        <v>7</v>
      </c>
    </row>
    <row r="34" spans="2:26" x14ac:dyDescent="0.25">
      <c r="B34" t="s">
        <v>70</v>
      </c>
      <c r="C34" t="s">
        <v>3</v>
      </c>
      <c r="D34" t="s">
        <v>32</v>
      </c>
      <c r="E34" t="s">
        <v>144</v>
      </c>
      <c r="F34">
        <v>1.83E-2</v>
      </c>
      <c r="G34">
        <v>1.41E-2</v>
      </c>
      <c r="H34">
        <v>1.18E-2</v>
      </c>
      <c r="I34">
        <v>9.1400000000000006E-3</v>
      </c>
      <c r="J34">
        <v>6.4400000000000004E-3</v>
      </c>
      <c r="K34">
        <v>4.1700000000000001E-3</v>
      </c>
      <c r="L34">
        <v>0</v>
      </c>
      <c r="M34">
        <v>0</v>
      </c>
      <c r="N34" t="s">
        <v>7</v>
      </c>
      <c r="P34" t="str">
        <f>'2.18'!D43</f>
        <v>comm hot water</v>
      </c>
      <c r="Q34" t="str">
        <f>'2.18'!E43</f>
        <v>fuel water heater</v>
      </c>
      <c r="R34">
        <f>'2.18'!F43-'2.18'!$F43</f>
        <v>0</v>
      </c>
      <c r="S34">
        <f>'2.18'!G43-'2.18'!$F43</f>
        <v>-6.0000000000000331E-4</v>
      </c>
      <c r="T34">
        <f>'2.18'!H43-'2.18'!$F43</f>
        <v>-2.0000000000000018E-3</v>
      </c>
      <c r="U34">
        <f>'2.18'!I43-'2.18'!$F43</f>
        <v>-6.6000000000000017E-3</v>
      </c>
      <c r="V34">
        <f>'2.18'!J43-'2.18'!$F43</f>
        <v>-1.5199999999999998E-2</v>
      </c>
      <c r="W34">
        <f>'2.18'!K43-'2.18'!$F43</f>
        <v>-2.47E-2</v>
      </c>
      <c r="X34">
        <f>'2.18'!L43-'2.18'!$F43</f>
        <v>-3.5799999999999998E-2</v>
      </c>
      <c r="Y34">
        <f>'2.18'!M43-'2.18'!$F43</f>
        <v>-3.9059999999999997E-2</v>
      </c>
      <c r="Z34" t="s">
        <v>7</v>
      </c>
    </row>
    <row r="35" spans="2:26" x14ac:dyDescent="0.25">
      <c r="B35" t="s">
        <v>70</v>
      </c>
      <c r="C35" t="s">
        <v>3</v>
      </c>
      <c r="D35" t="s">
        <v>32</v>
      </c>
      <c r="E35" t="s">
        <v>145</v>
      </c>
      <c r="F35">
        <v>0.16</v>
      </c>
      <c r="G35">
        <v>0.17299999999999999</v>
      </c>
      <c r="H35">
        <v>0.20100000000000001</v>
      </c>
      <c r="I35">
        <v>0.23100000000000001</v>
      </c>
      <c r="J35">
        <v>0.26</v>
      </c>
      <c r="K35">
        <v>0.28100000000000003</v>
      </c>
      <c r="L35">
        <v>0.314</v>
      </c>
      <c r="M35">
        <v>0.33</v>
      </c>
      <c r="N35" t="s">
        <v>7</v>
      </c>
      <c r="P35" t="str">
        <f>'2.18'!D44</f>
        <v>comm hot water</v>
      </c>
      <c r="Q35" t="str">
        <f>'2.18'!E44</f>
        <v>gas water heater</v>
      </c>
      <c r="R35">
        <f>'2.18'!F44-'2.18'!$F44</f>
        <v>0</v>
      </c>
      <c r="S35">
        <f>'2.18'!G44-'2.18'!$F44</f>
        <v>-3.6999999999999977E-2</v>
      </c>
      <c r="T35">
        <f>'2.18'!H44-'2.18'!$F44</f>
        <v>-7.2000000000000008E-2</v>
      </c>
      <c r="U35">
        <f>'2.18'!I44-'2.18'!$F44</f>
        <v>-0.11899999999999999</v>
      </c>
      <c r="V35">
        <f>'2.18'!J44-'2.18'!$F44</f>
        <v>-0.16400000000000001</v>
      </c>
      <c r="W35">
        <f>'2.18'!K44-'2.18'!$F44</f>
        <v>-0.192</v>
      </c>
      <c r="X35">
        <f>'2.18'!L44-'2.18'!$F44</f>
        <v>-0.22600000000000001</v>
      </c>
      <c r="Y35">
        <f>'2.18'!M44-'2.18'!$F44</f>
        <v>-0.217</v>
      </c>
      <c r="Z35" t="s">
        <v>7</v>
      </c>
    </row>
    <row r="36" spans="2:26" x14ac:dyDescent="0.25">
      <c r="B36" t="s">
        <v>70</v>
      </c>
      <c r="C36" t="s">
        <v>3</v>
      </c>
      <c r="D36" t="s">
        <v>32</v>
      </c>
      <c r="E36" t="s">
        <v>34</v>
      </c>
      <c r="F36">
        <v>9.6000000000000002E-2</v>
      </c>
      <c r="G36">
        <v>0.17199999999999999</v>
      </c>
      <c r="H36">
        <v>0.23</v>
      </c>
      <c r="I36">
        <v>0.29099999999999998</v>
      </c>
      <c r="J36">
        <v>0.35299999999999998</v>
      </c>
      <c r="K36">
        <v>0.40699999999999997</v>
      </c>
      <c r="L36">
        <v>0.498</v>
      </c>
      <c r="M36">
        <v>0.52300000000000002</v>
      </c>
      <c r="N36" t="s">
        <v>7</v>
      </c>
      <c r="P36" t="str">
        <f>'2.18'!D45</f>
        <v>comm hot water</v>
      </c>
      <c r="Q36" t="str">
        <f>'2.18'!E45</f>
        <v>gas water heater hi-eff</v>
      </c>
      <c r="R36">
        <f>'2.18'!F45-'2.18'!$F45</f>
        <v>0</v>
      </c>
      <c r="S36">
        <f>'2.18'!G45-'2.18'!$F45</f>
        <v>5.45E-2</v>
      </c>
      <c r="T36">
        <f>'2.18'!H45-'2.18'!$F45</f>
        <v>9.4500000000000001E-2</v>
      </c>
      <c r="U36">
        <f>'2.18'!I45-'2.18'!$F45</f>
        <v>0.14899999999999999</v>
      </c>
      <c r="V36">
        <f>'2.18'!J45-'2.18'!$F45</f>
        <v>0.20899999999999999</v>
      </c>
      <c r="W36">
        <f>'2.18'!K45-'2.18'!$F45</f>
        <v>0.26500000000000001</v>
      </c>
      <c r="X36">
        <f>'2.18'!L45-'2.18'!$F45</f>
        <v>0.32800000000000001</v>
      </c>
      <c r="Y36">
        <f>'2.18'!M45-'2.18'!$F45</f>
        <v>0.34899999999999998</v>
      </c>
      <c r="Z36" t="s">
        <v>7</v>
      </c>
    </row>
    <row r="37" spans="2:26" x14ac:dyDescent="0.25">
      <c r="B37" t="s">
        <v>70</v>
      </c>
      <c r="C37" t="s">
        <v>3</v>
      </c>
      <c r="D37" t="s">
        <v>32</v>
      </c>
      <c r="E37" t="s">
        <v>146</v>
      </c>
      <c r="F37">
        <v>0.127</v>
      </c>
      <c r="G37">
        <v>0.123</v>
      </c>
      <c r="H37">
        <v>0.121</v>
      </c>
      <c r="I37">
        <v>0.114</v>
      </c>
      <c r="J37">
        <v>9.8400000000000001E-2</v>
      </c>
      <c r="K37">
        <v>7.8200000000000006E-2</v>
      </c>
      <c r="L37">
        <v>4.6100000000000002E-2</v>
      </c>
      <c r="M37">
        <v>3.8199999999999998E-2</v>
      </c>
      <c r="N37" t="s">
        <v>7</v>
      </c>
    </row>
    <row r="38" spans="2:26" x14ac:dyDescent="0.25">
      <c r="B38" t="s">
        <v>70</v>
      </c>
      <c r="C38" t="s">
        <v>3</v>
      </c>
      <c r="D38" t="s">
        <v>32</v>
      </c>
      <c r="E38" t="s">
        <v>35</v>
      </c>
      <c r="F38">
        <v>1.38</v>
      </c>
      <c r="G38">
        <v>1.21</v>
      </c>
      <c r="H38">
        <v>1.1200000000000001</v>
      </c>
      <c r="I38">
        <v>1.02</v>
      </c>
      <c r="J38">
        <v>0.91600000000000004</v>
      </c>
      <c r="K38">
        <v>0.83699999999999997</v>
      </c>
      <c r="L38">
        <v>0.67300000000000004</v>
      </c>
      <c r="M38">
        <v>0.69299999999999995</v>
      </c>
      <c r="N38" t="s">
        <v>7</v>
      </c>
    </row>
    <row r="39" spans="2:26" x14ac:dyDescent="0.25">
      <c r="B39" t="s">
        <v>70</v>
      </c>
      <c r="C39" t="s">
        <v>3</v>
      </c>
      <c r="D39" t="s">
        <v>32</v>
      </c>
      <c r="E39" t="s">
        <v>147</v>
      </c>
      <c r="F39">
        <v>0</v>
      </c>
      <c r="G39">
        <v>0.14399999999999999</v>
      </c>
      <c r="H39">
        <v>0.22500000000000001</v>
      </c>
      <c r="I39">
        <v>0.32700000000000001</v>
      </c>
      <c r="J39">
        <v>0.435</v>
      </c>
      <c r="K39">
        <v>0.53100000000000003</v>
      </c>
      <c r="L39">
        <v>0.69</v>
      </c>
      <c r="M39">
        <v>0.71499999999999997</v>
      </c>
      <c r="N39" t="s">
        <v>7</v>
      </c>
    </row>
    <row r="40" spans="2:26" x14ac:dyDescent="0.25">
      <c r="B40" t="s">
        <v>70</v>
      </c>
      <c r="C40" t="s">
        <v>3</v>
      </c>
      <c r="D40" t="s">
        <v>32</v>
      </c>
      <c r="E40" t="s">
        <v>33</v>
      </c>
      <c r="F40">
        <v>6.7199999999999996E-2</v>
      </c>
      <c r="G40">
        <v>7.0800000000000002E-2</v>
      </c>
      <c r="H40">
        <v>7.3800000000000004E-2</v>
      </c>
      <c r="I40">
        <v>7.6899999999999996E-2</v>
      </c>
      <c r="J40">
        <v>8.0399999999999999E-2</v>
      </c>
      <c r="K40">
        <v>8.3299999999999999E-2</v>
      </c>
      <c r="L40">
        <v>8.5599999999999996E-2</v>
      </c>
      <c r="M40">
        <v>8.6999999999999994E-2</v>
      </c>
      <c r="N40" t="s">
        <v>7</v>
      </c>
    </row>
    <row r="41" spans="2:26" x14ac:dyDescent="0.25">
      <c r="B41" t="s">
        <v>70</v>
      </c>
      <c r="C41" t="s">
        <v>3</v>
      </c>
      <c r="D41" t="s">
        <v>36</v>
      </c>
      <c r="E41" t="s">
        <v>37</v>
      </c>
      <c r="F41">
        <v>0</v>
      </c>
      <c r="G41">
        <v>3.8000000000000002E-4</v>
      </c>
      <c r="H41">
        <v>1.75E-3</v>
      </c>
      <c r="I41">
        <v>6.8900000000000003E-3</v>
      </c>
      <c r="J41">
        <v>1.7100000000000001E-2</v>
      </c>
      <c r="K41">
        <v>2.87E-2</v>
      </c>
      <c r="L41">
        <v>4.07E-2</v>
      </c>
      <c r="M41">
        <v>4.5499999999999999E-2</v>
      </c>
      <c r="N41" t="s">
        <v>7</v>
      </c>
    </row>
    <row r="42" spans="2:26" x14ac:dyDescent="0.25">
      <c r="B42" t="s">
        <v>70</v>
      </c>
      <c r="C42" t="s">
        <v>3</v>
      </c>
      <c r="D42" t="s">
        <v>36</v>
      </c>
      <c r="E42" t="s">
        <v>148</v>
      </c>
      <c r="F42">
        <v>0.104</v>
      </c>
      <c r="G42">
        <v>0.125</v>
      </c>
      <c r="H42">
        <v>0.156</v>
      </c>
      <c r="I42">
        <v>0.184</v>
      </c>
      <c r="J42">
        <v>0.19900000000000001</v>
      </c>
      <c r="K42">
        <v>0.19900000000000001</v>
      </c>
      <c r="L42">
        <v>0.19500000000000001</v>
      </c>
      <c r="M42">
        <v>0.188</v>
      </c>
      <c r="N42" t="s">
        <v>7</v>
      </c>
    </row>
    <row r="43" spans="2:26" x14ac:dyDescent="0.25">
      <c r="B43" t="s">
        <v>70</v>
      </c>
      <c r="C43" t="s">
        <v>3</v>
      </c>
      <c r="D43" t="s">
        <v>36</v>
      </c>
      <c r="E43" t="s">
        <v>149</v>
      </c>
      <c r="F43">
        <v>4.7E-2</v>
      </c>
      <c r="G43">
        <v>4.6399999999999997E-2</v>
      </c>
      <c r="H43">
        <v>4.4999999999999998E-2</v>
      </c>
      <c r="I43">
        <v>4.0399999999999998E-2</v>
      </c>
      <c r="J43">
        <v>3.1800000000000002E-2</v>
      </c>
      <c r="K43">
        <v>2.23E-2</v>
      </c>
      <c r="L43">
        <v>1.12E-2</v>
      </c>
      <c r="M43">
        <v>7.9399999999999991E-3</v>
      </c>
      <c r="N43" t="s">
        <v>7</v>
      </c>
    </row>
    <row r="44" spans="2:26" x14ac:dyDescent="0.25">
      <c r="B44" t="s">
        <v>70</v>
      </c>
      <c r="C44" t="s">
        <v>3</v>
      </c>
      <c r="D44" t="s">
        <v>36</v>
      </c>
      <c r="E44" t="s">
        <v>150</v>
      </c>
      <c r="F44">
        <v>0.36799999999999999</v>
      </c>
      <c r="G44">
        <v>0.33100000000000002</v>
      </c>
      <c r="H44">
        <v>0.29599999999999999</v>
      </c>
      <c r="I44">
        <v>0.249</v>
      </c>
      <c r="J44">
        <v>0.20399999999999999</v>
      </c>
      <c r="K44">
        <v>0.17599999999999999</v>
      </c>
      <c r="L44">
        <v>0.14199999999999999</v>
      </c>
      <c r="M44">
        <v>0.151</v>
      </c>
      <c r="N44" t="s">
        <v>7</v>
      </c>
    </row>
    <row r="45" spans="2:26" x14ac:dyDescent="0.25">
      <c r="B45" t="s">
        <v>70</v>
      </c>
      <c r="C45" t="s">
        <v>3</v>
      </c>
      <c r="D45" t="s">
        <v>36</v>
      </c>
      <c r="E45" t="s">
        <v>151</v>
      </c>
      <c r="F45">
        <v>0</v>
      </c>
      <c r="G45">
        <v>5.45E-2</v>
      </c>
      <c r="H45">
        <v>9.4500000000000001E-2</v>
      </c>
      <c r="I45">
        <v>0.14899999999999999</v>
      </c>
      <c r="J45">
        <v>0.20899999999999999</v>
      </c>
      <c r="K45">
        <v>0.26500000000000001</v>
      </c>
      <c r="L45">
        <v>0.32800000000000001</v>
      </c>
      <c r="M45">
        <v>0.34899999999999998</v>
      </c>
      <c r="N45" t="s">
        <v>7</v>
      </c>
    </row>
    <row r="46" spans="2:26" x14ac:dyDescent="0.25">
      <c r="B46" t="s">
        <v>70</v>
      </c>
      <c r="C46" t="s">
        <v>3</v>
      </c>
      <c r="D46" t="s">
        <v>152</v>
      </c>
      <c r="E46" t="s">
        <v>153</v>
      </c>
      <c r="F46">
        <v>12.8</v>
      </c>
      <c r="G46">
        <v>12.4</v>
      </c>
      <c r="H46">
        <v>11.8</v>
      </c>
      <c r="I46">
        <v>10.5</v>
      </c>
      <c r="J46">
        <v>8.6999999999999993</v>
      </c>
      <c r="K46">
        <v>8.7100000000000009</v>
      </c>
      <c r="L46">
        <v>8.86</v>
      </c>
      <c r="M46">
        <v>9.1199999999999992</v>
      </c>
      <c r="N46" t="s">
        <v>154</v>
      </c>
    </row>
    <row r="47" spans="2:26" x14ac:dyDescent="0.25">
      <c r="B47" t="s">
        <v>70</v>
      </c>
      <c r="C47" t="s">
        <v>3</v>
      </c>
      <c r="D47" t="s">
        <v>152</v>
      </c>
      <c r="E47" t="s">
        <v>155</v>
      </c>
      <c r="F47">
        <v>2.0099999999999998</v>
      </c>
      <c r="G47">
        <v>1.65</v>
      </c>
      <c r="H47">
        <v>1.34</v>
      </c>
      <c r="I47">
        <v>0.99199999999999999</v>
      </c>
      <c r="J47">
        <v>0.55500000000000005</v>
      </c>
      <c r="K47">
        <v>0.56299999999999994</v>
      </c>
      <c r="L47">
        <v>0.57599999999999996</v>
      </c>
      <c r="M47">
        <v>0.59399999999999997</v>
      </c>
      <c r="N47" t="s">
        <v>154</v>
      </c>
    </row>
    <row r="48" spans="2:26" x14ac:dyDescent="0.25">
      <c r="B48" t="s">
        <v>70</v>
      </c>
      <c r="C48" t="s">
        <v>3</v>
      </c>
      <c r="D48" t="s">
        <v>152</v>
      </c>
      <c r="E48" t="s">
        <v>156</v>
      </c>
      <c r="F48">
        <v>0</v>
      </c>
      <c r="G48">
        <v>2.86</v>
      </c>
      <c r="H48">
        <v>4.87</v>
      </c>
      <c r="I48">
        <v>7.58</v>
      </c>
      <c r="J48">
        <v>10.7</v>
      </c>
      <c r="K48">
        <v>11.4</v>
      </c>
      <c r="L48">
        <v>12</v>
      </c>
      <c r="M48">
        <v>12.4</v>
      </c>
      <c r="N48" t="s">
        <v>154</v>
      </c>
    </row>
    <row r="49" spans="2:14" x14ac:dyDescent="0.25">
      <c r="B49" t="s">
        <v>70</v>
      </c>
      <c r="C49" t="s">
        <v>3</v>
      </c>
      <c r="D49" t="s">
        <v>157</v>
      </c>
      <c r="E49" t="s">
        <v>23</v>
      </c>
      <c r="F49">
        <v>0.80700000000000005</v>
      </c>
      <c r="G49">
        <v>0.86199999999999999</v>
      </c>
      <c r="H49">
        <v>0.91300000000000003</v>
      </c>
      <c r="I49">
        <v>0.96099999999999997</v>
      </c>
      <c r="J49">
        <v>1</v>
      </c>
      <c r="K49">
        <v>1.04</v>
      </c>
      <c r="L49">
        <v>1.08</v>
      </c>
      <c r="M49">
        <v>1.1100000000000001</v>
      </c>
      <c r="N49" t="s">
        <v>7</v>
      </c>
    </row>
    <row r="50" spans="2:14" x14ac:dyDescent="0.25">
      <c r="B50" t="s">
        <v>70</v>
      </c>
      <c r="C50" t="s">
        <v>3</v>
      </c>
      <c r="D50" t="s">
        <v>158</v>
      </c>
      <c r="E50" t="s">
        <v>159</v>
      </c>
      <c r="F50">
        <v>0.46700000000000003</v>
      </c>
      <c r="G50">
        <v>0.51100000000000001</v>
      </c>
      <c r="H50">
        <v>0.55000000000000004</v>
      </c>
      <c r="I50">
        <v>0.58499999999999996</v>
      </c>
      <c r="J50">
        <v>0.61599999999999999</v>
      </c>
      <c r="K50">
        <v>0.64500000000000002</v>
      </c>
      <c r="L50">
        <v>0.67100000000000004</v>
      </c>
      <c r="M50">
        <v>0.69499999999999995</v>
      </c>
      <c r="N50" t="s">
        <v>7</v>
      </c>
    </row>
    <row r="51" spans="2:14" x14ac:dyDescent="0.25">
      <c r="B51" t="s">
        <v>70</v>
      </c>
      <c r="C51" t="s">
        <v>3</v>
      </c>
      <c r="D51" t="s">
        <v>160</v>
      </c>
      <c r="E51" t="s">
        <v>23</v>
      </c>
      <c r="F51">
        <v>0.93400000000000005</v>
      </c>
      <c r="G51">
        <v>1.1000000000000001</v>
      </c>
      <c r="H51">
        <v>1.21</v>
      </c>
      <c r="I51">
        <v>1.24</v>
      </c>
      <c r="J51">
        <v>1.24</v>
      </c>
      <c r="K51">
        <v>1.26</v>
      </c>
      <c r="L51">
        <v>1.29</v>
      </c>
      <c r="M51">
        <v>1.33</v>
      </c>
      <c r="N51" t="s">
        <v>7</v>
      </c>
    </row>
    <row r="52" spans="2:14" x14ac:dyDescent="0.25">
      <c r="B52" t="s">
        <v>70</v>
      </c>
      <c r="C52" t="s">
        <v>3</v>
      </c>
      <c r="D52" t="s">
        <v>160</v>
      </c>
      <c r="E52" t="s">
        <v>9</v>
      </c>
      <c r="F52">
        <v>0.65900000000000003</v>
      </c>
      <c r="G52">
        <v>0.63200000000000001</v>
      </c>
      <c r="H52">
        <v>0.623</v>
      </c>
      <c r="I52">
        <v>0.65600000000000003</v>
      </c>
      <c r="J52">
        <v>0.68400000000000005</v>
      </c>
      <c r="K52">
        <v>0.72</v>
      </c>
      <c r="L52">
        <v>0.74099999999999999</v>
      </c>
      <c r="M52">
        <v>0.75600000000000001</v>
      </c>
      <c r="N52" t="s">
        <v>7</v>
      </c>
    </row>
    <row r="53" spans="2:14" x14ac:dyDescent="0.25">
      <c r="B53" t="s">
        <v>70</v>
      </c>
      <c r="C53" t="s">
        <v>3</v>
      </c>
      <c r="D53" t="s">
        <v>160</v>
      </c>
      <c r="E53" t="s">
        <v>13</v>
      </c>
      <c r="F53">
        <v>0.32700000000000001</v>
      </c>
      <c r="G53">
        <v>0.30599999999999999</v>
      </c>
      <c r="H53">
        <v>0.32200000000000001</v>
      </c>
      <c r="I53">
        <v>0.377</v>
      </c>
      <c r="J53">
        <v>0.441</v>
      </c>
      <c r="K53">
        <v>0.48699999999999999</v>
      </c>
      <c r="L53">
        <v>0.51600000000000001</v>
      </c>
      <c r="M53">
        <v>0.54200000000000004</v>
      </c>
      <c r="N53" t="s">
        <v>7</v>
      </c>
    </row>
    <row r="54" spans="2:14" x14ac:dyDescent="0.25">
      <c r="B54" t="s">
        <v>70</v>
      </c>
      <c r="C54" t="s">
        <v>3</v>
      </c>
      <c r="D54" t="s">
        <v>161</v>
      </c>
      <c r="E54" t="s">
        <v>162</v>
      </c>
      <c r="F54">
        <v>1.25</v>
      </c>
      <c r="G54">
        <v>1.18</v>
      </c>
      <c r="H54">
        <v>1.1299999999999999</v>
      </c>
      <c r="I54">
        <v>1.0900000000000001</v>
      </c>
      <c r="J54">
        <v>1.01</v>
      </c>
      <c r="K54">
        <v>1.05</v>
      </c>
      <c r="L54">
        <v>1.0900000000000001</v>
      </c>
      <c r="M54">
        <v>1.1200000000000001</v>
      </c>
      <c r="N54" t="s">
        <v>7</v>
      </c>
    </row>
    <row r="55" spans="2:14" x14ac:dyDescent="0.25">
      <c r="B55" t="s">
        <v>70</v>
      </c>
      <c r="C55" t="s">
        <v>3</v>
      </c>
      <c r="D55" t="s">
        <v>161</v>
      </c>
      <c r="E55" t="s">
        <v>163</v>
      </c>
      <c r="F55">
        <v>0</v>
      </c>
      <c r="G55">
        <v>0.14799999999999999</v>
      </c>
      <c r="H55">
        <v>0.27100000000000002</v>
      </c>
      <c r="I55">
        <v>0.39300000000000002</v>
      </c>
      <c r="J55">
        <v>0.53400000000000003</v>
      </c>
      <c r="K55">
        <v>0.55600000000000005</v>
      </c>
      <c r="L55">
        <v>0.57499999999999996</v>
      </c>
      <c r="M55">
        <v>0.59399999999999997</v>
      </c>
      <c r="N55" t="s">
        <v>7</v>
      </c>
    </row>
    <row r="56" spans="2:14" x14ac:dyDescent="0.25">
      <c r="B56" t="s">
        <v>70</v>
      </c>
      <c r="C56" t="s">
        <v>3</v>
      </c>
      <c r="D56" t="s">
        <v>164</v>
      </c>
      <c r="E56" t="s">
        <v>165</v>
      </c>
      <c r="F56">
        <v>0.36</v>
      </c>
      <c r="G56">
        <v>0.39300000000000002</v>
      </c>
      <c r="H56">
        <v>0.42899999999999999</v>
      </c>
      <c r="I56">
        <v>0.47199999999999998</v>
      </c>
      <c r="J56">
        <v>0.51600000000000001</v>
      </c>
      <c r="K56">
        <v>0.55700000000000005</v>
      </c>
      <c r="L56">
        <v>0.59499999999999997</v>
      </c>
      <c r="M56">
        <v>0.59799999999999998</v>
      </c>
      <c r="N56" t="s">
        <v>166</v>
      </c>
    </row>
    <row r="57" spans="2:14" x14ac:dyDescent="0.25">
      <c r="B57" t="s">
        <v>70</v>
      </c>
      <c r="C57" t="s">
        <v>3</v>
      </c>
      <c r="D57" t="s">
        <v>164</v>
      </c>
      <c r="E57" t="s">
        <v>167</v>
      </c>
      <c r="F57">
        <v>0.13300000000000001</v>
      </c>
      <c r="G57">
        <v>0.13200000000000001</v>
      </c>
      <c r="H57">
        <v>0.127</v>
      </c>
      <c r="I57">
        <v>0.113</v>
      </c>
      <c r="J57">
        <v>9.5000000000000001E-2</v>
      </c>
      <c r="K57">
        <v>7.9000000000000001E-2</v>
      </c>
      <c r="L57">
        <v>6.2399999999999997E-2</v>
      </c>
      <c r="M57">
        <v>8.09E-2</v>
      </c>
      <c r="N57" t="s">
        <v>166</v>
      </c>
    </row>
    <row r="58" spans="2:14" x14ac:dyDescent="0.25">
      <c r="B58" t="s">
        <v>70</v>
      </c>
      <c r="C58" t="s">
        <v>3</v>
      </c>
      <c r="D58" t="s">
        <v>168</v>
      </c>
      <c r="E58" t="s">
        <v>169</v>
      </c>
      <c r="F58">
        <v>102</v>
      </c>
      <c r="G58">
        <v>98.1</v>
      </c>
      <c r="H58">
        <v>97.2</v>
      </c>
      <c r="I58">
        <v>95</v>
      </c>
      <c r="J58">
        <v>90.3</v>
      </c>
      <c r="K58">
        <v>94.9</v>
      </c>
      <c r="L58">
        <v>98.9</v>
      </c>
      <c r="M58">
        <v>103</v>
      </c>
      <c r="N58" t="s">
        <v>170</v>
      </c>
    </row>
    <row r="59" spans="2:14" x14ac:dyDescent="0.25">
      <c r="B59" t="s">
        <v>70</v>
      </c>
      <c r="C59" t="s">
        <v>3</v>
      </c>
      <c r="D59" t="s">
        <v>168</v>
      </c>
      <c r="E59" t="s">
        <v>171</v>
      </c>
      <c r="F59">
        <v>0</v>
      </c>
      <c r="G59">
        <v>14</v>
      </c>
      <c r="H59">
        <v>25.4</v>
      </c>
      <c r="I59">
        <v>36</v>
      </c>
      <c r="J59">
        <v>47.9</v>
      </c>
      <c r="K59">
        <v>50</v>
      </c>
      <c r="L59">
        <v>52.4</v>
      </c>
      <c r="M59">
        <v>54.7</v>
      </c>
      <c r="N59" t="s">
        <v>170</v>
      </c>
    </row>
    <row r="60" spans="2:14" x14ac:dyDescent="0.25">
      <c r="B60" t="s">
        <v>70</v>
      </c>
      <c r="C60" t="s">
        <v>3</v>
      </c>
      <c r="D60" t="s">
        <v>172</v>
      </c>
      <c r="E60" t="s">
        <v>173</v>
      </c>
      <c r="F60">
        <v>35.299999999999997</v>
      </c>
      <c r="G60">
        <v>35.799999999999997</v>
      </c>
      <c r="H60">
        <v>37.5</v>
      </c>
      <c r="I60">
        <v>39</v>
      </c>
      <c r="J60">
        <v>39.9</v>
      </c>
      <c r="K60">
        <v>42.1</v>
      </c>
      <c r="L60">
        <v>44.1</v>
      </c>
      <c r="M60">
        <v>46</v>
      </c>
      <c r="N60" t="s">
        <v>174</v>
      </c>
    </row>
    <row r="61" spans="2:14" x14ac:dyDescent="0.25">
      <c r="B61" t="s">
        <v>70</v>
      </c>
      <c r="C61" t="s">
        <v>3</v>
      </c>
      <c r="D61" t="s">
        <v>172</v>
      </c>
      <c r="E61" t="s">
        <v>175</v>
      </c>
      <c r="F61">
        <v>0</v>
      </c>
      <c r="G61">
        <v>1.58</v>
      </c>
      <c r="H61">
        <v>3.05</v>
      </c>
      <c r="I61">
        <v>4.49</v>
      </c>
      <c r="J61">
        <v>6.12</v>
      </c>
      <c r="K61">
        <v>6.45</v>
      </c>
      <c r="L61">
        <v>6.77</v>
      </c>
      <c r="M61">
        <v>7.06</v>
      </c>
      <c r="N61" t="s">
        <v>174</v>
      </c>
    </row>
    <row r="62" spans="2:14" x14ac:dyDescent="0.25">
      <c r="B62" t="s">
        <v>70</v>
      </c>
      <c r="C62" t="s">
        <v>3</v>
      </c>
      <c r="D62" t="s">
        <v>176</v>
      </c>
      <c r="E62" t="s">
        <v>23</v>
      </c>
      <c r="F62">
        <v>0.13200000000000001</v>
      </c>
      <c r="G62">
        <v>0.14299999999999999</v>
      </c>
      <c r="H62">
        <v>0.153</v>
      </c>
      <c r="I62">
        <v>0.161</v>
      </c>
      <c r="J62">
        <v>0.16800000000000001</v>
      </c>
      <c r="K62">
        <v>0.17399999999999999</v>
      </c>
      <c r="L62">
        <v>0.18</v>
      </c>
      <c r="M62">
        <v>0.185</v>
      </c>
      <c r="N62" t="s">
        <v>7</v>
      </c>
    </row>
    <row r="63" spans="2:14" x14ac:dyDescent="0.25">
      <c r="B63" t="s">
        <v>70</v>
      </c>
      <c r="C63" t="s">
        <v>3</v>
      </c>
      <c r="D63" t="s">
        <v>177</v>
      </c>
      <c r="E63" t="s">
        <v>178</v>
      </c>
      <c r="F63">
        <v>6.2600000000000003E-2</v>
      </c>
      <c r="G63">
        <v>7.0400000000000004E-2</v>
      </c>
      <c r="H63">
        <v>8.0199999999999994E-2</v>
      </c>
      <c r="I63">
        <v>9.0999999999999998E-2</v>
      </c>
      <c r="J63">
        <v>0.1</v>
      </c>
      <c r="K63">
        <v>0.109</v>
      </c>
      <c r="L63">
        <v>0.112</v>
      </c>
      <c r="M63">
        <v>0.115</v>
      </c>
      <c r="N63" t="s">
        <v>7</v>
      </c>
    </row>
    <row r="64" spans="2:14" x14ac:dyDescent="0.25">
      <c r="B64" t="s">
        <v>70</v>
      </c>
      <c r="C64" t="s">
        <v>3</v>
      </c>
      <c r="D64" t="s">
        <v>177</v>
      </c>
      <c r="E64" t="s">
        <v>179</v>
      </c>
      <c r="F64">
        <v>5.2400000000000002E-2</v>
      </c>
      <c r="G64">
        <v>4.8599999999999997E-2</v>
      </c>
      <c r="H64">
        <v>4.3400000000000001E-2</v>
      </c>
      <c r="I64">
        <v>3.6299999999999999E-2</v>
      </c>
      <c r="J64">
        <v>3.0300000000000001E-2</v>
      </c>
      <c r="K64">
        <v>2.4500000000000001E-2</v>
      </c>
      <c r="L64">
        <v>2.5499999999999998E-2</v>
      </c>
      <c r="M64">
        <v>2.63E-2</v>
      </c>
      <c r="N64" t="s">
        <v>7</v>
      </c>
    </row>
    <row r="65" spans="2:14" x14ac:dyDescent="0.25">
      <c r="B65" t="s">
        <v>70</v>
      </c>
      <c r="C65" t="s">
        <v>3</v>
      </c>
      <c r="D65" t="s">
        <v>177</v>
      </c>
      <c r="E65" t="s">
        <v>180</v>
      </c>
      <c r="F65">
        <v>0</v>
      </c>
      <c r="G65">
        <v>3.7499999999999999E-3</v>
      </c>
      <c r="H65">
        <v>6.7999999999999996E-3</v>
      </c>
      <c r="I65">
        <v>1.0500000000000001E-2</v>
      </c>
      <c r="J65">
        <v>1.3599999999999999E-2</v>
      </c>
      <c r="K65">
        <v>1.7000000000000001E-2</v>
      </c>
      <c r="L65">
        <v>1.77E-2</v>
      </c>
      <c r="M65">
        <v>1.83E-2</v>
      </c>
      <c r="N65" t="s">
        <v>7</v>
      </c>
    </row>
    <row r="66" spans="2:14" x14ac:dyDescent="0.25">
      <c r="B66" t="s">
        <v>70</v>
      </c>
      <c r="C66" t="s">
        <v>3</v>
      </c>
      <c r="D66" t="s">
        <v>177</v>
      </c>
      <c r="E66" t="s">
        <v>181</v>
      </c>
      <c r="F66">
        <v>5.7000000000000002E-3</v>
      </c>
      <c r="G66">
        <v>5.1599999999999997E-3</v>
      </c>
      <c r="H66">
        <v>4.5100000000000001E-3</v>
      </c>
      <c r="I66">
        <v>3.62E-3</v>
      </c>
      <c r="J66">
        <v>2.8500000000000001E-3</v>
      </c>
      <c r="K66">
        <v>2.0899999999999998E-3</v>
      </c>
      <c r="L66">
        <v>2.16E-3</v>
      </c>
      <c r="M66">
        <v>2.2799999999999999E-3</v>
      </c>
      <c r="N66" t="s">
        <v>7</v>
      </c>
    </row>
    <row r="67" spans="2:14" x14ac:dyDescent="0.25">
      <c r="B67" t="s">
        <v>70</v>
      </c>
      <c r="C67" t="s">
        <v>3</v>
      </c>
      <c r="D67" t="s">
        <v>177</v>
      </c>
      <c r="E67" t="s">
        <v>182</v>
      </c>
      <c r="F67">
        <v>0</v>
      </c>
      <c r="G67">
        <v>3.9100000000000002E-4</v>
      </c>
      <c r="H67">
        <v>7.2099999999999996E-4</v>
      </c>
      <c r="I67">
        <v>1.1100000000000001E-3</v>
      </c>
      <c r="J67">
        <v>1.42E-3</v>
      </c>
      <c r="K67">
        <v>1.7700000000000001E-3</v>
      </c>
      <c r="L67">
        <v>1.83E-3</v>
      </c>
      <c r="M67">
        <v>1.9300000000000001E-3</v>
      </c>
      <c r="N67" t="s">
        <v>7</v>
      </c>
    </row>
    <row r="68" spans="2:14" x14ac:dyDescent="0.25">
      <c r="B68" t="s">
        <v>70</v>
      </c>
      <c r="C68" t="s">
        <v>3</v>
      </c>
      <c r="D68" t="s">
        <v>39</v>
      </c>
      <c r="E68" t="s">
        <v>142</v>
      </c>
      <c r="F68">
        <v>3.45</v>
      </c>
      <c r="G68">
        <v>3.79</v>
      </c>
      <c r="H68">
        <v>4.05</v>
      </c>
      <c r="I68">
        <v>4.2300000000000004</v>
      </c>
      <c r="J68">
        <v>4.4000000000000004</v>
      </c>
      <c r="K68">
        <v>4.55</v>
      </c>
      <c r="L68">
        <v>4.7300000000000004</v>
      </c>
      <c r="M68">
        <v>4.91</v>
      </c>
      <c r="N68" t="s">
        <v>7</v>
      </c>
    </row>
    <row r="69" spans="2:14" x14ac:dyDescent="0.25">
      <c r="B69" t="s">
        <v>70</v>
      </c>
      <c r="C69" t="s">
        <v>3</v>
      </c>
      <c r="D69" t="s">
        <v>39</v>
      </c>
      <c r="E69" t="s">
        <v>40</v>
      </c>
      <c r="F69">
        <v>0</v>
      </c>
      <c r="G69">
        <v>7.8499999999999993E-3</v>
      </c>
      <c r="H69">
        <v>1.26E-2</v>
      </c>
      <c r="I69">
        <v>1.7600000000000001E-2</v>
      </c>
      <c r="J69">
        <v>2.23E-2</v>
      </c>
      <c r="K69">
        <v>2.64E-2</v>
      </c>
      <c r="L69">
        <v>3.1600000000000003E-2</v>
      </c>
      <c r="M69">
        <v>3.3000000000000002E-2</v>
      </c>
      <c r="N69" t="s">
        <v>7</v>
      </c>
    </row>
    <row r="70" spans="2:14" x14ac:dyDescent="0.25">
      <c r="B70" t="s">
        <v>70</v>
      </c>
      <c r="C70" t="s">
        <v>3</v>
      </c>
      <c r="D70" t="s">
        <v>183</v>
      </c>
      <c r="E70" t="s">
        <v>184</v>
      </c>
      <c r="F70">
        <v>17.7</v>
      </c>
      <c r="G70">
        <v>17</v>
      </c>
      <c r="H70">
        <v>16.2</v>
      </c>
      <c r="I70">
        <v>14.8</v>
      </c>
      <c r="J70">
        <v>13.7</v>
      </c>
      <c r="K70">
        <v>12.5</v>
      </c>
      <c r="L70">
        <v>12.9</v>
      </c>
      <c r="M70">
        <v>13.4</v>
      </c>
      <c r="N70" t="s">
        <v>174</v>
      </c>
    </row>
    <row r="71" spans="2:14" x14ac:dyDescent="0.25">
      <c r="B71" t="s">
        <v>70</v>
      </c>
      <c r="C71" t="s">
        <v>3</v>
      </c>
      <c r="D71" t="s">
        <v>183</v>
      </c>
      <c r="E71" t="s">
        <v>185</v>
      </c>
      <c r="F71">
        <v>0</v>
      </c>
      <c r="G71">
        <v>2.52</v>
      </c>
      <c r="H71">
        <v>4.88</v>
      </c>
      <c r="I71">
        <v>7.57</v>
      </c>
      <c r="J71">
        <v>9.83</v>
      </c>
      <c r="K71">
        <v>12.2</v>
      </c>
      <c r="L71">
        <v>12.7</v>
      </c>
      <c r="M71">
        <v>13.2</v>
      </c>
      <c r="N71" t="s">
        <v>174</v>
      </c>
    </row>
    <row r="72" spans="2:14" x14ac:dyDescent="0.25">
      <c r="B72" t="s">
        <v>70</v>
      </c>
      <c r="C72" t="s">
        <v>3</v>
      </c>
      <c r="D72" t="s">
        <v>186</v>
      </c>
      <c r="E72" t="s">
        <v>187</v>
      </c>
      <c r="F72">
        <v>0.10299999999999999</v>
      </c>
      <c r="G72">
        <v>9.8100000000000007E-2</v>
      </c>
      <c r="H72">
        <v>9.2700000000000005E-2</v>
      </c>
      <c r="I72">
        <v>8.4699999999999998E-2</v>
      </c>
      <c r="J72">
        <v>7.7899999999999997E-2</v>
      </c>
      <c r="K72">
        <v>7.0800000000000002E-2</v>
      </c>
      <c r="L72">
        <v>7.2999999999999995E-2</v>
      </c>
      <c r="M72">
        <v>7.51E-2</v>
      </c>
      <c r="N72" t="s">
        <v>7</v>
      </c>
    </row>
    <row r="73" spans="2:14" x14ac:dyDescent="0.25">
      <c r="B73" t="s">
        <v>70</v>
      </c>
      <c r="C73" t="s">
        <v>3</v>
      </c>
      <c r="D73" t="s">
        <v>186</v>
      </c>
      <c r="E73" t="s">
        <v>188</v>
      </c>
      <c r="F73">
        <v>0</v>
      </c>
      <c r="G73">
        <v>1.14E-2</v>
      </c>
      <c r="H73">
        <v>2.2800000000000001E-2</v>
      </c>
      <c r="I73">
        <v>3.6600000000000001E-2</v>
      </c>
      <c r="J73">
        <v>4.82E-2</v>
      </c>
      <c r="K73">
        <v>6.0100000000000001E-2</v>
      </c>
      <c r="L73">
        <v>6.2E-2</v>
      </c>
      <c r="M73">
        <v>6.3899999999999998E-2</v>
      </c>
      <c r="N73" t="s">
        <v>7</v>
      </c>
    </row>
    <row r="74" spans="2:14" x14ac:dyDescent="0.25">
      <c r="B74" t="s">
        <v>70</v>
      </c>
      <c r="C74" t="s">
        <v>3</v>
      </c>
      <c r="D74" t="s">
        <v>189</v>
      </c>
      <c r="E74" t="s">
        <v>23</v>
      </c>
      <c r="F74">
        <v>0.123</v>
      </c>
      <c r="G74">
        <v>0.13300000000000001</v>
      </c>
      <c r="H74">
        <v>0.14199999999999999</v>
      </c>
      <c r="I74">
        <v>0.14899999999999999</v>
      </c>
      <c r="J74">
        <v>0.155</v>
      </c>
      <c r="K74">
        <v>0.161</v>
      </c>
      <c r="L74">
        <v>0.16700000000000001</v>
      </c>
      <c r="M74">
        <v>0.17199999999999999</v>
      </c>
      <c r="N74" t="s">
        <v>7</v>
      </c>
    </row>
    <row r="75" spans="2:14" x14ac:dyDescent="0.25">
      <c r="B75" t="s">
        <v>70</v>
      </c>
      <c r="C75" t="s">
        <v>3</v>
      </c>
      <c r="D75" t="s">
        <v>190</v>
      </c>
      <c r="E75" t="s">
        <v>144</v>
      </c>
      <c r="F75">
        <v>0</v>
      </c>
      <c r="G75">
        <v>0</v>
      </c>
      <c r="H75">
        <v>0</v>
      </c>
      <c r="I75">
        <v>0</v>
      </c>
      <c r="J75">
        <v>0</v>
      </c>
      <c r="K75">
        <v>0</v>
      </c>
      <c r="L75">
        <v>0</v>
      </c>
      <c r="M75">
        <v>0</v>
      </c>
      <c r="N75" t="s">
        <v>7</v>
      </c>
    </row>
    <row r="76" spans="2:14" x14ac:dyDescent="0.25">
      <c r="B76" t="s">
        <v>70</v>
      </c>
      <c r="C76" t="s">
        <v>3</v>
      </c>
      <c r="D76" t="s">
        <v>190</v>
      </c>
      <c r="E76" t="s">
        <v>145</v>
      </c>
      <c r="F76">
        <v>0.56999999999999995</v>
      </c>
      <c r="G76">
        <v>0.5</v>
      </c>
      <c r="H76">
        <v>0.45700000000000002</v>
      </c>
      <c r="I76">
        <v>0.39600000000000002</v>
      </c>
      <c r="J76">
        <v>0.32400000000000001</v>
      </c>
      <c r="K76">
        <v>0.251</v>
      </c>
      <c r="L76">
        <v>0.191</v>
      </c>
      <c r="M76">
        <v>0.14799999999999999</v>
      </c>
      <c r="N76" t="s">
        <v>7</v>
      </c>
    </row>
    <row r="77" spans="2:14" x14ac:dyDescent="0.25">
      <c r="B77" t="s">
        <v>70</v>
      </c>
      <c r="C77" t="s">
        <v>3</v>
      </c>
      <c r="D77" t="s">
        <v>190</v>
      </c>
      <c r="E77" t="s">
        <v>34</v>
      </c>
      <c r="F77">
        <v>0.48599999999999999</v>
      </c>
      <c r="G77">
        <v>0.98</v>
      </c>
      <c r="H77">
        <v>1.31</v>
      </c>
      <c r="I77">
        <v>1.69</v>
      </c>
      <c r="J77">
        <v>2.14</v>
      </c>
      <c r="K77">
        <v>2.58</v>
      </c>
      <c r="L77">
        <v>2.99</v>
      </c>
      <c r="M77">
        <v>3.32</v>
      </c>
      <c r="N77" t="s">
        <v>7</v>
      </c>
    </row>
    <row r="78" spans="2:14" x14ac:dyDescent="0.25">
      <c r="B78" t="s">
        <v>70</v>
      </c>
      <c r="C78" t="s">
        <v>3</v>
      </c>
      <c r="D78" t="s">
        <v>190</v>
      </c>
      <c r="E78" t="s">
        <v>146</v>
      </c>
      <c r="F78">
        <v>0.38</v>
      </c>
      <c r="G78">
        <v>0.34499999999999997</v>
      </c>
      <c r="H78">
        <v>0.318</v>
      </c>
      <c r="I78">
        <v>0.27800000000000002</v>
      </c>
      <c r="J78">
        <v>0.22800000000000001</v>
      </c>
      <c r="K78">
        <v>0.17499999999999999</v>
      </c>
      <c r="L78">
        <v>0.127</v>
      </c>
      <c r="M78">
        <v>8.8200000000000001E-2</v>
      </c>
      <c r="N78" t="s">
        <v>7</v>
      </c>
    </row>
    <row r="79" spans="2:14" x14ac:dyDescent="0.25">
      <c r="B79" t="s">
        <v>70</v>
      </c>
      <c r="C79" t="s">
        <v>3</v>
      </c>
      <c r="D79" t="s">
        <v>190</v>
      </c>
      <c r="E79" t="s">
        <v>191</v>
      </c>
      <c r="F79">
        <v>1.9099999999999999E-2</v>
      </c>
      <c r="G79">
        <v>2.9499999999999998E-2</v>
      </c>
      <c r="H79">
        <v>3.3300000000000003E-2</v>
      </c>
      <c r="I79">
        <v>3.6799999999999999E-2</v>
      </c>
      <c r="J79">
        <v>3.9E-2</v>
      </c>
      <c r="K79">
        <v>3.8800000000000001E-2</v>
      </c>
      <c r="L79">
        <v>3.5799999999999998E-2</v>
      </c>
      <c r="M79">
        <v>3.0099999999999998E-2</v>
      </c>
      <c r="N79" t="s">
        <v>7</v>
      </c>
    </row>
    <row r="80" spans="2:14" x14ac:dyDescent="0.25">
      <c r="B80" t="s">
        <v>70</v>
      </c>
      <c r="C80" t="s">
        <v>3</v>
      </c>
      <c r="D80" t="s">
        <v>190</v>
      </c>
      <c r="E80" t="s">
        <v>35</v>
      </c>
      <c r="F80">
        <v>2.36</v>
      </c>
      <c r="G80">
        <v>2.14</v>
      </c>
      <c r="H80">
        <v>1.99</v>
      </c>
      <c r="I80">
        <v>1.77</v>
      </c>
      <c r="J80">
        <v>1.51</v>
      </c>
      <c r="K80">
        <v>1.26</v>
      </c>
      <c r="L80">
        <v>1.06</v>
      </c>
      <c r="M80">
        <v>0.91700000000000004</v>
      </c>
      <c r="N80" t="s">
        <v>7</v>
      </c>
    </row>
    <row r="81" spans="2:14" x14ac:dyDescent="0.25">
      <c r="B81" t="s">
        <v>70</v>
      </c>
      <c r="C81" t="s">
        <v>3</v>
      </c>
      <c r="D81" t="s">
        <v>190</v>
      </c>
      <c r="E81" t="s">
        <v>147</v>
      </c>
      <c r="F81">
        <v>7.3999999999999996E-2</v>
      </c>
      <c r="G81">
        <v>0.14499999999999999</v>
      </c>
      <c r="H81">
        <v>0.17699999999999999</v>
      </c>
      <c r="I81">
        <v>0.22</v>
      </c>
      <c r="J81">
        <v>0.27600000000000002</v>
      </c>
      <c r="K81">
        <v>0.33600000000000002</v>
      </c>
      <c r="L81">
        <v>0.39300000000000002</v>
      </c>
      <c r="M81">
        <v>0.436</v>
      </c>
      <c r="N81" t="s">
        <v>7</v>
      </c>
    </row>
    <row r="82" spans="2:14" x14ac:dyDescent="0.25">
      <c r="B82" t="s">
        <v>70</v>
      </c>
      <c r="C82" t="s">
        <v>3</v>
      </c>
      <c r="D82" t="s">
        <v>190</v>
      </c>
      <c r="E82" t="s">
        <v>33</v>
      </c>
      <c r="F82">
        <v>0.16800000000000001</v>
      </c>
      <c r="G82">
        <v>0.16200000000000001</v>
      </c>
      <c r="H82">
        <v>0.155</v>
      </c>
      <c r="I82">
        <v>0.14599999999999999</v>
      </c>
      <c r="J82">
        <v>0.13500000000000001</v>
      </c>
      <c r="K82">
        <v>0.124</v>
      </c>
      <c r="L82">
        <v>0.115</v>
      </c>
      <c r="M82">
        <v>0.107</v>
      </c>
      <c r="N82" t="s">
        <v>7</v>
      </c>
    </row>
    <row r="83" spans="2:14" x14ac:dyDescent="0.25">
      <c r="B83" t="s">
        <v>70</v>
      </c>
      <c r="C83" t="s">
        <v>3</v>
      </c>
      <c r="D83" t="s">
        <v>41</v>
      </c>
      <c r="E83" t="s">
        <v>37</v>
      </c>
      <c r="F83">
        <v>0</v>
      </c>
      <c r="G83">
        <v>1.1800000000000001E-3</v>
      </c>
      <c r="H83">
        <v>3.9399999999999999E-3</v>
      </c>
      <c r="I83">
        <v>1.5299999999999999E-2</v>
      </c>
      <c r="J83">
        <v>4.7300000000000002E-2</v>
      </c>
      <c r="K83">
        <v>7.2800000000000004E-2</v>
      </c>
      <c r="L83">
        <v>9.4299999999999995E-2</v>
      </c>
      <c r="M83">
        <v>0.109</v>
      </c>
      <c r="N83" t="s">
        <v>7</v>
      </c>
    </row>
    <row r="84" spans="2:14" x14ac:dyDescent="0.25">
      <c r="B84" t="s">
        <v>70</v>
      </c>
      <c r="C84" t="s">
        <v>3</v>
      </c>
      <c r="D84" t="s">
        <v>41</v>
      </c>
      <c r="E84" t="s">
        <v>148</v>
      </c>
      <c r="F84">
        <v>0.64</v>
      </c>
      <c r="G84">
        <v>0.60199999999999998</v>
      </c>
      <c r="H84">
        <v>0.61</v>
      </c>
      <c r="I84">
        <v>0.60799999999999998</v>
      </c>
      <c r="J84">
        <v>0.56799999999999995</v>
      </c>
      <c r="K84">
        <v>0.56999999999999995</v>
      </c>
      <c r="L84">
        <v>0.56999999999999995</v>
      </c>
      <c r="M84">
        <v>0.57899999999999996</v>
      </c>
      <c r="N84" t="s">
        <v>7</v>
      </c>
    </row>
    <row r="85" spans="2:14" x14ac:dyDescent="0.25">
      <c r="B85" t="s">
        <v>70</v>
      </c>
      <c r="C85" t="s">
        <v>3</v>
      </c>
      <c r="D85" t="s">
        <v>41</v>
      </c>
      <c r="E85" t="s">
        <v>192</v>
      </c>
      <c r="F85">
        <v>0</v>
      </c>
      <c r="G85">
        <v>0.14299999999999999</v>
      </c>
      <c r="H85">
        <v>0.252</v>
      </c>
      <c r="I85">
        <v>0.35199999999999998</v>
      </c>
      <c r="J85">
        <v>0.48299999999999998</v>
      </c>
      <c r="K85">
        <v>0.48499999999999999</v>
      </c>
      <c r="L85">
        <v>0.48699999999999999</v>
      </c>
      <c r="M85">
        <v>0.496</v>
      </c>
      <c r="N85" t="s">
        <v>7</v>
      </c>
    </row>
    <row r="86" spans="2:14" x14ac:dyDescent="0.25">
      <c r="B86" t="s">
        <v>70</v>
      </c>
      <c r="C86" t="s">
        <v>3</v>
      </c>
      <c r="D86" t="s">
        <v>41</v>
      </c>
      <c r="E86" t="s">
        <v>149</v>
      </c>
      <c r="F86">
        <v>5.6399999999999999E-2</v>
      </c>
      <c r="G86">
        <v>5.04E-2</v>
      </c>
      <c r="H86">
        <v>4.5499999999999999E-2</v>
      </c>
      <c r="I86">
        <v>4.0399999999999998E-2</v>
      </c>
      <c r="J86">
        <v>3.1399999999999997E-2</v>
      </c>
      <c r="K86">
        <v>3.2399999999999998E-2</v>
      </c>
      <c r="L86">
        <v>3.3799999999999997E-2</v>
      </c>
      <c r="M86">
        <v>3.5400000000000001E-2</v>
      </c>
      <c r="N86" t="s">
        <v>7</v>
      </c>
    </row>
    <row r="87" spans="2:14" x14ac:dyDescent="0.25">
      <c r="B87" t="s">
        <v>70</v>
      </c>
      <c r="C87" t="s">
        <v>3</v>
      </c>
      <c r="D87" t="s">
        <v>41</v>
      </c>
      <c r="E87" t="s">
        <v>193</v>
      </c>
      <c r="F87">
        <v>6.7200000000000003E-3</v>
      </c>
      <c r="G87">
        <v>8.5000000000000006E-3</v>
      </c>
      <c r="H87">
        <v>9.1999999999999998E-3</v>
      </c>
      <c r="I87">
        <v>9.8799999999999999E-3</v>
      </c>
      <c r="J87">
        <v>1.0699999999999999E-2</v>
      </c>
      <c r="K87">
        <v>1.11E-2</v>
      </c>
      <c r="L87">
        <v>1.1599999999999999E-2</v>
      </c>
      <c r="M87">
        <v>1.1900000000000001E-2</v>
      </c>
      <c r="N87" t="s">
        <v>7</v>
      </c>
    </row>
    <row r="88" spans="2:14" x14ac:dyDescent="0.25">
      <c r="B88" t="s">
        <v>70</v>
      </c>
      <c r="C88" t="s">
        <v>3</v>
      </c>
      <c r="D88" t="s">
        <v>41</v>
      </c>
      <c r="E88" t="s">
        <v>150</v>
      </c>
      <c r="F88">
        <v>0.65600000000000003</v>
      </c>
      <c r="G88">
        <v>0.63600000000000001</v>
      </c>
      <c r="H88">
        <v>0.60399999999999998</v>
      </c>
      <c r="I88">
        <v>0.57799999999999996</v>
      </c>
      <c r="J88">
        <v>0.53</v>
      </c>
      <c r="K88">
        <v>0.56100000000000005</v>
      </c>
      <c r="L88">
        <v>0.58899999999999997</v>
      </c>
      <c r="M88">
        <v>0.60699999999999998</v>
      </c>
      <c r="N88" t="s">
        <v>7</v>
      </c>
    </row>
    <row r="89" spans="2:14" x14ac:dyDescent="0.25">
      <c r="B89" t="s">
        <v>70</v>
      </c>
      <c r="C89" t="s">
        <v>3</v>
      </c>
      <c r="D89" t="s">
        <v>41</v>
      </c>
      <c r="E89" t="s">
        <v>151</v>
      </c>
      <c r="F89">
        <v>8.72E-2</v>
      </c>
      <c r="G89">
        <v>9.3399999999999997E-2</v>
      </c>
      <c r="H89">
        <v>9.4700000000000006E-2</v>
      </c>
      <c r="I89">
        <v>9.6100000000000005E-2</v>
      </c>
      <c r="J89">
        <v>9.69E-2</v>
      </c>
      <c r="K89">
        <v>0.10199999999999999</v>
      </c>
      <c r="L89">
        <v>0.108</v>
      </c>
      <c r="M89">
        <v>0.112</v>
      </c>
      <c r="N89" t="s">
        <v>7</v>
      </c>
    </row>
    <row r="90" spans="2:14" x14ac:dyDescent="0.25">
      <c r="B90" t="s">
        <v>70</v>
      </c>
      <c r="C90" t="s">
        <v>3</v>
      </c>
      <c r="D90" t="s">
        <v>194</v>
      </c>
      <c r="E90" t="s">
        <v>153</v>
      </c>
      <c r="F90">
        <v>0.86</v>
      </c>
      <c r="G90">
        <v>1.06</v>
      </c>
      <c r="H90">
        <v>0.96699999999999997</v>
      </c>
      <c r="I90">
        <v>0.83199999999999996</v>
      </c>
      <c r="J90">
        <v>0.80800000000000005</v>
      </c>
      <c r="K90">
        <v>0.85399999999999998</v>
      </c>
      <c r="L90">
        <v>0.88900000000000001</v>
      </c>
      <c r="M90">
        <v>0.91700000000000004</v>
      </c>
      <c r="N90" t="s">
        <v>154</v>
      </c>
    </row>
    <row r="91" spans="2:14" x14ac:dyDescent="0.25">
      <c r="B91" t="s">
        <v>70</v>
      </c>
      <c r="C91" t="s">
        <v>3</v>
      </c>
      <c r="D91" t="s">
        <v>194</v>
      </c>
      <c r="E91" t="s">
        <v>155</v>
      </c>
      <c r="F91">
        <v>2.2799999999999998</v>
      </c>
      <c r="G91">
        <v>1.23</v>
      </c>
      <c r="H91">
        <v>9.5399999999999999E-2</v>
      </c>
      <c r="I91">
        <v>6.0499999999999998E-2</v>
      </c>
      <c r="J91">
        <v>5.7599999999999998E-2</v>
      </c>
      <c r="K91">
        <v>5.8999999999999997E-2</v>
      </c>
      <c r="L91">
        <v>6.0499999999999998E-2</v>
      </c>
      <c r="M91">
        <v>6.2399999999999997E-2</v>
      </c>
      <c r="N91" t="s">
        <v>154</v>
      </c>
    </row>
    <row r="92" spans="2:14" x14ac:dyDescent="0.25">
      <c r="B92" t="s">
        <v>70</v>
      </c>
      <c r="C92" t="s">
        <v>3</v>
      </c>
      <c r="D92" t="s">
        <v>194</v>
      </c>
      <c r="E92" t="s">
        <v>156</v>
      </c>
      <c r="F92">
        <v>0</v>
      </c>
      <c r="G92">
        <v>1.35</v>
      </c>
      <c r="H92">
        <v>2.78</v>
      </c>
      <c r="I92">
        <v>3.14</v>
      </c>
      <c r="J92">
        <v>3.32</v>
      </c>
      <c r="K92">
        <v>3.43</v>
      </c>
      <c r="L92">
        <v>3.53</v>
      </c>
      <c r="M92">
        <v>3.63</v>
      </c>
      <c r="N92" t="s">
        <v>154</v>
      </c>
    </row>
    <row r="93" spans="2:14" x14ac:dyDescent="0.25">
      <c r="B93" t="s">
        <v>70</v>
      </c>
      <c r="C93" t="s">
        <v>3</v>
      </c>
      <c r="D93" t="s">
        <v>195</v>
      </c>
      <c r="E93" t="s">
        <v>23</v>
      </c>
      <c r="F93">
        <v>1.06</v>
      </c>
      <c r="G93">
        <v>1.17</v>
      </c>
      <c r="H93">
        <v>1.26</v>
      </c>
      <c r="I93">
        <v>1.32</v>
      </c>
      <c r="J93">
        <v>1.36</v>
      </c>
      <c r="K93">
        <v>1.4</v>
      </c>
      <c r="L93">
        <v>1.45</v>
      </c>
      <c r="M93">
        <v>1.49</v>
      </c>
      <c r="N93" t="s">
        <v>7</v>
      </c>
    </row>
    <row r="94" spans="2:14" x14ac:dyDescent="0.25">
      <c r="B94" t="s">
        <v>70</v>
      </c>
      <c r="C94" t="s">
        <v>3</v>
      </c>
      <c r="D94" t="s">
        <v>195</v>
      </c>
      <c r="E94" t="s">
        <v>9</v>
      </c>
      <c r="F94">
        <v>0.15</v>
      </c>
      <c r="G94">
        <v>0.125</v>
      </c>
      <c r="H94">
        <v>0.113</v>
      </c>
      <c r="I94">
        <v>0.12</v>
      </c>
      <c r="J94">
        <v>0.13100000000000001</v>
      </c>
      <c r="K94">
        <v>0.14499999999999999</v>
      </c>
      <c r="L94">
        <v>0.15</v>
      </c>
      <c r="M94">
        <v>0.153</v>
      </c>
      <c r="N94" t="s">
        <v>7</v>
      </c>
    </row>
    <row r="95" spans="2:14" x14ac:dyDescent="0.25">
      <c r="B95" t="s">
        <v>70</v>
      </c>
      <c r="C95" t="s">
        <v>3</v>
      </c>
      <c r="D95" t="s">
        <v>195</v>
      </c>
      <c r="E95" t="s">
        <v>13</v>
      </c>
      <c r="F95">
        <v>2.53E-2</v>
      </c>
      <c r="G95">
        <v>1.9699999999999999E-2</v>
      </c>
      <c r="H95">
        <v>1.77E-2</v>
      </c>
      <c r="I95">
        <v>1.8499999999999999E-2</v>
      </c>
      <c r="J95">
        <v>1.9699999999999999E-2</v>
      </c>
      <c r="K95">
        <v>2.1499999999999998E-2</v>
      </c>
      <c r="L95">
        <v>2.2599999999999999E-2</v>
      </c>
      <c r="M95">
        <v>2.3699999999999999E-2</v>
      </c>
      <c r="N95" t="s">
        <v>7</v>
      </c>
    </row>
    <row r="96" spans="2:14" x14ac:dyDescent="0.25">
      <c r="B96" t="s">
        <v>70</v>
      </c>
      <c r="C96" t="s">
        <v>3</v>
      </c>
      <c r="D96" t="s">
        <v>196</v>
      </c>
      <c r="E96" t="s">
        <v>197</v>
      </c>
      <c r="F96">
        <v>0.88200000000000001</v>
      </c>
      <c r="G96">
        <v>0.86499999999999999</v>
      </c>
      <c r="H96">
        <v>0.84899999999999998</v>
      </c>
      <c r="I96">
        <v>0.81499999999999995</v>
      </c>
      <c r="J96">
        <v>0.78700000000000003</v>
      </c>
      <c r="K96">
        <v>0.75600000000000001</v>
      </c>
      <c r="L96">
        <v>0.78</v>
      </c>
      <c r="M96">
        <v>0.80200000000000005</v>
      </c>
      <c r="N96" t="s">
        <v>7</v>
      </c>
    </row>
    <row r="97" spans="2:14" x14ac:dyDescent="0.25">
      <c r="B97" t="s">
        <v>70</v>
      </c>
      <c r="C97" t="s">
        <v>3</v>
      </c>
      <c r="D97" t="s">
        <v>196</v>
      </c>
      <c r="E97" t="s">
        <v>198</v>
      </c>
      <c r="F97">
        <v>0</v>
      </c>
      <c r="G97">
        <v>7.0599999999999996E-2</v>
      </c>
      <c r="H97">
        <v>0.14000000000000001</v>
      </c>
      <c r="I97">
        <v>0.222</v>
      </c>
      <c r="J97">
        <v>0.29099999999999998</v>
      </c>
      <c r="K97">
        <v>0.36299999999999999</v>
      </c>
      <c r="L97">
        <v>0.375</v>
      </c>
      <c r="M97">
        <v>0.38700000000000001</v>
      </c>
      <c r="N97" t="s">
        <v>7</v>
      </c>
    </row>
    <row r="98" spans="2:14" x14ac:dyDescent="0.25">
      <c r="B98" t="s">
        <v>70</v>
      </c>
      <c r="C98" t="s">
        <v>3</v>
      </c>
      <c r="D98" t="s">
        <v>199</v>
      </c>
      <c r="E98" t="s">
        <v>23</v>
      </c>
      <c r="F98">
        <v>0.33500000000000002</v>
      </c>
      <c r="G98">
        <v>0.36199999999999999</v>
      </c>
      <c r="H98">
        <v>0.38600000000000001</v>
      </c>
      <c r="I98">
        <v>0.40600000000000003</v>
      </c>
      <c r="J98">
        <v>0.42299999999999999</v>
      </c>
      <c r="K98">
        <v>0.44</v>
      </c>
      <c r="L98">
        <v>0.45400000000000001</v>
      </c>
      <c r="M98">
        <v>0.46800000000000003</v>
      </c>
      <c r="N98" t="s">
        <v>7</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165A-FD8A-4D0F-A870-FAF3A5FCC8B0}">
  <dimension ref="A1:Z98"/>
  <sheetViews>
    <sheetView workbookViewId="0">
      <selection activeCell="A2" sqref="A2"/>
    </sheetView>
  </sheetViews>
  <sheetFormatPr defaultRowHeight="15" x14ac:dyDescent="0.25"/>
  <sheetData>
    <row r="1" spans="1:1" ht="15.75" x14ac:dyDescent="0.25">
      <c r="A1" s="10" t="s">
        <v>1252</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row>
    <row r="27" spans="2:26" x14ac:dyDescent="0.25">
      <c r="B27" t="s">
        <v>70</v>
      </c>
      <c r="C27" t="s">
        <v>3</v>
      </c>
      <c r="D27" t="s">
        <v>136</v>
      </c>
      <c r="E27" t="s">
        <v>137</v>
      </c>
      <c r="F27">
        <v>1.2999999999999999E-2</v>
      </c>
      <c r="G27">
        <v>1.4E-2</v>
      </c>
      <c r="H27">
        <v>1.6400000000000001E-2</v>
      </c>
      <c r="I27">
        <v>1.9099999999999999E-2</v>
      </c>
      <c r="J27">
        <v>2.1499999999999998E-2</v>
      </c>
      <c r="K27">
        <v>2.3199999999999998E-2</v>
      </c>
      <c r="L27">
        <v>2.4799999999999999E-2</v>
      </c>
      <c r="M27">
        <v>2.5899999999999999E-2</v>
      </c>
      <c r="N27" t="s">
        <v>7</v>
      </c>
      <c r="P27" t="s">
        <v>1208</v>
      </c>
      <c r="Q27" t="s">
        <v>1203</v>
      </c>
      <c r="R27">
        <f>SUM('2.18'!F46:F48)</f>
        <v>14.81</v>
      </c>
      <c r="S27">
        <f>SUM('2.18'!G46:G48)</f>
        <v>16.91</v>
      </c>
      <c r="T27">
        <f>SUM('2.18'!H46:H48)</f>
        <v>18.010000000000002</v>
      </c>
      <c r="U27">
        <f>SUM('2.18'!I46:I48)</f>
        <v>19.072000000000003</v>
      </c>
      <c r="V27">
        <f>SUM('2.18'!J46:J48)</f>
        <v>19.954999999999998</v>
      </c>
      <c r="W27">
        <f>SUM('2.18'!K46:K48)</f>
        <v>20.673000000000002</v>
      </c>
      <c r="X27">
        <f>SUM('2.18'!L46:L48)</f>
        <v>21.436</v>
      </c>
      <c r="Y27">
        <f>SUM('2.18'!M46:M48)</f>
        <v>22.113999999999997</v>
      </c>
      <c r="Z27" t="s">
        <v>154</v>
      </c>
    </row>
    <row r="28" spans="2:26" x14ac:dyDescent="0.25">
      <c r="B28" t="s">
        <v>70</v>
      </c>
      <c r="C28" t="s">
        <v>3</v>
      </c>
      <c r="D28" t="s">
        <v>136</v>
      </c>
      <c r="E28" t="s">
        <v>138</v>
      </c>
      <c r="F28">
        <v>6.3899999999999998E-3</v>
      </c>
      <c r="G28">
        <v>9.7199999999999995E-3</v>
      </c>
      <c r="H28">
        <v>1.52E-2</v>
      </c>
      <c r="I28">
        <v>2.1999999999999999E-2</v>
      </c>
      <c r="J28">
        <v>2.8400000000000002E-2</v>
      </c>
      <c r="K28">
        <v>3.3000000000000002E-2</v>
      </c>
      <c r="L28">
        <v>3.6999999999999998E-2</v>
      </c>
      <c r="M28">
        <v>3.8600000000000002E-2</v>
      </c>
      <c r="N28" t="s">
        <v>7</v>
      </c>
      <c r="P28" t="s">
        <v>1190</v>
      </c>
      <c r="R28">
        <f t="shared" ref="R28:Y28" si="0">R27/$R27</f>
        <v>1</v>
      </c>
      <c r="S28">
        <f t="shared" si="0"/>
        <v>1.1417960837272114</v>
      </c>
      <c r="T28">
        <f t="shared" si="0"/>
        <v>1.2160702228224174</v>
      </c>
      <c r="U28">
        <f t="shared" si="0"/>
        <v>1.2877785280216072</v>
      </c>
      <c r="V28">
        <f t="shared" si="0"/>
        <v>1.3474004051316677</v>
      </c>
      <c r="W28">
        <f t="shared" si="0"/>
        <v>1.3958811613774478</v>
      </c>
      <c r="X28">
        <f t="shared" si="0"/>
        <v>1.4474004051316678</v>
      </c>
      <c r="Y28">
        <f t="shared" si="0"/>
        <v>1.4931802835921673</v>
      </c>
      <c r="Z28" t="s">
        <v>1209</v>
      </c>
    </row>
    <row r="29" spans="2:26" x14ac:dyDescent="0.25">
      <c r="B29" t="s">
        <v>70</v>
      </c>
      <c r="C29" t="s">
        <v>3</v>
      </c>
      <c r="D29" t="s">
        <v>136</v>
      </c>
      <c r="E29" t="s">
        <v>139</v>
      </c>
      <c r="F29">
        <v>4.9599999999999998E-2</v>
      </c>
      <c r="G29">
        <v>4.8599999999999997E-2</v>
      </c>
      <c r="H29">
        <v>4.6300000000000001E-2</v>
      </c>
      <c r="I29">
        <v>4.2200000000000001E-2</v>
      </c>
      <c r="J29">
        <v>3.7900000000000003E-2</v>
      </c>
      <c r="K29">
        <v>3.5499999999999997E-2</v>
      </c>
      <c r="L29">
        <v>3.3599999999999998E-2</v>
      </c>
      <c r="M29">
        <v>3.4599999999999999E-2</v>
      </c>
      <c r="N29" t="s">
        <v>7</v>
      </c>
    </row>
    <row r="30" spans="2:26" x14ac:dyDescent="0.25">
      <c r="B30" t="s">
        <v>70</v>
      </c>
      <c r="C30" t="s">
        <v>3</v>
      </c>
      <c r="D30" t="s">
        <v>136</v>
      </c>
      <c r="E30" t="s">
        <v>140</v>
      </c>
      <c r="F30">
        <v>4.41E-2</v>
      </c>
      <c r="G30">
        <v>4.8899999999999999E-2</v>
      </c>
      <c r="H30">
        <v>5.28E-2</v>
      </c>
      <c r="I30">
        <v>5.6899999999999999E-2</v>
      </c>
      <c r="J30">
        <v>6.0400000000000002E-2</v>
      </c>
      <c r="K30">
        <v>6.3799999999999996E-2</v>
      </c>
      <c r="L30">
        <v>6.6799999999999998E-2</v>
      </c>
      <c r="M30">
        <v>6.93E-2</v>
      </c>
      <c r="N30" t="s">
        <v>7</v>
      </c>
      <c r="P30" t="s">
        <v>1205</v>
      </c>
    </row>
    <row r="31" spans="2:26" x14ac:dyDescent="0.25">
      <c r="B31" t="s">
        <v>70</v>
      </c>
      <c r="C31" t="s">
        <v>3</v>
      </c>
      <c r="D31" t="s">
        <v>141</v>
      </c>
      <c r="E31" t="s">
        <v>142</v>
      </c>
      <c r="F31">
        <v>1.7</v>
      </c>
      <c r="G31">
        <v>1.71</v>
      </c>
      <c r="H31">
        <v>1.75</v>
      </c>
      <c r="I31">
        <v>1.73</v>
      </c>
      <c r="J31">
        <v>1.71</v>
      </c>
      <c r="K31">
        <v>1.71</v>
      </c>
      <c r="L31">
        <v>1.7</v>
      </c>
      <c r="M31">
        <v>1.76</v>
      </c>
      <c r="N31" t="s">
        <v>7</v>
      </c>
      <c r="P31" t="s">
        <v>219</v>
      </c>
      <c r="Q31" t="s">
        <v>991</v>
      </c>
      <c r="R31">
        <v>2015</v>
      </c>
      <c r="S31">
        <v>2020</v>
      </c>
      <c r="T31">
        <v>2025</v>
      </c>
      <c r="U31">
        <v>2030</v>
      </c>
      <c r="V31">
        <v>2035</v>
      </c>
      <c r="W31">
        <v>2040</v>
      </c>
      <c r="X31">
        <v>2045</v>
      </c>
      <c r="Y31">
        <v>2050</v>
      </c>
    </row>
    <row r="32" spans="2:26" x14ac:dyDescent="0.25">
      <c r="B32" t="s">
        <v>70</v>
      </c>
      <c r="C32" t="s">
        <v>3</v>
      </c>
      <c r="D32" t="s">
        <v>141</v>
      </c>
      <c r="E32" t="s">
        <v>40</v>
      </c>
      <c r="F32">
        <v>0.376</v>
      </c>
      <c r="G32">
        <v>0.53300000000000003</v>
      </c>
      <c r="H32">
        <v>0.63800000000000001</v>
      </c>
      <c r="I32">
        <v>0.747</v>
      </c>
      <c r="J32">
        <v>0.85299999999999998</v>
      </c>
      <c r="K32">
        <v>0.94299999999999995</v>
      </c>
      <c r="L32">
        <v>1.05</v>
      </c>
      <c r="M32">
        <v>1.0900000000000001</v>
      </c>
      <c r="N32" t="s">
        <v>7</v>
      </c>
      <c r="P32" t="str">
        <f>'2.18'!D46</f>
        <v>comm lighting</v>
      </c>
      <c r="Q32" t="str">
        <f>'2.18'!E46</f>
        <v>fluorescent</v>
      </c>
      <c r="R32">
        <f>'2.18'!F46-'2.18'!$F46</f>
        <v>0</v>
      </c>
      <c r="S32">
        <f>'2.18'!G46-'2.18'!$F46</f>
        <v>-0.40000000000000036</v>
      </c>
      <c r="T32">
        <f>'2.18'!H46-'2.18'!$F46</f>
        <v>-1</v>
      </c>
      <c r="U32">
        <f>'2.18'!I46-'2.18'!$F46</f>
        <v>-2.3000000000000007</v>
      </c>
      <c r="V32">
        <f>'2.18'!J46-'2.18'!$F46</f>
        <v>-4.1000000000000014</v>
      </c>
      <c r="W32">
        <f>'2.18'!K46-'2.18'!$F46</f>
        <v>-4.09</v>
      </c>
      <c r="X32">
        <f>'2.18'!L46-'2.18'!$F46</f>
        <v>-3.9400000000000013</v>
      </c>
      <c r="Y32">
        <f>'2.18'!M46-'2.18'!$F46</f>
        <v>-3.6800000000000015</v>
      </c>
      <c r="Z32" t="s">
        <v>154</v>
      </c>
    </row>
    <row r="33" spans="2:26" x14ac:dyDescent="0.25">
      <c r="B33" t="s">
        <v>70</v>
      </c>
      <c r="C33" t="s">
        <v>3</v>
      </c>
      <c r="D33" t="s">
        <v>141</v>
      </c>
      <c r="E33" t="s">
        <v>143</v>
      </c>
      <c r="F33">
        <v>3.49E-2</v>
      </c>
      <c r="G33">
        <v>3.5700000000000003E-2</v>
      </c>
      <c r="H33">
        <v>3.5000000000000003E-2</v>
      </c>
      <c r="I33">
        <v>3.3599999999999998E-2</v>
      </c>
      <c r="J33">
        <v>3.2300000000000002E-2</v>
      </c>
      <c r="K33">
        <v>3.1899999999999998E-2</v>
      </c>
      <c r="L33">
        <v>3.1800000000000002E-2</v>
      </c>
      <c r="M33">
        <v>3.32E-2</v>
      </c>
      <c r="N33" t="s">
        <v>7</v>
      </c>
      <c r="P33" t="str">
        <f>'2.18'!D47</f>
        <v>comm lighting</v>
      </c>
      <c r="Q33" t="str">
        <f>'2.18'!E47</f>
        <v>incandescent</v>
      </c>
      <c r="R33">
        <f>'2.18'!F47-'2.18'!$F47</f>
        <v>0</v>
      </c>
      <c r="S33">
        <f>'2.18'!G47-'2.18'!$F47</f>
        <v>-0.35999999999999988</v>
      </c>
      <c r="T33">
        <f>'2.18'!H47-'2.18'!$F47</f>
        <v>-0.66999999999999971</v>
      </c>
      <c r="U33">
        <f>'2.18'!I47-'2.18'!$F47</f>
        <v>-1.0179999999999998</v>
      </c>
      <c r="V33">
        <f>'2.18'!J47-'2.18'!$F47</f>
        <v>-1.4549999999999996</v>
      </c>
      <c r="W33">
        <f>'2.18'!K47-'2.18'!$F47</f>
        <v>-1.4469999999999998</v>
      </c>
      <c r="X33">
        <f>'2.18'!L47-'2.18'!$F47</f>
        <v>-1.4339999999999997</v>
      </c>
      <c r="Y33">
        <f>'2.18'!M47-'2.18'!$F47</f>
        <v>-1.4159999999999999</v>
      </c>
      <c r="Z33" t="s">
        <v>154</v>
      </c>
    </row>
    <row r="34" spans="2:26" x14ac:dyDescent="0.25">
      <c r="B34" t="s">
        <v>70</v>
      </c>
      <c r="C34" t="s">
        <v>3</v>
      </c>
      <c r="D34" t="s">
        <v>32</v>
      </c>
      <c r="E34" t="s">
        <v>144</v>
      </c>
      <c r="F34">
        <v>1.83E-2</v>
      </c>
      <c r="G34">
        <v>1.41E-2</v>
      </c>
      <c r="H34">
        <v>1.18E-2</v>
      </c>
      <c r="I34">
        <v>9.1400000000000006E-3</v>
      </c>
      <c r="J34">
        <v>6.4400000000000004E-3</v>
      </c>
      <c r="K34">
        <v>4.1700000000000001E-3</v>
      </c>
      <c r="L34">
        <v>0</v>
      </c>
      <c r="M34">
        <v>0</v>
      </c>
      <c r="N34" t="s">
        <v>7</v>
      </c>
      <c r="P34" t="str">
        <f>'2.18'!D48</f>
        <v>comm lighting</v>
      </c>
      <c r="Q34" t="str">
        <f>'2.18'!E48</f>
        <v>solid state</v>
      </c>
      <c r="R34">
        <f>'2.18'!F48-'2.18'!$F48</f>
        <v>0</v>
      </c>
      <c r="S34">
        <f>'2.18'!G48-'2.18'!$F48</f>
        <v>2.86</v>
      </c>
      <c r="T34">
        <f>'2.18'!H48-'2.18'!$F48</f>
        <v>4.87</v>
      </c>
      <c r="U34">
        <f>'2.18'!I48-'2.18'!$F48</f>
        <v>7.58</v>
      </c>
      <c r="V34">
        <f>'2.18'!J48-'2.18'!$F48</f>
        <v>10.7</v>
      </c>
      <c r="W34">
        <f>'2.18'!K48-'2.18'!$F48</f>
        <v>11.4</v>
      </c>
      <c r="X34">
        <f>'2.18'!L48-'2.18'!$F48</f>
        <v>12</v>
      </c>
      <c r="Y34">
        <f>'2.18'!M48-'2.18'!$F48</f>
        <v>12.4</v>
      </c>
      <c r="Z34" t="s">
        <v>154</v>
      </c>
    </row>
    <row r="35" spans="2:26" x14ac:dyDescent="0.25">
      <c r="B35" t="s">
        <v>70</v>
      </c>
      <c r="C35" t="s">
        <v>3</v>
      </c>
      <c r="D35" t="s">
        <v>32</v>
      </c>
      <c r="E35" t="s">
        <v>145</v>
      </c>
      <c r="F35">
        <v>0.16</v>
      </c>
      <c r="G35">
        <v>0.17299999999999999</v>
      </c>
      <c r="H35">
        <v>0.20100000000000001</v>
      </c>
      <c r="I35">
        <v>0.23100000000000001</v>
      </c>
      <c r="J35">
        <v>0.26</v>
      </c>
      <c r="K35">
        <v>0.28100000000000003</v>
      </c>
      <c r="L35">
        <v>0.314</v>
      </c>
      <c r="M35">
        <v>0.33</v>
      </c>
      <c r="N35" t="s">
        <v>7</v>
      </c>
    </row>
    <row r="36" spans="2:26" x14ac:dyDescent="0.25">
      <c r="B36" t="s">
        <v>70</v>
      </c>
      <c r="C36" t="s">
        <v>3</v>
      </c>
      <c r="D36" t="s">
        <v>32</v>
      </c>
      <c r="E36" t="s">
        <v>34</v>
      </c>
      <c r="F36">
        <v>9.6000000000000002E-2</v>
      </c>
      <c r="G36">
        <v>0.17199999999999999</v>
      </c>
      <c r="H36">
        <v>0.23</v>
      </c>
      <c r="I36">
        <v>0.29099999999999998</v>
      </c>
      <c r="J36">
        <v>0.35299999999999998</v>
      </c>
      <c r="K36">
        <v>0.40699999999999997</v>
      </c>
      <c r="L36">
        <v>0.498</v>
      </c>
      <c r="M36">
        <v>0.52300000000000002</v>
      </c>
      <c r="N36" t="s">
        <v>7</v>
      </c>
    </row>
    <row r="37" spans="2:26" x14ac:dyDescent="0.25">
      <c r="B37" t="s">
        <v>70</v>
      </c>
      <c r="C37" t="s">
        <v>3</v>
      </c>
      <c r="D37" t="s">
        <v>32</v>
      </c>
      <c r="E37" t="s">
        <v>146</v>
      </c>
      <c r="F37">
        <v>0.127</v>
      </c>
      <c r="G37">
        <v>0.123</v>
      </c>
      <c r="H37">
        <v>0.121</v>
      </c>
      <c r="I37">
        <v>0.114</v>
      </c>
      <c r="J37">
        <v>9.8400000000000001E-2</v>
      </c>
      <c r="K37">
        <v>7.8200000000000006E-2</v>
      </c>
      <c r="L37">
        <v>4.6100000000000002E-2</v>
      </c>
      <c r="M37">
        <v>3.8199999999999998E-2</v>
      </c>
      <c r="N37" t="s">
        <v>7</v>
      </c>
    </row>
    <row r="38" spans="2:26" x14ac:dyDescent="0.25">
      <c r="B38" t="s">
        <v>70</v>
      </c>
      <c r="C38" t="s">
        <v>3</v>
      </c>
      <c r="D38" t="s">
        <v>32</v>
      </c>
      <c r="E38" t="s">
        <v>35</v>
      </c>
      <c r="F38">
        <v>1.38</v>
      </c>
      <c r="G38">
        <v>1.21</v>
      </c>
      <c r="H38">
        <v>1.1200000000000001</v>
      </c>
      <c r="I38">
        <v>1.02</v>
      </c>
      <c r="J38">
        <v>0.91600000000000004</v>
      </c>
      <c r="K38">
        <v>0.83699999999999997</v>
      </c>
      <c r="L38">
        <v>0.67300000000000004</v>
      </c>
      <c r="M38">
        <v>0.69299999999999995</v>
      </c>
      <c r="N38" t="s">
        <v>7</v>
      </c>
    </row>
    <row r="39" spans="2:26" x14ac:dyDescent="0.25">
      <c r="B39" t="s">
        <v>70</v>
      </c>
      <c r="C39" t="s">
        <v>3</v>
      </c>
      <c r="D39" t="s">
        <v>32</v>
      </c>
      <c r="E39" t="s">
        <v>147</v>
      </c>
      <c r="F39">
        <v>0</v>
      </c>
      <c r="G39">
        <v>0.14399999999999999</v>
      </c>
      <c r="H39">
        <v>0.22500000000000001</v>
      </c>
      <c r="I39">
        <v>0.32700000000000001</v>
      </c>
      <c r="J39">
        <v>0.435</v>
      </c>
      <c r="K39">
        <v>0.53100000000000003</v>
      </c>
      <c r="L39">
        <v>0.69</v>
      </c>
      <c r="M39">
        <v>0.71499999999999997</v>
      </c>
      <c r="N39" t="s">
        <v>7</v>
      </c>
    </row>
    <row r="40" spans="2:26" x14ac:dyDescent="0.25">
      <c r="B40" t="s">
        <v>70</v>
      </c>
      <c r="C40" t="s">
        <v>3</v>
      </c>
      <c r="D40" t="s">
        <v>32</v>
      </c>
      <c r="E40" t="s">
        <v>33</v>
      </c>
      <c r="F40">
        <v>6.7199999999999996E-2</v>
      </c>
      <c r="G40">
        <v>7.0800000000000002E-2</v>
      </c>
      <c r="H40">
        <v>7.3800000000000004E-2</v>
      </c>
      <c r="I40">
        <v>7.6899999999999996E-2</v>
      </c>
      <c r="J40">
        <v>8.0399999999999999E-2</v>
      </c>
      <c r="K40">
        <v>8.3299999999999999E-2</v>
      </c>
      <c r="L40">
        <v>8.5599999999999996E-2</v>
      </c>
      <c r="M40">
        <v>8.6999999999999994E-2</v>
      </c>
      <c r="N40" t="s">
        <v>7</v>
      </c>
    </row>
    <row r="41" spans="2:26" x14ac:dyDescent="0.25">
      <c r="B41" t="s">
        <v>70</v>
      </c>
      <c r="C41" t="s">
        <v>3</v>
      </c>
      <c r="D41" t="s">
        <v>36</v>
      </c>
      <c r="E41" t="s">
        <v>37</v>
      </c>
      <c r="F41">
        <v>0</v>
      </c>
      <c r="G41">
        <v>3.8000000000000002E-4</v>
      </c>
      <c r="H41">
        <v>1.75E-3</v>
      </c>
      <c r="I41">
        <v>6.8900000000000003E-3</v>
      </c>
      <c r="J41">
        <v>1.7100000000000001E-2</v>
      </c>
      <c r="K41">
        <v>2.87E-2</v>
      </c>
      <c r="L41">
        <v>4.07E-2</v>
      </c>
      <c r="M41">
        <v>4.5499999999999999E-2</v>
      </c>
      <c r="N41" t="s">
        <v>7</v>
      </c>
    </row>
    <row r="42" spans="2:26" x14ac:dyDescent="0.25">
      <c r="B42" t="s">
        <v>70</v>
      </c>
      <c r="C42" t="s">
        <v>3</v>
      </c>
      <c r="D42" t="s">
        <v>36</v>
      </c>
      <c r="E42" t="s">
        <v>148</v>
      </c>
      <c r="F42">
        <v>0.104</v>
      </c>
      <c r="G42">
        <v>0.125</v>
      </c>
      <c r="H42">
        <v>0.156</v>
      </c>
      <c r="I42">
        <v>0.184</v>
      </c>
      <c r="J42">
        <v>0.19900000000000001</v>
      </c>
      <c r="K42">
        <v>0.19900000000000001</v>
      </c>
      <c r="L42">
        <v>0.19500000000000001</v>
      </c>
      <c r="M42">
        <v>0.188</v>
      </c>
      <c r="N42" t="s">
        <v>7</v>
      </c>
    </row>
    <row r="43" spans="2:26" x14ac:dyDescent="0.25">
      <c r="B43" t="s">
        <v>70</v>
      </c>
      <c r="C43" t="s">
        <v>3</v>
      </c>
      <c r="D43" t="s">
        <v>36</v>
      </c>
      <c r="E43" t="s">
        <v>149</v>
      </c>
      <c r="F43">
        <v>4.7E-2</v>
      </c>
      <c r="G43">
        <v>4.6399999999999997E-2</v>
      </c>
      <c r="H43">
        <v>4.4999999999999998E-2</v>
      </c>
      <c r="I43">
        <v>4.0399999999999998E-2</v>
      </c>
      <c r="J43">
        <v>3.1800000000000002E-2</v>
      </c>
      <c r="K43">
        <v>2.23E-2</v>
      </c>
      <c r="L43">
        <v>1.12E-2</v>
      </c>
      <c r="M43">
        <v>7.9399999999999991E-3</v>
      </c>
      <c r="N43" t="s">
        <v>7</v>
      </c>
    </row>
    <row r="44" spans="2:26" x14ac:dyDescent="0.25">
      <c r="B44" t="s">
        <v>70</v>
      </c>
      <c r="C44" t="s">
        <v>3</v>
      </c>
      <c r="D44" t="s">
        <v>36</v>
      </c>
      <c r="E44" t="s">
        <v>150</v>
      </c>
      <c r="F44">
        <v>0.36799999999999999</v>
      </c>
      <c r="G44">
        <v>0.33100000000000002</v>
      </c>
      <c r="H44">
        <v>0.29599999999999999</v>
      </c>
      <c r="I44">
        <v>0.249</v>
      </c>
      <c r="J44">
        <v>0.20399999999999999</v>
      </c>
      <c r="K44">
        <v>0.17599999999999999</v>
      </c>
      <c r="L44">
        <v>0.14199999999999999</v>
      </c>
      <c r="M44">
        <v>0.151</v>
      </c>
      <c r="N44" t="s">
        <v>7</v>
      </c>
    </row>
    <row r="45" spans="2:26" x14ac:dyDescent="0.25">
      <c r="B45" t="s">
        <v>70</v>
      </c>
      <c r="C45" t="s">
        <v>3</v>
      </c>
      <c r="D45" t="s">
        <v>36</v>
      </c>
      <c r="E45" t="s">
        <v>151</v>
      </c>
      <c r="F45">
        <v>0</v>
      </c>
      <c r="G45">
        <v>5.45E-2</v>
      </c>
      <c r="H45">
        <v>9.4500000000000001E-2</v>
      </c>
      <c r="I45">
        <v>0.14899999999999999</v>
      </c>
      <c r="J45">
        <v>0.20899999999999999</v>
      </c>
      <c r="K45">
        <v>0.26500000000000001</v>
      </c>
      <c r="L45">
        <v>0.32800000000000001</v>
      </c>
      <c r="M45">
        <v>0.34899999999999998</v>
      </c>
      <c r="N45" t="s">
        <v>7</v>
      </c>
    </row>
    <row r="46" spans="2:26" x14ac:dyDescent="0.25">
      <c r="B46" t="s">
        <v>70</v>
      </c>
      <c r="C46" t="s">
        <v>3</v>
      </c>
      <c r="D46" t="s">
        <v>152</v>
      </c>
      <c r="E46" t="s">
        <v>153</v>
      </c>
      <c r="F46">
        <v>12.8</v>
      </c>
      <c r="G46">
        <v>12.4</v>
      </c>
      <c r="H46">
        <v>11.8</v>
      </c>
      <c r="I46">
        <v>10.5</v>
      </c>
      <c r="J46">
        <v>8.6999999999999993</v>
      </c>
      <c r="K46">
        <v>8.7100000000000009</v>
      </c>
      <c r="L46">
        <v>8.86</v>
      </c>
      <c r="M46">
        <v>9.1199999999999992</v>
      </c>
      <c r="N46" t="s">
        <v>154</v>
      </c>
    </row>
    <row r="47" spans="2:26" x14ac:dyDescent="0.25">
      <c r="B47" t="s">
        <v>70</v>
      </c>
      <c r="C47" t="s">
        <v>3</v>
      </c>
      <c r="D47" t="s">
        <v>152</v>
      </c>
      <c r="E47" t="s">
        <v>155</v>
      </c>
      <c r="F47">
        <v>2.0099999999999998</v>
      </c>
      <c r="G47">
        <v>1.65</v>
      </c>
      <c r="H47">
        <v>1.34</v>
      </c>
      <c r="I47">
        <v>0.99199999999999999</v>
      </c>
      <c r="J47">
        <v>0.55500000000000005</v>
      </c>
      <c r="K47">
        <v>0.56299999999999994</v>
      </c>
      <c r="L47">
        <v>0.57599999999999996</v>
      </c>
      <c r="M47">
        <v>0.59399999999999997</v>
      </c>
      <c r="N47" t="s">
        <v>154</v>
      </c>
    </row>
    <row r="48" spans="2:26" x14ac:dyDescent="0.25">
      <c r="B48" t="s">
        <v>70</v>
      </c>
      <c r="C48" t="s">
        <v>3</v>
      </c>
      <c r="D48" t="s">
        <v>152</v>
      </c>
      <c r="E48" t="s">
        <v>156</v>
      </c>
      <c r="F48">
        <v>0</v>
      </c>
      <c r="G48">
        <v>2.86</v>
      </c>
      <c r="H48">
        <v>4.87</v>
      </c>
      <c r="I48">
        <v>7.58</v>
      </c>
      <c r="J48">
        <v>10.7</v>
      </c>
      <c r="K48">
        <v>11.4</v>
      </c>
      <c r="L48">
        <v>12</v>
      </c>
      <c r="M48">
        <v>12.4</v>
      </c>
      <c r="N48" t="s">
        <v>154</v>
      </c>
    </row>
    <row r="49" spans="2:14" x14ac:dyDescent="0.25">
      <c r="B49" t="s">
        <v>70</v>
      </c>
      <c r="C49" t="s">
        <v>3</v>
      </c>
      <c r="D49" t="s">
        <v>157</v>
      </c>
      <c r="E49" t="s">
        <v>23</v>
      </c>
      <c r="F49">
        <v>0.80700000000000005</v>
      </c>
      <c r="G49">
        <v>0.86199999999999999</v>
      </c>
      <c r="H49">
        <v>0.91300000000000003</v>
      </c>
      <c r="I49">
        <v>0.96099999999999997</v>
      </c>
      <c r="J49">
        <v>1</v>
      </c>
      <c r="K49">
        <v>1.04</v>
      </c>
      <c r="L49">
        <v>1.08</v>
      </c>
      <c r="M49">
        <v>1.1100000000000001</v>
      </c>
      <c r="N49" t="s">
        <v>7</v>
      </c>
    </row>
    <row r="50" spans="2:14" x14ac:dyDescent="0.25">
      <c r="B50" t="s">
        <v>70</v>
      </c>
      <c r="C50" t="s">
        <v>3</v>
      </c>
      <c r="D50" t="s">
        <v>158</v>
      </c>
      <c r="E50" t="s">
        <v>159</v>
      </c>
      <c r="F50">
        <v>0.46700000000000003</v>
      </c>
      <c r="G50">
        <v>0.51100000000000001</v>
      </c>
      <c r="H50">
        <v>0.55000000000000004</v>
      </c>
      <c r="I50">
        <v>0.58499999999999996</v>
      </c>
      <c r="J50">
        <v>0.61599999999999999</v>
      </c>
      <c r="K50">
        <v>0.64500000000000002</v>
      </c>
      <c r="L50">
        <v>0.67100000000000004</v>
      </c>
      <c r="M50">
        <v>0.69499999999999995</v>
      </c>
      <c r="N50" t="s">
        <v>7</v>
      </c>
    </row>
    <row r="51" spans="2:14" x14ac:dyDescent="0.25">
      <c r="B51" t="s">
        <v>70</v>
      </c>
      <c r="C51" t="s">
        <v>3</v>
      </c>
      <c r="D51" t="s">
        <v>160</v>
      </c>
      <c r="E51" t="s">
        <v>23</v>
      </c>
      <c r="F51">
        <v>0.93400000000000005</v>
      </c>
      <c r="G51">
        <v>1.1000000000000001</v>
      </c>
      <c r="H51">
        <v>1.21</v>
      </c>
      <c r="I51">
        <v>1.24</v>
      </c>
      <c r="J51">
        <v>1.24</v>
      </c>
      <c r="K51">
        <v>1.26</v>
      </c>
      <c r="L51">
        <v>1.29</v>
      </c>
      <c r="M51">
        <v>1.33</v>
      </c>
      <c r="N51" t="s">
        <v>7</v>
      </c>
    </row>
    <row r="52" spans="2:14" x14ac:dyDescent="0.25">
      <c r="B52" t="s">
        <v>70</v>
      </c>
      <c r="C52" t="s">
        <v>3</v>
      </c>
      <c r="D52" t="s">
        <v>160</v>
      </c>
      <c r="E52" t="s">
        <v>9</v>
      </c>
      <c r="F52">
        <v>0.65900000000000003</v>
      </c>
      <c r="G52">
        <v>0.63200000000000001</v>
      </c>
      <c r="H52">
        <v>0.623</v>
      </c>
      <c r="I52">
        <v>0.65600000000000003</v>
      </c>
      <c r="J52">
        <v>0.68400000000000005</v>
      </c>
      <c r="K52">
        <v>0.72</v>
      </c>
      <c r="L52">
        <v>0.74099999999999999</v>
      </c>
      <c r="M52">
        <v>0.75600000000000001</v>
      </c>
      <c r="N52" t="s">
        <v>7</v>
      </c>
    </row>
    <row r="53" spans="2:14" x14ac:dyDescent="0.25">
      <c r="B53" t="s">
        <v>70</v>
      </c>
      <c r="C53" t="s">
        <v>3</v>
      </c>
      <c r="D53" t="s">
        <v>160</v>
      </c>
      <c r="E53" t="s">
        <v>13</v>
      </c>
      <c r="F53">
        <v>0.32700000000000001</v>
      </c>
      <c r="G53">
        <v>0.30599999999999999</v>
      </c>
      <c r="H53">
        <v>0.32200000000000001</v>
      </c>
      <c r="I53">
        <v>0.377</v>
      </c>
      <c r="J53">
        <v>0.441</v>
      </c>
      <c r="K53">
        <v>0.48699999999999999</v>
      </c>
      <c r="L53">
        <v>0.51600000000000001</v>
      </c>
      <c r="M53">
        <v>0.54200000000000004</v>
      </c>
      <c r="N53" t="s">
        <v>7</v>
      </c>
    </row>
    <row r="54" spans="2:14" x14ac:dyDescent="0.25">
      <c r="B54" t="s">
        <v>70</v>
      </c>
      <c r="C54" t="s">
        <v>3</v>
      </c>
      <c r="D54" t="s">
        <v>161</v>
      </c>
      <c r="E54" t="s">
        <v>162</v>
      </c>
      <c r="F54">
        <v>1.25</v>
      </c>
      <c r="G54">
        <v>1.18</v>
      </c>
      <c r="H54">
        <v>1.1299999999999999</v>
      </c>
      <c r="I54">
        <v>1.0900000000000001</v>
      </c>
      <c r="J54">
        <v>1.01</v>
      </c>
      <c r="K54">
        <v>1.05</v>
      </c>
      <c r="L54">
        <v>1.0900000000000001</v>
      </c>
      <c r="M54">
        <v>1.1200000000000001</v>
      </c>
      <c r="N54" t="s">
        <v>7</v>
      </c>
    </row>
    <row r="55" spans="2:14" x14ac:dyDescent="0.25">
      <c r="B55" t="s">
        <v>70</v>
      </c>
      <c r="C55" t="s">
        <v>3</v>
      </c>
      <c r="D55" t="s">
        <v>161</v>
      </c>
      <c r="E55" t="s">
        <v>163</v>
      </c>
      <c r="F55">
        <v>0</v>
      </c>
      <c r="G55">
        <v>0.14799999999999999</v>
      </c>
      <c r="H55">
        <v>0.27100000000000002</v>
      </c>
      <c r="I55">
        <v>0.39300000000000002</v>
      </c>
      <c r="J55">
        <v>0.53400000000000003</v>
      </c>
      <c r="K55">
        <v>0.55600000000000005</v>
      </c>
      <c r="L55">
        <v>0.57499999999999996</v>
      </c>
      <c r="M55">
        <v>0.59399999999999997</v>
      </c>
      <c r="N55" t="s">
        <v>7</v>
      </c>
    </row>
    <row r="56" spans="2:14" x14ac:dyDescent="0.25">
      <c r="B56" t="s">
        <v>70</v>
      </c>
      <c r="C56" t="s">
        <v>3</v>
      </c>
      <c r="D56" t="s">
        <v>164</v>
      </c>
      <c r="E56" t="s">
        <v>165</v>
      </c>
      <c r="F56">
        <v>0.36</v>
      </c>
      <c r="G56">
        <v>0.39300000000000002</v>
      </c>
      <c r="H56">
        <v>0.42899999999999999</v>
      </c>
      <c r="I56">
        <v>0.47199999999999998</v>
      </c>
      <c r="J56">
        <v>0.51600000000000001</v>
      </c>
      <c r="K56">
        <v>0.55700000000000005</v>
      </c>
      <c r="L56">
        <v>0.59499999999999997</v>
      </c>
      <c r="M56">
        <v>0.59799999999999998</v>
      </c>
      <c r="N56" t="s">
        <v>166</v>
      </c>
    </row>
    <row r="57" spans="2:14" x14ac:dyDescent="0.25">
      <c r="B57" t="s">
        <v>70</v>
      </c>
      <c r="C57" t="s">
        <v>3</v>
      </c>
      <c r="D57" t="s">
        <v>164</v>
      </c>
      <c r="E57" t="s">
        <v>167</v>
      </c>
      <c r="F57">
        <v>0.13300000000000001</v>
      </c>
      <c r="G57">
        <v>0.13200000000000001</v>
      </c>
      <c r="H57">
        <v>0.127</v>
      </c>
      <c r="I57">
        <v>0.113</v>
      </c>
      <c r="J57">
        <v>9.5000000000000001E-2</v>
      </c>
      <c r="K57">
        <v>7.9000000000000001E-2</v>
      </c>
      <c r="L57">
        <v>6.2399999999999997E-2</v>
      </c>
      <c r="M57">
        <v>8.09E-2</v>
      </c>
      <c r="N57" t="s">
        <v>166</v>
      </c>
    </row>
    <row r="58" spans="2:14" x14ac:dyDescent="0.25">
      <c r="B58" t="s">
        <v>70</v>
      </c>
      <c r="C58" t="s">
        <v>3</v>
      </c>
      <c r="D58" t="s">
        <v>168</v>
      </c>
      <c r="E58" t="s">
        <v>169</v>
      </c>
      <c r="F58">
        <v>102</v>
      </c>
      <c r="G58">
        <v>98.1</v>
      </c>
      <c r="H58">
        <v>97.2</v>
      </c>
      <c r="I58">
        <v>95</v>
      </c>
      <c r="J58">
        <v>90.3</v>
      </c>
      <c r="K58">
        <v>94.9</v>
      </c>
      <c r="L58">
        <v>98.9</v>
      </c>
      <c r="M58">
        <v>103</v>
      </c>
      <c r="N58" t="s">
        <v>170</v>
      </c>
    </row>
    <row r="59" spans="2:14" x14ac:dyDescent="0.25">
      <c r="B59" t="s">
        <v>70</v>
      </c>
      <c r="C59" t="s">
        <v>3</v>
      </c>
      <c r="D59" t="s">
        <v>168</v>
      </c>
      <c r="E59" t="s">
        <v>171</v>
      </c>
      <c r="F59">
        <v>0</v>
      </c>
      <c r="G59">
        <v>14</v>
      </c>
      <c r="H59">
        <v>25.4</v>
      </c>
      <c r="I59">
        <v>36</v>
      </c>
      <c r="J59">
        <v>47.9</v>
      </c>
      <c r="K59">
        <v>50</v>
      </c>
      <c r="L59">
        <v>52.4</v>
      </c>
      <c r="M59">
        <v>54.7</v>
      </c>
      <c r="N59" t="s">
        <v>170</v>
      </c>
    </row>
    <row r="60" spans="2:14" x14ac:dyDescent="0.25">
      <c r="B60" t="s">
        <v>70</v>
      </c>
      <c r="C60" t="s">
        <v>3</v>
      </c>
      <c r="D60" t="s">
        <v>172</v>
      </c>
      <c r="E60" t="s">
        <v>173</v>
      </c>
      <c r="F60">
        <v>35.299999999999997</v>
      </c>
      <c r="G60">
        <v>35.799999999999997</v>
      </c>
      <c r="H60">
        <v>37.5</v>
      </c>
      <c r="I60">
        <v>39</v>
      </c>
      <c r="J60">
        <v>39.9</v>
      </c>
      <c r="K60">
        <v>42.1</v>
      </c>
      <c r="L60">
        <v>44.1</v>
      </c>
      <c r="M60">
        <v>46</v>
      </c>
      <c r="N60" t="s">
        <v>174</v>
      </c>
    </row>
    <row r="61" spans="2:14" x14ac:dyDescent="0.25">
      <c r="B61" t="s">
        <v>70</v>
      </c>
      <c r="C61" t="s">
        <v>3</v>
      </c>
      <c r="D61" t="s">
        <v>172</v>
      </c>
      <c r="E61" t="s">
        <v>175</v>
      </c>
      <c r="F61">
        <v>0</v>
      </c>
      <c r="G61">
        <v>1.58</v>
      </c>
      <c r="H61">
        <v>3.05</v>
      </c>
      <c r="I61">
        <v>4.49</v>
      </c>
      <c r="J61">
        <v>6.12</v>
      </c>
      <c r="K61">
        <v>6.45</v>
      </c>
      <c r="L61">
        <v>6.77</v>
      </c>
      <c r="M61">
        <v>7.06</v>
      </c>
      <c r="N61" t="s">
        <v>174</v>
      </c>
    </row>
    <row r="62" spans="2:14" x14ac:dyDescent="0.25">
      <c r="B62" t="s">
        <v>70</v>
      </c>
      <c r="C62" t="s">
        <v>3</v>
      </c>
      <c r="D62" t="s">
        <v>176</v>
      </c>
      <c r="E62" t="s">
        <v>23</v>
      </c>
      <c r="F62">
        <v>0.13200000000000001</v>
      </c>
      <c r="G62">
        <v>0.14299999999999999</v>
      </c>
      <c r="H62">
        <v>0.153</v>
      </c>
      <c r="I62">
        <v>0.161</v>
      </c>
      <c r="J62">
        <v>0.16800000000000001</v>
      </c>
      <c r="K62">
        <v>0.17399999999999999</v>
      </c>
      <c r="L62">
        <v>0.18</v>
      </c>
      <c r="M62">
        <v>0.185</v>
      </c>
      <c r="N62" t="s">
        <v>7</v>
      </c>
    </row>
    <row r="63" spans="2:14" x14ac:dyDescent="0.25">
      <c r="B63" t="s">
        <v>70</v>
      </c>
      <c r="C63" t="s">
        <v>3</v>
      </c>
      <c r="D63" t="s">
        <v>177</v>
      </c>
      <c r="E63" t="s">
        <v>178</v>
      </c>
      <c r="F63">
        <v>6.2600000000000003E-2</v>
      </c>
      <c r="G63">
        <v>7.0400000000000004E-2</v>
      </c>
      <c r="H63">
        <v>8.0199999999999994E-2</v>
      </c>
      <c r="I63">
        <v>9.0999999999999998E-2</v>
      </c>
      <c r="J63">
        <v>0.1</v>
      </c>
      <c r="K63">
        <v>0.109</v>
      </c>
      <c r="L63">
        <v>0.112</v>
      </c>
      <c r="M63">
        <v>0.115</v>
      </c>
      <c r="N63" t="s">
        <v>7</v>
      </c>
    </row>
    <row r="64" spans="2:14" x14ac:dyDescent="0.25">
      <c r="B64" t="s">
        <v>70</v>
      </c>
      <c r="C64" t="s">
        <v>3</v>
      </c>
      <c r="D64" t="s">
        <v>177</v>
      </c>
      <c r="E64" t="s">
        <v>179</v>
      </c>
      <c r="F64">
        <v>5.2400000000000002E-2</v>
      </c>
      <c r="G64">
        <v>4.8599999999999997E-2</v>
      </c>
      <c r="H64">
        <v>4.3400000000000001E-2</v>
      </c>
      <c r="I64">
        <v>3.6299999999999999E-2</v>
      </c>
      <c r="J64">
        <v>3.0300000000000001E-2</v>
      </c>
      <c r="K64">
        <v>2.4500000000000001E-2</v>
      </c>
      <c r="L64">
        <v>2.5499999999999998E-2</v>
      </c>
      <c r="M64">
        <v>2.63E-2</v>
      </c>
      <c r="N64" t="s">
        <v>7</v>
      </c>
    </row>
    <row r="65" spans="2:14" x14ac:dyDescent="0.25">
      <c r="B65" t="s">
        <v>70</v>
      </c>
      <c r="C65" t="s">
        <v>3</v>
      </c>
      <c r="D65" t="s">
        <v>177</v>
      </c>
      <c r="E65" t="s">
        <v>180</v>
      </c>
      <c r="F65">
        <v>0</v>
      </c>
      <c r="G65">
        <v>3.7499999999999999E-3</v>
      </c>
      <c r="H65">
        <v>6.7999999999999996E-3</v>
      </c>
      <c r="I65">
        <v>1.0500000000000001E-2</v>
      </c>
      <c r="J65">
        <v>1.3599999999999999E-2</v>
      </c>
      <c r="K65">
        <v>1.7000000000000001E-2</v>
      </c>
      <c r="L65">
        <v>1.77E-2</v>
      </c>
      <c r="M65">
        <v>1.83E-2</v>
      </c>
      <c r="N65" t="s">
        <v>7</v>
      </c>
    </row>
    <row r="66" spans="2:14" x14ac:dyDescent="0.25">
      <c r="B66" t="s">
        <v>70</v>
      </c>
      <c r="C66" t="s">
        <v>3</v>
      </c>
      <c r="D66" t="s">
        <v>177</v>
      </c>
      <c r="E66" t="s">
        <v>181</v>
      </c>
      <c r="F66">
        <v>5.7000000000000002E-3</v>
      </c>
      <c r="G66">
        <v>5.1599999999999997E-3</v>
      </c>
      <c r="H66">
        <v>4.5100000000000001E-3</v>
      </c>
      <c r="I66">
        <v>3.62E-3</v>
      </c>
      <c r="J66">
        <v>2.8500000000000001E-3</v>
      </c>
      <c r="K66">
        <v>2.0899999999999998E-3</v>
      </c>
      <c r="L66">
        <v>2.16E-3</v>
      </c>
      <c r="M66">
        <v>2.2799999999999999E-3</v>
      </c>
      <c r="N66" t="s">
        <v>7</v>
      </c>
    </row>
    <row r="67" spans="2:14" x14ac:dyDescent="0.25">
      <c r="B67" t="s">
        <v>70</v>
      </c>
      <c r="C67" t="s">
        <v>3</v>
      </c>
      <c r="D67" t="s">
        <v>177</v>
      </c>
      <c r="E67" t="s">
        <v>182</v>
      </c>
      <c r="F67">
        <v>0</v>
      </c>
      <c r="G67">
        <v>3.9100000000000002E-4</v>
      </c>
      <c r="H67">
        <v>7.2099999999999996E-4</v>
      </c>
      <c r="I67">
        <v>1.1100000000000001E-3</v>
      </c>
      <c r="J67">
        <v>1.42E-3</v>
      </c>
      <c r="K67">
        <v>1.7700000000000001E-3</v>
      </c>
      <c r="L67">
        <v>1.83E-3</v>
      </c>
      <c r="M67">
        <v>1.9300000000000001E-3</v>
      </c>
      <c r="N67" t="s">
        <v>7</v>
      </c>
    </row>
    <row r="68" spans="2:14" x14ac:dyDescent="0.25">
      <c r="B68" t="s">
        <v>70</v>
      </c>
      <c r="C68" t="s">
        <v>3</v>
      </c>
      <c r="D68" t="s">
        <v>39</v>
      </c>
      <c r="E68" t="s">
        <v>142</v>
      </c>
      <c r="F68">
        <v>3.45</v>
      </c>
      <c r="G68">
        <v>3.79</v>
      </c>
      <c r="H68">
        <v>4.05</v>
      </c>
      <c r="I68">
        <v>4.2300000000000004</v>
      </c>
      <c r="J68">
        <v>4.4000000000000004</v>
      </c>
      <c r="K68">
        <v>4.55</v>
      </c>
      <c r="L68">
        <v>4.7300000000000004</v>
      </c>
      <c r="M68">
        <v>4.91</v>
      </c>
      <c r="N68" t="s">
        <v>7</v>
      </c>
    </row>
    <row r="69" spans="2:14" x14ac:dyDescent="0.25">
      <c r="B69" t="s">
        <v>70</v>
      </c>
      <c r="C69" t="s">
        <v>3</v>
      </c>
      <c r="D69" t="s">
        <v>39</v>
      </c>
      <c r="E69" t="s">
        <v>40</v>
      </c>
      <c r="F69">
        <v>0</v>
      </c>
      <c r="G69">
        <v>7.8499999999999993E-3</v>
      </c>
      <c r="H69">
        <v>1.26E-2</v>
      </c>
      <c r="I69">
        <v>1.7600000000000001E-2</v>
      </c>
      <c r="J69">
        <v>2.23E-2</v>
      </c>
      <c r="K69">
        <v>2.64E-2</v>
      </c>
      <c r="L69">
        <v>3.1600000000000003E-2</v>
      </c>
      <c r="M69">
        <v>3.3000000000000002E-2</v>
      </c>
      <c r="N69" t="s">
        <v>7</v>
      </c>
    </row>
    <row r="70" spans="2:14" x14ac:dyDescent="0.25">
      <c r="B70" t="s">
        <v>70</v>
      </c>
      <c r="C70" t="s">
        <v>3</v>
      </c>
      <c r="D70" t="s">
        <v>183</v>
      </c>
      <c r="E70" t="s">
        <v>184</v>
      </c>
      <c r="F70">
        <v>17.7</v>
      </c>
      <c r="G70">
        <v>17</v>
      </c>
      <c r="H70">
        <v>16.2</v>
      </c>
      <c r="I70">
        <v>14.8</v>
      </c>
      <c r="J70">
        <v>13.7</v>
      </c>
      <c r="K70">
        <v>12.5</v>
      </c>
      <c r="L70">
        <v>12.9</v>
      </c>
      <c r="M70">
        <v>13.4</v>
      </c>
      <c r="N70" t="s">
        <v>174</v>
      </c>
    </row>
    <row r="71" spans="2:14" x14ac:dyDescent="0.25">
      <c r="B71" t="s">
        <v>70</v>
      </c>
      <c r="C71" t="s">
        <v>3</v>
      </c>
      <c r="D71" t="s">
        <v>183</v>
      </c>
      <c r="E71" t="s">
        <v>185</v>
      </c>
      <c r="F71">
        <v>0</v>
      </c>
      <c r="G71">
        <v>2.52</v>
      </c>
      <c r="H71">
        <v>4.88</v>
      </c>
      <c r="I71">
        <v>7.57</v>
      </c>
      <c r="J71">
        <v>9.83</v>
      </c>
      <c r="K71">
        <v>12.2</v>
      </c>
      <c r="L71">
        <v>12.7</v>
      </c>
      <c r="M71">
        <v>13.2</v>
      </c>
      <c r="N71" t="s">
        <v>174</v>
      </c>
    </row>
    <row r="72" spans="2:14" x14ac:dyDescent="0.25">
      <c r="B72" t="s">
        <v>70</v>
      </c>
      <c r="C72" t="s">
        <v>3</v>
      </c>
      <c r="D72" t="s">
        <v>186</v>
      </c>
      <c r="E72" t="s">
        <v>187</v>
      </c>
      <c r="F72">
        <v>0.10299999999999999</v>
      </c>
      <c r="G72">
        <v>9.8100000000000007E-2</v>
      </c>
      <c r="H72">
        <v>9.2700000000000005E-2</v>
      </c>
      <c r="I72">
        <v>8.4699999999999998E-2</v>
      </c>
      <c r="J72">
        <v>7.7899999999999997E-2</v>
      </c>
      <c r="K72">
        <v>7.0800000000000002E-2</v>
      </c>
      <c r="L72">
        <v>7.2999999999999995E-2</v>
      </c>
      <c r="M72">
        <v>7.51E-2</v>
      </c>
      <c r="N72" t="s">
        <v>7</v>
      </c>
    </row>
    <row r="73" spans="2:14" x14ac:dyDescent="0.25">
      <c r="B73" t="s">
        <v>70</v>
      </c>
      <c r="C73" t="s">
        <v>3</v>
      </c>
      <c r="D73" t="s">
        <v>186</v>
      </c>
      <c r="E73" t="s">
        <v>188</v>
      </c>
      <c r="F73">
        <v>0</v>
      </c>
      <c r="G73">
        <v>1.14E-2</v>
      </c>
      <c r="H73">
        <v>2.2800000000000001E-2</v>
      </c>
      <c r="I73">
        <v>3.6600000000000001E-2</v>
      </c>
      <c r="J73">
        <v>4.82E-2</v>
      </c>
      <c r="K73">
        <v>6.0100000000000001E-2</v>
      </c>
      <c r="L73">
        <v>6.2E-2</v>
      </c>
      <c r="M73">
        <v>6.3899999999999998E-2</v>
      </c>
      <c r="N73" t="s">
        <v>7</v>
      </c>
    </row>
    <row r="74" spans="2:14" x14ac:dyDescent="0.25">
      <c r="B74" t="s">
        <v>70</v>
      </c>
      <c r="C74" t="s">
        <v>3</v>
      </c>
      <c r="D74" t="s">
        <v>189</v>
      </c>
      <c r="E74" t="s">
        <v>23</v>
      </c>
      <c r="F74">
        <v>0.123</v>
      </c>
      <c r="G74">
        <v>0.13300000000000001</v>
      </c>
      <c r="H74">
        <v>0.14199999999999999</v>
      </c>
      <c r="I74">
        <v>0.14899999999999999</v>
      </c>
      <c r="J74">
        <v>0.155</v>
      </c>
      <c r="K74">
        <v>0.161</v>
      </c>
      <c r="L74">
        <v>0.16700000000000001</v>
      </c>
      <c r="M74">
        <v>0.17199999999999999</v>
      </c>
      <c r="N74" t="s">
        <v>7</v>
      </c>
    </row>
    <row r="75" spans="2:14" x14ac:dyDescent="0.25">
      <c r="B75" t="s">
        <v>70</v>
      </c>
      <c r="C75" t="s">
        <v>3</v>
      </c>
      <c r="D75" t="s">
        <v>190</v>
      </c>
      <c r="E75" t="s">
        <v>144</v>
      </c>
      <c r="F75">
        <v>0</v>
      </c>
      <c r="G75">
        <v>0</v>
      </c>
      <c r="H75">
        <v>0</v>
      </c>
      <c r="I75">
        <v>0</v>
      </c>
      <c r="J75">
        <v>0</v>
      </c>
      <c r="K75">
        <v>0</v>
      </c>
      <c r="L75">
        <v>0</v>
      </c>
      <c r="M75">
        <v>0</v>
      </c>
      <c r="N75" t="s">
        <v>7</v>
      </c>
    </row>
    <row r="76" spans="2:14" x14ac:dyDescent="0.25">
      <c r="B76" t="s">
        <v>70</v>
      </c>
      <c r="C76" t="s">
        <v>3</v>
      </c>
      <c r="D76" t="s">
        <v>190</v>
      </c>
      <c r="E76" t="s">
        <v>145</v>
      </c>
      <c r="F76">
        <v>0.56999999999999995</v>
      </c>
      <c r="G76">
        <v>0.5</v>
      </c>
      <c r="H76">
        <v>0.45700000000000002</v>
      </c>
      <c r="I76">
        <v>0.39600000000000002</v>
      </c>
      <c r="J76">
        <v>0.32400000000000001</v>
      </c>
      <c r="K76">
        <v>0.251</v>
      </c>
      <c r="L76">
        <v>0.191</v>
      </c>
      <c r="M76">
        <v>0.14799999999999999</v>
      </c>
      <c r="N76" t="s">
        <v>7</v>
      </c>
    </row>
    <row r="77" spans="2:14" x14ac:dyDescent="0.25">
      <c r="B77" t="s">
        <v>70</v>
      </c>
      <c r="C77" t="s">
        <v>3</v>
      </c>
      <c r="D77" t="s">
        <v>190</v>
      </c>
      <c r="E77" t="s">
        <v>34</v>
      </c>
      <c r="F77">
        <v>0.48599999999999999</v>
      </c>
      <c r="G77">
        <v>0.98</v>
      </c>
      <c r="H77">
        <v>1.31</v>
      </c>
      <c r="I77">
        <v>1.69</v>
      </c>
      <c r="J77">
        <v>2.14</v>
      </c>
      <c r="K77">
        <v>2.58</v>
      </c>
      <c r="L77">
        <v>2.99</v>
      </c>
      <c r="M77">
        <v>3.32</v>
      </c>
      <c r="N77" t="s">
        <v>7</v>
      </c>
    </row>
    <row r="78" spans="2:14" x14ac:dyDescent="0.25">
      <c r="B78" t="s">
        <v>70</v>
      </c>
      <c r="C78" t="s">
        <v>3</v>
      </c>
      <c r="D78" t="s">
        <v>190</v>
      </c>
      <c r="E78" t="s">
        <v>146</v>
      </c>
      <c r="F78">
        <v>0.38</v>
      </c>
      <c r="G78">
        <v>0.34499999999999997</v>
      </c>
      <c r="H78">
        <v>0.318</v>
      </c>
      <c r="I78">
        <v>0.27800000000000002</v>
      </c>
      <c r="J78">
        <v>0.22800000000000001</v>
      </c>
      <c r="K78">
        <v>0.17499999999999999</v>
      </c>
      <c r="L78">
        <v>0.127</v>
      </c>
      <c r="M78">
        <v>8.8200000000000001E-2</v>
      </c>
      <c r="N78" t="s">
        <v>7</v>
      </c>
    </row>
    <row r="79" spans="2:14" x14ac:dyDescent="0.25">
      <c r="B79" t="s">
        <v>70</v>
      </c>
      <c r="C79" t="s">
        <v>3</v>
      </c>
      <c r="D79" t="s">
        <v>190</v>
      </c>
      <c r="E79" t="s">
        <v>191</v>
      </c>
      <c r="F79">
        <v>1.9099999999999999E-2</v>
      </c>
      <c r="G79">
        <v>2.9499999999999998E-2</v>
      </c>
      <c r="H79">
        <v>3.3300000000000003E-2</v>
      </c>
      <c r="I79">
        <v>3.6799999999999999E-2</v>
      </c>
      <c r="J79">
        <v>3.9E-2</v>
      </c>
      <c r="K79">
        <v>3.8800000000000001E-2</v>
      </c>
      <c r="L79">
        <v>3.5799999999999998E-2</v>
      </c>
      <c r="M79">
        <v>3.0099999999999998E-2</v>
      </c>
      <c r="N79" t="s">
        <v>7</v>
      </c>
    </row>
    <row r="80" spans="2:14" x14ac:dyDescent="0.25">
      <c r="B80" t="s">
        <v>70</v>
      </c>
      <c r="C80" t="s">
        <v>3</v>
      </c>
      <c r="D80" t="s">
        <v>190</v>
      </c>
      <c r="E80" t="s">
        <v>35</v>
      </c>
      <c r="F80">
        <v>2.36</v>
      </c>
      <c r="G80">
        <v>2.14</v>
      </c>
      <c r="H80">
        <v>1.99</v>
      </c>
      <c r="I80">
        <v>1.77</v>
      </c>
      <c r="J80">
        <v>1.51</v>
      </c>
      <c r="K80">
        <v>1.26</v>
      </c>
      <c r="L80">
        <v>1.06</v>
      </c>
      <c r="M80">
        <v>0.91700000000000004</v>
      </c>
      <c r="N80" t="s">
        <v>7</v>
      </c>
    </row>
    <row r="81" spans="2:14" x14ac:dyDescent="0.25">
      <c r="B81" t="s">
        <v>70</v>
      </c>
      <c r="C81" t="s">
        <v>3</v>
      </c>
      <c r="D81" t="s">
        <v>190</v>
      </c>
      <c r="E81" t="s">
        <v>147</v>
      </c>
      <c r="F81">
        <v>7.3999999999999996E-2</v>
      </c>
      <c r="G81">
        <v>0.14499999999999999</v>
      </c>
      <c r="H81">
        <v>0.17699999999999999</v>
      </c>
      <c r="I81">
        <v>0.22</v>
      </c>
      <c r="J81">
        <v>0.27600000000000002</v>
      </c>
      <c r="K81">
        <v>0.33600000000000002</v>
      </c>
      <c r="L81">
        <v>0.39300000000000002</v>
      </c>
      <c r="M81">
        <v>0.436</v>
      </c>
      <c r="N81" t="s">
        <v>7</v>
      </c>
    </row>
    <row r="82" spans="2:14" x14ac:dyDescent="0.25">
      <c r="B82" t="s">
        <v>70</v>
      </c>
      <c r="C82" t="s">
        <v>3</v>
      </c>
      <c r="D82" t="s">
        <v>190</v>
      </c>
      <c r="E82" t="s">
        <v>33</v>
      </c>
      <c r="F82">
        <v>0.16800000000000001</v>
      </c>
      <c r="G82">
        <v>0.16200000000000001</v>
      </c>
      <c r="H82">
        <v>0.155</v>
      </c>
      <c r="I82">
        <v>0.14599999999999999</v>
      </c>
      <c r="J82">
        <v>0.13500000000000001</v>
      </c>
      <c r="K82">
        <v>0.124</v>
      </c>
      <c r="L82">
        <v>0.115</v>
      </c>
      <c r="M82">
        <v>0.107</v>
      </c>
      <c r="N82" t="s">
        <v>7</v>
      </c>
    </row>
    <row r="83" spans="2:14" x14ac:dyDescent="0.25">
      <c r="B83" t="s">
        <v>70</v>
      </c>
      <c r="C83" t="s">
        <v>3</v>
      </c>
      <c r="D83" t="s">
        <v>41</v>
      </c>
      <c r="E83" t="s">
        <v>37</v>
      </c>
      <c r="F83">
        <v>0</v>
      </c>
      <c r="G83">
        <v>1.1800000000000001E-3</v>
      </c>
      <c r="H83">
        <v>3.9399999999999999E-3</v>
      </c>
      <c r="I83">
        <v>1.5299999999999999E-2</v>
      </c>
      <c r="J83">
        <v>4.7300000000000002E-2</v>
      </c>
      <c r="K83">
        <v>7.2800000000000004E-2</v>
      </c>
      <c r="L83">
        <v>9.4299999999999995E-2</v>
      </c>
      <c r="M83">
        <v>0.109</v>
      </c>
      <c r="N83" t="s">
        <v>7</v>
      </c>
    </row>
    <row r="84" spans="2:14" x14ac:dyDescent="0.25">
      <c r="B84" t="s">
        <v>70</v>
      </c>
      <c r="C84" t="s">
        <v>3</v>
      </c>
      <c r="D84" t="s">
        <v>41</v>
      </c>
      <c r="E84" t="s">
        <v>148</v>
      </c>
      <c r="F84">
        <v>0.64</v>
      </c>
      <c r="G84">
        <v>0.60199999999999998</v>
      </c>
      <c r="H84">
        <v>0.61</v>
      </c>
      <c r="I84">
        <v>0.60799999999999998</v>
      </c>
      <c r="J84">
        <v>0.56799999999999995</v>
      </c>
      <c r="K84">
        <v>0.56999999999999995</v>
      </c>
      <c r="L84">
        <v>0.56999999999999995</v>
      </c>
      <c r="M84">
        <v>0.57899999999999996</v>
      </c>
      <c r="N84" t="s">
        <v>7</v>
      </c>
    </row>
    <row r="85" spans="2:14" x14ac:dyDescent="0.25">
      <c r="B85" t="s">
        <v>70</v>
      </c>
      <c r="C85" t="s">
        <v>3</v>
      </c>
      <c r="D85" t="s">
        <v>41</v>
      </c>
      <c r="E85" t="s">
        <v>192</v>
      </c>
      <c r="F85">
        <v>0</v>
      </c>
      <c r="G85">
        <v>0.14299999999999999</v>
      </c>
      <c r="H85">
        <v>0.252</v>
      </c>
      <c r="I85">
        <v>0.35199999999999998</v>
      </c>
      <c r="J85">
        <v>0.48299999999999998</v>
      </c>
      <c r="K85">
        <v>0.48499999999999999</v>
      </c>
      <c r="L85">
        <v>0.48699999999999999</v>
      </c>
      <c r="M85">
        <v>0.496</v>
      </c>
      <c r="N85" t="s">
        <v>7</v>
      </c>
    </row>
    <row r="86" spans="2:14" x14ac:dyDescent="0.25">
      <c r="B86" t="s">
        <v>70</v>
      </c>
      <c r="C86" t="s">
        <v>3</v>
      </c>
      <c r="D86" t="s">
        <v>41</v>
      </c>
      <c r="E86" t="s">
        <v>149</v>
      </c>
      <c r="F86">
        <v>5.6399999999999999E-2</v>
      </c>
      <c r="G86">
        <v>5.04E-2</v>
      </c>
      <c r="H86">
        <v>4.5499999999999999E-2</v>
      </c>
      <c r="I86">
        <v>4.0399999999999998E-2</v>
      </c>
      <c r="J86">
        <v>3.1399999999999997E-2</v>
      </c>
      <c r="K86">
        <v>3.2399999999999998E-2</v>
      </c>
      <c r="L86">
        <v>3.3799999999999997E-2</v>
      </c>
      <c r="M86">
        <v>3.5400000000000001E-2</v>
      </c>
      <c r="N86" t="s">
        <v>7</v>
      </c>
    </row>
    <row r="87" spans="2:14" x14ac:dyDescent="0.25">
      <c r="B87" t="s">
        <v>70</v>
      </c>
      <c r="C87" t="s">
        <v>3</v>
      </c>
      <c r="D87" t="s">
        <v>41</v>
      </c>
      <c r="E87" t="s">
        <v>193</v>
      </c>
      <c r="F87">
        <v>6.7200000000000003E-3</v>
      </c>
      <c r="G87">
        <v>8.5000000000000006E-3</v>
      </c>
      <c r="H87">
        <v>9.1999999999999998E-3</v>
      </c>
      <c r="I87">
        <v>9.8799999999999999E-3</v>
      </c>
      <c r="J87">
        <v>1.0699999999999999E-2</v>
      </c>
      <c r="K87">
        <v>1.11E-2</v>
      </c>
      <c r="L87">
        <v>1.1599999999999999E-2</v>
      </c>
      <c r="M87">
        <v>1.1900000000000001E-2</v>
      </c>
      <c r="N87" t="s">
        <v>7</v>
      </c>
    </row>
    <row r="88" spans="2:14" x14ac:dyDescent="0.25">
      <c r="B88" t="s">
        <v>70</v>
      </c>
      <c r="C88" t="s">
        <v>3</v>
      </c>
      <c r="D88" t="s">
        <v>41</v>
      </c>
      <c r="E88" t="s">
        <v>150</v>
      </c>
      <c r="F88">
        <v>0.65600000000000003</v>
      </c>
      <c r="G88">
        <v>0.63600000000000001</v>
      </c>
      <c r="H88">
        <v>0.60399999999999998</v>
      </c>
      <c r="I88">
        <v>0.57799999999999996</v>
      </c>
      <c r="J88">
        <v>0.53</v>
      </c>
      <c r="K88">
        <v>0.56100000000000005</v>
      </c>
      <c r="L88">
        <v>0.58899999999999997</v>
      </c>
      <c r="M88">
        <v>0.60699999999999998</v>
      </c>
      <c r="N88" t="s">
        <v>7</v>
      </c>
    </row>
    <row r="89" spans="2:14" x14ac:dyDescent="0.25">
      <c r="B89" t="s">
        <v>70</v>
      </c>
      <c r="C89" t="s">
        <v>3</v>
      </c>
      <c r="D89" t="s">
        <v>41</v>
      </c>
      <c r="E89" t="s">
        <v>151</v>
      </c>
      <c r="F89">
        <v>8.72E-2</v>
      </c>
      <c r="G89">
        <v>9.3399999999999997E-2</v>
      </c>
      <c r="H89">
        <v>9.4700000000000006E-2</v>
      </c>
      <c r="I89">
        <v>9.6100000000000005E-2</v>
      </c>
      <c r="J89">
        <v>9.69E-2</v>
      </c>
      <c r="K89">
        <v>0.10199999999999999</v>
      </c>
      <c r="L89">
        <v>0.108</v>
      </c>
      <c r="M89">
        <v>0.112</v>
      </c>
      <c r="N89" t="s">
        <v>7</v>
      </c>
    </row>
    <row r="90" spans="2:14" x14ac:dyDescent="0.25">
      <c r="B90" t="s">
        <v>70</v>
      </c>
      <c r="C90" t="s">
        <v>3</v>
      </c>
      <c r="D90" t="s">
        <v>194</v>
      </c>
      <c r="E90" t="s">
        <v>153</v>
      </c>
      <c r="F90">
        <v>0.86</v>
      </c>
      <c r="G90">
        <v>1.06</v>
      </c>
      <c r="H90">
        <v>0.96699999999999997</v>
      </c>
      <c r="I90">
        <v>0.83199999999999996</v>
      </c>
      <c r="J90">
        <v>0.80800000000000005</v>
      </c>
      <c r="K90">
        <v>0.85399999999999998</v>
      </c>
      <c r="L90">
        <v>0.88900000000000001</v>
      </c>
      <c r="M90">
        <v>0.91700000000000004</v>
      </c>
      <c r="N90" t="s">
        <v>154</v>
      </c>
    </row>
    <row r="91" spans="2:14" x14ac:dyDescent="0.25">
      <c r="B91" t="s">
        <v>70</v>
      </c>
      <c r="C91" t="s">
        <v>3</v>
      </c>
      <c r="D91" t="s">
        <v>194</v>
      </c>
      <c r="E91" t="s">
        <v>155</v>
      </c>
      <c r="F91">
        <v>2.2799999999999998</v>
      </c>
      <c r="G91">
        <v>1.23</v>
      </c>
      <c r="H91">
        <v>9.5399999999999999E-2</v>
      </c>
      <c r="I91">
        <v>6.0499999999999998E-2</v>
      </c>
      <c r="J91">
        <v>5.7599999999999998E-2</v>
      </c>
      <c r="K91">
        <v>5.8999999999999997E-2</v>
      </c>
      <c r="L91">
        <v>6.0499999999999998E-2</v>
      </c>
      <c r="M91">
        <v>6.2399999999999997E-2</v>
      </c>
      <c r="N91" t="s">
        <v>154</v>
      </c>
    </row>
    <row r="92" spans="2:14" x14ac:dyDescent="0.25">
      <c r="B92" t="s">
        <v>70</v>
      </c>
      <c r="C92" t="s">
        <v>3</v>
      </c>
      <c r="D92" t="s">
        <v>194</v>
      </c>
      <c r="E92" t="s">
        <v>156</v>
      </c>
      <c r="F92">
        <v>0</v>
      </c>
      <c r="G92">
        <v>1.35</v>
      </c>
      <c r="H92">
        <v>2.78</v>
      </c>
      <c r="I92">
        <v>3.14</v>
      </c>
      <c r="J92">
        <v>3.32</v>
      </c>
      <c r="K92">
        <v>3.43</v>
      </c>
      <c r="L92">
        <v>3.53</v>
      </c>
      <c r="M92">
        <v>3.63</v>
      </c>
      <c r="N92" t="s">
        <v>154</v>
      </c>
    </row>
    <row r="93" spans="2:14" x14ac:dyDescent="0.25">
      <c r="B93" t="s">
        <v>70</v>
      </c>
      <c r="C93" t="s">
        <v>3</v>
      </c>
      <c r="D93" t="s">
        <v>195</v>
      </c>
      <c r="E93" t="s">
        <v>23</v>
      </c>
      <c r="F93">
        <v>1.06</v>
      </c>
      <c r="G93">
        <v>1.17</v>
      </c>
      <c r="H93">
        <v>1.26</v>
      </c>
      <c r="I93">
        <v>1.32</v>
      </c>
      <c r="J93">
        <v>1.36</v>
      </c>
      <c r="K93">
        <v>1.4</v>
      </c>
      <c r="L93">
        <v>1.45</v>
      </c>
      <c r="M93">
        <v>1.49</v>
      </c>
      <c r="N93" t="s">
        <v>7</v>
      </c>
    </row>
    <row r="94" spans="2:14" x14ac:dyDescent="0.25">
      <c r="B94" t="s">
        <v>70</v>
      </c>
      <c r="C94" t="s">
        <v>3</v>
      </c>
      <c r="D94" t="s">
        <v>195</v>
      </c>
      <c r="E94" t="s">
        <v>9</v>
      </c>
      <c r="F94">
        <v>0.15</v>
      </c>
      <c r="G94">
        <v>0.125</v>
      </c>
      <c r="H94">
        <v>0.113</v>
      </c>
      <c r="I94">
        <v>0.12</v>
      </c>
      <c r="J94">
        <v>0.13100000000000001</v>
      </c>
      <c r="K94">
        <v>0.14499999999999999</v>
      </c>
      <c r="L94">
        <v>0.15</v>
      </c>
      <c r="M94">
        <v>0.153</v>
      </c>
      <c r="N94" t="s">
        <v>7</v>
      </c>
    </row>
    <row r="95" spans="2:14" x14ac:dyDescent="0.25">
      <c r="B95" t="s">
        <v>70</v>
      </c>
      <c r="C95" t="s">
        <v>3</v>
      </c>
      <c r="D95" t="s">
        <v>195</v>
      </c>
      <c r="E95" t="s">
        <v>13</v>
      </c>
      <c r="F95">
        <v>2.53E-2</v>
      </c>
      <c r="G95">
        <v>1.9699999999999999E-2</v>
      </c>
      <c r="H95">
        <v>1.77E-2</v>
      </c>
      <c r="I95">
        <v>1.8499999999999999E-2</v>
      </c>
      <c r="J95">
        <v>1.9699999999999999E-2</v>
      </c>
      <c r="K95">
        <v>2.1499999999999998E-2</v>
      </c>
      <c r="L95">
        <v>2.2599999999999999E-2</v>
      </c>
      <c r="M95">
        <v>2.3699999999999999E-2</v>
      </c>
      <c r="N95" t="s">
        <v>7</v>
      </c>
    </row>
    <row r="96" spans="2:14" x14ac:dyDescent="0.25">
      <c r="B96" t="s">
        <v>70</v>
      </c>
      <c r="C96" t="s">
        <v>3</v>
      </c>
      <c r="D96" t="s">
        <v>196</v>
      </c>
      <c r="E96" t="s">
        <v>197</v>
      </c>
      <c r="F96">
        <v>0.88200000000000001</v>
      </c>
      <c r="G96">
        <v>0.86499999999999999</v>
      </c>
      <c r="H96">
        <v>0.84899999999999998</v>
      </c>
      <c r="I96">
        <v>0.81499999999999995</v>
      </c>
      <c r="J96">
        <v>0.78700000000000003</v>
      </c>
      <c r="K96">
        <v>0.75600000000000001</v>
      </c>
      <c r="L96">
        <v>0.78</v>
      </c>
      <c r="M96">
        <v>0.80200000000000005</v>
      </c>
      <c r="N96" t="s">
        <v>7</v>
      </c>
    </row>
    <row r="97" spans="2:14" x14ac:dyDescent="0.25">
      <c r="B97" t="s">
        <v>70</v>
      </c>
      <c r="C97" t="s">
        <v>3</v>
      </c>
      <c r="D97" t="s">
        <v>196</v>
      </c>
      <c r="E97" t="s">
        <v>198</v>
      </c>
      <c r="F97">
        <v>0</v>
      </c>
      <c r="G97">
        <v>7.0599999999999996E-2</v>
      </c>
      <c r="H97">
        <v>0.14000000000000001</v>
      </c>
      <c r="I97">
        <v>0.222</v>
      </c>
      <c r="J97">
        <v>0.29099999999999998</v>
      </c>
      <c r="K97">
        <v>0.36299999999999999</v>
      </c>
      <c r="L97">
        <v>0.375</v>
      </c>
      <c r="M97">
        <v>0.38700000000000001</v>
      </c>
      <c r="N97" t="s">
        <v>7</v>
      </c>
    </row>
    <row r="98" spans="2:14" x14ac:dyDescent="0.25">
      <c r="B98" t="s">
        <v>70</v>
      </c>
      <c r="C98" t="s">
        <v>3</v>
      </c>
      <c r="D98" t="s">
        <v>199</v>
      </c>
      <c r="E98" t="s">
        <v>23</v>
      </c>
      <c r="F98">
        <v>0.33500000000000002</v>
      </c>
      <c r="G98">
        <v>0.36199999999999999</v>
      </c>
      <c r="H98">
        <v>0.38600000000000001</v>
      </c>
      <c r="I98">
        <v>0.40600000000000003</v>
      </c>
      <c r="J98">
        <v>0.42299999999999999</v>
      </c>
      <c r="K98">
        <v>0.44</v>
      </c>
      <c r="L98">
        <v>0.45400000000000001</v>
      </c>
      <c r="M98">
        <v>0.46800000000000003</v>
      </c>
      <c r="N98" t="s">
        <v>7</v>
      </c>
    </row>
  </sheetData>
  <pageMargins left="0.7" right="0.7" top="0.75" bottom="0.75" header="0.3" footer="0.3"/>
  <pageSetup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5916-9692-476B-B52D-C4D8C6852043}">
  <dimension ref="A1:Z67"/>
  <sheetViews>
    <sheetView workbookViewId="0">
      <selection activeCell="A2" sqref="A2"/>
    </sheetView>
  </sheetViews>
  <sheetFormatPr defaultRowHeight="15" x14ac:dyDescent="0.25"/>
  <sheetData>
    <row r="1" spans="1:1" ht="15.75" x14ac:dyDescent="0.25">
      <c r="A1" s="10" t="s">
        <v>1253</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row>
    <row r="27" spans="2:26" x14ac:dyDescent="0.25">
      <c r="B27" t="s">
        <v>70</v>
      </c>
      <c r="C27" t="s">
        <v>3</v>
      </c>
      <c r="D27" t="s">
        <v>168</v>
      </c>
      <c r="E27" t="s">
        <v>169</v>
      </c>
      <c r="F27">
        <v>102</v>
      </c>
      <c r="G27">
        <v>98.1</v>
      </c>
      <c r="H27">
        <v>97.2</v>
      </c>
      <c r="I27">
        <v>95</v>
      </c>
      <c r="J27">
        <v>90.3</v>
      </c>
      <c r="K27">
        <v>94.9</v>
      </c>
      <c r="L27">
        <v>98.9</v>
      </c>
      <c r="M27">
        <v>103</v>
      </c>
      <c r="N27" t="s">
        <v>170</v>
      </c>
      <c r="P27" t="s">
        <v>39</v>
      </c>
      <c r="Q27" t="s">
        <v>1203</v>
      </c>
      <c r="R27">
        <f>SUM('2.18'!F68:F69)</f>
        <v>3.45</v>
      </c>
      <c r="S27">
        <f>SUM('2.18'!G68:G69)</f>
        <v>3.7978499999999999</v>
      </c>
      <c r="T27">
        <f>SUM('2.18'!H68:H69)</f>
        <v>4.0625999999999998</v>
      </c>
      <c r="U27">
        <f>SUM('2.18'!I68:I69)</f>
        <v>4.2476000000000003</v>
      </c>
      <c r="V27">
        <f>SUM('2.18'!J68:J69)</f>
        <v>4.4223000000000008</v>
      </c>
      <c r="W27">
        <f>SUM('2.18'!K68:K69)</f>
        <v>4.5763999999999996</v>
      </c>
      <c r="X27">
        <f>SUM('2.18'!L68:L69)</f>
        <v>4.7616000000000005</v>
      </c>
      <c r="Y27">
        <f>SUM('2.18'!M68:M69)</f>
        <v>4.9430000000000005</v>
      </c>
      <c r="Z27" t="s">
        <v>7</v>
      </c>
    </row>
    <row r="28" spans="2:26" x14ac:dyDescent="0.25">
      <c r="B28" t="s">
        <v>70</v>
      </c>
      <c r="C28" t="s">
        <v>3</v>
      </c>
      <c r="D28" t="s">
        <v>168</v>
      </c>
      <c r="E28" t="s">
        <v>171</v>
      </c>
      <c r="F28">
        <v>0</v>
      </c>
      <c r="G28">
        <v>14</v>
      </c>
      <c r="H28">
        <v>25.4</v>
      </c>
      <c r="I28">
        <v>36</v>
      </c>
      <c r="J28">
        <v>47.9</v>
      </c>
      <c r="K28">
        <v>50</v>
      </c>
      <c r="L28">
        <v>52.4</v>
      </c>
      <c r="M28">
        <v>54.7</v>
      </c>
      <c r="N28" t="s">
        <v>170</v>
      </c>
      <c r="P28" t="s">
        <v>1190</v>
      </c>
      <c r="R28">
        <f t="shared" ref="R28:Y28" si="0">R27/$R27</f>
        <v>1</v>
      </c>
      <c r="S28">
        <f t="shared" si="0"/>
        <v>1.1008260869565216</v>
      </c>
      <c r="T28">
        <f t="shared" si="0"/>
        <v>1.1775652173913043</v>
      </c>
      <c r="U28">
        <f t="shared" si="0"/>
        <v>1.2311884057971014</v>
      </c>
      <c r="V28">
        <f t="shared" si="0"/>
        <v>1.2818260869565219</v>
      </c>
      <c r="W28">
        <f t="shared" si="0"/>
        <v>1.3264927536231883</v>
      </c>
      <c r="X28">
        <f t="shared" si="0"/>
        <v>1.3801739130434783</v>
      </c>
      <c r="Y28">
        <f t="shared" si="0"/>
        <v>1.4327536231884059</v>
      </c>
      <c r="Z28" t="s">
        <v>1209</v>
      </c>
    </row>
    <row r="29" spans="2:26" x14ac:dyDescent="0.25">
      <c r="B29" t="s">
        <v>70</v>
      </c>
      <c r="C29" t="s">
        <v>3</v>
      </c>
      <c r="D29" t="s">
        <v>172</v>
      </c>
      <c r="E29" t="s">
        <v>173</v>
      </c>
      <c r="F29">
        <v>35.299999999999997</v>
      </c>
      <c r="G29">
        <v>35.799999999999997</v>
      </c>
      <c r="H29">
        <v>37.5</v>
      </c>
      <c r="I29">
        <v>39</v>
      </c>
      <c r="J29">
        <v>39.9</v>
      </c>
      <c r="K29">
        <v>42.1</v>
      </c>
      <c r="L29">
        <v>44.1</v>
      </c>
      <c r="M29">
        <v>46</v>
      </c>
      <c r="N29" t="s">
        <v>174</v>
      </c>
    </row>
    <row r="30" spans="2:26" x14ac:dyDescent="0.25">
      <c r="B30" t="s">
        <v>70</v>
      </c>
      <c r="C30" t="s">
        <v>3</v>
      </c>
      <c r="D30" t="s">
        <v>172</v>
      </c>
      <c r="E30" t="s">
        <v>175</v>
      </c>
      <c r="F30">
        <v>0</v>
      </c>
      <c r="G30">
        <v>1.58</v>
      </c>
      <c r="H30">
        <v>3.05</v>
      </c>
      <c r="I30">
        <v>4.49</v>
      </c>
      <c r="J30">
        <v>6.12</v>
      </c>
      <c r="K30">
        <v>6.45</v>
      </c>
      <c r="L30">
        <v>6.77</v>
      </c>
      <c r="M30">
        <v>7.06</v>
      </c>
      <c r="N30" t="s">
        <v>174</v>
      </c>
      <c r="P30" t="s">
        <v>1205</v>
      </c>
    </row>
    <row r="31" spans="2:26" x14ac:dyDescent="0.25">
      <c r="B31" t="s">
        <v>70</v>
      </c>
      <c r="C31" t="s">
        <v>3</v>
      </c>
      <c r="D31" t="s">
        <v>176</v>
      </c>
      <c r="E31" t="s">
        <v>23</v>
      </c>
      <c r="F31">
        <v>0.13200000000000001</v>
      </c>
      <c r="G31">
        <v>0.14299999999999999</v>
      </c>
      <c r="H31">
        <v>0.153</v>
      </c>
      <c r="I31">
        <v>0.161</v>
      </c>
      <c r="J31">
        <v>0.16800000000000001</v>
      </c>
      <c r="K31">
        <v>0.17399999999999999</v>
      </c>
      <c r="L31">
        <v>0.18</v>
      </c>
      <c r="M31">
        <v>0.185</v>
      </c>
      <c r="N31" t="s">
        <v>7</v>
      </c>
      <c r="P31" t="s">
        <v>219</v>
      </c>
      <c r="Q31" t="s">
        <v>991</v>
      </c>
      <c r="R31">
        <v>2015</v>
      </c>
      <c r="S31">
        <v>2020</v>
      </c>
      <c r="T31">
        <v>2025</v>
      </c>
      <c r="U31">
        <v>2030</v>
      </c>
      <c r="V31">
        <v>2035</v>
      </c>
      <c r="W31">
        <v>2040</v>
      </c>
      <c r="X31">
        <v>2045</v>
      </c>
      <c r="Y31">
        <v>2050</v>
      </c>
    </row>
    <row r="32" spans="2:26" x14ac:dyDescent="0.25">
      <c r="B32" t="s">
        <v>70</v>
      </c>
      <c r="C32" t="s">
        <v>3</v>
      </c>
      <c r="D32" t="s">
        <v>177</v>
      </c>
      <c r="E32" t="s">
        <v>178</v>
      </c>
      <c r="F32">
        <v>6.2600000000000003E-2</v>
      </c>
      <c r="G32">
        <v>7.0400000000000004E-2</v>
      </c>
      <c r="H32">
        <v>8.0199999999999994E-2</v>
      </c>
      <c r="I32">
        <v>9.0999999999999998E-2</v>
      </c>
      <c r="J32">
        <v>0.1</v>
      </c>
      <c r="K32">
        <v>0.109</v>
      </c>
      <c r="L32">
        <v>0.112</v>
      </c>
      <c r="M32">
        <v>0.115</v>
      </c>
      <c r="N32" t="s">
        <v>7</v>
      </c>
      <c r="P32" t="str">
        <f>'2.18'!D68</f>
        <v>resid cooling</v>
      </c>
      <c r="Q32" t="str">
        <f>'2.18'!E68</f>
        <v>air conditioning</v>
      </c>
      <c r="R32">
        <f>'2.18'!F68-'2.18'!$F68</f>
        <v>0</v>
      </c>
      <c r="S32">
        <f>'2.18'!G68-'2.18'!$F68</f>
        <v>0.33999999999999986</v>
      </c>
      <c r="T32">
        <f>'2.18'!H68-'2.18'!$F68</f>
        <v>0.59999999999999964</v>
      </c>
      <c r="U32">
        <f>'2.18'!I68-'2.18'!$F68</f>
        <v>0.78000000000000025</v>
      </c>
      <c r="V32">
        <f>'2.18'!J68-'2.18'!$F68</f>
        <v>0.95000000000000018</v>
      </c>
      <c r="W32">
        <f>'2.18'!K68-'2.18'!$F68</f>
        <v>1.0999999999999996</v>
      </c>
      <c r="X32">
        <f>'2.18'!L68-'2.18'!$F68</f>
        <v>1.2800000000000002</v>
      </c>
      <c r="Y32">
        <f>'2.18'!M68-'2.18'!$F68</f>
        <v>1.46</v>
      </c>
      <c r="Z32" t="s">
        <v>7</v>
      </c>
    </row>
    <row r="33" spans="2:26" x14ac:dyDescent="0.25">
      <c r="B33" t="s">
        <v>70</v>
      </c>
      <c r="C33" t="s">
        <v>3</v>
      </c>
      <c r="D33" t="s">
        <v>177</v>
      </c>
      <c r="E33" t="s">
        <v>179</v>
      </c>
      <c r="F33">
        <v>5.2400000000000002E-2</v>
      </c>
      <c r="G33">
        <v>4.8599999999999997E-2</v>
      </c>
      <c r="H33">
        <v>4.3400000000000001E-2</v>
      </c>
      <c r="I33">
        <v>3.6299999999999999E-2</v>
      </c>
      <c r="J33">
        <v>3.0300000000000001E-2</v>
      </c>
      <c r="K33">
        <v>2.4500000000000001E-2</v>
      </c>
      <c r="L33">
        <v>2.5499999999999998E-2</v>
      </c>
      <c r="M33">
        <v>2.63E-2</v>
      </c>
      <c r="N33" t="s">
        <v>7</v>
      </c>
      <c r="P33" t="str">
        <f>'2.18'!D69</f>
        <v>resid cooling</v>
      </c>
      <c r="Q33" t="str">
        <f>'2.18'!E69</f>
        <v>air conditioning hi-eff</v>
      </c>
      <c r="R33">
        <f>'2.18'!F69-'2.18'!$F69</f>
        <v>0</v>
      </c>
      <c r="S33">
        <f>'2.18'!G69-'2.18'!$F69</f>
        <v>7.8499999999999993E-3</v>
      </c>
      <c r="T33">
        <f>'2.18'!H69-'2.18'!$F69</f>
        <v>1.26E-2</v>
      </c>
      <c r="U33">
        <f>'2.18'!I69-'2.18'!$F69</f>
        <v>1.7600000000000001E-2</v>
      </c>
      <c r="V33">
        <f>'2.18'!J69-'2.18'!$F69</f>
        <v>2.23E-2</v>
      </c>
      <c r="W33">
        <f>'2.18'!K69-'2.18'!$F69</f>
        <v>2.64E-2</v>
      </c>
      <c r="X33">
        <f>'2.18'!L69-'2.18'!$F69</f>
        <v>3.1600000000000003E-2</v>
      </c>
      <c r="Y33">
        <f>'2.18'!M69-'2.18'!$F69</f>
        <v>3.3000000000000002E-2</v>
      </c>
      <c r="Z33" t="s">
        <v>7</v>
      </c>
    </row>
    <row r="34" spans="2:26" x14ac:dyDescent="0.25">
      <c r="B34" t="s">
        <v>70</v>
      </c>
      <c r="C34" t="s">
        <v>3</v>
      </c>
      <c r="D34" t="s">
        <v>177</v>
      </c>
      <c r="E34" t="s">
        <v>180</v>
      </c>
      <c r="F34">
        <v>0</v>
      </c>
      <c r="G34">
        <v>3.7499999999999999E-3</v>
      </c>
      <c r="H34">
        <v>6.7999999999999996E-3</v>
      </c>
      <c r="I34">
        <v>1.0500000000000001E-2</v>
      </c>
      <c r="J34">
        <v>1.3599999999999999E-2</v>
      </c>
      <c r="K34">
        <v>1.7000000000000001E-2</v>
      </c>
      <c r="L34">
        <v>1.77E-2</v>
      </c>
      <c r="M34">
        <v>1.83E-2</v>
      </c>
      <c r="N34" t="s">
        <v>7</v>
      </c>
    </row>
    <row r="35" spans="2:26" x14ac:dyDescent="0.25">
      <c r="B35" t="s">
        <v>70</v>
      </c>
      <c r="C35" t="s">
        <v>3</v>
      </c>
      <c r="D35" t="s">
        <v>177</v>
      </c>
      <c r="E35" t="s">
        <v>181</v>
      </c>
      <c r="F35">
        <v>5.7000000000000002E-3</v>
      </c>
      <c r="G35">
        <v>5.1599999999999997E-3</v>
      </c>
      <c r="H35">
        <v>4.5100000000000001E-3</v>
      </c>
      <c r="I35">
        <v>3.62E-3</v>
      </c>
      <c r="J35">
        <v>2.8500000000000001E-3</v>
      </c>
      <c r="K35">
        <v>2.0899999999999998E-3</v>
      </c>
      <c r="L35">
        <v>2.16E-3</v>
      </c>
      <c r="M35">
        <v>2.2799999999999999E-3</v>
      </c>
      <c r="N35" t="s">
        <v>7</v>
      </c>
    </row>
    <row r="36" spans="2:26" x14ac:dyDescent="0.25">
      <c r="B36" t="s">
        <v>70</v>
      </c>
      <c r="C36" t="s">
        <v>3</v>
      </c>
      <c r="D36" t="s">
        <v>177</v>
      </c>
      <c r="E36" t="s">
        <v>182</v>
      </c>
      <c r="F36">
        <v>0</v>
      </c>
      <c r="G36">
        <v>3.9100000000000002E-4</v>
      </c>
      <c r="H36">
        <v>7.2099999999999996E-4</v>
      </c>
      <c r="I36">
        <v>1.1100000000000001E-3</v>
      </c>
      <c r="J36">
        <v>1.42E-3</v>
      </c>
      <c r="K36">
        <v>1.7700000000000001E-3</v>
      </c>
      <c r="L36">
        <v>1.83E-3</v>
      </c>
      <c r="M36">
        <v>1.9300000000000001E-3</v>
      </c>
      <c r="N36" t="s">
        <v>7</v>
      </c>
    </row>
    <row r="37" spans="2:26" x14ac:dyDescent="0.25">
      <c r="B37" t="s">
        <v>70</v>
      </c>
      <c r="C37" t="s">
        <v>3</v>
      </c>
      <c r="D37" t="s">
        <v>39</v>
      </c>
      <c r="E37" t="s">
        <v>142</v>
      </c>
      <c r="F37">
        <v>3.45</v>
      </c>
      <c r="G37">
        <v>3.79</v>
      </c>
      <c r="H37">
        <v>4.05</v>
      </c>
      <c r="I37">
        <v>4.2300000000000004</v>
      </c>
      <c r="J37">
        <v>4.4000000000000004</v>
      </c>
      <c r="K37">
        <v>4.55</v>
      </c>
      <c r="L37">
        <v>4.7300000000000004</v>
      </c>
      <c r="M37">
        <v>4.91</v>
      </c>
      <c r="N37" t="s">
        <v>7</v>
      </c>
    </row>
    <row r="38" spans="2:26" x14ac:dyDescent="0.25">
      <c r="B38" t="s">
        <v>70</v>
      </c>
      <c r="C38" t="s">
        <v>3</v>
      </c>
      <c r="D38" t="s">
        <v>39</v>
      </c>
      <c r="E38" t="s">
        <v>40</v>
      </c>
      <c r="F38">
        <v>0</v>
      </c>
      <c r="G38">
        <v>7.8499999999999993E-3</v>
      </c>
      <c r="H38">
        <v>1.26E-2</v>
      </c>
      <c r="I38">
        <v>1.7600000000000001E-2</v>
      </c>
      <c r="J38">
        <v>2.23E-2</v>
      </c>
      <c r="K38">
        <v>2.64E-2</v>
      </c>
      <c r="L38">
        <v>3.1600000000000003E-2</v>
      </c>
      <c r="M38">
        <v>3.3000000000000002E-2</v>
      </c>
      <c r="N38" t="s">
        <v>7</v>
      </c>
    </row>
    <row r="39" spans="2:26" x14ac:dyDescent="0.25">
      <c r="B39" t="s">
        <v>70</v>
      </c>
      <c r="C39" t="s">
        <v>3</v>
      </c>
      <c r="D39" t="s">
        <v>183</v>
      </c>
      <c r="E39" t="s">
        <v>184</v>
      </c>
      <c r="F39">
        <v>17.7</v>
      </c>
      <c r="G39">
        <v>17</v>
      </c>
      <c r="H39">
        <v>16.2</v>
      </c>
      <c r="I39">
        <v>14.8</v>
      </c>
      <c r="J39">
        <v>13.7</v>
      </c>
      <c r="K39">
        <v>12.5</v>
      </c>
      <c r="L39">
        <v>12.9</v>
      </c>
      <c r="M39">
        <v>13.4</v>
      </c>
      <c r="N39" t="s">
        <v>174</v>
      </c>
    </row>
    <row r="40" spans="2:26" x14ac:dyDescent="0.25">
      <c r="B40" t="s">
        <v>70</v>
      </c>
      <c r="C40" t="s">
        <v>3</v>
      </c>
      <c r="D40" t="s">
        <v>183</v>
      </c>
      <c r="E40" t="s">
        <v>185</v>
      </c>
      <c r="F40">
        <v>0</v>
      </c>
      <c r="G40">
        <v>2.52</v>
      </c>
      <c r="H40">
        <v>4.88</v>
      </c>
      <c r="I40">
        <v>7.57</v>
      </c>
      <c r="J40">
        <v>9.83</v>
      </c>
      <c r="K40">
        <v>12.2</v>
      </c>
      <c r="L40">
        <v>12.7</v>
      </c>
      <c r="M40">
        <v>13.2</v>
      </c>
      <c r="N40" t="s">
        <v>174</v>
      </c>
    </row>
    <row r="41" spans="2:26" x14ac:dyDescent="0.25">
      <c r="B41" t="s">
        <v>70</v>
      </c>
      <c r="C41" t="s">
        <v>3</v>
      </c>
      <c r="D41" t="s">
        <v>186</v>
      </c>
      <c r="E41" t="s">
        <v>187</v>
      </c>
      <c r="F41">
        <v>0.10299999999999999</v>
      </c>
      <c r="G41">
        <v>9.8100000000000007E-2</v>
      </c>
      <c r="H41">
        <v>9.2700000000000005E-2</v>
      </c>
      <c r="I41">
        <v>8.4699999999999998E-2</v>
      </c>
      <c r="J41">
        <v>7.7899999999999997E-2</v>
      </c>
      <c r="K41">
        <v>7.0800000000000002E-2</v>
      </c>
      <c r="L41">
        <v>7.2999999999999995E-2</v>
      </c>
      <c r="M41">
        <v>7.51E-2</v>
      </c>
      <c r="N41" t="s">
        <v>7</v>
      </c>
    </row>
    <row r="42" spans="2:26" x14ac:dyDescent="0.25">
      <c r="B42" t="s">
        <v>70</v>
      </c>
      <c r="C42" t="s">
        <v>3</v>
      </c>
      <c r="D42" t="s">
        <v>186</v>
      </c>
      <c r="E42" t="s">
        <v>188</v>
      </c>
      <c r="F42">
        <v>0</v>
      </c>
      <c r="G42">
        <v>1.14E-2</v>
      </c>
      <c r="H42">
        <v>2.2800000000000001E-2</v>
      </c>
      <c r="I42">
        <v>3.6600000000000001E-2</v>
      </c>
      <c r="J42">
        <v>4.82E-2</v>
      </c>
      <c r="K42">
        <v>6.0100000000000001E-2</v>
      </c>
      <c r="L42">
        <v>6.2E-2</v>
      </c>
      <c r="M42">
        <v>6.3899999999999998E-2</v>
      </c>
      <c r="N42" t="s">
        <v>7</v>
      </c>
    </row>
    <row r="43" spans="2:26" x14ac:dyDescent="0.25">
      <c r="B43" t="s">
        <v>70</v>
      </c>
      <c r="C43" t="s">
        <v>3</v>
      </c>
      <c r="D43" t="s">
        <v>189</v>
      </c>
      <c r="E43" t="s">
        <v>23</v>
      </c>
      <c r="F43">
        <v>0.123</v>
      </c>
      <c r="G43">
        <v>0.13300000000000001</v>
      </c>
      <c r="H43">
        <v>0.14199999999999999</v>
      </c>
      <c r="I43">
        <v>0.14899999999999999</v>
      </c>
      <c r="J43">
        <v>0.155</v>
      </c>
      <c r="K43">
        <v>0.161</v>
      </c>
      <c r="L43">
        <v>0.16700000000000001</v>
      </c>
      <c r="M43">
        <v>0.17199999999999999</v>
      </c>
      <c r="N43" t="s">
        <v>7</v>
      </c>
    </row>
    <row r="44" spans="2:26" x14ac:dyDescent="0.25">
      <c r="B44" t="s">
        <v>70</v>
      </c>
      <c r="C44" t="s">
        <v>3</v>
      </c>
      <c r="D44" t="s">
        <v>190</v>
      </c>
      <c r="E44" t="s">
        <v>144</v>
      </c>
      <c r="F44">
        <v>0</v>
      </c>
      <c r="G44">
        <v>0</v>
      </c>
      <c r="H44">
        <v>0</v>
      </c>
      <c r="I44">
        <v>0</v>
      </c>
      <c r="J44">
        <v>0</v>
      </c>
      <c r="K44">
        <v>0</v>
      </c>
      <c r="L44">
        <v>0</v>
      </c>
      <c r="M44">
        <v>0</v>
      </c>
      <c r="N44" t="s">
        <v>7</v>
      </c>
    </row>
    <row r="45" spans="2:26" x14ac:dyDescent="0.25">
      <c r="B45" t="s">
        <v>70</v>
      </c>
      <c r="C45" t="s">
        <v>3</v>
      </c>
      <c r="D45" t="s">
        <v>190</v>
      </c>
      <c r="E45" t="s">
        <v>145</v>
      </c>
      <c r="F45">
        <v>0.56999999999999995</v>
      </c>
      <c r="G45">
        <v>0.5</v>
      </c>
      <c r="H45">
        <v>0.45700000000000002</v>
      </c>
      <c r="I45">
        <v>0.39600000000000002</v>
      </c>
      <c r="J45">
        <v>0.32400000000000001</v>
      </c>
      <c r="K45">
        <v>0.251</v>
      </c>
      <c r="L45">
        <v>0.191</v>
      </c>
      <c r="M45">
        <v>0.14799999999999999</v>
      </c>
      <c r="N45" t="s">
        <v>7</v>
      </c>
    </row>
    <row r="46" spans="2:26" x14ac:dyDescent="0.25">
      <c r="B46" t="s">
        <v>70</v>
      </c>
      <c r="C46" t="s">
        <v>3</v>
      </c>
      <c r="D46" t="s">
        <v>190</v>
      </c>
      <c r="E46" t="s">
        <v>34</v>
      </c>
      <c r="F46">
        <v>0.48599999999999999</v>
      </c>
      <c r="G46">
        <v>0.98</v>
      </c>
      <c r="H46">
        <v>1.31</v>
      </c>
      <c r="I46">
        <v>1.69</v>
      </c>
      <c r="J46">
        <v>2.14</v>
      </c>
      <c r="K46">
        <v>2.58</v>
      </c>
      <c r="L46">
        <v>2.99</v>
      </c>
      <c r="M46">
        <v>3.32</v>
      </c>
      <c r="N46" t="s">
        <v>7</v>
      </c>
    </row>
    <row r="47" spans="2:26" x14ac:dyDescent="0.25">
      <c r="B47" t="s">
        <v>70</v>
      </c>
      <c r="C47" t="s">
        <v>3</v>
      </c>
      <c r="D47" t="s">
        <v>190</v>
      </c>
      <c r="E47" t="s">
        <v>146</v>
      </c>
      <c r="F47">
        <v>0.38</v>
      </c>
      <c r="G47">
        <v>0.34499999999999997</v>
      </c>
      <c r="H47">
        <v>0.318</v>
      </c>
      <c r="I47">
        <v>0.27800000000000002</v>
      </c>
      <c r="J47">
        <v>0.22800000000000001</v>
      </c>
      <c r="K47">
        <v>0.17499999999999999</v>
      </c>
      <c r="L47">
        <v>0.127</v>
      </c>
      <c r="M47">
        <v>8.8200000000000001E-2</v>
      </c>
      <c r="N47" t="s">
        <v>7</v>
      </c>
    </row>
    <row r="48" spans="2:26" x14ac:dyDescent="0.25">
      <c r="B48" t="s">
        <v>70</v>
      </c>
      <c r="C48" t="s">
        <v>3</v>
      </c>
      <c r="D48" t="s">
        <v>190</v>
      </c>
      <c r="E48" t="s">
        <v>191</v>
      </c>
      <c r="F48">
        <v>1.9099999999999999E-2</v>
      </c>
      <c r="G48">
        <v>2.9499999999999998E-2</v>
      </c>
      <c r="H48">
        <v>3.3300000000000003E-2</v>
      </c>
      <c r="I48">
        <v>3.6799999999999999E-2</v>
      </c>
      <c r="J48">
        <v>3.9E-2</v>
      </c>
      <c r="K48">
        <v>3.8800000000000001E-2</v>
      </c>
      <c r="L48">
        <v>3.5799999999999998E-2</v>
      </c>
      <c r="M48">
        <v>3.0099999999999998E-2</v>
      </c>
      <c r="N48" t="s">
        <v>7</v>
      </c>
    </row>
    <row r="49" spans="2:14" x14ac:dyDescent="0.25">
      <c r="B49" t="s">
        <v>70</v>
      </c>
      <c r="C49" t="s">
        <v>3</v>
      </c>
      <c r="D49" t="s">
        <v>190</v>
      </c>
      <c r="E49" t="s">
        <v>35</v>
      </c>
      <c r="F49">
        <v>2.36</v>
      </c>
      <c r="G49">
        <v>2.14</v>
      </c>
      <c r="H49">
        <v>1.99</v>
      </c>
      <c r="I49">
        <v>1.77</v>
      </c>
      <c r="J49">
        <v>1.51</v>
      </c>
      <c r="K49">
        <v>1.26</v>
      </c>
      <c r="L49">
        <v>1.06</v>
      </c>
      <c r="M49">
        <v>0.91700000000000004</v>
      </c>
      <c r="N49" t="s">
        <v>7</v>
      </c>
    </row>
    <row r="50" spans="2:14" x14ac:dyDescent="0.25">
      <c r="B50" t="s">
        <v>70</v>
      </c>
      <c r="C50" t="s">
        <v>3</v>
      </c>
      <c r="D50" t="s">
        <v>190</v>
      </c>
      <c r="E50" t="s">
        <v>147</v>
      </c>
      <c r="F50">
        <v>7.3999999999999996E-2</v>
      </c>
      <c r="G50">
        <v>0.14499999999999999</v>
      </c>
      <c r="H50">
        <v>0.17699999999999999</v>
      </c>
      <c r="I50">
        <v>0.22</v>
      </c>
      <c r="J50">
        <v>0.27600000000000002</v>
      </c>
      <c r="K50">
        <v>0.33600000000000002</v>
      </c>
      <c r="L50">
        <v>0.39300000000000002</v>
      </c>
      <c r="M50">
        <v>0.436</v>
      </c>
      <c r="N50" t="s">
        <v>7</v>
      </c>
    </row>
    <row r="51" spans="2:14" x14ac:dyDescent="0.25">
      <c r="B51" t="s">
        <v>70</v>
      </c>
      <c r="C51" t="s">
        <v>3</v>
      </c>
      <c r="D51" t="s">
        <v>190</v>
      </c>
      <c r="E51" t="s">
        <v>33</v>
      </c>
      <c r="F51">
        <v>0.16800000000000001</v>
      </c>
      <c r="G51">
        <v>0.16200000000000001</v>
      </c>
      <c r="H51">
        <v>0.155</v>
      </c>
      <c r="I51">
        <v>0.14599999999999999</v>
      </c>
      <c r="J51">
        <v>0.13500000000000001</v>
      </c>
      <c r="K51">
        <v>0.124</v>
      </c>
      <c r="L51">
        <v>0.115</v>
      </c>
      <c r="M51">
        <v>0.107</v>
      </c>
      <c r="N51" t="s">
        <v>7</v>
      </c>
    </row>
    <row r="52" spans="2:14" x14ac:dyDescent="0.25">
      <c r="B52" t="s">
        <v>70</v>
      </c>
      <c r="C52" t="s">
        <v>3</v>
      </c>
      <c r="D52" t="s">
        <v>41</v>
      </c>
      <c r="E52" t="s">
        <v>37</v>
      </c>
      <c r="F52">
        <v>0</v>
      </c>
      <c r="G52">
        <v>1.1800000000000001E-3</v>
      </c>
      <c r="H52">
        <v>3.9399999999999999E-3</v>
      </c>
      <c r="I52">
        <v>1.5299999999999999E-2</v>
      </c>
      <c r="J52">
        <v>4.7300000000000002E-2</v>
      </c>
      <c r="K52">
        <v>7.2800000000000004E-2</v>
      </c>
      <c r="L52">
        <v>9.4299999999999995E-2</v>
      </c>
      <c r="M52">
        <v>0.109</v>
      </c>
      <c r="N52" t="s">
        <v>7</v>
      </c>
    </row>
    <row r="53" spans="2:14" x14ac:dyDescent="0.25">
      <c r="B53" t="s">
        <v>70</v>
      </c>
      <c r="C53" t="s">
        <v>3</v>
      </c>
      <c r="D53" t="s">
        <v>41</v>
      </c>
      <c r="E53" t="s">
        <v>148</v>
      </c>
      <c r="F53">
        <v>0.64</v>
      </c>
      <c r="G53">
        <v>0.60199999999999998</v>
      </c>
      <c r="H53">
        <v>0.61</v>
      </c>
      <c r="I53">
        <v>0.60799999999999998</v>
      </c>
      <c r="J53">
        <v>0.56799999999999995</v>
      </c>
      <c r="K53">
        <v>0.56999999999999995</v>
      </c>
      <c r="L53">
        <v>0.56999999999999995</v>
      </c>
      <c r="M53">
        <v>0.57899999999999996</v>
      </c>
      <c r="N53" t="s">
        <v>7</v>
      </c>
    </row>
    <row r="54" spans="2:14" x14ac:dyDescent="0.25">
      <c r="B54" t="s">
        <v>70</v>
      </c>
      <c r="C54" t="s">
        <v>3</v>
      </c>
      <c r="D54" t="s">
        <v>41</v>
      </c>
      <c r="E54" t="s">
        <v>192</v>
      </c>
      <c r="F54">
        <v>0</v>
      </c>
      <c r="G54">
        <v>0.14299999999999999</v>
      </c>
      <c r="H54">
        <v>0.252</v>
      </c>
      <c r="I54">
        <v>0.35199999999999998</v>
      </c>
      <c r="J54">
        <v>0.48299999999999998</v>
      </c>
      <c r="K54">
        <v>0.48499999999999999</v>
      </c>
      <c r="L54">
        <v>0.48699999999999999</v>
      </c>
      <c r="M54">
        <v>0.496</v>
      </c>
      <c r="N54" t="s">
        <v>7</v>
      </c>
    </row>
    <row r="55" spans="2:14" x14ac:dyDescent="0.25">
      <c r="B55" t="s">
        <v>70</v>
      </c>
      <c r="C55" t="s">
        <v>3</v>
      </c>
      <c r="D55" t="s">
        <v>41</v>
      </c>
      <c r="E55" t="s">
        <v>149</v>
      </c>
      <c r="F55">
        <v>5.6399999999999999E-2</v>
      </c>
      <c r="G55">
        <v>5.04E-2</v>
      </c>
      <c r="H55">
        <v>4.5499999999999999E-2</v>
      </c>
      <c r="I55">
        <v>4.0399999999999998E-2</v>
      </c>
      <c r="J55">
        <v>3.1399999999999997E-2</v>
      </c>
      <c r="K55">
        <v>3.2399999999999998E-2</v>
      </c>
      <c r="L55">
        <v>3.3799999999999997E-2</v>
      </c>
      <c r="M55">
        <v>3.5400000000000001E-2</v>
      </c>
      <c r="N55" t="s">
        <v>7</v>
      </c>
    </row>
    <row r="56" spans="2:14" x14ac:dyDescent="0.25">
      <c r="B56" t="s">
        <v>70</v>
      </c>
      <c r="C56" t="s">
        <v>3</v>
      </c>
      <c r="D56" t="s">
        <v>41</v>
      </c>
      <c r="E56" t="s">
        <v>193</v>
      </c>
      <c r="F56">
        <v>6.7200000000000003E-3</v>
      </c>
      <c r="G56">
        <v>8.5000000000000006E-3</v>
      </c>
      <c r="H56">
        <v>9.1999999999999998E-3</v>
      </c>
      <c r="I56">
        <v>9.8799999999999999E-3</v>
      </c>
      <c r="J56">
        <v>1.0699999999999999E-2</v>
      </c>
      <c r="K56">
        <v>1.11E-2</v>
      </c>
      <c r="L56">
        <v>1.1599999999999999E-2</v>
      </c>
      <c r="M56">
        <v>1.1900000000000001E-2</v>
      </c>
      <c r="N56" t="s">
        <v>7</v>
      </c>
    </row>
    <row r="57" spans="2:14" x14ac:dyDescent="0.25">
      <c r="B57" t="s">
        <v>70</v>
      </c>
      <c r="C57" t="s">
        <v>3</v>
      </c>
      <c r="D57" t="s">
        <v>41</v>
      </c>
      <c r="E57" t="s">
        <v>150</v>
      </c>
      <c r="F57">
        <v>0.65600000000000003</v>
      </c>
      <c r="G57">
        <v>0.63600000000000001</v>
      </c>
      <c r="H57">
        <v>0.60399999999999998</v>
      </c>
      <c r="I57">
        <v>0.57799999999999996</v>
      </c>
      <c r="J57">
        <v>0.53</v>
      </c>
      <c r="K57">
        <v>0.56100000000000005</v>
      </c>
      <c r="L57">
        <v>0.58899999999999997</v>
      </c>
      <c r="M57">
        <v>0.60699999999999998</v>
      </c>
      <c r="N57" t="s">
        <v>7</v>
      </c>
    </row>
    <row r="58" spans="2:14" x14ac:dyDescent="0.25">
      <c r="B58" t="s">
        <v>70</v>
      </c>
      <c r="C58" t="s">
        <v>3</v>
      </c>
      <c r="D58" t="s">
        <v>41</v>
      </c>
      <c r="E58" t="s">
        <v>151</v>
      </c>
      <c r="F58">
        <v>8.72E-2</v>
      </c>
      <c r="G58">
        <v>9.3399999999999997E-2</v>
      </c>
      <c r="H58">
        <v>9.4700000000000006E-2</v>
      </c>
      <c r="I58">
        <v>9.6100000000000005E-2</v>
      </c>
      <c r="J58">
        <v>9.69E-2</v>
      </c>
      <c r="K58">
        <v>0.10199999999999999</v>
      </c>
      <c r="L58">
        <v>0.108</v>
      </c>
      <c r="M58">
        <v>0.112</v>
      </c>
      <c r="N58" t="s">
        <v>7</v>
      </c>
    </row>
    <row r="59" spans="2:14" x14ac:dyDescent="0.25">
      <c r="B59" t="s">
        <v>70</v>
      </c>
      <c r="C59" t="s">
        <v>3</v>
      </c>
      <c r="D59" t="s">
        <v>194</v>
      </c>
      <c r="E59" t="s">
        <v>153</v>
      </c>
      <c r="F59">
        <v>0.86</v>
      </c>
      <c r="G59">
        <v>1.06</v>
      </c>
      <c r="H59">
        <v>0.96699999999999997</v>
      </c>
      <c r="I59">
        <v>0.83199999999999996</v>
      </c>
      <c r="J59">
        <v>0.80800000000000005</v>
      </c>
      <c r="K59">
        <v>0.85399999999999998</v>
      </c>
      <c r="L59">
        <v>0.88900000000000001</v>
      </c>
      <c r="M59">
        <v>0.91700000000000004</v>
      </c>
      <c r="N59" t="s">
        <v>154</v>
      </c>
    </row>
    <row r="60" spans="2:14" x14ac:dyDescent="0.25">
      <c r="B60" t="s">
        <v>70</v>
      </c>
      <c r="C60" t="s">
        <v>3</v>
      </c>
      <c r="D60" t="s">
        <v>194</v>
      </c>
      <c r="E60" t="s">
        <v>155</v>
      </c>
      <c r="F60">
        <v>2.2799999999999998</v>
      </c>
      <c r="G60">
        <v>1.23</v>
      </c>
      <c r="H60">
        <v>9.5399999999999999E-2</v>
      </c>
      <c r="I60">
        <v>6.0499999999999998E-2</v>
      </c>
      <c r="J60">
        <v>5.7599999999999998E-2</v>
      </c>
      <c r="K60">
        <v>5.8999999999999997E-2</v>
      </c>
      <c r="L60">
        <v>6.0499999999999998E-2</v>
      </c>
      <c r="M60">
        <v>6.2399999999999997E-2</v>
      </c>
      <c r="N60" t="s">
        <v>154</v>
      </c>
    </row>
    <row r="61" spans="2:14" x14ac:dyDescent="0.25">
      <c r="B61" t="s">
        <v>70</v>
      </c>
      <c r="C61" t="s">
        <v>3</v>
      </c>
      <c r="D61" t="s">
        <v>194</v>
      </c>
      <c r="E61" t="s">
        <v>156</v>
      </c>
      <c r="F61">
        <v>0</v>
      </c>
      <c r="G61">
        <v>1.35</v>
      </c>
      <c r="H61">
        <v>2.78</v>
      </c>
      <c r="I61">
        <v>3.14</v>
      </c>
      <c r="J61">
        <v>3.32</v>
      </c>
      <c r="K61">
        <v>3.43</v>
      </c>
      <c r="L61">
        <v>3.53</v>
      </c>
      <c r="M61">
        <v>3.63</v>
      </c>
      <c r="N61" t="s">
        <v>154</v>
      </c>
    </row>
    <row r="62" spans="2:14" x14ac:dyDescent="0.25">
      <c r="B62" t="s">
        <v>70</v>
      </c>
      <c r="C62" t="s">
        <v>3</v>
      </c>
      <c r="D62" t="s">
        <v>195</v>
      </c>
      <c r="E62" t="s">
        <v>23</v>
      </c>
      <c r="F62">
        <v>1.06</v>
      </c>
      <c r="G62">
        <v>1.17</v>
      </c>
      <c r="H62">
        <v>1.26</v>
      </c>
      <c r="I62">
        <v>1.32</v>
      </c>
      <c r="J62">
        <v>1.36</v>
      </c>
      <c r="K62">
        <v>1.4</v>
      </c>
      <c r="L62">
        <v>1.45</v>
      </c>
      <c r="M62">
        <v>1.49</v>
      </c>
      <c r="N62" t="s">
        <v>7</v>
      </c>
    </row>
    <row r="63" spans="2:14" x14ac:dyDescent="0.25">
      <c r="B63" t="s">
        <v>70</v>
      </c>
      <c r="C63" t="s">
        <v>3</v>
      </c>
      <c r="D63" t="s">
        <v>195</v>
      </c>
      <c r="E63" t="s">
        <v>9</v>
      </c>
      <c r="F63">
        <v>0.15</v>
      </c>
      <c r="G63">
        <v>0.125</v>
      </c>
      <c r="H63">
        <v>0.113</v>
      </c>
      <c r="I63">
        <v>0.12</v>
      </c>
      <c r="J63">
        <v>0.13100000000000001</v>
      </c>
      <c r="K63">
        <v>0.14499999999999999</v>
      </c>
      <c r="L63">
        <v>0.15</v>
      </c>
      <c r="M63">
        <v>0.153</v>
      </c>
      <c r="N63" t="s">
        <v>7</v>
      </c>
    </row>
    <row r="64" spans="2:14" x14ac:dyDescent="0.25">
      <c r="B64" t="s">
        <v>70</v>
      </c>
      <c r="C64" t="s">
        <v>3</v>
      </c>
      <c r="D64" t="s">
        <v>195</v>
      </c>
      <c r="E64" t="s">
        <v>13</v>
      </c>
      <c r="F64">
        <v>2.53E-2</v>
      </c>
      <c r="G64">
        <v>1.9699999999999999E-2</v>
      </c>
      <c r="H64">
        <v>1.77E-2</v>
      </c>
      <c r="I64">
        <v>1.8499999999999999E-2</v>
      </c>
      <c r="J64">
        <v>1.9699999999999999E-2</v>
      </c>
      <c r="K64">
        <v>2.1499999999999998E-2</v>
      </c>
      <c r="L64">
        <v>2.2599999999999999E-2</v>
      </c>
      <c r="M64">
        <v>2.3699999999999999E-2</v>
      </c>
      <c r="N64" t="s">
        <v>7</v>
      </c>
    </row>
    <row r="65" spans="2:14" x14ac:dyDescent="0.25">
      <c r="B65" t="s">
        <v>70</v>
      </c>
      <c r="C65" t="s">
        <v>3</v>
      </c>
      <c r="D65" t="s">
        <v>196</v>
      </c>
      <c r="E65" t="s">
        <v>197</v>
      </c>
      <c r="F65">
        <v>0.88200000000000001</v>
      </c>
      <c r="G65">
        <v>0.86499999999999999</v>
      </c>
      <c r="H65">
        <v>0.84899999999999998</v>
      </c>
      <c r="I65">
        <v>0.81499999999999995</v>
      </c>
      <c r="J65">
        <v>0.78700000000000003</v>
      </c>
      <c r="K65">
        <v>0.75600000000000001</v>
      </c>
      <c r="L65">
        <v>0.78</v>
      </c>
      <c r="M65">
        <v>0.80200000000000005</v>
      </c>
      <c r="N65" t="s">
        <v>7</v>
      </c>
    </row>
    <row r="66" spans="2:14" x14ac:dyDescent="0.25">
      <c r="B66" t="s">
        <v>70</v>
      </c>
      <c r="C66" t="s">
        <v>3</v>
      </c>
      <c r="D66" t="s">
        <v>196</v>
      </c>
      <c r="E66" t="s">
        <v>198</v>
      </c>
      <c r="F66">
        <v>0</v>
      </c>
      <c r="G66">
        <v>7.0599999999999996E-2</v>
      </c>
      <c r="H66">
        <v>0.14000000000000001</v>
      </c>
      <c r="I66">
        <v>0.222</v>
      </c>
      <c r="J66">
        <v>0.29099999999999998</v>
      </c>
      <c r="K66">
        <v>0.36299999999999999</v>
      </c>
      <c r="L66">
        <v>0.375</v>
      </c>
      <c r="M66">
        <v>0.38700000000000001</v>
      </c>
      <c r="N66" t="s">
        <v>7</v>
      </c>
    </row>
    <row r="67" spans="2:14" x14ac:dyDescent="0.25">
      <c r="B67" t="s">
        <v>70</v>
      </c>
      <c r="C67" t="s">
        <v>3</v>
      </c>
      <c r="D67" t="s">
        <v>199</v>
      </c>
      <c r="E67" t="s">
        <v>23</v>
      </c>
      <c r="F67">
        <v>0.33500000000000002</v>
      </c>
      <c r="G67">
        <v>0.36199999999999999</v>
      </c>
      <c r="H67">
        <v>0.38600000000000001</v>
      </c>
      <c r="I67">
        <v>0.40600000000000003</v>
      </c>
      <c r="J67">
        <v>0.42299999999999999</v>
      </c>
      <c r="K67">
        <v>0.44</v>
      </c>
      <c r="L67">
        <v>0.45400000000000001</v>
      </c>
      <c r="M67">
        <v>0.46800000000000003</v>
      </c>
      <c r="N67" t="s">
        <v>7</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D6AC-C1AE-45A6-A8AE-CA3DDF9539BD}">
  <dimension ref="A1:Z67"/>
  <sheetViews>
    <sheetView workbookViewId="0">
      <selection activeCell="A2" sqref="A2"/>
    </sheetView>
  </sheetViews>
  <sheetFormatPr defaultRowHeight="15" x14ac:dyDescent="0.25"/>
  <sheetData>
    <row r="1" spans="1:1" ht="15.75" x14ac:dyDescent="0.25">
      <c r="A1" s="10" t="s">
        <v>1254</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row>
    <row r="27" spans="2:26" x14ac:dyDescent="0.25">
      <c r="B27" t="s">
        <v>70</v>
      </c>
      <c r="C27" t="s">
        <v>3</v>
      </c>
      <c r="D27" t="s">
        <v>168</v>
      </c>
      <c r="E27" t="s">
        <v>169</v>
      </c>
      <c r="F27">
        <v>102</v>
      </c>
      <c r="G27">
        <v>98.1</v>
      </c>
      <c r="H27">
        <v>97.2</v>
      </c>
      <c r="I27">
        <v>95</v>
      </c>
      <c r="J27">
        <v>90.3</v>
      </c>
      <c r="K27">
        <v>94.9</v>
      </c>
      <c r="L27">
        <v>98.9</v>
      </c>
      <c r="M27">
        <v>103</v>
      </c>
      <c r="N27" t="s">
        <v>170</v>
      </c>
      <c r="P27" t="s">
        <v>190</v>
      </c>
      <c r="Q27" t="s">
        <v>1203</v>
      </c>
      <c r="R27">
        <f>SUM('2.18'!F74:F82)</f>
        <v>4.1800999999999995</v>
      </c>
      <c r="S27">
        <f>SUM('2.18'!G74:G82)</f>
        <v>4.4344999999999999</v>
      </c>
      <c r="T27">
        <f>SUM('2.18'!H74:H82)</f>
        <v>4.5823</v>
      </c>
      <c r="U27">
        <f>SUM('2.18'!I74:I82)</f>
        <v>4.6857999999999995</v>
      </c>
      <c r="V27">
        <f>SUM('2.18'!J74:J82)</f>
        <v>4.8070000000000004</v>
      </c>
      <c r="W27">
        <f>SUM('2.18'!K74:K82)</f>
        <v>4.9257999999999997</v>
      </c>
      <c r="X27">
        <f>SUM('2.18'!L74:L82)</f>
        <v>5.0788000000000002</v>
      </c>
      <c r="Y27">
        <f>SUM('2.18'!M74:M82)</f>
        <v>5.2183000000000002</v>
      </c>
      <c r="Z27" t="s">
        <v>7</v>
      </c>
    </row>
    <row r="28" spans="2:26" x14ac:dyDescent="0.25">
      <c r="B28" t="s">
        <v>70</v>
      </c>
      <c r="C28" t="s">
        <v>3</v>
      </c>
      <c r="D28" t="s">
        <v>168</v>
      </c>
      <c r="E28" t="s">
        <v>171</v>
      </c>
      <c r="F28">
        <v>0</v>
      </c>
      <c r="G28">
        <v>14</v>
      </c>
      <c r="H28">
        <v>25.4</v>
      </c>
      <c r="I28">
        <v>36</v>
      </c>
      <c r="J28">
        <v>47.9</v>
      </c>
      <c r="K28">
        <v>50</v>
      </c>
      <c r="L28">
        <v>52.4</v>
      </c>
      <c r="M28">
        <v>54.7</v>
      </c>
      <c r="N28" t="s">
        <v>170</v>
      </c>
      <c r="P28" t="s">
        <v>1190</v>
      </c>
      <c r="R28">
        <f t="shared" ref="R28:Y28" si="0">R27/$R27</f>
        <v>1</v>
      </c>
      <c r="S28">
        <f t="shared" si="0"/>
        <v>1.0608597880433484</v>
      </c>
      <c r="T28">
        <f t="shared" si="0"/>
        <v>1.0962177938326836</v>
      </c>
      <c r="U28">
        <f t="shared" si="0"/>
        <v>1.1209779670342814</v>
      </c>
      <c r="V28">
        <f t="shared" si="0"/>
        <v>1.1499724886964429</v>
      </c>
      <c r="W28">
        <f t="shared" si="0"/>
        <v>1.1783928614147987</v>
      </c>
      <c r="X28">
        <f t="shared" si="0"/>
        <v>1.2149948565823787</v>
      </c>
      <c r="Y28">
        <f t="shared" si="0"/>
        <v>1.2483672639410541</v>
      </c>
      <c r="Z28" t="s">
        <v>1209</v>
      </c>
    </row>
    <row r="29" spans="2:26" x14ac:dyDescent="0.25">
      <c r="B29" t="s">
        <v>70</v>
      </c>
      <c r="C29" t="s">
        <v>3</v>
      </c>
      <c r="D29" t="s">
        <v>172</v>
      </c>
      <c r="E29" t="s">
        <v>173</v>
      </c>
      <c r="F29">
        <v>35.299999999999997</v>
      </c>
      <c r="G29">
        <v>35.799999999999997</v>
      </c>
      <c r="H29">
        <v>37.5</v>
      </c>
      <c r="I29">
        <v>39</v>
      </c>
      <c r="J29">
        <v>39.9</v>
      </c>
      <c r="K29">
        <v>42.1</v>
      </c>
      <c r="L29">
        <v>44.1</v>
      </c>
      <c r="M29">
        <v>46</v>
      </c>
      <c r="N29" t="s">
        <v>174</v>
      </c>
    </row>
    <row r="30" spans="2:26" x14ac:dyDescent="0.25">
      <c r="B30" t="s">
        <v>70</v>
      </c>
      <c r="C30" t="s">
        <v>3</v>
      </c>
      <c r="D30" t="s">
        <v>172</v>
      </c>
      <c r="E30" t="s">
        <v>175</v>
      </c>
      <c r="F30">
        <v>0</v>
      </c>
      <c r="G30">
        <v>1.58</v>
      </c>
      <c r="H30">
        <v>3.05</v>
      </c>
      <c r="I30">
        <v>4.49</v>
      </c>
      <c r="J30">
        <v>6.12</v>
      </c>
      <c r="K30">
        <v>6.45</v>
      </c>
      <c r="L30">
        <v>6.77</v>
      </c>
      <c r="M30">
        <v>7.06</v>
      </c>
      <c r="N30" t="s">
        <v>174</v>
      </c>
      <c r="P30" t="s">
        <v>1205</v>
      </c>
    </row>
    <row r="31" spans="2:26" x14ac:dyDescent="0.25">
      <c r="B31" t="s">
        <v>70</v>
      </c>
      <c r="C31" t="s">
        <v>3</v>
      </c>
      <c r="D31" t="s">
        <v>176</v>
      </c>
      <c r="E31" t="s">
        <v>23</v>
      </c>
      <c r="F31">
        <v>0.13200000000000001</v>
      </c>
      <c r="G31">
        <v>0.14299999999999999</v>
      </c>
      <c r="H31">
        <v>0.153</v>
      </c>
      <c r="I31">
        <v>0.161</v>
      </c>
      <c r="J31">
        <v>0.16800000000000001</v>
      </c>
      <c r="K31">
        <v>0.17399999999999999</v>
      </c>
      <c r="L31">
        <v>0.18</v>
      </c>
      <c r="M31">
        <v>0.185</v>
      </c>
      <c r="N31" t="s">
        <v>7</v>
      </c>
      <c r="P31" t="s">
        <v>219</v>
      </c>
      <c r="Q31" t="s">
        <v>991</v>
      </c>
      <c r="R31">
        <v>2015</v>
      </c>
      <c r="S31">
        <v>2020</v>
      </c>
      <c r="T31">
        <v>2025</v>
      </c>
      <c r="U31">
        <v>2030</v>
      </c>
      <c r="V31">
        <v>2035</v>
      </c>
      <c r="W31">
        <v>2040</v>
      </c>
      <c r="X31">
        <v>2045</v>
      </c>
      <c r="Y31">
        <v>2050</v>
      </c>
    </row>
    <row r="32" spans="2:26" x14ac:dyDescent="0.25">
      <c r="B32" t="s">
        <v>70</v>
      </c>
      <c r="C32" t="s">
        <v>3</v>
      </c>
      <c r="D32" t="s">
        <v>177</v>
      </c>
      <c r="E32" t="s">
        <v>178</v>
      </c>
      <c r="F32">
        <v>6.2600000000000003E-2</v>
      </c>
      <c r="G32">
        <v>7.0400000000000004E-2</v>
      </c>
      <c r="H32">
        <v>8.0199999999999994E-2</v>
      </c>
      <c r="I32">
        <v>9.0999999999999998E-2</v>
      </c>
      <c r="J32">
        <v>0.1</v>
      </c>
      <c r="K32">
        <v>0.109</v>
      </c>
      <c r="L32">
        <v>0.112</v>
      </c>
      <c r="M32">
        <v>0.115</v>
      </c>
      <c r="N32" t="s">
        <v>7</v>
      </c>
      <c r="P32" t="str">
        <f>'2.18'!D74</f>
        <v>resid furnace fans</v>
      </c>
      <c r="Q32" t="str">
        <f>'2.18'!E74</f>
        <v>electricity</v>
      </c>
      <c r="R32">
        <f>'2.18'!F74-'2.18'!$F74</f>
        <v>0</v>
      </c>
      <c r="S32">
        <f>'2.18'!G74-'2.18'!$F74</f>
        <v>1.0000000000000009E-2</v>
      </c>
      <c r="T32">
        <f>'2.18'!H74-'2.18'!$F74</f>
        <v>1.8999999999999989E-2</v>
      </c>
      <c r="U32">
        <f>'2.18'!I74-'2.18'!$F74</f>
        <v>2.5999999999999995E-2</v>
      </c>
      <c r="V32">
        <f>'2.18'!J74-'2.18'!$F74</f>
        <v>3.2000000000000001E-2</v>
      </c>
      <c r="W32">
        <f>'2.18'!K74-'2.18'!$F74</f>
        <v>3.8000000000000006E-2</v>
      </c>
      <c r="X32">
        <f>'2.18'!L74-'2.18'!$F74</f>
        <v>4.4000000000000011E-2</v>
      </c>
      <c r="Y32">
        <f>'2.18'!M74-'2.18'!$F74</f>
        <v>4.8999999999999988E-2</v>
      </c>
      <c r="Z32" t="s">
        <v>7</v>
      </c>
    </row>
    <row r="33" spans="2:26" x14ac:dyDescent="0.25">
      <c r="B33" t="s">
        <v>70</v>
      </c>
      <c r="C33" t="s">
        <v>3</v>
      </c>
      <c r="D33" t="s">
        <v>177</v>
      </c>
      <c r="E33" t="s">
        <v>179</v>
      </c>
      <c r="F33">
        <v>5.2400000000000002E-2</v>
      </c>
      <c r="G33">
        <v>4.8599999999999997E-2</v>
      </c>
      <c r="H33">
        <v>4.3400000000000001E-2</v>
      </c>
      <c r="I33">
        <v>3.6299999999999999E-2</v>
      </c>
      <c r="J33">
        <v>3.0300000000000001E-2</v>
      </c>
      <c r="K33">
        <v>2.4500000000000001E-2</v>
      </c>
      <c r="L33">
        <v>2.5499999999999998E-2</v>
      </c>
      <c r="M33">
        <v>2.63E-2</v>
      </c>
      <c r="N33" t="s">
        <v>7</v>
      </c>
      <c r="P33" t="str">
        <f>'2.18'!D75</f>
        <v>resid heating</v>
      </c>
      <c r="Q33" t="str">
        <f>'2.18'!E75</f>
        <v>coal furnace</v>
      </c>
      <c r="R33">
        <f>'2.18'!F75-'2.18'!$F75</f>
        <v>0</v>
      </c>
      <c r="S33">
        <f>'2.18'!G75-'2.18'!$F75</f>
        <v>0</v>
      </c>
      <c r="T33">
        <f>'2.18'!H75-'2.18'!$F75</f>
        <v>0</v>
      </c>
      <c r="U33">
        <f>'2.18'!I75-'2.18'!$F75</f>
        <v>0</v>
      </c>
      <c r="V33">
        <f>'2.18'!J75-'2.18'!$F75</f>
        <v>0</v>
      </c>
      <c r="W33">
        <f>'2.18'!K75-'2.18'!$F75</f>
        <v>0</v>
      </c>
      <c r="X33">
        <f>'2.18'!L75-'2.18'!$F75</f>
        <v>0</v>
      </c>
      <c r="Y33">
        <f>'2.18'!M75-'2.18'!$F75</f>
        <v>0</v>
      </c>
      <c r="Z33" t="s">
        <v>7</v>
      </c>
    </row>
    <row r="34" spans="2:26" x14ac:dyDescent="0.25">
      <c r="B34" t="s">
        <v>70</v>
      </c>
      <c r="C34" t="s">
        <v>3</v>
      </c>
      <c r="D34" t="s">
        <v>177</v>
      </c>
      <c r="E34" t="s">
        <v>180</v>
      </c>
      <c r="F34">
        <v>0</v>
      </c>
      <c r="G34">
        <v>3.7499999999999999E-3</v>
      </c>
      <c r="H34">
        <v>6.7999999999999996E-3</v>
      </c>
      <c r="I34">
        <v>1.0500000000000001E-2</v>
      </c>
      <c r="J34">
        <v>1.3599999999999999E-2</v>
      </c>
      <c r="K34">
        <v>1.7000000000000001E-2</v>
      </c>
      <c r="L34">
        <v>1.77E-2</v>
      </c>
      <c r="M34">
        <v>1.83E-2</v>
      </c>
      <c r="N34" t="s">
        <v>7</v>
      </c>
      <c r="P34" t="str">
        <f>'2.18'!D76</f>
        <v>resid heating</v>
      </c>
      <c r="Q34" t="str">
        <f>'2.18'!E76</f>
        <v>electric furnace</v>
      </c>
      <c r="R34">
        <f>'2.18'!F76-'2.18'!$F76</f>
        <v>0</v>
      </c>
      <c r="S34">
        <f>'2.18'!G76-'2.18'!$F76</f>
        <v>-6.9999999999999951E-2</v>
      </c>
      <c r="T34">
        <f>'2.18'!H76-'2.18'!$F76</f>
        <v>-0.11299999999999993</v>
      </c>
      <c r="U34">
        <f>'2.18'!I76-'2.18'!$F76</f>
        <v>-0.17399999999999993</v>
      </c>
      <c r="V34">
        <f>'2.18'!J76-'2.18'!$F76</f>
        <v>-0.24599999999999994</v>
      </c>
      <c r="W34">
        <f>'2.18'!K76-'2.18'!$F76</f>
        <v>-0.31899999999999995</v>
      </c>
      <c r="X34">
        <f>'2.18'!L76-'2.18'!$F76</f>
        <v>-0.37899999999999995</v>
      </c>
      <c r="Y34">
        <f>'2.18'!M76-'2.18'!$F76</f>
        <v>-0.42199999999999993</v>
      </c>
      <c r="Z34" t="s">
        <v>7</v>
      </c>
    </row>
    <row r="35" spans="2:26" x14ac:dyDescent="0.25">
      <c r="B35" t="s">
        <v>70</v>
      </c>
      <c r="C35" t="s">
        <v>3</v>
      </c>
      <c r="D35" t="s">
        <v>177</v>
      </c>
      <c r="E35" t="s">
        <v>181</v>
      </c>
      <c r="F35">
        <v>5.7000000000000002E-3</v>
      </c>
      <c r="G35">
        <v>5.1599999999999997E-3</v>
      </c>
      <c r="H35">
        <v>4.5100000000000001E-3</v>
      </c>
      <c r="I35">
        <v>3.62E-3</v>
      </c>
      <c r="J35">
        <v>2.8500000000000001E-3</v>
      </c>
      <c r="K35">
        <v>2.0899999999999998E-3</v>
      </c>
      <c r="L35">
        <v>2.16E-3</v>
      </c>
      <c r="M35">
        <v>2.2799999999999999E-3</v>
      </c>
      <c r="N35" t="s">
        <v>7</v>
      </c>
      <c r="P35" t="str">
        <f>'2.18'!D77</f>
        <v>resid heating</v>
      </c>
      <c r="Q35" t="str">
        <f>'2.18'!E77</f>
        <v>electric heat pump</v>
      </c>
      <c r="R35">
        <f>'2.18'!F77-'2.18'!$F77</f>
        <v>0</v>
      </c>
      <c r="S35">
        <f>'2.18'!G77-'2.18'!$F77</f>
        <v>0.49399999999999999</v>
      </c>
      <c r="T35">
        <f>'2.18'!H77-'2.18'!$F77</f>
        <v>0.82400000000000007</v>
      </c>
      <c r="U35">
        <f>'2.18'!I77-'2.18'!$F77</f>
        <v>1.204</v>
      </c>
      <c r="V35">
        <f>'2.18'!J77-'2.18'!$F77</f>
        <v>1.6540000000000001</v>
      </c>
      <c r="W35">
        <f>'2.18'!K77-'2.18'!$F77</f>
        <v>2.0940000000000003</v>
      </c>
      <c r="X35">
        <f>'2.18'!L77-'2.18'!$F77</f>
        <v>2.5040000000000004</v>
      </c>
      <c r="Y35">
        <f>'2.18'!M77-'2.18'!$F77</f>
        <v>2.8339999999999996</v>
      </c>
      <c r="Z35" t="s">
        <v>7</v>
      </c>
    </row>
    <row r="36" spans="2:26" x14ac:dyDescent="0.25">
      <c r="B36" t="s">
        <v>70</v>
      </c>
      <c r="C36" t="s">
        <v>3</v>
      </c>
      <c r="D36" t="s">
        <v>177</v>
      </c>
      <c r="E36" t="s">
        <v>182</v>
      </c>
      <c r="F36">
        <v>0</v>
      </c>
      <c r="G36">
        <v>3.9100000000000002E-4</v>
      </c>
      <c r="H36">
        <v>7.2099999999999996E-4</v>
      </c>
      <c r="I36">
        <v>1.1100000000000001E-3</v>
      </c>
      <c r="J36">
        <v>1.42E-3</v>
      </c>
      <c r="K36">
        <v>1.7700000000000001E-3</v>
      </c>
      <c r="L36">
        <v>1.83E-3</v>
      </c>
      <c r="M36">
        <v>1.9300000000000001E-3</v>
      </c>
      <c r="N36" t="s">
        <v>7</v>
      </c>
      <c r="P36" t="str">
        <f>'2.18'!D78</f>
        <v>resid heating</v>
      </c>
      <c r="Q36" t="str">
        <f>'2.18'!E78</f>
        <v>fuel furnace</v>
      </c>
      <c r="R36">
        <f>'2.18'!F78-'2.18'!$F78</f>
        <v>0</v>
      </c>
      <c r="S36">
        <f>'2.18'!G78-'2.18'!$F78</f>
        <v>-3.5000000000000031E-2</v>
      </c>
      <c r="T36">
        <f>'2.18'!H78-'2.18'!$F78</f>
        <v>-6.2E-2</v>
      </c>
      <c r="U36">
        <f>'2.18'!I78-'2.18'!$F78</f>
        <v>-0.10199999999999998</v>
      </c>
      <c r="V36">
        <f>'2.18'!J78-'2.18'!$F78</f>
        <v>-0.152</v>
      </c>
      <c r="W36">
        <f>'2.18'!K78-'2.18'!$F78</f>
        <v>-0.20500000000000002</v>
      </c>
      <c r="X36">
        <f>'2.18'!L78-'2.18'!$F78</f>
        <v>-0.253</v>
      </c>
      <c r="Y36">
        <f>'2.18'!M78-'2.18'!$F78</f>
        <v>-0.2918</v>
      </c>
      <c r="Z36" t="s">
        <v>7</v>
      </c>
    </row>
    <row r="37" spans="2:26" x14ac:dyDescent="0.25">
      <c r="B37" t="s">
        <v>70</v>
      </c>
      <c r="C37" t="s">
        <v>3</v>
      </c>
      <c r="D37" t="s">
        <v>39</v>
      </c>
      <c r="E37" t="s">
        <v>142</v>
      </c>
      <c r="F37">
        <v>3.45</v>
      </c>
      <c r="G37">
        <v>3.79</v>
      </c>
      <c r="H37">
        <v>4.05</v>
      </c>
      <c r="I37">
        <v>4.2300000000000004</v>
      </c>
      <c r="J37">
        <v>4.4000000000000004</v>
      </c>
      <c r="K37">
        <v>4.55</v>
      </c>
      <c r="L37">
        <v>4.7300000000000004</v>
      </c>
      <c r="M37">
        <v>4.91</v>
      </c>
      <c r="N37" t="s">
        <v>7</v>
      </c>
      <c r="P37" t="str">
        <f>'2.18'!D79</f>
        <v>resid heating</v>
      </c>
      <c r="Q37" t="str">
        <f>'2.18'!E79</f>
        <v>fuel furnace hi-eff</v>
      </c>
      <c r="R37">
        <f>'2.18'!F79-'2.18'!$F79</f>
        <v>0</v>
      </c>
      <c r="S37">
        <f>'2.18'!G79-'2.18'!$F79</f>
        <v>1.04E-2</v>
      </c>
      <c r="T37">
        <f>'2.18'!H79-'2.18'!$F79</f>
        <v>1.4200000000000004E-2</v>
      </c>
      <c r="U37">
        <f>'2.18'!I79-'2.18'!$F79</f>
        <v>1.77E-2</v>
      </c>
      <c r="V37">
        <f>'2.18'!J79-'2.18'!$F79</f>
        <v>1.9900000000000001E-2</v>
      </c>
      <c r="W37">
        <f>'2.18'!K79-'2.18'!$F79</f>
        <v>1.9700000000000002E-2</v>
      </c>
      <c r="X37">
        <f>'2.18'!L79-'2.18'!$F79</f>
        <v>1.67E-2</v>
      </c>
      <c r="Y37">
        <f>'2.18'!M79-'2.18'!$F79</f>
        <v>1.0999999999999999E-2</v>
      </c>
      <c r="Z37" t="s">
        <v>7</v>
      </c>
    </row>
    <row r="38" spans="2:26" x14ac:dyDescent="0.25">
      <c r="B38" t="s">
        <v>70</v>
      </c>
      <c r="C38" t="s">
        <v>3</v>
      </c>
      <c r="D38" t="s">
        <v>39</v>
      </c>
      <c r="E38" t="s">
        <v>40</v>
      </c>
      <c r="F38">
        <v>0</v>
      </c>
      <c r="G38">
        <v>7.8499999999999993E-3</v>
      </c>
      <c r="H38">
        <v>1.26E-2</v>
      </c>
      <c r="I38">
        <v>1.7600000000000001E-2</v>
      </c>
      <c r="J38">
        <v>2.23E-2</v>
      </c>
      <c r="K38">
        <v>2.64E-2</v>
      </c>
      <c r="L38">
        <v>3.1600000000000003E-2</v>
      </c>
      <c r="M38">
        <v>3.3000000000000002E-2</v>
      </c>
      <c r="N38" t="s">
        <v>7</v>
      </c>
      <c r="P38" t="str">
        <f>'2.18'!D80</f>
        <v>resid heating</v>
      </c>
      <c r="Q38" t="str">
        <f>'2.18'!E80</f>
        <v>gas furnace</v>
      </c>
      <c r="R38">
        <f>'2.18'!F80-'2.18'!$F80</f>
        <v>0</v>
      </c>
      <c r="S38">
        <f>'2.18'!G80-'2.18'!$F80</f>
        <v>-0.21999999999999975</v>
      </c>
      <c r="T38">
        <f>'2.18'!H80-'2.18'!$F80</f>
        <v>-0.36999999999999988</v>
      </c>
      <c r="U38">
        <f>'2.18'!I80-'2.18'!$F80</f>
        <v>-0.58999999999999986</v>
      </c>
      <c r="V38">
        <f>'2.18'!J80-'2.18'!$F80</f>
        <v>-0.84999999999999987</v>
      </c>
      <c r="W38">
        <f>'2.18'!K80-'2.18'!$F80</f>
        <v>-1.0999999999999999</v>
      </c>
      <c r="X38">
        <f>'2.18'!L80-'2.18'!$F80</f>
        <v>-1.2999999999999998</v>
      </c>
      <c r="Y38">
        <f>'2.18'!M80-'2.18'!$F80</f>
        <v>-1.4429999999999998</v>
      </c>
      <c r="Z38" t="s">
        <v>7</v>
      </c>
    </row>
    <row r="39" spans="2:26" x14ac:dyDescent="0.25">
      <c r="B39" t="s">
        <v>70</v>
      </c>
      <c r="C39" t="s">
        <v>3</v>
      </c>
      <c r="D39" t="s">
        <v>183</v>
      </c>
      <c r="E39" t="s">
        <v>184</v>
      </c>
      <c r="F39">
        <v>17.7</v>
      </c>
      <c r="G39">
        <v>17</v>
      </c>
      <c r="H39">
        <v>16.2</v>
      </c>
      <c r="I39">
        <v>14.8</v>
      </c>
      <c r="J39">
        <v>13.7</v>
      </c>
      <c r="K39">
        <v>12.5</v>
      </c>
      <c r="L39">
        <v>12.9</v>
      </c>
      <c r="M39">
        <v>13.4</v>
      </c>
      <c r="N39" t="s">
        <v>174</v>
      </c>
      <c r="P39" t="str">
        <f>'2.18'!D81</f>
        <v>resid heating</v>
      </c>
      <c r="Q39" t="str">
        <f>'2.18'!E81</f>
        <v>gas furnace hi-eff</v>
      </c>
      <c r="R39">
        <f>'2.18'!F81-'2.18'!$F81</f>
        <v>0</v>
      </c>
      <c r="S39">
        <f>'2.18'!G81-'2.18'!$F81</f>
        <v>7.0999999999999994E-2</v>
      </c>
      <c r="T39">
        <f>'2.18'!H81-'2.18'!$F81</f>
        <v>0.10299999999999999</v>
      </c>
      <c r="U39">
        <f>'2.18'!I81-'2.18'!$F81</f>
        <v>0.14600000000000002</v>
      </c>
      <c r="V39">
        <f>'2.18'!J81-'2.18'!$F81</f>
        <v>0.20200000000000001</v>
      </c>
      <c r="W39">
        <f>'2.18'!K81-'2.18'!$F81</f>
        <v>0.26200000000000001</v>
      </c>
      <c r="X39">
        <f>'2.18'!L81-'2.18'!$F81</f>
        <v>0.31900000000000001</v>
      </c>
      <c r="Y39">
        <f>'2.18'!M81-'2.18'!$F81</f>
        <v>0.36199999999999999</v>
      </c>
      <c r="Z39" t="s">
        <v>7</v>
      </c>
    </row>
    <row r="40" spans="2:26" x14ac:dyDescent="0.25">
      <c r="B40" t="s">
        <v>70</v>
      </c>
      <c r="C40" t="s">
        <v>3</v>
      </c>
      <c r="D40" t="s">
        <v>183</v>
      </c>
      <c r="E40" t="s">
        <v>185</v>
      </c>
      <c r="F40">
        <v>0</v>
      </c>
      <c r="G40">
        <v>2.52</v>
      </c>
      <c r="H40">
        <v>4.88</v>
      </c>
      <c r="I40">
        <v>7.57</v>
      </c>
      <c r="J40">
        <v>9.83</v>
      </c>
      <c r="K40">
        <v>12.2</v>
      </c>
      <c r="L40">
        <v>12.7</v>
      </c>
      <c r="M40">
        <v>13.2</v>
      </c>
      <c r="N40" t="s">
        <v>174</v>
      </c>
      <c r="P40" t="str">
        <f>'2.18'!D82</f>
        <v>resid heating</v>
      </c>
      <c r="Q40" t="str">
        <f>'2.18'!E82</f>
        <v>wood furnace</v>
      </c>
      <c r="R40">
        <f>'2.18'!F82-'2.18'!$F82</f>
        <v>0</v>
      </c>
      <c r="S40">
        <f>'2.18'!G82-'2.18'!$F82</f>
        <v>-6.0000000000000053E-3</v>
      </c>
      <c r="T40">
        <f>'2.18'!H82-'2.18'!$F82</f>
        <v>-1.3000000000000012E-2</v>
      </c>
      <c r="U40">
        <f>'2.18'!I82-'2.18'!$F82</f>
        <v>-2.200000000000002E-2</v>
      </c>
      <c r="V40">
        <f>'2.18'!J82-'2.18'!$F82</f>
        <v>-3.3000000000000002E-2</v>
      </c>
      <c r="W40">
        <f>'2.18'!K82-'2.18'!$F82</f>
        <v>-4.4000000000000011E-2</v>
      </c>
      <c r="X40">
        <f>'2.18'!L82-'2.18'!$F82</f>
        <v>-5.3000000000000005E-2</v>
      </c>
      <c r="Y40">
        <f>'2.18'!M82-'2.18'!$F82</f>
        <v>-6.1000000000000013E-2</v>
      </c>
      <c r="Z40" t="s">
        <v>7</v>
      </c>
    </row>
    <row r="41" spans="2:26" x14ac:dyDescent="0.25">
      <c r="B41" t="s">
        <v>70</v>
      </c>
      <c r="C41" t="s">
        <v>3</v>
      </c>
      <c r="D41" t="s">
        <v>186</v>
      </c>
      <c r="E41" t="s">
        <v>187</v>
      </c>
      <c r="F41">
        <v>0.10299999999999999</v>
      </c>
      <c r="G41">
        <v>9.8100000000000007E-2</v>
      </c>
      <c r="H41">
        <v>9.2700000000000005E-2</v>
      </c>
      <c r="I41">
        <v>8.4699999999999998E-2</v>
      </c>
      <c r="J41">
        <v>7.7899999999999997E-2</v>
      </c>
      <c r="K41">
        <v>7.0800000000000002E-2</v>
      </c>
      <c r="L41">
        <v>7.2999999999999995E-2</v>
      </c>
      <c r="M41">
        <v>7.51E-2</v>
      </c>
      <c r="N41" t="s">
        <v>7</v>
      </c>
    </row>
    <row r="42" spans="2:26" x14ac:dyDescent="0.25">
      <c r="B42" t="s">
        <v>70</v>
      </c>
      <c r="C42" t="s">
        <v>3</v>
      </c>
      <c r="D42" t="s">
        <v>186</v>
      </c>
      <c r="E42" t="s">
        <v>188</v>
      </c>
      <c r="F42">
        <v>0</v>
      </c>
      <c r="G42">
        <v>1.14E-2</v>
      </c>
      <c r="H42">
        <v>2.2800000000000001E-2</v>
      </c>
      <c r="I42">
        <v>3.6600000000000001E-2</v>
      </c>
      <c r="J42">
        <v>4.82E-2</v>
      </c>
      <c r="K42">
        <v>6.0100000000000001E-2</v>
      </c>
      <c r="L42">
        <v>6.2E-2</v>
      </c>
      <c r="M42">
        <v>6.3899999999999998E-2</v>
      </c>
      <c r="N42" t="s">
        <v>7</v>
      </c>
    </row>
    <row r="43" spans="2:26" x14ac:dyDescent="0.25">
      <c r="B43" t="s">
        <v>70</v>
      </c>
      <c r="C43" t="s">
        <v>3</v>
      </c>
      <c r="D43" t="s">
        <v>189</v>
      </c>
      <c r="E43" t="s">
        <v>23</v>
      </c>
      <c r="F43">
        <v>0.123</v>
      </c>
      <c r="G43">
        <v>0.13300000000000001</v>
      </c>
      <c r="H43">
        <v>0.14199999999999999</v>
      </c>
      <c r="I43">
        <v>0.14899999999999999</v>
      </c>
      <c r="J43">
        <v>0.155</v>
      </c>
      <c r="K43">
        <v>0.161</v>
      </c>
      <c r="L43">
        <v>0.16700000000000001</v>
      </c>
      <c r="M43">
        <v>0.17199999999999999</v>
      </c>
      <c r="N43" t="s">
        <v>7</v>
      </c>
    </row>
    <row r="44" spans="2:26" x14ac:dyDescent="0.25">
      <c r="B44" t="s">
        <v>70</v>
      </c>
      <c r="C44" t="s">
        <v>3</v>
      </c>
      <c r="D44" t="s">
        <v>190</v>
      </c>
      <c r="E44" t="s">
        <v>144</v>
      </c>
      <c r="F44">
        <v>0</v>
      </c>
      <c r="G44">
        <v>0</v>
      </c>
      <c r="H44">
        <v>0</v>
      </c>
      <c r="I44">
        <v>0</v>
      </c>
      <c r="J44">
        <v>0</v>
      </c>
      <c r="K44">
        <v>0</v>
      </c>
      <c r="L44">
        <v>0</v>
      </c>
      <c r="M44">
        <v>0</v>
      </c>
      <c r="N44" t="s">
        <v>7</v>
      </c>
    </row>
    <row r="45" spans="2:26" x14ac:dyDescent="0.25">
      <c r="B45" t="s">
        <v>70</v>
      </c>
      <c r="C45" t="s">
        <v>3</v>
      </c>
      <c r="D45" t="s">
        <v>190</v>
      </c>
      <c r="E45" t="s">
        <v>145</v>
      </c>
      <c r="F45">
        <v>0.56999999999999995</v>
      </c>
      <c r="G45">
        <v>0.5</v>
      </c>
      <c r="H45">
        <v>0.45700000000000002</v>
      </c>
      <c r="I45">
        <v>0.39600000000000002</v>
      </c>
      <c r="J45">
        <v>0.32400000000000001</v>
      </c>
      <c r="K45">
        <v>0.251</v>
      </c>
      <c r="L45">
        <v>0.191</v>
      </c>
      <c r="M45">
        <v>0.14799999999999999</v>
      </c>
      <c r="N45" t="s">
        <v>7</v>
      </c>
    </row>
    <row r="46" spans="2:26" x14ac:dyDescent="0.25">
      <c r="B46" t="s">
        <v>70</v>
      </c>
      <c r="C46" t="s">
        <v>3</v>
      </c>
      <c r="D46" t="s">
        <v>190</v>
      </c>
      <c r="E46" t="s">
        <v>34</v>
      </c>
      <c r="F46">
        <v>0.48599999999999999</v>
      </c>
      <c r="G46">
        <v>0.98</v>
      </c>
      <c r="H46">
        <v>1.31</v>
      </c>
      <c r="I46">
        <v>1.69</v>
      </c>
      <c r="J46">
        <v>2.14</v>
      </c>
      <c r="K46">
        <v>2.58</v>
      </c>
      <c r="L46">
        <v>2.99</v>
      </c>
      <c r="M46">
        <v>3.32</v>
      </c>
      <c r="N46" t="s">
        <v>7</v>
      </c>
    </row>
    <row r="47" spans="2:26" x14ac:dyDescent="0.25">
      <c r="B47" t="s">
        <v>70</v>
      </c>
      <c r="C47" t="s">
        <v>3</v>
      </c>
      <c r="D47" t="s">
        <v>190</v>
      </c>
      <c r="E47" t="s">
        <v>146</v>
      </c>
      <c r="F47">
        <v>0.38</v>
      </c>
      <c r="G47">
        <v>0.34499999999999997</v>
      </c>
      <c r="H47">
        <v>0.318</v>
      </c>
      <c r="I47">
        <v>0.27800000000000002</v>
      </c>
      <c r="J47">
        <v>0.22800000000000001</v>
      </c>
      <c r="K47">
        <v>0.17499999999999999</v>
      </c>
      <c r="L47">
        <v>0.127</v>
      </c>
      <c r="M47">
        <v>8.8200000000000001E-2</v>
      </c>
      <c r="N47" t="s">
        <v>7</v>
      </c>
    </row>
    <row r="48" spans="2:26" x14ac:dyDescent="0.25">
      <c r="B48" t="s">
        <v>70</v>
      </c>
      <c r="C48" t="s">
        <v>3</v>
      </c>
      <c r="D48" t="s">
        <v>190</v>
      </c>
      <c r="E48" t="s">
        <v>191</v>
      </c>
      <c r="F48">
        <v>1.9099999999999999E-2</v>
      </c>
      <c r="G48">
        <v>2.9499999999999998E-2</v>
      </c>
      <c r="H48">
        <v>3.3300000000000003E-2</v>
      </c>
      <c r="I48">
        <v>3.6799999999999999E-2</v>
      </c>
      <c r="J48">
        <v>3.9E-2</v>
      </c>
      <c r="K48">
        <v>3.8800000000000001E-2</v>
      </c>
      <c r="L48">
        <v>3.5799999999999998E-2</v>
      </c>
      <c r="M48">
        <v>3.0099999999999998E-2</v>
      </c>
      <c r="N48" t="s">
        <v>7</v>
      </c>
    </row>
    <row r="49" spans="2:14" x14ac:dyDescent="0.25">
      <c r="B49" t="s">
        <v>70</v>
      </c>
      <c r="C49" t="s">
        <v>3</v>
      </c>
      <c r="D49" t="s">
        <v>190</v>
      </c>
      <c r="E49" t="s">
        <v>35</v>
      </c>
      <c r="F49">
        <v>2.36</v>
      </c>
      <c r="G49">
        <v>2.14</v>
      </c>
      <c r="H49">
        <v>1.99</v>
      </c>
      <c r="I49">
        <v>1.77</v>
      </c>
      <c r="J49">
        <v>1.51</v>
      </c>
      <c r="K49">
        <v>1.26</v>
      </c>
      <c r="L49">
        <v>1.06</v>
      </c>
      <c r="M49">
        <v>0.91700000000000004</v>
      </c>
      <c r="N49" t="s">
        <v>7</v>
      </c>
    </row>
    <row r="50" spans="2:14" x14ac:dyDescent="0.25">
      <c r="B50" t="s">
        <v>70</v>
      </c>
      <c r="C50" t="s">
        <v>3</v>
      </c>
      <c r="D50" t="s">
        <v>190</v>
      </c>
      <c r="E50" t="s">
        <v>147</v>
      </c>
      <c r="F50">
        <v>7.3999999999999996E-2</v>
      </c>
      <c r="G50">
        <v>0.14499999999999999</v>
      </c>
      <c r="H50">
        <v>0.17699999999999999</v>
      </c>
      <c r="I50">
        <v>0.22</v>
      </c>
      <c r="J50">
        <v>0.27600000000000002</v>
      </c>
      <c r="K50">
        <v>0.33600000000000002</v>
      </c>
      <c r="L50">
        <v>0.39300000000000002</v>
      </c>
      <c r="M50">
        <v>0.436</v>
      </c>
      <c r="N50" t="s">
        <v>7</v>
      </c>
    </row>
    <row r="51" spans="2:14" x14ac:dyDescent="0.25">
      <c r="B51" t="s">
        <v>70</v>
      </c>
      <c r="C51" t="s">
        <v>3</v>
      </c>
      <c r="D51" t="s">
        <v>190</v>
      </c>
      <c r="E51" t="s">
        <v>33</v>
      </c>
      <c r="F51">
        <v>0.16800000000000001</v>
      </c>
      <c r="G51">
        <v>0.16200000000000001</v>
      </c>
      <c r="H51">
        <v>0.155</v>
      </c>
      <c r="I51">
        <v>0.14599999999999999</v>
      </c>
      <c r="J51">
        <v>0.13500000000000001</v>
      </c>
      <c r="K51">
        <v>0.124</v>
      </c>
      <c r="L51">
        <v>0.115</v>
      </c>
      <c r="M51">
        <v>0.107</v>
      </c>
      <c r="N51" t="s">
        <v>7</v>
      </c>
    </row>
    <row r="52" spans="2:14" x14ac:dyDescent="0.25">
      <c r="B52" t="s">
        <v>70</v>
      </c>
      <c r="C52" t="s">
        <v>3</v>
      </c>
      <c r="D52" t="s">
        <v>41</v>
      </c>
      <c r="E52" t="s">
        <v>37</v>
      </c>
      <c r="F52">
        <v>0</v>
      </c>
      <c r="G52">
        <v>1.1800000000000001E-3</v>
      </c>
      <c r="H52">
        <v>3.9399999999999999E-3</v>
      </c>
      <c r="I52">
        <v>1.5299999999999999E-2</v>
      </c>
      <c r="J52">
        <v>4.7300000000000002E-2</v>
      </c>
      <c r="K52">
        <v>7.2800000000000004E-2</v>
      </c>
      <c r="L52">
        <v>9.4299999999999995E-2</v>
      </c>
      <c r="M52">
        <v>0.109</v>
      </c>
      <c r="N52" t="s">
        <v>7</v>
      </c>
    </row>
    <row r="53" spans="2:14" x14ac:dyDescent="0.25">
      <c r="B53" t="s">
        <v>70</v>
      </c>
      <c r="C53" t="s">
        <v>3</v>
      </c>
      <c r="D53" t="s">
        <v>41</v>
      </c>
      <c r="E53" t="s">
        <v>148</v>
      </c>
      <c r="F53">
        <v>0.64</v>
      </c>
      <c r="G53">
        <v>0.60199999999999998</v>
      </c>
      <c r="H53">
        <v>0.61</v>
      </c>
      <c r="I53">
        <v>0.60799999999999998</v>
      </c>
      <c r="J53">
        <v>0.56799999999999995</v>
      </c>
      <c r="K53">
        <v>0.56999999999999995</v>
      </c>
      <c r="L53">
        <v>0.56999999999999995</v>
      </c>
      <c r="M53">
        <v>0.57899999999999996</v>
      </c>
      <c r="N53" t="s">
        <v>7</v>
      </c>
    </row>
    <row r="54" spans="2:14" x14ac:dyDescent="0.25">
      <c r="B54" t="s">
        <v>70</v>
      </c>
      <c r="C54" t="s">
        <v>3</v>
      </c>
      <c r="D54" t="s">
        <v>41</v>
      </c>
      <c r="E54" t="s">
        <v>192</v>
      </c>
      <c r="F54">
        <v>0</v>
      </c>
      <c r="G54">
        <v>0.14299999999999999</v>
      </c>
      <c r="H54">
        <v>0.252</v>
      </c>
      <c r="I54">
        <v>0.35199999999999998</v>
      </c>
      <c r="J54">
        <v>0.48299999999999998</v>
      </c>
      <c r="K54">
        <v>0.48499999999999999</v>
      </c>
      <c r="L54">
        <v>0.48699999999999999</v>
      </c>
      <c r="M54">
        <v>0.496</v>
      </c>
      <c r="N54" t="s">
        <v>7</v>
      </c>
    </row>
    <row r="55" spans="2:14" x14ac:dyDescent="0.25">
      <c r="B55" t="s">
        <v>70</v>
      </c>
      <c r="C55" t="s">
        <v>3</v>
      </c>
      <c r="D55" t="s">
        <v>41</v>
      </c>
      <c r="E55" t="s">
        <v>149</v>
      </c>
      <c r="F55">
        <v>5.6399999999999999E-2</v>
      </c>
      <c r="G55">
        <v>5.04E-2</v>
      </c>
      <c r="H55">
        <v>4.5499999999999999E-2</v>
      </c>
      <c r="I55">
        <v>4.0399999999999998E-2</v>
      </c>
      <c r="J55">
        <v>3.1399999999999997E-2</v>
      </c>
      <c r="K55">
        <v>3.2399999999999998E-2</v>
      </c>
      <c r="L55">
        <v>3.3799999999999997E-2</v>
      </c>
      <c r="M55">
        <v>3.5400000000000001E-2</v>
      </c>
      <c r="N55" t="s">
        <v>7</v>
      </c>
    </row>
    <row r="56" spans="2:14" x14ac:dyDescent="0.25">
      <c r="B56" t="s">
        <v>70</v>
      </c>
      <c r="C56" t="s">
        <v>3</v>
      </c>
      <c r="D56" t="s">
        <v>41</v>
      </c>
      <c r="E56" t="s">
        <v>193</v>
      </c>
      <c r="F56">
        <v>6.7200000000000003E-3</v>
      </c>
      <c r="G56">
        <v>8.5000000000000006E-3</v>
      </c>
      <c r="H56">
        <v>9.1999999999999998E-3</v>
      </c>
      <c r="I56">
        <v>9.8799999999999999E-3</v>
      </c>
      <c r="J56">
        <v>1.0699999999999999E-2</v>
      </c>
      <c r="K56">
        <v>1.11E-2</v>
      </c>
      <c r="L56">
        <v>1.1599999999999999E-2</v>
      </c>
      <c r="M56">
        <v>1.1900000000000001E-2</v>
      </c>
      <c r="N56" t="s">
        <v>7</v>
      </c>
    </row>
    <row r="57" spans="2:14" x14ac:dyDescent="0.25">
      <c r="B57" t="s">
        <v>70</v>
      </c>
      <c r="C57" t="s">
        <v>3</v>
      </c>
      <c r="D57" t="s">
        <v>41</v>
      </c>
      <c r="E57" t="s">
        <v>150</v>
      </c>
      <c r="F57">
        <v>0.65600000000000003</v>
      </c>
      <c r="G57">
        <v>0.63600000000000001</v>
      </c>
      <c r="H57">
        <v>0.60399999999999998</v>
      </c>
      <c r="I57">
        <v>0.57799999999999996</v>
      </c>
      <c r="J57">
        <v>0.53</v>
      </c>
      <c r="K57">
        <v>0.56100000000000005</v>
      </c>
      <c r="L57">
        <v>0.58899999999999997</v>
      </c>
      <c r="M57">
        <v>0.60699999999999998</v>
      </c>
      <c r="N57" t="s">
        <v>7</v>
      </c>
    </row>
    <row r="58" spans="2:14" x14ac:dyDescent="0.25">
      <c r="B58" t="s">
        <v>70</v>
      </c>
      <c r="C58" t="s">
        <v>3</v>
      </c>
      <c r="D58" t="s">
        <v>41</v>
      </c>
      <c r="E58" t="s">
        <v>151</v>
      </c>
      <c r="F58">
        <v>8.72E-2</v>
      </c>
      <c r="G58">
        <v>9.3399999999999997E-2</v>
      </c>
      <c r="H58">
        <v>9.4700000000000006E-2</v>
      </c>
      <c r="I58">
        <v>9.6100000000000005E-2</v>
      </c>
      <c r="J58">
        <v>9.69E-2</v>
      </c>
      <c r="K58">
        <v>0.10199999999999999</v>
      </c>
      <c r="L58">
        <v>0.108</v>
      </c>
      <c r="M58">
        <v>0.112</v>
      </c>
      <c r="N58" t="s">
        <v>7</v>
      </c>
    </row>
    <row r="59" spans="2:14" x14ac:dyDescent="0.25">
      <c r="B59" t="s">
        <v>70</v>
      </c>
      <c r="C59" t="s">
        <v>3</v>
      </c>
      <c r="D59" t="s">
        <v>194</v>
      </c>
      <c r="E59" t="s">
        <v>153</v>
      </c>
      <c r="F59">
        <v>0.86</v>
      </c>
      <c r="G59">
        <v>1.06</v>
      </c>
      <c r="H59">
        <v>0.96699999999999997</v>
      </c>
      <c r="I59">
        <v>0.83199999999999996</v>
      </c>
      <c r="J59">
        <v>0.80800000000000005</v>
      </c>
      <c r="K59">
        <v>0.85399999999999998</v>
      </c>
      <c r="L59">
        <v>0.88900000000000001</v>
      </c>
      <c r="M59">
        <v>0.91700000000000004</v>
      </c>
      <c r="N59" t="s">
        <v>154</v>
      </c>
    </row>
    <row r="60" spans="2:14" x14ac:dyDescent="0.25">
      <c r="B60" t="s">
        <v>70</v>
      </c>
      <c r="C60" t="s">
        <v>3</v>
      </c>
      <c r="D60" t="s">
        <v>194</v>
      </c>
      <c r="E60" t="s">
        <v>155</v>
      </c>
      <c r="F60">
        <v>2.2799999999999998</v>
      </c>
      <c r="G60">
        <v>1.23</v>
      </c>
      <c r="H60">
        <v>9.5399999999999999E-2</v>
      </c>
      <c r="I60">
        <v>6.0499999999999998E-2</v>
      </c>
      <c r="J60">
        <v>5.7599999999999998E-2</v>
      </c>
      <c r="K60">
        <v>5.8999999999999997E-2</v>
      </c>
      <c r="L60">
        <v>6.0499999999999998E-2</v>
      </c>
      <c r="M60">
        <v>6.2399999999999997E-2</v>
      </c>
      <c r="N60" t="s">
        <v>154</v>
      </c>
    </row>
    <row r="61" spans="2:14" x14ac:dyDescent="0.25">
      <c r="B61" t="s">
        <v>70</v>
      </c>
      <c r="C61" t="s">
        <v>3</v>
      </c>
      <c r="D61" t="s">
        <v>194</v>
      </c>
      <c r="E61" t="s">
        <v>156</v>
      </c>
      <c r="F61">
        <v>0</v>
      </c>
      <c r="G61">
        <v>1.35</v>
      </c>
      <c r="H61">
        <v>2.78</v>
      </c>
      <c r="I61">
        <v>3.14</v>
      </c>
      <c r="J61">
        <v>3.32</v>
      </c>
      <c r="K61">
        <v>3.43</v>
      </c>
      <c r="L61">
        <v>3.53</v>
      </c>
      <c r="M61">
        <v>3.63</v>
      </c>
      <c r="N61" t="s">
        <v>154</v>
      </c>
    </row>
    <row r="62" spans="2:14" x14ac:dyDescent="0.25">
      <c r="B62" t="s">
        <v>70</v>
      </c>
      <c r="C62" t="s">
        <v>3</v>
      </c>
      <c r="D62" t="s">
        <v>195</v>
      </c>
      <c r="E62" t="s">
        <v>23</v>
      </c>
      <c r="F62">
        <v>1.06</v>
      </c>
      <c r="G62">
        <v>1.17</v>
      </c>
      <c r="H62">
        <v>1.26</v>
      </c>
      <c r="I62">
        <v>1.32</v>
      </c>
      <c r="J62">
        <v>1.36</v>
      </c>
      <c r="K62">
        <v>1.4</v>
      </c>
      <c r="L62">
        <v>1.45</v>
      </c>
      <c r="M62">
        <v>1.49</v>
      </c>
      <c r="N62" t="s">
        <v>7</v>
      </c>
    </row>
    <row r="63" spans="2:14" x14ac:dyDescent="0.25">
      <c r="B63" t="s">
        <v>70</v>
      </c>
      <c r="C63" t="s">
        <v>3</v>
      </c>
      <c r="D63" t="s">
        <v>195</v>
      </c>
      <c r="E63" t="s">
        <v>9</v>
      </c>
      <c r="F63">
        <v>0.15</v>
      </c>
      <c r="G63">
        <v>0.125</v>
      </c>
      <c r="H63">
        <v>0.113</v>
      </c>
      <c r="I63">
        <v>0.12</v>
      </c>
      <c r="J63">
        <v>0.13100000000000001</v>
      </c>
      <c r="K63">
        <v>0.14499999999999999</v>
      </c>
      <c r="L63">
        <v>0.15</v>
      </c>
      <c r="M63">
        <v>0.153</v>
      </c>
      <c r="N63" t="s">
        <v>7</v>
      </c>
    </row>
    <row r="64" spans="2:14" x14ac:dyDescent="0.25">
      <c r="B64" t="s">
        <v>70</v>
      </c>
      <c r="C64" t="s">
        <v>3</v>
      </c>
      <c r="D64" t="s">
        <v>195</v>
      </c>
      <c r="E64" t="s">
        <v>13</v>
      </c>
      <c r="F64">
        <v>2.53E-2</v>
      </c>
      <c r="G64">
        <v>1.9699999999999999E-2</v>
      </c>
      <c r="H64">
        <v>1.77E-2</v>
      </c>
      <c r="I64">
        <v>1.8499999999999999E-2</v>
      </c>
      <c r="J64">
        <v>1.9699999999999999E-2</v>
      </c>
      <c r="K64">
        <v>2.1499999999999998E-2</v>
      </c>
      <c r="L64">
        <v>2.2599999999999999E-2</v>
      </c>
      <c r="M64">
        <v>2.3699999999999999E-2</v>
      </c>
      <c r="N64" t="s">
        <v>7</v>
      </c>
    </row>
    <row r="65" spans="2:14" x14ac:dyDescent="0.25">
      <c r="B65" t="s">
        <v>70</v>
      </c>
      <c r="C65" t="s">
        <v>3</v>
      </c>
      <c r="D65" t="s">
        <v>196</v>
      </c>
      <c r="E65" t="s">
        <v>197</v>
      </c>
      <c r="F65">
        <v>0.88200000000000001</v>
      </c>
      <c r="G65">
        <v>0.86499999999999999</v>
      </c>
      <c r="H65">
        <v>0.84899999999999998</v>
      </c>
      <c r="I65">
        <v>0.81499999999999995</v>
      </c>
      <c r="J65">
        <v>0.78700000000000003</v>
      </c>
      <c r="K65">
        <v>0.75600000000000001</v>
      </c>
      <c r="L65">
        <v>0.78</v>
      </c>
      <c r="M65">
        <v>0.80200000000000005</v>
      </c>
      <c r="N65" t="s">
        <v>7</v>
      </c>
    </row>
    <row r="66" spans="2:14" x14ac:dyDescent="0.25">
      <c r="B66" t="s">
        <v>70</v>
      </c>
      <c r="C66" t="s">
        <v>3</v>
      </c>
      <c r="D66" t="s">
        <v>196</v>
      </c>
      <c r="E66" t="s">
        <v>198</v>
      </c>
      <c r="F66">
        <v>0</v>
      </c>
      <c r="G66">
        <v>7.0599999999999996E-2</v>
      </c>
      <c r="H66">
        <v>0.14000000000000001</v>
      </c>
      <c r="I66">
        <v>0.222</v>
      </c>
      <c r="J66">
        <v>0.29099999999999998</v>
      </c>
      <c r="K66">
        <v>0.36299999999999999</v>
      </c>
      <c r="L66">
        <v>0.375</v>
      </c>
      <c r="M66">
        <v>0.38700000000000001</v>
      </c>
      <c r="N66" t="s">
        <v>7</v>
      </c>
    </row>
    <row r="67" spans="2:14" x14ac:dyDescent="0.25">
      <c r="B67" t="s">
        <v>70</v>
      </c>
      <c r="C67" t="s">
        <v>3</v>
      </c>
      <c r="D67" t="s">
        <v>199</v>
      </c>
      <c r="E67" t="s">
        <v>23</v>
      </c>
      <c r="F67">
        <v>0.33500000000000002</v>
      </c>
      <c r="G67">
        <v>0.36199999999999999</v>
      </c>
      <c r="H67">
        <v>0.38600000000000001</v>
      </c>
      <c r="I67">
        <v>0.40600000000000003</v>
      </c>
      <c r="J67">
        <v>0.42299999999999999</v>
      </c>
      <c r="K67">
        <v>0.44</v>
      </c>
      <c r="L67">
        <v>0.45400000000000001</v>
      </c>
      <c r="M67">
        <v>0.46800000000000003</v>
      </c>
      <c r="N67" t="s">
        <v>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2AE6-3059-4674-BF74-69B6CCF0C92F}">
  <dimension ref="A1:Z68"/>
  <sheetViews>
    <sheetView workbookViewId="0">
      <selection activeCell="A2" sqref="A2"/>
    </sheetView>
  </sheetViews>
  <sheetFormatPr defaultRowHeight="15" x14ac:dyDescent="0.25"/>
  <sheetData>
    <row r="1" spans="1:1" ht="15.75" x14ac:dyDescent="0.25">
      <c r="A1" s="10" t="s">
        <v>1255</v>
      </c>
    </row>
    <row r="27" spans="2:26" x14ac:dyDescent="0.25">
      <c r="B27" t="s">
        <v>0</v>
      </c>
      <c r="C27" t="s">
        <v>1</v>
      </c>
      <c r="D27" t="s">
        <v>20</v>
      </c>
      <c r="E27" t="s">
        <v>31</v>
      </c>
      <c r="F27">
        <v>2015</v>
      </c>
      <c r="G27">
        <v>2020</v>
      </c>
      <c r="H27">
        <v>2025</v>
      </c>
      <c r="I27">
        <v>2030</v>
      </c>
      <c r="J27">
        <v>2035</v>
      </c>
      <c r="K27">
        <v>2040</v>
      </c>
      <c r="L27">
        <v>2045</v>
      </c>
      <c r="M27">
        <v>2050</v>
      </c>
      <c r="N27" t="s">
        <v>2</v>
      </c>
      <c r="P27" t="s">
        <v>219</v>
      </c>
      <c r="Q27" t="s">
        <v>991</v>
      </c>
      <c r="R27">
        <v>2015</v>
      </c>
      <c r="S27">
        <v>2020</v>
      </c>
      <c r="T27">
        <v>2025</v>
      </c>
      <c r="U27">
        <v>2030</v>
      </c>
      <c r="V27">
        <v>2035</v>
      </c>
      <c r="W27">
        <v>2040</v>
      </c>
      <c r="X27">
        <v>2045</v>
      </c>
      <c r="Y27">
        <v>2050</v>
      </c>
    </row>
    <row r="28" spans="2:26" x14ac:dyDescent="0.25">
      <c r="B28" t="s">
        <v>70</v>
      </c>
      <c r="C28" t="s">
        <v>3</v>
      </c>
      <c r="D28" t="s">
        <v>168</v>
      </c>
      <c r="E28" t="s">
        <v>169</v>
      </c>
      <c r="F28">
        <v>102</v>
      </c>
      <c r="G28">
        <v>98.1</v>
      </c>
      <c r="H28">
        <v>97.2</v>
      </c>
      <c r="I28">
        <v>95</v>
      </c>
      <c r="J28">
        <v>90.3</v>
      </c>
      <c r="K28">
        <v>94.9</v>
      </c>
      <c r="L28">
        <v>98.9</v>
      </c>
      <c r="M28">
        <v>103</v>
      </c>
      <c r="N28" t="s">
        <v>170</v>
      </c>
      <c r="P28" t="s">
        <v>1210</v>
      </c>
      <c r="Q28" t="s">
        <v>1203</v>
      </c>
      <c r="R28">
        <f>SUM('2.18'!F83:F89)</f>
        <v>1.4463199999999998</v>
      </c>
      <c r="S28">
        <f>SUM('2.18'!G83:G89)</f>
        <v>1.5344799999999998</v>
      </c>
      <c r="T28">
        <f>SUM('2.18'!H83:H89)</f>
        <v>1.61934</v>
      </c>
      <c r="U28">
        <f>SUM('2.18'!I83:I89)</f>
        <v>1.6996800000000001</v>
      </c>
      <c r="V28">
        <f>SUM('2.18'!J83:J89)</f>
        <v>1.7673000000000001</v>
      </c>
      <c r="W28">
        <f>SUM('2.18'!K83:K89)</f>
        <v>1.8343</v>
      </c>
      <c r="X28">
        <f>SUM('2.18'!L83:L89)</f>
        <v>1.8937000000000002</v>
      </c>
      <c r="Y28">
        <f>SUM('2.18'!M83:M89)</f>
        <v>1.9503000000000001</v>
      </c>
      <c r="Z28" t="s">
        <v>7</v>
      </c>
    </row>
    <row r="29" spans="2:26" x14ac:dyDescent="0.25">
      <c r="B29" t="s">
        <v>70</v>
      </c>
      <c r="C29" t="s">
        <v>3</v>
      </c>
      <c r="D29" t="s">
        <v>168</v>
      </c>
      <c r="E29" t="s">
        <v>171</v>
      </c>
      <c r="F29">
        <v>0</v>
      </c>
      <c r="G29">
        <v>14</v>
      </c>
      <c r="H29">
        <v>25.4</v>
      </c>
      <c r="I29">
        <v>36</v>
      </c>
      <c r="J29">
        <v>47.9</v>
      </c>
      <c r="K29">
        <v>50</v>
      </c>
      <c r="L29">
        <v>52.4</v>
      </c>
      <c r="M29">
        <v>54.7</v>
      </c>
      <c r="N29" t="s">
        <v>170</v>
      </c>
      <c r="P29" t="s">
        <v>1190</v>
      </c>
      <c r="R29">
        <f t="shared" ref="R29:Y29" si="0">R28/$R28</f>
        <v>1</v>
      </c>
      <c r="S29">
        <f t="shared" si="0"/>
        <v>1.0609546988218375</v>
      </c>
      <c r="T29">
        <f t="shared" si="0"/>
        <v>1.1196277448973948</v>
      </c>
      <c r="U29">
        <f t="shared" si="0"/>
        <v>1.1751756181204716</v>
      </c>
      <c r="V29">
        <f t="shared" si="0"/>
        <v>1.2219287571215225</v>
      </c>
      <c r="W29">
        <f t="shared" si="0"/>
        <v>1.2682532219702418</v>
      </c>
      <c r="X29">
        <f t="shared" si="0"/>
        <v>1.3093229714032859</v>
      </c>
      <c r="Y29">
        <f t="shared" si="0"/>
        <v>1.348456773051607</v>
      </c>
      <c r="Z29" t="s">
        <v>1209</v>
      </c>
    </row>
    <row r="30" spans="2:26" x14ac:dyDescent="0.25">
      <c r="B30" t="s">
        <v>70</v>
      </c>
      <c r="C30" t="s">
        <v>3</v>
      </c>
      <c r="D30" t="s">
        <v>172</v>
      </c>
      <c r="E30" t="s">
        <v>173</v>
      </c>
      <c r="F30">
        <v>35.299999999999997</v>
      </c>
      <c r="G30">
        <v>35.799999999999997</v>
      </c>
      <c r="H30">
        <v>37.5</v>
      </c>
      <c r="I30">
        <v>39</v>
      </c>
      <c r="J30">
        <v>39.9</v>
      </c>
      <c r="K30">
        <v>42.1</v>
      </c>
      <c r="L30">
        <v>44.1</v>
      </c>
      <c r="M30">
        <v>46</v>
      </c>
      <c r="N30" t="s">
        <v>174</v>
      </c>
    </row>
    <row r="31" spans="2:26" x14ac:dyDescent="0.25">
      <c r="B31" t="s">
        <v>70</v>
      </c>
      <c r="C31" t="s">
        <v>3</v>
      </c>
      <c r="D31" t="s">
        <v>172</v>
      </c>
      <c r="E31" t="s">
        <v>175</v>
      </c>
      <c r="F31">
        <v>0</v>
      </c>
      <c r="G31">
        <v>1.58</v>
      </c>
      <c r="H31">
        <v>3.05</v>
      </c>
      <c r="I31">
        <v>4.49</v>
      </c>
      <c r="J31">
        <v>6.12</v>
      </c>
      <c r="K31">
        <v>6.45</v>
      </c>
      <c r="L31">
        <v>6.77</v>
      </c>
      <c r="M31">
        <v>7.06</v>
      </c>
      <c r="N31" t="s">
        <v>174</v>
      </c>
      <c r="P31" t="s">
        <v>1205</v>
      </c>
    </row>
    <row r="32" spans="2:26" x14ac:dyDescent="0.25">
      <c r="B32" t="s">
        <v>70</v>
      </c>
      <c r="C32" t="s">
        <v>3</v>
      </c>
      <c r="D32" t="s">
        <v>176</v>
      </c>
      <c r="E32" t="s">
        <v>23</v>
      </c>
      <c r="F32">
        <v>0.13200000000000001</v>
      </c>
      <c r="G32">
        <v>0.14299999999999999</v>
      </c>
      <c r="H32">
        <v>0.153</v>
      </c>
      <c r="I32">
        <v>0.161</v>
      </c>
      <c r="J32">
        <v>0.16800000000000001</v>
      </c>
      <c r="K32">
        <v>0.17399999999999999</v>
      </c>
      <c r="L32">
        <v>0.18</v>
      </c>
      <c r="M32">
        <v>0.185</v>
      </c>
      <c r="N32" t="s">
        <v>7</v>
      </c>
      <c r="P32" t="s">
        <v>219</v>
      </c>
      <c r="Q32" t="s">
        <v>991</v>
      </c>
      <c r="R32">
        <v>2015</v>
      </c>
      <c r="S32">
        <v>2020</v>
      </c>
      <c r="T32">
        <v>2025</v>
      </c>
      <c r="U32">
        <v>2030</v>
      </c>
      <c r="V32">
        <v>2035</v>
      </c>
      <c r="W32">
        <v>2040</v>
      </c>
      <c r="X32">
        <v>2045</v>
      </c>
      <c r="Y32">
        <v>2050</v>
      </c>
    </row>
    <row r="33" spans="2:26" x14ac:dyDescent="0.25">
      <c r="B33" t="s">
        <v>70</v>
      </c>
      <c r="C33" t="s">
        <v>3</v>
      </c>
      <c r="D33" t="s">
        <v>177</v>
      </c>
      <c r="E33" t="s">
        <v>178</v>
      </c>
      <c r="F33">
        <v>6.2600000000000003E-2</v>
      </c>
      <c r="G33">
        <v>7.0400000000000004E-2</v>
      </c>
      <c r="H33">
        <v>8.0199999999999994E-2</v>
      </c>
      <c r="I33">
        <v>9.0999999999999998E-2</v>
      </c>
      <c r="J33">
        <v>0.1</v>
      </c>
      <c r="K33">
        <v>0.109</v>
      </c>
      <c r="L33">
        <v>0.112</v>
      </c>
      <c r="M33">
        <v>0.115</v>
      </c>
      <c r="N33" t="s">
        <v>7</v>
      </c>
      <c r="P33" t="str">
        <f>'2.18'!D83</f>
        <v>resid hot water</v>
      </c>
      <c r="Q33" t="str">
        <f>'2.18'!E83</f>
        <v>electric heat pump water heater</v>
      </c>
      <c r="R33">
        <f>'2.18'!F83-'2.18'!$F83</f>
        <v>0</v>
      </c>
      <c r="S33">
        <f>'2.18'!G83-'2.18'!$F83</f>
        <v>1.1800000000000001E-3</v>
      </c>
      <c r="T33">
        <f>'2.18'!H83-'2.18'!$F83</f>
        <v>3.9399999999999999E-3</v>
      </c>
      <c r="U33">
        <f>'2.18'!I83-'2.18'!$F83</f>
        <v>1.5299999999999999E-2</v>
      </c>
      <c r="V33">
        <f>'2.18'!J83-'2.18'!$F83</f>
        <v>4.7300000000000002E-2</v>
      </c>
      <c r="W33">
        <f>'2.18'!K83-'2.18'!$F83</f>
        <v>7.2800000000000004E-2</v>
      </c>
      <c r="X33">
        <f>'2.18'!L83-'2.18'!$F83</f>
        <v>9.4299999999999995E-2</v>
      </c>
      <c r="Y33">
        <f>'2.18'!M83-'2.18'!$F83</f>
        <v>0.109</v>
      </c>
      <c r="Z33" t="s">
        <v>7</v>
      </c>
    </row>
    <row r="34" spans="2:26" x14ac:dyDescent="0.25">
      <c r="B34" t="s">
        <v>70</v>
      </c>
      <c r="C34" t="s">
        <v>3</v>
      </c>
      <c r="D34" t="s">
        <v>177</v>
      </c>
      <c r="E34" t="s">
        <v>179</v>
      </c>
      <c r="F34">
        <v>5.2400000000000002E-2</v>
      </c>
      <c r="G34">
        <v>4.8599999999999997E-2</v>
      </c>
      <c r="H34">
        <v>4.3400000000000001E-2</v>
      </c>
      <c r="I34">
        <v>3.6299999999999999E-2</v>
      </c>
      <c r="J34">
        <v>3.0300000000000001E-2</v>
      </c>
      <c r="K34">
        <v>2.4500000000000001E-2</v>
      </c>
      <c r="L34">
        <v>2.5499999999999998E-2</v>
      </c>
      <c r="M34">
        <v>2.63E-2</v>
      </c>
      <c r="N34" t="s">
        <v>7</v>
      </c>
      <c r="P34" t="str">
        <f>'2.18'!D84</f>
        <v>resid hot water</v>
      </c>
      <c r="Q34" t="str">
        <f>'2.18'!E84</f>
        <v>electric resistance water heater</v>
      </c>
      <c r="R34">
        <f>'2.18'!F84-'2.18'!$F84</f>
        <v>0</v>
      </c>
      <c r="S34">
        <f>'2.18'!G84-'2.18'!$F84</f>
        <v>-3.8000000000000034E-2</v>
      </c>
      <c r="T34">
        <f>'2.18'!H84-'2.18'!$F84</f>
        <v>-3.0000000000000027E-2</v>
      </c>
      <c r="U34">
        <f>'2.18'!I84-'2.18'!$F84</f>
        <v>-3.2000000000000028E-2</v>
      </c>
      <c r="V34">
        <f>'2.18'!J84-'2.18'!$F84</f>
        <v>-7.2000000000000064E-2</v>
      </c>
      <c r="W34">
        <f>'2.18'!K84-'2.18'!$F84</f>
        <v>-7.0000000000000062E-2</v>
      </c>
      <c r="X34">
        <f>'2.18'!L84-'2.18'!$F84</f>
        <v>-7.0000000000000062E-2</v>
      </c>
      <c r="Y34">
        <f>'2.18'!M84-'2.18'!$F84</f>
        <v>-6.1000000000000054E-2</v>
      </c>
      <c r="Z34" t="s">
        <v>7</v>
      </c>
    </row>
    <row r="35" spans="2:26" x14ac:dyDescent="0.25">
      <c r="B35" t="s">
        <v>70</v>
      </c>
      <c r="C35" t="s">
        <v>3</v>
      </c>
      <c r="D35" t="s">
        <v>177</v>
      </c>
      <c r="E35" t="s">
        <v>180</v>
      </c>
      <c r="F35">
        <v>0</v>
      </c>
      <c r="G35">
        <v>3.7499999999999999E-3</v>
      </c>
      <c r="H35">
        <v>6.7999999999999996E-3</v>
      </c>
      <c r="I35">
        <v>1.0500000000000001E-2</v>
      </c>
      <c r="J35">
        <v>1.3599999999999999E-2</v>
      </c>
      <c r="K35">
        <v>1.7000000000000001E-2</v>
      </c>
      <c r="L35">
        <v>1.77E-2</v>
      </c>
      <c r="M35">
        <v>1.83E-2</v>
      </c>
      <c r="N35" t="s">
        <v>7</v>
      </c>
      <c r="P35" t="str">
        <f>'2.18'!D85</f>
        <v>resid hot water</v>
      </c>
      <c r="Q35" t="str">
        <f>'2.18'!E85</f>
        <v>electric resistance water heater hi-eff</v>
      </c>
      <c r="R35">
        <f>'2.18'!F85-'2.18'!$F85</f>
        <v>0</v>
      </c>
      <c r="S35">
        <f>'2.18'!G85-'2.18'!$F85</f>
        <v>0.14299999999999999</v>
      </c>
      <c r="T35">
        <f>'2.18'!H85-'2.18'!$F85</f>
        <v>0.252</v>
      </c>
      <c r="U35">
        <f>'2.18'!I85-'2.18'!$F85</f>
        <v>0.35199999999999998</v>
      </c>
      <c r="V35">
        <f>'2.18'!J85-'2.18'!$F85</f>
        <v>0.48299999999999998</v>
      </c>
      <c r="W35">
        <f>'2.18'!K85-'2.18'!$F85</f>
        <v>0.48499999999999999</v>
      </c>
      <c r="X35">
        <f>'2.18'!L85-'2.18'!$F85</f>
        <v>0.48699999999999999</v>
      </c>
      <c r="Y35">
        <f>'2.18'!M85-'2.18'!$F85</f>
        <v>0.496</v>
      </c>
      <c r="Z35" t="s">
        <v>7</v>
      </c>
    </row>
    <row r="36" spans="2:26" x14ac:dyDescent="0.25">
      <c r="B36" t="s">
        <v>70</v>
      </c>
      <c r="C36" t="s">
        <v>3</v>
      </c>
      <c r="D36" t="s">
        <v>177</v>
      </c>
      <c r="E36" t="s">
        <v>181</v>
      </c>
      <c r="F36">
        <v>5.7000000000000002E-3</v>
      </c>
      <c r="G36">
        <v>5.1599999999999997E-3</v>
      </c>
      <c r="H36">
        <v>4.5100000000000001E-3</v>
      </c>
      <c r="I36">
        <v>3.62E-3</v>
      </c>
      <c r="J36">
        <v>2.8500000000000001E-3</v>
      </c>
      <c r="K36">
        <v>2.0899999999999998E-3</v>
      </c>
      <c r="L36">
        <v>2.16E-3</v>
      </c>
      <c r="M36">
        <v>2.2799999999999999E-3</v>
      </c>
      <c r="N36" t="s">
        <v>7</v>
      </c>
      <c r="P36" t="str">
        <f>'2.18'!D86</f>
        <v>resid hot water</v>
      </c>
      <c r="Q36" t="str">
        <f>'2.18'!E86</f>
        <v>fuel water heater</v>
      </c>
      <c r="R36">
        <f>'2.18'!F86-'2.18'!$F86</f>
        <v>0</v>
      </c>
      <c r="S36">
        <f>'2.18'!G86-'2.18'!$F86</f>
        <v>-5.9999999999999984E-3</v>
      </c>
      <c r="T36">
        <f>'2.18'!H86-'2.18'!$F86</f>
        <v>-1.09E-2</v>
      </c>
      <c r="U36">
        <f>'2.18'!I86-'2.18'!$F86</f>
        <v>-1.6E-2</v>
      </c>
      <c r="V36">
        <f>'2.18'!J86-'2.18'!$F86</f>
        <v>-2.5000000000000001E-2</v>
      </c>
      <c r="W36">
        <f>'2.18'!K86-'2.18'!$F86</f>
        <v>-2.4E-2</v>
      </c>
      <c r="X36">
        <f>'2.18'!L86-'2.18'!$F86</f>
        <v>-2.2600000000000002E-2</v>
      </c>
      <c r="Y36">
        <f>'2.18'!M86-'2.18'!$F86</f>
        <v>-2.0999999999999998E-2</v>
      </c>
      <c r="Z36" t="s">
        <v>7</v>
      </c>
    </row>
    <row r="37" spans="2:26" x14ac:dyDescent="0.25">
      <c r="B37" t="s">
        <v>70</v>
      </c>
      <c r="C37" t="s">
        <v>3</v>
      </c>
      <c r="D37" t="s">
        <v>177</v>
      </c>
      <c r="E37" t="s">
        <v>182</v>
      </c>
      <c r="F37">
        <v>0</v>
      </c>
      <c r="G37">
        <v>3.9100000000000002E-4</v>
      </c>
      <c r="H37">
        <v>7.2099999999999996E-4</v>
      </c>
      <c r="I37">
        <v>1.1100000000000001E-3</v>
      </c>
      <c r="J37">
        <v>1.42E-3</v>
      </c>
      <c r="K37">
        <v>1.7700000000000001E-3</v>
      </c>
      <c r="L37">
        <v>1.83E-3</v>
      </c>
      <c r="M37">
        <v>1.9300000000000001E-3</v>
      </c>
      <c r="N37" t="s">
        <v>7</v>
      </c>
      <c r="P37" t="str">
        <f>'2.18'!D87</f>
        <v>resid hot water</v>
      </c>
      <c r="Q37" t="str">
        <f>'2.18'!E87</f>
        <v>fuel water heater hi-eff</v>
      </c>
      <c r="R37">
        <f>'2.18'!F87-'2.18'!$F87</f>
        <v>0</v>
      </c>
      <c r="S37">
        <f>'2.18'!G87-'2.18'!$F87</f>
        <v>1.7800000000000003E-3</v>
      </c>
      <c r="T37">
        <f>'2.18'!H87-'2.18'!$F87</f>
        <v>2.4799999999999996E-3</v>
      </c>
      <c r="U37">
        <f>'2.18'!I87-'2.18'!$F87</f>
        <v>3.1599999999999996E-3</v>
      </c>
      <c r="V37">
        <f>'2.18'!J87-'2.18'!$F87</f>
        <v>3.9799999999999992E-3</v>
      </c>
      <c r="W37">
        <f>'2.18'!K87-'2.18'!$F87</f>
        <v>4.3800000000000002E-3</v>
      </c>
      <c r="X37">
        <f>'2.18'!L87-'2.18'!$F87</f>
        <v>4.8799999999999989E-3</v>
      </c>
      <c r="Y37">
        <f>'2.18'!M87-'2.18'!$F87</f>
        <v>5.1800000000000006E-3</v>
      </c>
      <c r="Z37" t="s">
        <v>7</v>
      </c>
    </row>
    <row r="38" spans="2:26" x14ac:dyDescent="0.25">
      <c r="B38" t="s">
        <v>70</v>
      </c>
      <c r="C38" t="s">
        <v>3</v>
      </c>
      <c r="D38" t="s">
        <v>39</v>
      </c>
      <c r="E38" t="s">
        <v>142</v>
      </c>
      <c r="F38">
        <v>3.45</v>
      </c>
      <c r="G38">
        <v>3.79</v>
      </c>
      <c r="H38">
        <v>4.05</v>
      </c>
      <c r="I38">
        <v>4.2300000000000004</v>
      </c>
      <c r="J38">
        <v>4.4000000000000004</v>
      </c>
      <c r="K38">
        <v>4.55</v>
      </c>
      <c r="L38">
        <v>4.7300000000000004</v>
      </c>
      <c r="M38">
        <v>4.91</v>
      </c>
      <c r="N38" t="s">
        <v>7</v>
      </c>
      <c r="P38" t="str">
        <f>'2.18'!D88</f>
        <v>resid hot water</v>
      </c>
      <c r="Q38" t="str">
        <f>'2.18'!E88</f>
        <v>gas water heater</v>
      </c>
      <c r="R38">
        <f>'2.18'!F88-'2.18'!$F88</f>
        <v>0</v>
      </c>
      <c r="S38">
        <f>'2.18'!G88-'2.18'!$F88</f>
        <v>-2.0000000000000018E-2</v>
      </c>
      <c r="T38">
        <f>'2.18'!H88-'2.18'!$F88</f>
        <v>-5.2000000000000046E-2</v>
      </c>
      <c r="U38">
        <f>'2.18'!I88-'2.18'!$F88</f>
        <v>-7.8000000000000069E-2</v>
      </c>
      <c r="V38">
        <f>'2.18'!J88-'2.18'!$F88</f>
        <v>-0.126</v>
      </c>
      <c r="W38">
        <f>'2.18'!K88-'2.18'!$F88</f>
        <v>-9.4999999999999973E-2</v>
      </c>
      <c r="X38">
        <f>'2.18'!L88-'2.18'!$F88</f>
        <v>-6.700000000000006E-2</v>
      </c>
      <c r="Y38">
        <f>'2.18'!M88-'2.18'!$F88</f>
        <v>-4.9000000000000044E-2</v>
      </c>
      <c r="Z38" t="s">
        <v>7</v>
      </c>
    </row>
    <row r="39" spans="2:26" x14ac:dyDescent="0.25">
      <c r="B39" t="s">
        <v>70</v>
      </c>
      <c r="C39" t="s">
        <v>3</v>
      </c>
      <c r="D39" t="s">
        <v>39</v>
      </c>
      <c r="E39" t="s">
        <v>40</v>
      </c>
      <c r="F39">
        <v>0</v>
      </c>
      <c r="G39">
        <v>7.8499999999999993E-3</v>
      </c>
      <c r="H39">
        <v>1.26E-2</v>
      </c>
      <c r="I39">
        <v>1.7600000000000001E-2</v>
      </c>
      <c r="J39">
        <v>2.23E-2</v>
      </c>
      <c r="K39">
        <v>2.64E-2</v>
      </c>
      <c r="L39">
        <v>3.1600000000000003E-2</v>
      </c>
      <c r="M39">
        <v>3.3000000000000002E-2</v>
      </c>
      <c r="N39" t="s">
        <v>7</v>
      </c>
      <c r="P39" t="str">
        <f>'2.18'!D89</f>
        <v>resid hot water</v>
      </c>
      <c r="Q39" t="str">
        <f>'2.18'!E89</f>
        <v>gas water heater hi-eff</v>
      </c>
      <c r="R39">
        <f>'2.18'!F89-'2.18'!$F89</f>
        <v>0</v>
      </c>
      <c r="S39">
        <f>'2.18'!G89-'2.18'!$F89</f>
        <v>6.1999999999999972E-3</v>
      </c>
      <c r="T39">
        <f>'2.18'!H89-'2.18'!$F89</f>
        <v>7.5000000000000067E-3</v>
      </c>
      <c r="U39">
        <f>'2.18'!I89-'2.18'!$F89</f>
        <v>8.9000000000000051E-3</v>
      </c>
      <c r="V39">
        <f>'2.18'!J89-'2.18'!$F89</f>
        <v>9.7000000000000003E-3</v>
      </c>
      <c r="W39">
        <f>'2.18'!K89-'2.18'!$F89</f>
        <v>1.4799999999999994E-2</v>
      </c>
      <c r="X39">
        <f>'2.18'!L89-'2.18'!$F89</f>
        <v>2.0799999999999999E-2</v>
      </c>
      <c r="Y39">
        <f>'2.18'!M89-'2.18'!$F89</f>
        <v>2.4800000000000003E-2</v>
      </c>
      <c r="Z39" t="s">
        <v>7</v>
      </c>
    </row>
    <row r="40" spans="2:26" x14ac:dyDescent="0.25">
      <c r="B40" t="s">
        <v>70</v>
      </c>
      <c r="C40" t="s">
        <v>3</v>
      </c>
      <c r="D40" t="s">
        <v>183</v>
      </c>
      <c r="E40" t="s">
        <v>184</v>
      </c>
      <c r="F40">
        <v>17.7</v>
      </c>
      <c r="G40">
        <v>17</v>
      </c>
      <c r="H40">
        <v>16.2</v>
      </c>
      <c r="I40">
        <v>14.8</v>
      </c>
      <c r="J40">
        <v>13.7</v>
      </c>
      <c r="K40">
        <v>12.5</v>
      </c>
      <c r="L40">
        <v>12.9</v>
      </c>
      <c r="M40">
        <v>13.4</v>
      </c>
      <c r="N40" t="s">
        <v>174</v>
      </c>
    </row>
    <row r="41" spans="2:26" x14ac:dyDescent="0.25">
      <c r="B41" t="s">
        <v>70</v>
      </c>
      <c r="C41" t="s">
        <v>3</v>
      </c>
      <c r="D41" t="s">
        <v>183</v>
      </c>
      <c r="E41" t="s">
        <v>185</v>
      </c>
      <c r="F41">
        <v>0</v>
      </c>
      <c r="G41">
        <v>2.52</v>
      </c>
      <c r="H41">
        <v>4.88</v>
      </c>
      <c r="I41">
        <v>7.57</v>
      </c>
      <c r="J41">
        <v>9.83</v>
      </c>
      <c r="K41">
        <v>12.2</v>
      </c>
      <c r="L41">
        <v>12.7</v>
      </c>
      <c r="M41">
        <v>13.2</v>
      </c>
      <c r="N41" t="s">
        <v>174</v>
      </c>
    </row>
    <row r="42" spans="2:26" x14ac:dyDescent="0.25">
      <c r="B42" t="s">
        <v>70</v>
      </c>
      <c r="C42" t="s">
        <v>3</v>
      </c>
      <c r="D42" t="s">
        <v>186</v>
      </c>
      <c r="E42" t="s">
        <v>187</v>
      </c>
      <c r="F42">
        <v>0.10299999999999999</v>
      </c>
      <c r="G42">
        <v>9.8100000000000007E-2</v>
      </c>
      <c r="H42">
        <v>9.2700000000000005E-2</v>
      </c>
      <c r="I42">
        <v>8.4699999999999998E-2</v>
      </c>
      <c r="J42">
        <v>7.7899999999999997E-2</v>
      </c>
      <c r="K42">
        <v>7.0800000000000002E-2</v>
      </c>
      <c r="L42">
        <v>7.2999999999999995E-2</v>
      </c>
      <c r="M42">
        <v>7.51E-2</v>
      </c>
      <c r="N42" t="s">
        <v>7</v>
      </c>
    </row>
    <row r="43" spans="2:26" x14ac:dyDescent="0.25">
      <c r="B43" t="s">
        <v>70</v>
      </c>
      <c r="C43" t="s">
        <v>3</v>
      </c>
      <c r="D43" t="s">
        <v>186</v>
      </c>
      <c r="E43" t="s">
        <v>188</v>
      </c>
      <c r="F43">
        <v>0</v>
      </c>
      <c r="G43">
        <v>1.14E-2</v>
      </c>
      <c r="H43">
        <v>2.2800000000000001E-2</v>
      </c>
      <c r="I43">
        <v>3.6600000000000001E-2</v>
      </c>
      <c r="J43">
        <v>4.82E-2</v>
      </c>
      <c r="K43">
        <v>6.0100000000000001E-2</v>
      </c>
      <c r="L43">
        <v>6.2E-2</v>
      </c>
      <c r="M43">
        <v>6.3899999999999998E-2</v>
      </c>
      <c r="N43" t="s">
        <v>7</v>
      </c>
    </row>
    <row r="44" spans="2:26" x14ac:dyDescent="0.25">
      <c r="B44" t="s">
        <v>70</v>
      </c>
      <c r="C44" t="s">
        <v>3</v>
      </c>
      <c r="D44" t="s">
        <v>189</v>
      </c>
      <c r="E44" t="s">
        <v>23</v>
      </c>
      <c r="F44">
        <v>0.123</v>
      </c>
      <c r="G44">
        <v>0.13300000000000001</v>
      </c>
      <c r="H44">
        <v>0.14199999999999999</v>
      </c>
      <c r="I44">
        <v>0.14899999999999999</v>
      </c>
      <c r="J44">
        <v>0.155</v>
      </c>
      <c r="K44">
        <v>0.161</v>
      </c>
      <c r="L44">
        <v>0.16700000000000001</v>
      </c>
      <c r="M44">
        <v>0.17199999999999999</v>
      </c>
      <c r="N44" t="s">
        <v>7</v>
      </c>
    </row>
    <row r="45" spans="2:26" x14ac:dyDescent="0.25">
      <c r="B45" t="s">
        <v>70</v>
      </c>
      <c r="C45" t="s">
        <v>3</v>
      </c>
      <c r="D45" t="s">
        <v>190</v>
      </c>
      <c r="E45" t="s">
        <v>144</v>
      </c>
      <c r="F45">
        <v>0</v>
      </c>
      <c r="G45">
        <v>0</v>
      </c>
      <c r="H45">
        <v>0</v>
      </c>
      <c r="I45">
        <v>0</v>
      </c>
      <c r="J45">
        <v>0</v>
      </c>
      <c r="K45">
        <v>0</v>
      </c>
      <c r="L45">
        <v>0</v>
      </c>
      <c r="M45">
        <v>0</v>
      </c>
      <c r="N45" t="s">
        <v>7</v>
      </c>
    </row>
    <row r="46" spans="2:26" x14ac:dyDescent="0.25">
      <c r="B46" t="s">
        <v>70</v>
      </c>
      <c r="C46" t="s">
        <v>3</v>
      </c>
      <c r="D46" t="s">
        <v>190</v>
      </c>
      <c r="E46" t="s">
        <v>145</v>
      </c>
      <c r="F46">
        <v>0.56999999999999995</v>
      </c>
      <c r="G46">
        <v>0.5</v>
      </c>
      <c r="H46">
        <v>0.45700000000000002</v>
      </c>
      <c r="I46">
        <v>0.39600000000000002</v>
      </c>
      <c r="J46">
        <v>0.32400000000000001</v>
      </c>
      <c r="K46">
        <v>0.251</v>
      </c>
      <c r="L46">
        <v>0.191</v>
      </c>
      <c r="M46">
        <v>0.14799999999999999</v>
      </c>
      <c r="N46" t="s">
        <v>7</v>
      </c>
    </row>
    <row r="47" spans="2:26" x14ac:dyDescent="0.25">
      <c r="B47" t="s">
        <v>70</v>
      </c>
      <c r="C47" t="s">
        <v>3</v>
      </c>
      <c r="D47" t="s">
        <v>190</v>
      </c>
      <c r="E47" t="s">
        <v>34</v>
      </c>
      <c r="F47">
        <v>0.48599999999999999</v>
      </c>
      <c r="G47">
        <v>0.98</v>
      </c>
      <c r="H47">
        <v>1.31</v>
      </c>
      <c r="I47">
        <v>1.69</v>
      </c>
      <c r="J47">
        <v>2.14</v>
      </c>
      <c r="K47">
        <v>2.58</v>
      </c>
      <c r="L47">
        <v>2.99</v>
      </c>
      <c r="M47">
        <v>3.32</v>
      </c>
      <c r="N47" t="s">
        <v>7</v>
      </c>
    </row>
    <row r="48" spans="2:26" x14ac:dyDescent="0.25">
      <c r="B48" t="s">
        <v>70</v>
      </c>
      <c r="C48" t="s">
        <v>3</v>
      </c>
      <c r="D48" t="s">
        <v>190</v>
      </c>
      <c r="E48" t="s">
        <v>146</v>
      </c>
      <c r="F48">
        <v>0.38</v>
      </c>
      <c r="G48">
        <v>0.34499999999999997</v>
      </c>
      <c r="H48">
        <v>0.318</v>
      </c>
      <c r="I48">
        <v>0.27800000000000002</v>
      </c>
      <c r="J48">
        <v>0.22800000000000001</v>
      </c>
      <c r="K48">
        <v>0.17499999999999999</v>
      </c>
      <c r="L48">
        <v>0.127</v>
      </c>
      <c r="M48">
        <v>8.8200000000000001E-2</v>
      </c>
      <c r="N48" t="s">
        <v>7</v>
      </c>
    </row>
    <row r="49" spans="2:14" x14ac:dyDescent="0.25">
      <c r="B49" t="s">
        <v>70</v>
      </c>
      <c r="C49" t="s">
        <v>3</v>
      </c>
      <c r="D49" t="s">
        <v>190</v>
      </c>
      <c r="E49" t="s">
        <v>191</v>
      </c>
      <c r="F49">
        <v>1.9099999999999999E-2</v>
      </c>
      <c r="G49">
        <v>2.9499999999999998E-2</v>
      </c>
      <c r="H49">
        <v>3.3300000000000003E-2</v>
      </c>
      <c r="I49">
        <v>3.6799999999999999E-2</v>
      </c>
      <c r="J49">
        <v>3.9E-2</v>
      </c>
      <c r="K49">
        <v>3.8800000000000001E-2</v>
      </c>
      <c r="L49">
        <v>3.5799999999999998E-2</v>
      </c>
      <c r="M49">
        <v>3.0099999999999998E-2</v>
      </c>
      <c r="N49" t="s">
        <v>7</v>
      </c>
    </row>
    <row r="50" spans="2:14" x14ac:dyDescent="0.25">
      <c r="B50" t="s">
        <v>70</v>
      </c>
      <c r="C50" t="s">
        <v>3</v>
      </c>
      <c r="D50" t="s">
        <v>190</v>
      </c>
      <c r="E50" t="s">
        <v>35</v>
      </c>
      <c r="F50">
        <v>2.36</v>
      </c>
      <c r="G50">
        <v>2.14</v>
      </c>
      <c r="H50">
        <v>1.99</v>
      </c>
      <c r="I50">
        <v>1.77</v>
      </c>
      <c r="J50">
        <v>1.51</v>
      </c>
      <c r="K50">
        <v>1.26</v>
      </c>
      <c r="L50">
        <v>1.06</v>
      </c>
      <c r="M50">
        <v>0.91700000000000004</v>
      </c>
      <c r="N50" t="s">
        <v>7</v>
      </c>
    </row>
    <row r="51" spans="2:14" x14ac:dyDescent="0.25">
      <c r="B51" t="s">
        <v>70</v>
      </c>
      <c r="C51" t="s">
        <v>3</v>
      </c>
      <c r="D51" t="s">
        <v>190</v>
      </c>
      <c r="E51" t="s">
        <v>147</v>
      </c>
      <c r="F51">
        <v>7.3999999999999996E-2</v>
      </c>
      <c r="G51">
        <v>0.14499999999999999</v>
      </c>
      <c r="H51">
        <v>0.17699999999999999</v>
      </c>
      <c r="I51">
        <v>0.22</v>
      </c>
      <c r="J51">
        <v>0.27600000000000002</v>
      </c>
      <c r="K51">
        <v>0.33600000000000002</v>
      </c>
      <c r="L51">
        <v>0.39300000000000002</v>
      </c>
      <c r="M51">
        <v>0.436</v>
      </c>
      <c r="N51" t="s">
        <v>7</v>
      </c>
    </row>
    <row r="52" spans="2:14" x14ac:dyDescent="0.25">
      <c r="B52" t="s">
        <v>70</v>
      </c>
      <c r="C52" t="s">
        <v>3</v>
      </c>
      <c r="D52" t="s">
        <v>190</v>
      </c>
      <c r="E52" t="s">
        <v>33</v>
      </c>
      <c r="F52">
        <v>0.16800000000000001</v>
      </c>
      <c r="G52">
        <v>0.16200000000000001</v>
      </c>
      <c r="H52">
        <v>0.155</v>
      </c>
      <c r="I52">
        <v>0.14599999999999999</v>
      </c>
      <c r="J52">
        <v>0.13500000000000001</v>
      </c>
      <c r="K52">
        <v>0.124</v>
      </c>
      <c r="L52">
        <v>0.115</v>
      </c>
      <c r="M52">
        <v>0.107</v>
      </c>
      <c r="N52" t="s">
        <v>7</v>
      </c>
    </row>
    <row r="53" spans="2:14" x14ac:dyDescent="0.25">
      <c r="B53" t="s">
        <v>70</v>
      </c>
      <c r="C53" t="s">
        <v>3</v>
      </c>
      <c r="D53" t="s">
        <v>41</v>
      </c>
      <c r="E53" t="s">
        <v>37</v>
      </c>
      <c r="F53">
        <v>0</v>
      </c>
      <c r="G53">
        <v>1.1800000000000001E-3</v>
      </c>
      <c r="H53">
        <v>3.9399999999999999E-3</v>
      </c>
      <c r="I53">
        <v>1.5299999999999999E-2</v>
      </c>
      <c r="J53">
        <v>4.7300000000000002E-2</v>
      </c>
      <c r="K53">
        <v>7.2800000000000004E-2</v>
      </c>
      <c r="L53">
        <v>9.4299999999999995E-2</v>
      </c>
      <c r="M53">
        <v>0.109</v>
      </c>
      <c r="N53" t="s">
        <v>7</v>
      </c>
    </row>
    <row r="54" spans="2:14" x14ac:dyDescent="0.25">
      <c r="B54" t="s">
        <v>70</v>
      </c>
      <c r="C54" t="s">
        <v>3</v>
      </c>
      <c r="D54" t="s">
        <v>41</v>
      </c>
      <c r="E54" t="s">
        <v>148</v>
      </c>
      <c r="F54">
        <v>0.64</v>
      </c>
      <c r="G54">
        <v>0.60199999999999998</v>
      </c>
      <c r="H54">
        <v>0.61</v>
      </c>
      <c r="I54">
        <v>0.60799999999999998</v>
      </c>
      <c r="J54">
        <v>0.56799999999999995</v>
      </c>
      <c r="K54">
        <v>0.56999999999999995</v>
      </c>
      <c r="L54">
        <v>0.56999999999999995</v>
      </c>
      <c r="M54">
        <v>0.57899999999999996</v>
      </c>
      <c r="N54" t="s">
        <v>7</v>
      </c>
    </row>
    <row r="55" spans="2:14" x14ac:dyDescent="0.25">
      <c r="B55" t="s">
        <v>70</v>
      </c>
      <c r="C55" t="s">
        <v>3</v>
      </c>
      <c r="D55" t="s">
        <v>41</v>
      </c>
      <c r="E55" t="s">
        <v>192</v>
      </c>
      <c r="F55">
        <v>0</v>
      </c>
      <c r="G55">
        <v>0.14299999999999999</v>
      </c>
      <c r="H55">
        <v>0.252</v>
      </c>
      <c r="I55">
        <v>0.35199999999999998</v>
      </c>
      <c r="J55">
        <v>0.48299999999999998</v>
      </c>
      <c r="K55">
        <v>0.48499999999999999</v>
      </c>
      <c r="L55">
        <v>0.48699999999999999</v>
      </c>
      <c r="M55">
        <v>0.496</v>
      </c>
      <c r="N55" t="s">
        <v>7</v>
      </c>
    </row>
    <row r="56" spans="2:14" x14ac:dyDescent="0.25">
      <c r="B56" t="s">
        <v>70</v>
      </c>
      <c r="C56" t="s">
        <v>3</v>
      </c>
      <c r="D56" t="s">
        <v>41</v>
      </c>
      <c r="E56" t="s">
        <v>149</v>
      </c>
      <c r="F56">
        <v>5.6399999999999999E-2</v>
      </c>
      <c r="G56">
        <v>5.04E-2</v>
      </c>
      <c r="H56">
        <v>4.5499999999999999E-2</v>
      </c>
      <c r="I56">
        <v>4.0399999999999998E-2</v>
      </c>
      <c r="J56">
        <v>3.1399999999999997E-2</v>
      </c>
      <c r="K56">
        <v>3.2399999999999998E-2</v>
      </c>
      <c r="L56">
        <v>3.3799999999999997E-2</v>
      </c>
      <c r="M56">
        <v>3.5400000000000001E-2</v>
      </c>
      <c r="N56" t="s">
        <v>7</v>
      </c>
    </row>
    <row r="57" spans="2:14" x14ac:dyDescent="0.25">
      <c r="B57" t="s">
        <v>70</v>
      </c>
      <c r="C57" t="s">
        <v>3</v>
      </c>
      <c r="D57" t="s">
        <v>41</v>
      </c>
      <c r="E57" t="s">
        <v>193</v>
      </c>
      <c r="F57">
        <v>6.7200000000000003E-3</v>
      </c>
      <c r="G57">
        <v>8.5000000000000006E-3</v>
      </c>
      <c r="H57">
        <v>9.1999999999999998E-3</v>
      </c>
      <c r="I57">
        <v>9.8799999999999999E-3</v>
      </c>
      <c r="J57">
        <v>1.0699999999999999E-2</v>
      </c>
      <c r="K57">
        <v>1.11E-2</v>
      </c>
      <c r="L57">
        <v>1.1599999999999999E-2</v>
      </c>
      <c r="M57">
        <v>1.1900000000000001E-2</v>
      </c>
      <c r="N57" t="s">
        <v>7</v>
      </c>
    </row>
    <row r="58" spans="2:14" x14ac:dyDescent="0.25">
      <c r="B58" t="s">
        <v>70</v>
      </c>
      <c r="C58" t="s">
        <v>3</v>
      </c>
      <c r="D58" t="s">
        <v>41</v>
      </c>
      <c r="E58" t="s">
        <v>150</v>
      </c>
      <c r="F58">
        <v>0.65600000000000003</v>
      </c>
      <c r="G58">
        <v>0.63600000000000001</v>
      </c>
      <c r="H58">
        <v>0.60399999999999998</v>
      </c>
      <c r="I58">
        <v>0.57799999999999996</v>
      </c>
      <c r="J58">
        <v>0.53</v>
      </c>
      <c r="K58">
        <v>0.56100000000000005</v>
      </c>
      <c r="L58">
        <v>0.58899999999999997</v>
      </c>
      <c r="M58">
        <v>0.60699999999999998</v>
      </c>
      <c r="N58" t="s">
        <v>7</v>
      </c>
    </row>
    <row r="59" spans="2:14" x14ac:dyDescent="0.25">
      <c r="B59" t="s">
        <v>70</v>
      </c>
      <c r="C59" t="s">
        <v>3</v>
      </c>
      <c r="D59" t="s">
        <v>41</v>
      </c>
      <c r="E59" t="s">
        <v>151</v>
      </c>
      <c r="F59">
        <v>8.72E-2</v>
      </c>
      <c r="G59">
        <v>9.3399999999999997E-2</v>
      </c>
      <c r="H59">
        <v>9.4700000000000006E-2</v>
      </c>
      <c r="I59">
        <v>9.6100000000000005E-2</v>
      </c>
      <c r="J59">
        <v>9.69E-2</v>
      </c>
      <c r="K59">
        <v>0.10199999999999999</v>
      </c>
      <c r="L59">
        <v>0.108</v>
      </c>
      <c r="M59">
        <v>0.112</v>
      </c>
      <c r="N59" t="s">
        <v>7</v>
      </c>
    </row>
    <row r="60" spans="2:14" x14ac:dyDescent="0.25">
      <c r="B60" t="s">
        <v>70</v>
      </c>
      <c r="C60" t="s">
        <v>3</v>
      </c>
      <c r="D60" t="s">
        <v>194</v>
      </c>
      <c r="E60" t="s">
        <v>153</v>
      </c>
      <c r="F60">
        <v>0.86</v>
      </c>
      <c r="G60">
        <v>1.06</v>
      </c>
      <c r="H60">
        <v>0.96699999999999997</v>
      </c>
      <c r="I60">
        <v>0.83199999999999996</v>
      </c>
      <c r="J60">
        <v>0.80800000000000005</v>
      </c>
      <c r="K60">
        <v>0.85399999999999998</v>
      </c>
      <c r="L60">
        <v>0.88900000000000001</v>
      </c>
      <c r="M60">
        <v>0.91700000000000004</v>
      </c>
      <c r="N60" t="s">
        <v>154</v>
      </c>
    </row>
    <row r="61" spans="2:14" x14ac:dyDescent="0.25">
      <c r="B61" t="s">
        <v>70</v>
      </c>
      <c r="C61" t="s">
        <v>3</v>
      </c>
      <c r="D61" t="s">
        <v>194</v>
      </c>
      <c r="E61" t="s">
        <v>155</v>
      </c>
      <c r="F61">
        <v>2.2799999999999998</v>
      </c>
      <c r="G61">
        <v>1.23</v>
      </c>
      <c r="H61">
        <v>9.5399999999999999E-2</v>
      </c>
      <c r="I61">
        <v>6.0499999999999998E-2</v>
      </c>
      <c r="J61">
        <v>5.7599999999999998E-2</v>
      </c>
      <c r="K61">
        <v>5.8999999999999997E-2</v>
      </c>
      <c r="L61">
        <v>6.0499999999999998E-2</v>
      </c>
      <c r="M61">
        <v>6.2399999999999997E-2</v>
      </c>
      <c r="N61" t="s">
        <v>154</v>
      </c>
    </row>
    <row r="62" spans="2:14" x14ac:dyDescent="0.25">
      <c r="B62" t="s">
        <v>70</v>
      </c>
      <c r="C62" t="s">
        <v>3</v>
      </c>
      <c r="D62" t="s">
        <v>194</v>
      </c>
      <c r="E62" t="s">
        <v>156</v>
      </c>
      <c r="F62">
        <v>0</v>
      </c>
      <c r="G62">
        <v>1.35</v>
      </c>
      <c r="H62">
        <v>2.78</v>
      </c>
      <c r="I62">
        <v>3.14</v>
      </c>
      <c r="J62">
        <v>3.32</v>
      </c>
      <c r="K62">
        <v>3.43</v>
      </c>
      <c r="L62">
        <v>3.53</v>
      </c>
      <c r="M62">
        <v>3.63</v>
      </c>
      <c r="N62" t="s">
        <v>154</v>
      </c>
    </row>
    <row r="63" spans="2:14" x14ac:dyDescent="0.25">
      <c r="B63" t="s">
        <v>70</v>
      </c>
      <c r="C63" t="s">
        <v>3</v>
      </c>
      <c r="D63" t="s">
        <v>195</v>
      </c>
      <c r="E63" t="s">
        <v>23</v>
      </c>
      <c r="F63">
        <v>1.06</v>
      </c>
      <c r="G63">
        <v>1.17</v>
      </c>
      <c r="H63">
        <v>1.26</v>
      </c>
      <c r="I63">
        <v>1.32</v>
      </c>
      <c r="J63">
        <v>1.36</v>
      </c>
      <c r="K63">
        <v>1.4</v>
      </c>
      <c r="L63">
        <v>1.45</v>
      </c>
      <c r="M63">
        <v>1.49</v>
      </c>
      <c r="N63" t="s">
        <v>7</v>
      </c>
    </row>
    <row r="64" spans="2:14" x14ac:dyDescent="0.25">
      <c r="B64" t="s">
        <v>70</v>
      </c>
      <c r="C64" t="s">
        <v>3</v>
      </c>
      <c r="D64" t="s">
        <v>195</v>
      </c>
      <c r="E64" t="s">
        <v>9</v>
      </c>
      <c r="F64">
        <v>0.15</v>
      </c>
      <c r="G64">
        <v>0.125</v>
      </c>
      <c r="H64">
        <v>0.113</v>
      </c>
      <c r="I64">
        <v>0.12</v>
      </c>
      <c r="J64">
        <v>0.13100000000000001</v>
      </c>
      <c r="K64">
        <v>0.14499999999999999</v>
      </c>
      <c r="L64">
        <v>0.15</v>
      </c>
      <c r="M64">
        <v>0.153</v>
      </c>
      <c r="N64" t="s">
        <v>7</v>
      </c>
    </row>
    <row r="65" spans="2:14" x14ac:dyDescent="0.25">
      <c r="B65" t="s">
        <v>70</v>
      </c>
      <c r="C65" t="s">
        <v>3</v>
      </c>
      <c r="D65" t="s">
        <v>195</v>
      </c>
      <c r="E65" t="s">
        <v>13</v>
      </c>
      <c r="F65">
        <v>2.53E-2</v>
      </c>
      <c r="G65">
        <v>1.9699999999999999E-2</v>
      </c>
      <c r="H65">
        <v>1.77E-2</v>
      </c>
      <c r="I65">
        <v>1.8499999999999999E-2</v>
      </c>
      <c r="J65">
        <v>1.9699999999999999E-2</v>
      </c>
      <c r="K65">
        <v>2.1499999999999998E-2</v>
      </c>
      <c r="L65">
        <v>2.2599999999999999E-2</v>
      </c>
      <c r="M65">
        <v>2.3699999999999999E-2</v>
      </c>
      <c r="N65" t="s">
        <v>7</v>
      </c>
    </row>
    <row r="66" spans="2:14" x14ac:dyDescent="0.25">
      <c r="B66" t="s">
        <v>70</v>
      </c>
      <c r="C66" t="s">
        <v>3</v>
      </c>
      <c r="D66" t="s">
        <v>196</v>
      </c>
      <c r="E66" t="s">
        <v>197</v>
      </c>
      <c r="F66">
        <v>0.88200000000000001</v>
      </c>
      <c r="G66">
        <v>0.86499999999999999</v>
      </c>
      <c r="H66">
        <v>0.84899999999999998</v>
      </c>
      <c r="I66">
        <v>0.81499999999999995</v>
      </c>
      <c r="J66">
        <v>0.78700000000000003</v>
      </c>
      <c r="K66">
        <v>0.75600000000000001</v>
      </c>
      <c r="L66">
        <v>0.78</v>
      </c>
      <c r="M66">
        <v>0.80200000000000005</v>
      </c>
      <c r="N66" t="s">
        <v>7</v>
      </c>
    </row>
    <row r="67" spans="2:14" x14ac:dyDescent="0.25">
      <c r="B67" t="s">
        <v>70</v>
      </c>
      <c r="C67" t="s">
        <v>3</v>
      </c>
      <c r="D67" t="s">
        <v>196</v>
      </c>
      <c r="E67" t="s">
        <v>198</v>
      </c>
      <c r="F67">
        <v>0</v>
      </c>
      <c r="G67">
        <v>7.0599999999999996E-2</v>
      </c>
      <c r="H67">
        <v>0.14000000000000001</v>
      </c>
      <c r="I67">
        <v>0.222</v>
      </c>
      <c r="J67">
        <v>0.29099999999999998</v>
      </c>
      <c r="K67">
        <v>0.36299999999999999</v>
      </c>
      <c r="L67">
        <v>0.375</v>
      </c>
      <c r="M67">
        <v>0.38700000000000001</v>
      </c>
      <c r="N67" t="s">
        <v>7</v>
      </c>
    </row>
    <row r="68" spans="2:14" x14ac:dyDescent="0.25">
      <c r="B68" t="s">
        <v>70</v>
      </c>
      <c r="C68" t="s">
        <v>3</v>
      </c>
      <c r="D68" t="s">
        <v>199</v>
      </c>
      <c r="E68" t="s">
        <v>23</v>
      </c>
      <c r="F68">
        <v>0.33500000000000002</v>
      </c>
      <c r="G68">
        <v>0.36199999999999999</v>
      </c>
      <c r="H68">
        <v>0.38600000000000001</v>
      </c>
      <c r="I68">
        <v>0.40600000000000003</v>
      </c>
      <c r="J68">
        <v>0.42299999999999999</v>
      </c>
      <c r="K68">
        <v>0.44</v>
      </c>
      <c r="L68">
        <v>0.45400000000000001</v>
      </c>
      <c r="M68">
        <v>0.46800000000000003</v>
      </c>
      <c r="N68" t="s">
        <v>7</v>
      </c>
    </row>
  </sheetData>
  <pageMargins left="0.7" right="0.7" top="0.75" bottom="0.75" header="0.3" footer="0.3"/>
  <pageSetup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354F-6F32-4E93-B0BB-3AA7CC160597}">
  <dimension ref="A1:Z67"/>
  <sheetViews>
    <sheetView workbookViewId="0">
      <selection activeCell="A2" sqref="A2"/>
    </sheetView>
  </sheetViews>
  <sheetFormatPr defaultRowHeight="15" x14ac:dyDescent="0.25"/>
  <sheetData>
    <row r="1" spans="1:1" ht="15.75" x14ac:dyDescent="0.25">
      <c r="A1" s="10" t="s">
        <v>1256</v>
      </c>
    </row>
    <row r="26" spans="2:26" x14ac:dyDescent="0.25">
      <c r="B26" t="s">
        <v>0</v>
      </c>
      <c r="C26" t="s">
        <v>1</v>
      </c>
      <c r="D26" t="s">
        <v>20</v>
      </c>
      <c r="E26" t="s">
        <v>31</v>
      </c>
      <c r="F26">
        <v>2015</v>
      </c>
      <c r="G26">
        <v>2020</v>
      </c>
      <c r="H26">
        <v>2025</v>
      </c>
      <c r="I26">
        <v>2030</v>
      </c>
      <c r="J26">
        <v>2035</v>
      </c>
      <c r="K26">
        <v>2040</v>
      </c>
      <c r="L26">
        <v>2045</v>
      </c>
      <c r="M26">
        <v>2050</v>
      </c>
      <c r="N26" t="s">
        <v>2</v>
      </c>
      <c r="P26" t="s">
        <v>219</v>
      </c>
      <c r="Q26" t="s">
        <v>991</v>
      </c>
      <c r="R26">
        <v>2015</v>
      </c>
      <c r="S26">
        <v>2020</v>
      </c>
      <c r="T26">
        <v>2025</v>
      </c>
      <c r="U26">
        <v>2030</v>
      </c>
      <c r="V26">
        <v>2035</v>
      </c>
      <c r="W26">
        <v>2040</v>
      </c>
      <c r="X26">
        <v>2045</v>
      </c>
      <c r="Y26">
        <v>2050</v>
      </c>
    </row>
    <row r="27" spans="2:26" x14ac:dyDescent="0.25">
      <c r="B27" t="s">
        <v>70</v>
      </c>
      <c r="C27" t="s">
        <v>3</v>
      </c>
      <c r="D27" t="s">
        <v>168</v>
      </c>
      <c r="E27" t="s">
        <v>169</v>
      </c>
      <c r="F27">
        <v>102</v>
      </c>
      <c r="G27">
        <v>98.1</v>
      </c>
      <c r="H27">
        <v>97.2</v>
      </c>
      <c r="I27">
        <v>95</v>
      </c>
      <c r="J27">
        <v>90.3</v>
      </c>
      <c r="K27">
        <v>94.9</v>
      </c>
      <c r="L27">
        <v>98.9</v>
      </c>
      <c r="M27">
        <v>103</v>
      </c>
      <c r="N27" t="s">
        <v>170</v>
      </c>
      <c r="P27" t="s">
        <v>1211</v>
      </c>
      <c r="Q27" t="s">
        <v>1203</v>
      </c>
      <c r="R27">
        <f>SUM('2.18'!F90:F92)</f>
        <v>3.1399999999999997</v>
      </c>
      <c r="S27">
        <f>SUM('2.18'!G90:G92)</f>
        <v>3.64</v>
      </c>
      <c r="T27">
        <f>SUM('2.18'!H90:H92)</f>
        <v>3.8423999999999996</v>
      </c>
      <c r="U27">
        <f>SUM('2.18'!I90:I92)</f>
        <v>4.0324999999999998</v>
      </c>
      <c r="V27">
        <f>SUM('2.18'!J90:J92)</f>
        <v>4.1856</v>
      </c>
      <c r="W27">
        <f>SUM('2.18'!K90:K92)</f>
        <v>4.343</v>
      </c>
      <c r="X27">
        <f>SUM('2.18'!L90:L92)</f>
        <v>4.4794999999999998</v>
      </c>
      <c r="Y27">
        <f>SUM('2.18'!M90:M92)</f>
        <v>4.6093999999999999</v>
      </c>
      <c r="Z27" t="s">
        <v>154</v>
      </c>
    </row>
    <row r="28" spans="2:26" x14ac:dyDescent="0.25">
      <c r="B28" t="s">
        <v>70</v>
      </c>
      <c r="C28" t="s">
        <v>3</v>
      </c>
      <c r="D28" t="s">
        <v>168</v>
      </c>
      <c r="E28" t="s">
        <v>171</v>
      </c>
      <c r="F28">
        <v>0</v>
      </c>
      <c r="G28">
        <v>14</v>
      </c>
      <c r="H28">
        <v>25.4</v>
      </c>
      <c r="I28">
        <v>36</v>
      </c>
      <c r="J28">
        <v>47.9</v>
      </c>
      <c r="K28">
        <v>50</v>
      </c>
      <c r="L28">
        <v>52.4</v>
      </c>
      <c r="M28">
        <v>54.7</v>
      </c>
      <c r="N28" t="s">
        <v>170</v>
      </c>
      <c r="P28" t="s">
        <v>1190</v>
      </c>
      <c r="R28">
        <f t="shared" ref="R28:Y28" si="0">R27/$R27</f>
        <v>1</v>
      </c>
      <c r="S28">
        <f t="shared" si="0"/>
        <v>1.1592356687898091</v>
      </c>
      <c r="T28">
        <f t="shared" si="0"/>
        <v>1.2236942675159235</v>
      </c>
      <c r="U28">
        <f t="shared" si="0"/>
        <v>1.2842356687898089</v>
      </c>
      <c r="V28">
        <f t="shared" si="0"/>
        <v>1.3329936305732486</v>
      </c>
      <c r="W28">
        <f t="shared" si="0"/>
        <v>1.3831210191082803</v>
      </c>
      <c r="X28">
        <f t="shared" si="0"/>
        <v>1.4265923566878982</v>
      </c>
      <c r="Y28">
        <f t="shared" si="0"/>
        <v>1.4679617834394907</v>
      </c>
      <c r="Z28" t="s">
        <v>1209</v>
      </c>
    </row>
    <row r="29" spans="2:26" x14ac:dyDescent="0.25">
      <c r="B29" t="s">
        <v>70</v>
      </c>
      <c r="C29" t="s">
        <v>3</v>
      </c>
      <c r="D29" t="s">
        <v>172</v>
      </c>
      <c r="E29" t="s">
        <v>173</v>
      </c>
      <c r="F29">
        <v>35.299999999999997</v>
      </c>
      <c r="G29">
        <v>35.799999999999997</v>
      </c>
      <c r="H29">
        <v>37.5</v>
      </c>
      <c r="I29">
        <v>39</v>
      </c>
      <c r="J29">
        <v>39.9</v>
      </c>
      <c r="K29">
        <v>42.1</v>
      </c>
      <c r="L29">
        <v>44.1</v>
      </c>
      <c r="M29">
        <v>46</v>
      </c>
      <c r="N29" t="s">
        <v>174</v>
      </c>
    </row>
    <row r="30" spans="2:26" x14ac:dyDescent="0.25">
      <c r="B30" t="s">
        <v>70</v>
      </c>
      <c r="C30" t="s">
        <v>3</v>
      </c>
      <c r="D30" t="s">
        <v>172</v>
      </c>
      <c r="E30" t="s">
        <v>175</v>
      </c>
      <c r="F30">
        <v>0</v>
      </c>
      <c r="G30">
        <v>1.58</v>
      </c>
      <c r="H30">
        <v>3.05</v>
      </c>
      <c r="I30">
        <v>4.49</v>
      </c>
      <c r="J30">
        <v>6.12</v>
      </c>
      <c r="K30">
        <v>6.45</v>
      </c>
      <c r="L30">
        <v>6.77</v>
      </c>
      <c r="M30">
        <v>7.06</v>
      </c>
      <c r="N30" t="s">
        <v>174</v>
      </c>
      <c r="P30" t="s">
        <v>1205</v>
      </c>
    </row>
    <row r="31" spans="2:26" x14ac:dyDescent="0.25">
      <c r="B31" t="s">
        <v>70</v>
      </c>
      <c r="C31" t="s">
        <v>3</v>
      </c>
      <c r="D31" t="s">
        <v>176</v>
      </c>
      <c r="E31" t="s">
        <v>23</v>
      </c>
      <c r="F31">
        <v>0.13200000000000001</v>
      </c>
      <c r="G31">
        <v>0.14299999999999999</v>
      </c>
      <c r="H31">
        <v>0.153</v>
      </c>
      <c r="I31">
        <v>0.161</v>
      </c>
      <c r="J31">
        <v>0.16800000000000001</v>
      </c>
      <c r="K31">
        <v>0.17399999999999999</v>
      </c>
      <c r="L31">
        <v>0.18</v>
      </c>
      <c r="M31">
        <v>0.185</v>
      </c>
      <c r="N31" t="s">
        <v>7</v>
      </c>
      <c r="P31" t="s">
        <v>219</v>
      </c>
      <c r="Q31" t="s">
        <v>991</v>
      </c>
      <c r="R31">
        <v>2015</v>
      </c>
      <c r="S31">
        <v>2020</v>
      </c>
      <c r="T31">
        <v>2025</v>
      </c>
      <c r="U31">
        <v>2030</v>
      </c>
      <c r="V31">
        <v>2035</v>
      </c>
      <c r="W31">
        <v>2040</v>
      </c>
      <c r="X31">
        <v>2045</v>
      </c>
      <c r="Y31">
        <v>2050</v>
      </c>
    </row>
    <row r="32" spans="2:26" x14ac:dyDescent="0.25">
      <c r="B32" t="s">
        <v>70</v>
      </c>
      <c r="C32" t="s">
        <v>3</v>
      </c>
      <c r="D32" t="s">
        <v>177</v>
      </c>
      <c r="E32" t="s">
        <v>178</v>
      </c>
      <c r="F32">
        <v>6.2600000000000003E-2</v>
      </c>
      <c r="G32">
        <v>7.0400000000000004E-2</v>
      </c>
      <c r="H32">
        <v>8.0199999999999994E-2</v>
      </c>
      <c r="I32">
        <v>9.0999999999999998E-2</v>
      </c>
      <c r="J32">
        <v>0.1</v>
      </c>
      <c r="K32">
        <v>0.109</v>
      </c>
      <c r="L32">
        <v>0.112</v>
      </c>
      <c r="M32">
        <v>0.115</v>
      </c>
      <c r="N32" t="s">
        <v>7</v>
      </c>
      <c r="P32" t="str">
        <f>'2.18'!D90</f>
        <v>resid lighting</v>
      </c>
      <c r="Q32" t="str">
        <f>'2.18'!E90</f>
        <v>fluorescent</v>
      </c>
      <c r="R32">
        <f>'2.18'!F90-'2.18'!$F90</f>
        <v>0</v>
      </c>
      <c r="S32">
        <f>'2.18'!G90-'2.18'!$F90</f>
        <v>0.20000000000000007</v>
      </c>
      <c r="T32">
        <f>'2.18'!H90-'2.18'!$F90</f>
        <v>0.10699999999999998</v>
      </c>
      <c r="U32">
        <f>'2.18'!I90-'2.18'!$F90</f>
        <v>-2.8000000000000025E-2</v>
      </c>
      <c r="V32">
        <f>'2.18'!J90-'2.18'!$F90</f>
        <v>-5.1999999999999935E-2</v>
      </c>
      <c r="W32">
        <f>'2.18'!K90-'2.18'!$F90</f>
        <v>-6.0000000000000053E-3</v>
      </c>
      <c r="X32">
        <f>'2.18'!L90-'2.18'!$F90</f>
        <v>2.9000000000000026E-2</v>
      </c>
      <c r="Y32">
        <f>'2.18'!M90-'2.18'!$F90</f>
        <v>5.7000000000000051E-2</v>
      </c>
      <c r="Z32" t="s">
        <v>154</v>
      </c>
    </row>
    <row r="33" spans="2:26" x14ac:dyDescent="0.25">
      <c r="B33" t="s">
        <v>70</v>
      </c>
      <c r="C33" t="s">
        <v>3</v>
      </c>
      <c r="D33" t="s">
        <v>177</v>
      </c>
      <c r="E33" t="s">
        <v>179</v>
      </c>
      <c r="F33">
        <v>5.2400000000000002E-2</v>
      </c>
      <c r="G33">
        <v>4.8599999999999997E-2</v>
      </c>
      <c r="H33">
        <v>4.3400000000000001E-2</v>
      </c>
      <c r="I33">
        <v>3.6299999999999999E-2</v>
      </c>
      <c r="J33">
        <v>3.0300000000000001E-2</v>
      </c>
      <c r="K33">
        <v>2.4500000000000001E-2</v>
      </c>
      <c r="L33">
        <v>2.5499999999999998E-2</v>
      </c>
      <c r="M33">
        <v>2.63E-2</v>
      </c>
      <c r="N33" t="s">
        <v>7</v>
      </c>
      <c r="P33" t="str">
        <f>'2.18'!D91</f>
        <v>resid lighting</v>
      </c>
      <c r="Q33" t="str">
        <f>'2.18'!E91</f>
        <v>incandescent</v>
      </c>
      <c r="R33">
        <f>'2.18'!F91-'2.18'!$F91</f>
        <v>0</v>
      </c>
      <c r="S33">
        <f>'2.18'!G91-'2.18'!$F91</f>
        <v>-1.0499999999999998</v>
      </c>
      <c r="T33">
        <f>'2.18'!H91-'2.18'!$F91</f>
        <v>-2.1845999999999997</v>
      </c>
      <c r="U33">
        <f>'2.18'!I91-'2.18'!$F91</f>
        <v>-2.2195</v>
      </c>
      <c r="V33">
        <f>'2.18'!J91-'2.18'!$F91</f>
        <v>-2.2223999999999999</v>
      </c>
      <c r="W33">
        <f>'2.18'!K91-'2.18'!$F91</f>
        <v>-2.2209999999999996</v>
      </c>
      <c r="X33">
        <f>'2.18'!L91-'2.18'!$F91</f>
        <v>-2.2195</v>
      </c>
      <c r="Y33">
        <f>'2.18'!M91-'2.18'!$F91</f>
        <v>-2.2176</v>
      </c>
      <c r="Z33" t="s">
        <v>154</v>
      </c>
    </row>
    <row r="34" spans="2:26" x14ac:dyDescent="0.25">
      <c r="B34" t="s">
        <v>70</v>
      </c>
      <c r="C34" t="s">
        <v>3</v>
      </c>
      <c r="D34" t="s">
        <v>177</v>
      </c>
      <c r="E34" t="s">
        <v>180</v>
      </c>
      <c r="F34">
        <v>0</v>
      </c>
      <c r="G34">
        <v>3.7499999999999999E-3</v>
      </c>
      <c r="H34">
        <v>6.7999999999999996E-3</v>
      </c>
      <c r="I34">
        <v>1.0500000000000001E-2</v>
      </c>
      <c r="J34">
        <v>1.3599999999999999E-2</v>
      </c>
      <c r="K34">
        <v>1.7000000000000001E-2</v>
      </c>
      <c r="L34">
        <v>1.77E-2</v>
      </c>
      <c r="M34">
        <v>1.83E-2</v>
      </c>
      <c r="N34" t="s">
        <v>7</v>
      </c>
      <c r="P34" t="str">
        <f>'2.18'!D92</f>
        <v>resid lighting</v>
      </c>
      <c r="Q34" t="str">
        <f>'2.18'!E92</f>
        <v>solid state</v>
      </c>
      <c r="R34">
        <f>'2.18'!F92-'2.18'!$F92</f>
        <v>0</v>
      </c>
      <c r="S34">
        <f>'2.18'!G92-'2.18'!$F92</f>
        <v>1.35</v>
      </c>
      <c r="T34">
        <f>'2.18'!H92-'2.18'!$F92</f>
        <v>2.78</v>
      </c>
      <c r="U34">
        <f>'2.18'!I92-'2.18'!$F92</f>
        <v>3.14</v>
      </c>
      <c r="V34">
        <f>'2.18'!J92-'2.18'!$F92</f>
        <v>3.32</v>
      </c>
      <c r="W34">
        <f>'2.18'!K92-'2.18'!$F92</f>
        <v>3.43</v>
      </c>
      <c r="X34">
        <f>'2.18'!L92-'2.18'!$F92</f>
        <v>3.53</v>
      </c>
      <c r="Y34">
        <f>'2.18'!M92-'2.18'!$F92</f>
        <v>3.63</v>
      </c>
      <c r="Z34" t="s">
        <v>154</v>
      </c>
    </row>
    <row r="35" spans="2:26" x14ac:dyDescent="0.25">
      <c r="B35" t="s">
        <v>70</v>
      </c>
      <c r="C35" t="s">
        <v>3</v>
      </c>
      <c r="D35" t="s">
        <v>177</v>
      </c>
      <c r="E35" t="s">
        <v>181</v>
      </c>
      <c r="F35">
        <v>5.7000000000000002E-3</v>
      </c>
      <c r="G35">
        <v>5.1599999999999997E-3</v>
      </c>
      <c r="H35">
        <v>4.5100000000000001E-3</v>
      </c>
      <c r="I35">
        <v>3.62E-3</v>
      </c>
      <c r="J35">
        <v>2.8500000000000001E-3</v>
      </c>
      <c r="K35">
        <v>2.0899999999999998E-3</v>
      </c>
      <c r="L35">
        <v>2.16E-3</v>
      </c>
      <c r="M35">
        <v>2.2799999999999999E-3</v>
      </c>
      <c r="N35" t="s">
        <v>7</v>
      </c>
    </row>
    <row r="36" spans="2:26" x14ac:dyDescent="0.25">
      <c r="B36" t="s">
        <v>70</v>
      </c>
      <c r="C36" t="s">
        <v>3</v>
      </c>
      <c r="D36" t="s">
        <v>177</v>
      </c>
      <c r="E36" t="s">
        <v>182</v>
      </c>
      <c r="F36">
        <v>0</v>
      </c>
      <c r="G36">
        <v>3.9100000000000002E-4</v>
      </c>
      <c r="H36">
        <v>7.2099999999999996E-4</v>
      </c>
      <c r="I36">
        <v>1.1100000000000001E-3</v>
      </c>
      <c r="J36">
        <v>1.42E-3</v>
      </c>
      <c r="K36">
        <v>1.7700000000000001E-3</v>
      </c>
      <c r="L36">
        <v>1.83E-3</v>
      </c>
      <c r="M36">
        <v>1.9300000000000001E-3</v>
      </c>
      <c r="N36" t="s">
        <v>7</v>
      </c>
    </row>
    <row r="37" spans="2:26" x14ac:dyDescent="0.25">
      <c r="B37" t="s">
        <v>70</v>
      </c>
      <c r="C37" t="s">
        <v>3</v>
      </c>
      <c r="D37" t="s">
        <v>39</v>
      </c>
      <c r="E37" t="s">
        <v>142</v>
      </c>
      <c r="F37">
        <v>3.45</v>
      </c>
      <c r="G37">
        <v>3.79</v>
      </c>
      <c r="H37">
        <v>4.05</v>
      </c>
      <c r="I37">
        <v>4.2300000000000004</v>
      </c>
      <c r="J37">
        <v>4.4000000000000004</v>
      </c>
      <c r="K37">
        <v>4.55</v>
      </c>
      <c r="L37">
        <v>4.7300000000000004</v>
      </c>
      <c r="M37">
        <v>4.91</v>
      </c>
      <c r="N37" t="s">
        <v>7</v>
      </c>
    </row>
    <row r="38" spans="2:26" x14ac:dyDescent="0.25">
      <c r="B38" t="s">
        <v>70</v>
      </c>
      <c r="C38" t="s">
        <v>3</v>
      </c>
      <c r="D38" t="s">
        <v>39</v>
      </c>
      <c r="E38" t="s">
        <v>40</v>
      </c>
      <c r="F38">
        <v>0</v>
      </c>
      <c r="G38">
        <v>7.8499999999999993E-3</v>
      </c>
      <c r="H38">
        <v>1.26E-2</v>
      </c>
      <c r="I38">
        <v>1.7600000000000001E-2</v>
      </c>
      <c r="J38">
        <v>2.23E-2</v>
      </c>
      <c r="K38">
        <v>2.64E-2</v>
      </c>
      <c r="L38">
        <v>3.1600000000000003E-2</v>
      </c>
      <c r="M38">
        <v>3.3000000000000002E-2</v>
      </c>
      <c r="N38" t="s">
        <v>7</v>
      </c>
    </row>
    <row r="39" spans="2:26" x14ac:dyDescent="0.25">
      <c r="B39" t="s">
        <v>70</v>
      </c>
      <c r="C39" t="s">
        <v>3</v>
      </c>
      <c r="D39" t="s">
        <v>183</v>
      </c>
      <c r="E39" t="s">
        <v>184</v>
      </c>
      <c r="F39">
        <v>17.7</v>
      </c>
      <c r="G39">
        <v>17</v>
      </c>
      <c r="H39">
        <v>16.2</v>
      </c>
      <c r="I39">
        <v>14.8</v>
      </c>
      <c r="J39">
        <v>13.7</v>
      </c>
      <c r="K39">
        <v>12.5</v>
      </c>
      <c r="L39">
        <v>12.9</v>
      </c>
      <c r="M39">
        <v>13.4</v>
      </c>
      <c r="N39" t="s">
        <v>174</v>
      </c>
    </row>
    <row r="40" spans="2:26" x14ac:dyDescent="0.25">
      <c r="B40" t="s">
        <v>70</v>
      </c>
      <c r="C40" t="s">
        <v>3</v>
      </c>
      <c r="D40" t="s">
        <v>183</v>
      </c>
      <c r="E40" t="s">
        <v>185</v>
      </c>
      <c r="F40">
        <v>0</v>
      </c>
      <c r="G40">
        <v>2.52</v>
      </c>
      <c r="H40">
        <v>4.88</v>
      </c>
      <c r="I40">
        <v>7.57</v>
      </c>
      <c r="J40">
        <v>9.83</v>
      </c>
      <c r="K40">
        <v>12.2</v>
      </c>
      <c r="L40">
        <v>12.7</v>
      </c>
      <c r="M40">
        <v>13.2</v>
      </c>
      <c r="N40" t="s">
        <v>174</v>
      </c>
    </row>
    <row r="41" spans="2:26" x14ac:dyDescent="0.25">
      <c r="B41" t="s">
        <v>70</v>
      </c>
      <c r="C41" t="s">
        <v>3</v>
      </c>
      <c r="D41" t="s">
        <v>186</v>
      </c>
      <c r="E41" t="s">
        <v>187</v>
      </c>
      <c r="F41">
        <v>0.10299999999999999</v>
      </c>
      <c r="G41">
        <v>9.8100000000000007E-2</v>
      </c>
      <c r="H41">
        <v>9.2700000000000005E-2</v>
      </c>
      <c r="I41">
        <v>8.4699999999999998E-2</v>
      </c>
      <c r="J41">
        <v>7.7899999999999997E-2</v>
      </c>
      <c r="K41">
        <v>7.0800000000000002E-2</v>
      </c>
      <c r="L41">
        <v>7.2999999999999995E-2</v>
      </c>
      <c r="M41">
        <v>7.51E-2</v>
      </c>
      <c r="N41" t="s">
        <v>7</v>
      </c>
    </row>
    <row r="42" spans="2:26" x14ac:dyDescent="0.25">
      <c r="B42" t="s">
        <v>70</v>
      </c>
      <c r="C42" t="s">
        <v>3</v>
      </c>
      <c r="D42" t="s">
        <v>186</v>
      </c>
      <c r="E42" t="s">
        <v>188</v>
      </c>
      <c r="F42">
        <v>0</v>
      </c>
      <c r="G42">
        <v>1.14E-2</v>
      </c>
      <c r="H42">
        <v>2.2800000000000001E-2</v>
      </c>
      <c r="I42">
        <v>3.6600000000000001E-2</v>
      </c>
      <c r="J42">
        <v>4.82E-2</v>
      </c>
      <c r="K42">
        <v>6.0100000000000001E-2</v>
      </c>
      <c r="L42">
        <v>6.2E-2</v>
      </c>
      <c r="M42">
        <v>6.3899999999999998E-2</v>
      </c>
      <c r="N42" t="s">
        <v>7</v>
      </c>
    </row>
    <row r="43" spans="2:26" x14ac:dyDescent="0.25">
      <c r="B43" t="s">
        <v>70</v>
      </c>
      <c r="C43" t="s">
        <v>3</v>
      </c>
      <c r="D43" t="s">
        <v>189</v>
      </c>
      <c r="E43" t="s">
        <v>23</v>
      </c>
      <c r="F43">
        <v>0.123</v>
      </c>
      <c r="G43">
        <v>0.13300000000000001</v>
      </c>
      <c r="H43">
        <v>0.14199999999999999</v>
      </c>
      <c r="I43">
        <v>0.14899999999999999</v>
      </c>
      <c r="J43">
        <v>0.155</v>
      </c>
      <c r="K43">
        <v>0.161</v>
      </c>
      <c r="L43">
        <v>0.16700000000000001</v>
      </c>
      <c r="M43">
        <v>0.17199999999999999</v>
      </c>
      <c r="N43" t="s">
        <v>7</v>
      </c>
    </row>
    <row r="44" spans="2:26" x14ac:dyDescent="0.25">
      <c r="B44" t="s">
        <v>70</v>
      </c>
      <c r="C44" t="s">
        <v>3</v>
      </c>
      <c r="D44" t="s">
        <v>190</v>
      </c>
      <c r="E44" t="s">
        <v>144</v>
      </c>
      <c r="F44">
        <v>0</v>
      </c>
      <c r="G44">
        <v>0</v>
      </c>
      <c r="H44">
        <v>0</v>
      </c>
      <c r="I44">
        <v>0</v>
      </c>
      <c r="J44">
        <v>0</v>
      </c>
      <c r="K44">
        <v>0</v>
      </c>
      <c r="L44">
        <v>0</v>
      </c>
      <c r="M44">
        <v>0</v>
      </c>
      <c r="N44" t="s">
        <v>7</v>
      </c>
    </row>
    <row r="45" spans="2:26" x14ac:dyDescent="0.25">
      <c r="B45" t="s">
        <v>70</v>
      </c>
      <c r="C45" t="s">
        <v>3</v>
      </c>
      <c r="D45" t="s">
        <v>190</v>
      </c>
      <c r="E45" t="s">
        <v>145</v>
      </c>
      <c r="F45">
        <v>0.56999999999999995</v>
      </c>
      <c r="G45">
        <v>0.5</v>
      </c>
      <c r="H45">
        <v>0.45700000000000002</v>
      </c>
      <c r="I45">
        <v>0.39600000000000002</v>
      </c>
      <c r="J45">
        <v>0.32400000000000001</v>
      </c>
      <c r="K45">
        <v>0.251</v>
      </c>
      <c r="L45">
        <v>0.191</v>
      </c>
      <c r="M45">
        <v>0.14799999999999999</v>
      </c>
      <c r="N45" t="s">
        <v>7</v>
      </c>
    </row>
    <row r="46" spans="2:26" x14ac:dyDescent="0.25">
      <c r="B46" t="s">
        <v>70</v>
      </c>
      <c r="C46" t="s">
        <v>3</v>
      </c>
      <c r="D46" t="s">
        <v>190</v>
      </c>
      <c r="E46" t="s">
        <v>34</v>
      </c>
      <c r="F46">
        <v>0.48599999999999999</v>
      </c>
      <c r="G46">
        <v>0.98</v>
      </c>
      <c r="H46">
        <v>1.31</v>
      </c>
      <c r="I46">
        <v>1.69</v>
      </c>
      <c r="J46">
        <v>2.14</v>
      </c>
      <c r="K46">
        <v>2.58</v>
      </c>
      <c r="L46">
        <v>2.99</v>
      </c>
      <c r="M46">
        <v>3.32</v>
      </c>
      <c r="N46" t="s">
        <v>7</v>
      </c>
    </row>
    <row r="47" spans="2:26" x14ac:dyDescent="0.25">
      <c r="B47" t="s">
        <v>70</v>
      </c>
      <c r="C47" t="s">
        <v>3</v>
      </c>
      <c r="D47" t="s">
        <v>190</v>
      </c>
      <c r="E47" t="s">
        <v>146</v>
      </c>
      <c r="F47">
        <v>0.38</v>
      </c>
      <c r="G47">
        <v>0.34499999999999997</v>
      </c>
      <c r="H47">
        <v>0.318</v>
      </c>
      <c r="I47">
        <v>0.27800000000000002</v>
      </c>
      <c r="J47">
        <v>0.22800000000000001</v>
      </c>
      <c r="K47">
        <v>0.17499999999999999</v>
      </c>
      <c r="L47">
        <v>0.127</v>
      </c>
      <c r="M47">
        <v>8.8200000000000001E-2</v>
      </c>
      <c r="N47" t="s">
        <v>7</v>
      </c>
    </row>
    <row r="48" spans="2:26" x14ac:dyDescent="0.25">
      <c r="B48" t="s">
        <v>70</v>
      </c>
      <c r="C48" t="s">
        <v>3</v>
      </c>
      <c r="D48" t="s">
        <v>190</v>
      </c>
      <c r="E48" t="s">
        <v>191</v>
      </c>
      <c r="F48">
        <v>1.9099999999999999E-2</v>
      </c>
      <c r="G48">
        <v>2.9499999999999998E-2</v>
      </c>
      <c r="H48">
        <v>3.3300000000000003E-2</v>
      </c>
      <c r="I48">
        <v>3.6799999999999999E-2</v>
      </c>
      <c r="J48">
        <v>3.9E-2</v>
      </c>
      <c r="K48">
        <v>3.8800000000000001E-2</v>
      </c>
      <c r="L48">
        <v>3.5799999999999998E-2</v>
      </c>
      <c r="M48">
        <v>3.0099999999999998E-2</v>
      </c>
      <c r="N48" t="s">
        <v>7</v>
      </c>
    </row>
    <row r="49" spans="2:14" x14ac:dyDescent="0.25">
      <c r="B49" t="s">
        <v>70</v>
      </c>
      <c r="C49" t="s">
        <v>3</v>
      </c>
      <c r="D49" t="s">
        <v>190</v>
      </c>
      <c r="E49" t="s">
        <v>35</v>
      </c>
      <c r="F49">
        <v>2.36</v>
      </c>
      <c r="G49">
        <v>2.14</v>
      </c>
      <c r="H49">
        <v>1.99</v>
      </c>
      <c r="I49">
        <v>1.77</v>
      </c>
      <c r="J49">
        <v>1.51</v>
      </c>
      <c r="K49">
        <v>1.26</v>
      </c>
      <c r="L49">
        <v>1.06</v>
      </c>
      <c r="M49">
        <v>0.91700000000000004</v>
      </c>
      <c r="N49" t="s">
        <v>7</v>
      </c>
    </row>
    <row r="50" spans="2:14" x14ac:dyDescent="0.25">
      <c r="B50" t="s">
        <v>70</v>
      </c>
      <c r="C50" t="s">
        <v>3</v>
      </c>
      <c r="D50" t="s">
        <v>190</v>
      </c>
      <c r="E50" t="s">
        <v>147</v>
      </c>
      <c r="F50">
        <v>7.3999999999999996E-2</v>
      </c>
      <c r="G50">
        <v>0.14499999999999999</v>
      </c>
      <c r="H50">
        <v>0.17699999999999999</v>
      </c>
      <c r="I50">
        <v>0.22</v>
      </c>
      <c r="J50">
        <v>0.27600000000000002</v>
      </c>
      <c r="K50">
        <v>0.33600000000000002</v>
      </c>
      <c r="L50">
        <v>0.39300000000000002</v>
      </c>
      <c r="M50">
        <v>0.436</v>
      </c>
      <c r="N50" t="s">
        <v>7</v>
      </c>
    </row>
    <row r="51" spans="2:14" x14ac:dyDescent="0.25">
      <c r="B51" t="s">
        <v>70</v>
      </c>
      <c r="C51" t="s">
        <v>3</v>
      </c>
      <c r="D51" t="s">
        <v>190</v>
      </c>
      <c r="E51" t="s">
        <v>33</v>
      </c>
      <c r="F51">
        <v>0.16800000000000001</v>
      </c>
      <c r="G51">
        <v>0.16200000000000001</v>
      </c>
      <c r="H51">
        <v>0.155</v>
      </c>
      <c r="I51">
        <v>0.14599999999999999</v>
      </c>
      <c r="J51">
        <v>0.13500000000000001</v>
      </c>
      <c r="K51">
        <v>0.124</v>
      </c>
      <c r="L51">
        <v>0.115</v>
      </c>
      <c r="M51">
        <v>0.107</v>
      </c>
      <c r="N51" t="s">
        <v>7</v>
      </c>
    </row>
    <row r="52" spans="2:14" x14ac:dyDescent="0.25">
      <c r="B52" t="s">
        <v>70</v>
      </c>
      <c r="C52" t="s">
        <v>3</v>
      </c>
      <c r="D52" t="s">
        <v>41</v>
      </c>
      <c r="E52" t="s">
        <v>37</v>
      </c>
      <c r="F52">
        <v>0</v>
      </c>
      <c r="G52">
        <v>1.1800000000000001E-3</v>
      </c>
      <c r="H52">
        <v>3.9399999999999999E-3</v>
      </c>
      <c r="I52">
        <v>1.5299999999999999E-2</v>
      </c>
      <c r="J52">
        <v>4.7300000000000002E-2</v>
      </c>
      <c r="K52">
        <v>7.2800000000000004E-2</v>
      </c>
      <c r="L52">
        <v>9.4299999999999995E-2</v>
      </c>
      <c r="M52">
        <v>0.109</v>
      </c>
      <c r="N52" t="s">
        <v>7</v>
      </c>
    </row>
    <row r="53" spans="2:14" x14ac:dyDescent="0.25">
      <c r="B53" t="s">
        <v>70</v>
      </c>
      <c r="C53" t="s">
        <v>3</v>
      </c>
      <c r="D53" t="s">
        <v>41</v>
      </c>
      <c r="E53" t="s">
        <v>148</v>
      </c>
      <c r="F53">
        <v>0.64</v>
      </c>
      <c r="G53">
        <v>0.60199999999999998</v>
      </c>
      <c r="H53">
        <v>0.61</v>
      </c>
      <c r="I53">
        <v>0.60799999999999998</v>
      </c>
      <c r="J53">
        <v>0.56799999999999995</v>
      </c>
      <c r="K53">
        <v>0.56999999999999995</v>
      </c>
      <c r="L53">
        <v>0.56999999999999995</v>
      </c>
      <c r="M53">
        <v>0.57899999999999996</v>
      </c>
      <c r="N53" t="s">
        <v>7</v>
      </c>
    </row>
    <row r="54" spans="2:14" x14ac:dyDescent="0.25">
      <c r="B54" t="s">
        <v>70</v>
      </c>
      <c r="C54" t="s">
        <v>3</v>
      </c>
      <c r="D54" t="s">
        <v>41</v>
      </c>
      <c r="E54" t="s">
        <v>192</v>
      </c>
      <c r="F54">
        <v>0</v>
      </c>
      <c r="G54">
        <v>0.14299999999999999</v>
      </c>
      <c r="H54">
        <v>0.252</v>
      </c>
      <c r="I54">
        <v>0.35199999999999998</v>
      </c>
      <c r="J54">
        <v>0.48299999999999998</v>
      </c>
      <c r="K54">
        <v>0.48499999999999999</v>
      </c>
      <c r="L54">
        <v>0.48699999999999999</v>
      </c>
      <c r="M54">
        <v>0.496</v>
      </c>
      <c r="N54" t="s">
        <v>7</v>
      </c>
    </row>
    <row r="55" spans="2:14" x14ac:dyDescent="0.25">
      <c r="B55" t="s">
        <v>70</v>
      </c>
      <c r="C55" t="s">
        <v>3</v>
      </c>
      <c r="D55" t="s">
        <v>41</v>
      </c>
      <c r="E55" t="s">
        <v>149</v>
      </c>
      <c r="F55">
        <v>5.6399999999999999E-2</v>
      </c>
      <c r="G55">
        <v>5.04E-2</v>
      </c>
      <c r="H55">
        <v>4.5499999999999999E-2</v>
      </c>
      <c r="I55">
        <v>4.0399999999999998E-2</v>
      </c>
      <c r="J55">
        <v>3.1399999999999997E-2</v>
      </c>
      <c r="K55">
        <v>3.2399999999999998E-2</v>
      </c>
      <c r="L55">
        <v>3.3799999999999997E-2</v>
      </c>
      <c r="M55">
        <v>3.5400000000000001E-2</v>
      </c>
      <c r="N55" t="s">
        <v>7</v>
      </c>
    </row>
    <row r="56" spans="2:14" x14ac:dyDescent="0.25">
      <c r="B56" t="s">
        <v>70</v>
      </c>
      <c r="C56" t="s">
        <v>3</v>
      </c>
      <c r="D56" t="s">
        <v>41</v>
      </c>
      <c r="E56" t="s">
        <v>193</v>
      </c>
      <c r="F56">
        <v>6.7200000000000003E-3</v>
      </c>
      <c r="G56">
        <v>8.5000000000000006E-3</v>
      </c>
      <c r="H56">
        <v>9.1999999999999998E-3</v>
      </c>
      <c r="I56">
        <v>9.8799999999999999E-3</v>
      </c>
      <c r="J56">
        <v>1.0699999999999999E-2</v>
      </c>
      <c r="K56">
        <v>1.11E-2</v>
      </c>
      <c r="L56">
        <v>1.1599999999999999E-2</v>
      </c>
      <c r="M56">
        <v>1.1900000000000001E-2</v>
      </c>
      <c r="N56" t="s">
        <v>7</v>
      </c>
    </row>
    <row r="57" spans="2:14" x14ac:dyDescent="0.25">
      <c r="B57" t="s">
        <v>70</v>
      </c>
      <c r="C57" t="s">
        <v>3</v>
      </c>
      <c r="D57" t="s">
        <v>41</v>
      </c>
      <c r="E57" t="s">
        <v>150</v>
      </c>
      <c r="F57">
        <v>0.65600000000000003</v>
      </c>
      <c r="G57">
        <v>0.63600000000000001</v>
      </c>
      <c r="H57">
        <v>0.60399999999999998</v>
      </c>
      <c r="I57">
        <v>0.57799999999999996</v>
      </c>
      <c r="J57">
        <v>0.53</v>
      </c>
      <c r="K57">
        <v>0.56100000000000005</v>
      </c>
      <c r="L57">
        <v>0.58899999999999997</v>
      </c>
      <c r="M57">
        <v>0.60699999999999998</v>
      </c>
      <c r="N57" t="s">
        <v>7</v>
      </c>
    </row>
    <row r="58" spans="2:14" x14ac:dyDescent="0.25">
      <c r="B58" t="s">
        <v>70</v>
      </c>
      <c r="C58" t="s">
        <v>3</v>
      </c>
      <c r="D58" t="s">
        <v>41</v>
      </c>
      <c r="E58" t="s">
        <v>151</v>
      </c>
      <c r="F58">
        <v>8.72E-2</v>
      </c>
      <c r="G58">
        <v>9.3399999999999997E-2</v>
      </c>
      <c r="H58">
        <v>9.4700000000000006E-2</v>
      </c>
      <c r="I58">
        <v>9.6100000000000005E-2</v>
      </c>
      <c r="J58">
        <v>9.69E-2</v>
      </c>
      <c r="K58">
        <v>0.10199999999999999</v>
      </c>
      <c r="L58">
        <v>0.108</v>
      </c>
      <c r="M58">
        <v>0.112</v>
      </c>
      <c r="N58" t="s">
        <v>7</v>
      </c>
    </row>
    <row r="59" spans="2:14" x14ac:dyDescent="0.25">
      <c r="B59" t="s">
        <v>70</v>
      </c>
      <c r="C59" t="s">
        <v>3</v>
      </c>
      <c r="D59" t="s">
        <v>194</v>
      </c>
      <c r="E59" t="s">
        <v>153</v>
      </c>
      <c r="F59">
        <v>0.86</v>
      </c>
      <c r="G59">
        <v>1.06</v>
      </c>
      <c r="H59">
        <v>0.96699999999999997</v>
      </c>
      <c r="I59">
        <v>0.83199999999999996</v>
      </c>
      <c r="J59">
        <v>0.80800000000000005</v>
      </c>
      <c r="K59">
        <v>0.85399999999999998</v>
      </c>
      <c r="L59">
        <v>0.88900000000000001</v>
      </c>
      <c r="M59">
        <v>0.91700000000000004</v>
      </c>
      <c r="N59" t="s">
        <v>154</v>
      </c>
    </row>
    <row r="60" spans="2:14" x14ac:dyDescent="0.25">
      <c r="B60" t="s">
        <v>70</v>
      </c>
      <c r="C60" t="s">
        <v>3</v>
      </c>
      <c r="D60" t="s">
        <v>194</v>
      </c>
      <c r="E60" t="s">
        <v>155</v>
      </c>
      <c r="F60">
        <v>2.2799999999999998</v>
      </c>
      <c r="G60">
        <v>1.23</v>
      </c>
      <c r="H60">
        <v>9.5399999999999999E-2</v>
      </c>
      <c r="I60">
        <v>6.0499999999999998E-2</v>
      </c>
      <c r="J60">
        <v>5.7599999999999998E-2</v>
      </c>
      <c r="K60">
        <v>5.8999999999999997E-2</v>
      </c>
      <c r="L60">
        <v>6.0499999999999998E-2</v>
      </c>
      <c r="M60">
        <v>6.2399999999999997E-2</v>
      </c>
      <c r="N60" t="s">
        <v>154</v>
      </c>
    </row>
    <row r="61" spans="2:14" x14ac:dyDescent="0.25">
      <c r="B61" t="s">
        <v>70</v>
      </c>
      <c r="C61" t="s">
        <v>3</v>
      </c>
      <c r="D61" t="s">
        <v>194</v>
      </c>
      <c r="E61" t="s">
        <v>156</v>
      </c>
      <c r="F61">
        <v>0</v>
      </c>
      <c r="G61">
        <v>1.35</v>
      </c>
      <c r="H61">
        <v>2.78</v>
      </c>
      <c r="I61">
        <v>3.14</v>
      </c>
      <c r="J61">
        <v>3.32</v>
      </c>
      <c r="K61">
        <v>3.43</v>
      </c>
      <c r="L61">
        <v>3.53</v>
      </c>
      <c r="M61">
        <v>3.63</v>
      </c>
      <c r="N61" t="s">
        <v>154</v>
      </c>
    </row>
    <row r="62" spans="2:14" x14ac:dyDescent="0.25">
      <c r="B62" t="s">
        <v>70</v>
      </c>
      <c r="C62" t="s">
        <v>3</v>
      </c>
      <c r="D62" t="s">
        <v>195</v>
      </c>
      <c r="E62" t="s">
        <v>23</v>
      </c>
      <c r="F62">
        <v>1.06</v>
      </c>
      <c r="G62">
        <v>1.17</v>
      </c>
      <c r="H62">
        <v>1.26</v>
      </c>
      <c r="I62">
        <v>1.32</v>
      </c>
      <c r="J62">
        <v>1.36</v>
      </c>
      <c r="K62">
        <v>1.4</v>
      </c>
      <c r="L62">
        <v>1.45</v>
      </c>
      <c r="M62">
        <v>1.49</v>
      </c>
      <c r="N62" t="s">
        <v>7</v>
      </c>
    </row>
    <row r="63" spans="2:14" x14ac:dyDescent="0.25">
      <c r="B63" t="s">
        <v>70</v>
      </c>
      <c r="C63" t="s">
        <v>3</v>
      </c>
      <c r="D63" t="s">
        <v>195</v>
      </c>
      <c r="E63" t="s">
        <v>9</v>
      </c>
      <c r="F63">
        <v>0.15</v>
      </c>
      <c r="G63">
        <v>0.125</v>
      </c>
      <c r="H63">
        <v>0.113</v>
      </c>
      <c r="I63">
        <v>0.12</v>
      </c>
      <c r="J63">
        <v>0.13100000000000001</v>
      </c>
      <c r="K63">
        <v>0.14499999999999999</v>
      </c>
      <c r="L63">
        <v>0.15</v>
      </c>
      <c r="M63">
        <v>0.153</v>
      </c>
      <c r="N63" t="s">
        <v>7</v>
      </c>
    </row>
    <row r="64" spans="2:14" x14ac:dyDescent="0.25">
      <c r="B64" t="s">
        <v>70</v>
      </c>
      <c r="C64" t="s">
        <v>3</v>
      </c>
      <c r="D64" t="s">
        <v>195</v>
      </c>
      <c r="E64" t="s">
        <v>13</v>
      </c>
      <c r="F64">
        <v>2.53E-2</v>
      </c>
      <c r="G64">
        <v>1.9699999999999999E-2</v>
      </c>
      <c r="H64">
        <v>1.77E-2</v>
      </c>
      <c r="I64">
        <v>1.8499999999999999E-2</v>
      </c>
      <c r="J64">
        <v>1.9699999999999999E-2</v>
      </c>
      <c r="K64">
        <v>2.1499999999999998E-2</v>
      </c>
      <c r="L64">
        <v>2.2599999999999999E-2</v>
      </c>
      <c r="M64">
        <v>2.3699999999999999E-2</v>
      </c>
      <c r="N64" t="s">
        <v>7</v>
      </c>
    </row>
    <row r="65" spans="2:14" x14ac:dyDescent="0.25">
      <c r="B65" t="s">
        <v>70</v>
      </c>
      <c r="C65" t="s">
        <v>3</v>
      </c>
      <c r="D65" t="s">
        <v>196</v>
      </c>
      <c r="E65" t="s">
        <v>197</v>
      </c>
      <c r="F65">
        <v>0.88200000000000001</v>
      </c>
      <c r="G65">
        <v>0.86499999999999999</v>
      </c>
      <c r="H65">
        <v>0.84899999999999998</v>
      </c>
      <c r="I65">
        <v>0.81499999999999995</v>
      </c>
      <c r="J65">
        <v>0.78700000000000003</v>
      </c>
      <c r="K65">
        <v>0.75600000000000001</v>
      </c>
      <c r="L65">
        <v>0.78</v>
      </c>
      <c r="M65">
        <v>0.80200000000000005</v>
      </c>
      <c r="N65" t="s">
        <v>7</v>
      </c>
    </row>
    <row r="66" spans="2:14" x14ac:dyDescent="0.25">
      <c r="B66" t="s">
        <v>70</v>
      </c>
      <c r="C66" t="s">
        <v>3</v>
      </c>
      <c r="D66" t="s">
        <v>196</v>
      </c>
      <c r="E66" t="s">
        <v>198</v>
      </c>
      <c r="F66">
        <v>0</v>
      </c>
      <c r="G66">
        <v>7.0599999999999996E-2</v>
      </c>
      <c r="H66">
        <v>0.14000000000000001</v>
      </c>
      <c r="I66">
        <v>0.222</v>
      </c>
      <c r="J66">
        <v>0.29099999999999998</v>
      </c>
      <c r="K66">
        <v>0.36299999999999999</v>
      </c>
      <c r="L66">
        <v>0.375</v>
      </c>
      <c r="M66">
        <v>0.38700000000000001</v>
      </c>
      <c r="N66" t="s">
        <v>7</v>
      </c>
    </row>
    <row r="67" spans="2:14" x14ac:dyDescent="0.25">
      <c r="B67" t="s">
        <v>70</v>
      </c>
      <c r="C67" t="s">
        <v>3</v>
      </c>
      <c r="D67" t="s">
        <v>199</v>
      </c>
      <c r="E67" t="s">
        <v>23</v>
      </c>
      <c r="F67">
        <v>0.33500000000000002</v>
      </c>
      <c r="G67">
        <v>0.36199999999999999</v>
      </c>
      <c r="H67">
        <v>0.38600000000000001</v>
      </c>
      <c r="I67">
        <v>0.40600000000000003</v>
      </c>
      <c r="J67">
        <v>0.42299999999999999</v>
      </c>
      <c r="K67">
        <v>0.44</v>
      </c>
      <c r="L67">
        <v>0.45400000000000001</v>
      </c>
      <c r="M67">
        <v>0.46800000000000003</v>
      </c>
      <c r="N67" t="s">
        <v>7</v>
      </c>
    </row>
  </sheetData>
  <pageMargins left="0.7" right="0.7" top="0.75" bottom="0.75" header="0.3" footer="0.3"/>
  <pageSetup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EACE-A61A-4EC9-BCB0-8758BFBE017F}">
  <dimension ref="A1:N34"/>
  <sheetViews>
    <sheetView workbookViewId="0">
      <selection activeCell="A2" sqref="A2"/>
    </sheetView>
  </sheetViews>
  <sheetFormatPr defaultRowHeight="15" x14ac:dyDescent="0.25"/>
  <sheetData>
    <row r="1" spans="1:1" ht="15.75" x14ac:dyDescent="0.25">
      <c r="A1" s="10" t="s">
        <v>1257</v>
      </c>
    </row>
    <row r="27" spans="2:14" x14ac:dyDescent="0.25">
      <c r="B27" t="s">
        <v>0</v>
      </c>
      <c r="C27" t="s">
        <v>1</v>
      </c>
      <c r="D27" t="s">
        <v>20</v>
      </c>
      <c r="E27" t="s">
        <v>31</v>
      </c>
      <c r="F27">
        <v>2015</v>
      </c>
      <c r="G27">
        <v>2020</v>
      </c>
      <c r="H27">
        <v>2025</v>
      </c>
      <c r="I27">
        <v>2030</v>
      </c>
      <c r="J27">
        <v>2035</v>
      </c>
      <c r="K27">
        <v>2040</v>
      </c>
      <c r="L27">
        <v>2045</v>
      </c>
      <c r="M27">
        <v>2050</v>
      </c>
      <c r="N27" t="s">
        <v>2</v>
      </c>
    </row>
    <row r="28" spans="2:14" x14ac:dyDescent="0.25">
      <c r="B28" t="s">
        <v>70</v>
      </c>
      <c r="C28" t="s">
        <v>3</v>
      </c>
      <c r="D28" t="s">
        <v>135</v>
      </c>
      <c r="E28" t="s">
        <v>43</v>
      </c>
      <c r="F28">
        <v>0</v>
      </c>
      <c r="G28">
        <v>151000</v>
      </c>
      <c r="H28">
        <v>561000</v>
      </c>
      <c r="I28">
        <v>1450000</v>
      </c>
      <c r="J28">
        <v>2280000</v>
      </c>
      <c r="K28">
        <v>2840000</v>
      </c>
      <c r="L28">
        <v>3140000</v>
      </c>
      <c r="M28">
        <v>3260000</v>
      </c>
      <c r="N28" t="s">
        <v>59</v>
      </c>
    </row>
    <row r="29" spans="2:14" x14ac:dyDescent="0.25">
      <c r="B29" t="s">
        <v>70</v>
      </c>
      <c r="C29" t="s">
        <v>3</v>
      </c>
      <c r="D29" t="s">
        <v>135</v>
      </c>
      <c r="E29" t="s">
        <v>50</v>
      </c>
      <c r="F29">
        <v>0</v>
      </c>
      <c r="G29">
        <v>4520</v>
      </c>
      <c r="H29">
        <v>30900</v>
      </c>
      <c r="I29">
        <v>173000</v>
      </c>
      <c r="J29">
        <v>315000</v>
      </c>
      <c r="K29">
        <v>526000</v>
      </c>
      <c r="L29">
        <v>816000</v>
      </c>
      <c r="M29">
        <v>1120000</v>
      </c>
      <c r="N29" t="s">
        <v>59</v>
      </c>
    </row>
    <row r="30" spans="2:14" x14ac:dyDescent="0.25">
      <c r="B30" t="s">
        <v>70</v>
      </c>
      <c r="C30" t="s">
        <v>3</v>
      </c>
      <c r="D30" t="s">
        <v>135</v>
      </c>
      <c r="E30" t="s">
        <v>51</v>
      </c>
      <c r="F30">
        <v>7030</v>
      </c>
      <c r="G30">
        <v>740000</v>
      </c>
      <c r="H30">
        <v>1870000</v>
      </c>
      <c r="I30">
        <v>2500000</v>
      </c>
      <c r="J30">
        <v>2690000</v>
      </c>
      <c r="K30">
        <v>2720000</v>
      </c>
      <c r="L30">
        <v>2730000</v>
      </c>
      <c r="M30">
        <v>2780000</v>
      </c>
      <c r="N30" t="s">
        <v>59</v>
      </c>
    </row>
    <row r="31" spans="2:14" x14ac:dyDescent="0.25">
      <c r="B31" t="s">
        <v>70</v>
      </c>
      <c r="C31" t="s">
        <v>3</v>
      </c>
      <c r="D31" t="s">
        <v>135</v>
      </c>
      <c r="E31" t="s">
        <v>45</v>
      </c>
      <c r="F31">
        <v>7640000</v>
      </c>
      <c r="G31">
        <v>6900000</v>
      </c>
      <c r="H31">
        <v>5660000</v>
      </c>
      <c r="I31">
        <v>4550000</v>
      </c>
      <c r="J31">
        <v>3840000</v>
      </c>
      <c r="K31">
        <v>3450000</v>
      </c>
      <c r="L31">
        <v>3240000</v>
      </c>
      <c r="M31">
        <v>3160000</v>
      </c>
      <c r="N31" t="s">
        <v>59</v>
      </c>
    </row>
    <row r="32" spans="2:14" x14ac:dyDescent="0.25">
      <c r="E32" t="s">
        <v>1192</v>
      </c>
      <c r="F32">
        <f>SUM(F28:F31)</f>
        <v>7647030</v>
      </c>
      <c r="G32">
        <f t="shared" ref="G32:M32" si="0">SUM(G28:G31)</f>
        <v>7795520</v>
      </c>
      <c r="H32">
        <f t="shared" si="0"/>
        <v>8121900</v>
      </c>
      <c r="I32">
        <f t="shared" si="0"/>
        <v>8673000</v>
      </c>
      <c r="J32">
        <f t="shared" si="0"/>
        <v>9125000</v>
      </c>
      <c r="K32">
        <f t="shared" si="0"/>
        <v>9536000</v>
      </c>
      <c r="L32">
        <f t="shared" si="0"/>
        <v>9926000</v>
      </c>
      <c r="M32">
        <f t="shared" si="0"/>
        <v>10320000</v>
      </c>
      <c r="N32" t="s">
        <v>59</v>
      </c>
    </row>
    <row r="33" spans="5:13" x14ac:dyDescent="0.25">
      <c r="E33" t="s">
        <v>1212</v>
      </c>
      <c r="F33" s="2">
        <f>F28/F32</f>
        <v>0</v>
      </c>
      <c r="G33" s="2">
        <f t="shared" ref="G33:M33" si="1">G28/G32</f>
        <v>1.9370099749599769E-2</v>
      </c>
      <c r="H33" s="2">
        <f t="shared" si="1"/>
        <v>6.9072507664462754E-2</v>
      </c>
      <c r="I33" s="2">
        <f t="shared" si="1"/>
        <v>0.16718551827510666</v>
      </c>
      <c r="J33" s="2">
        <f t="shared" si="1"/>
        <v>0.24986301369863015</v>
      </c>
      <c r="K33" s="2">
        <f t="shared" si="1"/>
        <v>0.29781879194630873</v>
      </c>
      <c r="L33" s="2">
        <f t="shared" si="1"/>
        <v>0.31634092282893411</v>
      </c>
      <c r="M33" s="2">
        <f t="shared" si="1"/>
        <v>0.31589147286821706</v>
      </c>
    </row>
    <row r="34" spans="5:13" x14ac:dyDescent="0.25">
      <c r="E34" t="s">
        <v>1213</v>
      </c>
      <c r="F34" s="2">
        <f>F29/F32</f>
        <v>0</v>
      </c>
      <c r="G34" s="2">
        <f t="shared" ref="G34:M34" si="2">G29/G32</f>
        <v>5.7982020442510574E-4</v>
      </c>
      <c r="H34" s="2">
        <f t="shared" si="2"/>
        <v>3.8045284970265577E-3</v>
      </c>
      <c r="I34" s="2">
        <f t="shared" si="2"/>
        <v>1.994696183558169E-2</v>
      </c>
      <c r="J34" s="2">
        <f t="shared" si="2"/>
        <v>3.4520547945205482E-2</v>
      </c>
      <c r="K34" s="2">
        <f t="shared" si="2"/>
        <v>5.5159395973154363E-2</v>
      </c>
      <c r="L34" s="2">
        <f t="shared" si="2"/>
        <v>8.2208341728793072E-2</v>
      </c>
      <c r="M34" s="2">
        <f t="shared" si="2"/>
        <v>0.10852713178294573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41F7-7741-4A08-B42A-0F92E40EF446}">
  <dimension ref="A1:B79"/>
  <sheetViews>
    <sheetView showGridLines="0" workbookViewId="0">
      <selection activeCell="A2" sqref="A2"/>
    </sheetView>
  </sheetViews>
  <sheetFormatPr defaultRowHeight="15" x14ac:dyDescent="0.25"/>
  <cols>
    <col min="1" max="1" width="48.85546875" customWidth="1"/>
    <col min="2" max="2" width="98.28515625" customWidth="1"/>
  </cols>
  <sheetData>
    <row r="1" spans="1:2" ht="16.5" thickBot="1" x14ac:dyDescent="0.3">
      <c r="A1" s="4" t="s">
        <v>1165</v>
      </c>
    </row>
    <row r="2" spans="1:2" ht="16.5" thickBot="1" x14ac:dyDescent="0.3">
      <c r="A2" s="5" t="s">
        <v>1009</v>
      </c>
      <c r="B2" s="6" t="s">
        <v>1010</v>
      </c>
    </row>
    <row r="3" spans="1:2" ht="16.5" thickBot="1" x14ac:dyDescent="0.3">
      <c r="A3" s="7" t="s">
        <v>1100</v>
      </c>
      <c r="B3" s="8" t="s">
        <v>1101</v>
      </c>
    </row>
    <row r="4" spans="1:2" ht="16.5" thickBot="1" x14ac:dyDescent="0.3">
      <c r="A4" s="7" t="s">
        <v>1098</v>
      </c>
      <c r="B4" s="8" t="s">
        <v>1099</v>
      </c>
    </row>
    <row r="5" spans="1:2" ht="32.25" thickBot="1" x14ac:dyDescent="0.3">
      <c r="A5" s="7" t="s">
        <v>1106</v>
      </c>
      <c r="B5" s="8" t="s">
        <v>1107</v>
      </c>
    </row>
    <row r="6" spans="1:2" ht="16.5" thickBot="1" x14ac:dyDescent="0.3">
      <c r="A6" s="7" t="s">
        <v>1102</v>
      </c>
      <c r="B6" s="8" t="s">
        <v>1103</v>
      </c>
    </row>
    <row r="7" spans="1:2" ht="16.5" thickBot="1" x14ac:dyDescent="0.3">
      <c r="A7" s="7" t="s">
        <v>1104</v>
      </c>
      <c r="B7" s="8" t="s">
        <v>1105</v>
      </c>
    </row>
    <row r="8" spans="1:2" ht="16.5" thickBot="1" x14ac:dyDescent="0.3">
      <c r="A8" s="7" t="s">
        <v>1031</v>
      </c>
      <c r="B8" s="8" t="s">
        <v>1032</v>
      </c>
    </row>
    <row r="9" spans="1:2" ht="32.25" thickBot="1" x14ac:dyDescent="0.3">
      <c r="A9" s="7" t="s">
        <v>1059</v>
      </c>
      <c r="B9" s="8" t="s">
        <v>1060</v>
      </c>
    </row>
    <row r="10" spans="1:2" ht="16.5" thickBot="1" x14ac:dyDescent="0.3">
      <c r="A10" s="7" t="s">
        <v>1144</v>
      </c>
      <c r="B10" s="8" t="s">
        <v>1145</v>
      </c>
    </row>
    <row r="11" spans="1:2" ht="16.5" thickBot="1" x14ac:dyDescent="0.3">
      <c r="A11" s="7" t="s">
        <v>1126</v>
      </c>
      <c r="B11" s="8" t="s">
        <v>1127</v>
      </c>
    </row>
    <row r="12" spans="1:2" ht="32.25" thickBot="1" x14ac:dyDescent="0.3">
      <c r="A12" s="7" t="s">
        <v>1061</v>
      </c>
      <c r="B12" s="8" t="s">
        <v>1062</v>
      </c>
    </row>
    <row r="13" spans="1:2" ht="16.5" thickBot="1" x14ac:dyDescent="0.3">
      <c r="A13" s="7" t="s">
        <v>1146</v>
      </c>
      <c r="B13" s="8" t="s">
        <v>1147</v>
      </c>
    </row>
    <row r="14" spans="1:2" ht="16.5" thickBot="1" x14ac:dyDescent="0.3">
      <c r="A14" s="7" t="s">
        <v>1148</v>
      </c>
      <c r="B14" s="8" t="s">
        <v>1149</v>
      </c>
    </row>
    <row r="15" spans="1:2" ht="19.5" thickBot="1" x14ac:dyDescent="0.3">
      <c r="A15" s="7" t="s">
        <v>1108</v>
      </c>
      <c r="B15" s="8" t="s">
        <v>1109</v>
      </c>
    </row>
    <row r="16" spans="1:2" ht="54" thickBot="1" x14ac:dyDescent="0.3">
      <c r="A16" s="7" t="s">
        <v>1081</v>
      </c>
      <c r="B16" s="8" t="s">
        <v>1082</v>
      </c>
    </row>
    <row r="17" spans="1:2" ht="19.5" thickBot="1" x14ac:dyDescent="0.3">
      <c r="A17" s="7" t="s">
        <v>1079</v>
      </c>
      <c r="B17" s="8" t="s">
        <v>1080</v>
      </c>
    </row>
    <row r="18" spans="1:2" ht="35.25" thickBot="1" x14ac:dyDescent="0.3">
      <c r="A18" s="7" t="s">
        <v>1087</v>
      </c>
      <c r="B18" s="8" t="s">
        <v>1088</v>
      </c>
    </row>
    <row r="19" spans="1:2" ht="19.5" thickBot="1" x14ac:dyDescent="0.3">
      <c r="A19" s="7" t="s">
        <v>1083</v>
      </c>
      <c r="B19" s="8" t="s">
        <v>1084</v>
      </c>
    </row>
    <row r="20" spans="1:2" ht="35.25" thickBot="1" x14ac:dyDescent="0.3">
      <c r="A20" s="7" t="s">
        <v>1085</v>
      </c>
      <c r="B20" s="8" t="s">
        <v>1086</v>
      </c>
    </row>
    <row r="21" spans="1:2" ht="35.25" thickBot="1" x14ac:dyDescent="0.3">
      <c r="A21" s="7" t="s">
        <v>1089</v>
      </c>
      <c r="B21" s="8" t="s">
        <v>1090</v>
      </c>
    </row>
    <row r="22" spans="1:2" ht="19.5" thickBot="1" x14ac:dyDescent="0.3">
      <c r="A22" s="7" t="s">
        <v>1114</v>
      </c>
      <c r="B22" s="8" t="s">
        <v>1115</v>
      </c>
    </row>
    <row r="23" spans="1:2" ht="32.25" thickBot="1" x14ac:dyDescent="0.3">
      <c r="A23" s="7" t="s">
        <v>1025</v>
      </c>
      <c r="B23" s="8" t="s">
        <v>1026</v>
      </c>
    </row>
    <row r="24" spans="1:2" ht="16.5" thickBot="1" x14ac:dyDescent="0.3">
      <c r="A24" s="7" t="s">
        <v>1124</v>
      </c>
      <c r="B24" s="8" t="s">
        <v>1125</v>
      </c>
    </row>
    <row r="25" spans="1:2" ht="16.5" thickBot="1" x14ac:dyDescent="0.3">
      <c r="A25" s="7" t="s">
        <v>1128</v>
      </c>
      <c r="B25" s="8" t="s">
        <v>1129</v>
      </c>
    </row>
    <row r="26" spans="1:2" ht="16.5" thickBot="1" x14ac:dyDescent="0.3">
      <c r="A26" s="7" t="s">
        <v>1120</v>
      </c>
      <c r="B26" s="8" t="s">
        <v>1121</v>
      </c>
    </row>
    <row r="27" spans="1:2" ht="16.5" thickBot="1" x14ac:dyDescent="0.3">
      <c r="A27" s="7" t="s">
        <v>1130</v>
      </c>
      <c r="B27" s="8" t="s">
        <v>1131</v>
      </c>
    </row>
    <row r="28" spans="1:2" ht="32.25" thickBot="1" x14ac:dyDescent="0.3">
      <c r="A28" s="7" t="s">
        <v>1142</v>
      </c>
      <c r="B28" s="8" t="s">
        <v>1143</v>
      </c>
    </row>
    <row r="29" spans="1:2" ht="32.25" thickBot="1" x14ac:dyDescent="0.3">
      <c r="A29" s="7" t="s">
        <v>1140</v>
      </c>
      <c r="B29" s="8" t="s">
        <v>1141</v>
      </c>
    </row>
    <row r="30" spans="1:2" ht="32.25" thickBot="1" x14ac:dyDescent="0.3">
      <c r="A30" s="7" t="s">
        <v>1049</v>
      </c>
      <c r="B30" s="8" t="s">
        <v>1050</v>
      </c>
    </row>
    <row r="31" spans="1:2" ht="32.25" thickBot="1" x14ac:dyDescent="0.3">
      <c r="A31" s="7" t="s">
        <v>1051</v>
      </c>
      <c r="B31" s="8" t="s">
        <v>1052</v>
      </c>
    </row>
    <row r="32" spans="1:2" ht="32.25" thickBot="1" x14ac:dyDescent="0.3">
      <c r="A32" s="7" t="s">
        <v>1055</v>
      </c>
      <c r="B32" s="8" t="s">
        <v>1056</v>
      </c>
    </row>
    <row r="33" spans="1:2" ht="32.25" thickBot="1" x14ac:dyDescent="0.3">
      <c r="A33" s="7" t="s">
        <v>1047</v>
      </c>
      <c r="B33" s="8" t="s">
        <v>1048</v>
      </c>
    </row>
    <row r="34" spans="1:2" ht="48" thickBot="1" x14ac:dyDescent="0.3">
      <c r="A34" s="7" t="s">
        <v>1045</v>
      </c>
      <c r="B34" s="8" t="s">
        <v>1046</v>
      </c>
    </row>
    <row r="35" spans="1:2" ht="48" thickBot="1" x14ac:dyDescent="0.3">
      <c r="A35" s="7" t="s">
        <v>1053</v>
      </c>
      <c r="B35" s="8" t="s">
        <v>1054</v>
      </c>
    </row>
    <row r="36" spans="1:2" ht="16.5" thickBot="1" x14ac:dyDescent="0.3">
      <c r="A36" s="7" t="s">
        <v>1057</v>
      </c>
      <c r="B36" s="8" t="s">
        <v>1058</v>
      </c>
    </row>
    <row r="37" spans="1:2" ht="48" thickBot="1" x14ac:dyDescent="0.3">
      <c r="A37" s="7" t="s">
        <v>1023</v>
      </c>
      <c r="B37" s="8" t="s">
        <v>1024</v>
      </c>
    </row>
    <row r="38" spans="1:2" ht="16.5" thickBot="1" x14ac:dyDescent="0.3">
      <c r="A38" s="7" t="s">
        <v>1035</v>
      </c>
      <c r="B38" s="8" t="s">
        <v>1036</v>
      </c>
    </row>
    <row r="39" spans="1:2" ht="16.5" thickBot="1" x14ac:dyDescent="0.3">
      <c r="A39" s="7" t="s">
        <v>1039</v>
      </c>
      <c r="B39" s="8" t="s">
        <v>1040</v>
      </c>
    </row>
    <row r="40" spans="1:2" ht="16.5" thickBot="1" x14ac:dyDescent="0.3">
      <c r="A40" s="7" t="s">
        <v>1037</v>
      </c>
      <c r="B40" s="8" t="s">
        <v>1038</v>
      </c>
    </row>
    <row r="41" spans="1:2" ht="32.25" thickBot="1" x14ac:dyDescent="0.3">
      <c r="A41" s="7" t="s">
        <v>1041</v>
      </c>
      <c r="B41" s="8" t="s">
        <v>1042</v>
      </c>
    </row>
    <row r="42" spans="1:2" ht="16.5" thickBot="1" x14ac:dyDescent="0.3">
      <c r="A42" s="7" t="s">
        <v>1043</v>
      </c>
      <c r="B42" s="8" t="s">
        <v>1044</v>
      </c>
    </row>
    <row r="43" spans="1:2" ht="48" thickBot="1" x14ac:dyDescent="0.3">
      <c r="A43" s="7" t="s">
        <v>1015</v>
      </c>
      <c r="B43" s="8" t="s">
        <v>1016</v>
      </c>
    </row>
    <row r="44" spans="1:2" ht="32.25" thickBot="1" x14ac:dyDescent="0.3">
      <c r="A44" s="7" t="s">
        <v>1019</v>
      </c>
      <c r="B44" s="8" t="s">
        <v>1020</v>
      </c>
    </row>
    <row r="45" spans="1:2" ht="32.25" thickBot="1" x14ac:dyDescent="0.3">
      <c r="A45" s="7" t="s">
        <v>1017</v>
      </c>
      <c r="B45" s="8" t="s">
        <v>1018</v>
      </c>
    </row>
    <row r="46" spans="1:2" ht="32.25" thickBot="1" x14ac:dyDescent="0.3">
      <c r="A46" s="7" t="s">
        <v>1013</v>
      </c>
      <c r="B46" s="8" t="s">
        <v>1014</v>
      </c>
    </row>
    <row r="47" spans="1:2" ht="16.5" thickBot="1" x14ac:dyDescent="0.3">
      <c r="A47" s="7" t="s">
        <v>1021</v>
      </c>
      <c r="B47" s="8" t="s">
        <v>1022</v>
      </c>
    </row>
    <row r="48" spans="1:2" ht="16.5" thickBot="1" x14ac:dyDescent="0.3">
      <c r="A48" s="7" t="s">
        <v>1122</v>
      </c>
      <c r="B48" s="8" t="s">
        <v>1123</v>
      </c>
    </row>
    <row r="49" spans="1:2" ht="16.5" thickBot="1" x14ac:dyDescent="0.3">
      <c r="A49" s="7" t="s">
        <v>1110</v>
      </c>
      <c r="B49" s="8" t="s">
        <v>1111</v>
      </c>
    </row>
    <row r="50" spans="1:2" ht="16.5" thickBot="1" x14ac:dyDescent="0.3">
      <c r="A50" s="7" t="s">
        <v>1077</v>
      </c>
      <c r="B50" s="8" t="s">
        <v>1078</v>
      </c>
    </row>
    <row r="51" spans="1:2" ht="32.25" thickBot="1" x14ac:dyDescent="0.3">
      <c r="A51" s="7" t="s">
        <v>1138</v>
      </c>
      <c r="B51" s="8" t="s">
        <v>1139</v>
      </c>
    </row>
    <row r="52" spans="1:2" ht="16.5" thickBot="1" x14ac:dyDescent="0.3">
      <c r="A52" s="7" t="s">
        <v>1112</v>
      </c>
      <c r="B52" s="8" t="s">
        <v>1113</v>
      </c>
    </row>
    <row r="53" spans="1:2" ht="16.5" thickBot="1" x14ac:dyDescent="0.3">
      <c r="A53" s="7" t="s">
        <v>1067</v>
      </c>
      <c r="B53" s="8" t="s">
        <v>1068</v>
      </c>
    </row>
    <row r="54" spans="1:2" ht="16.5" thickBot="1" x14ac:dyDescent="0.3">
      <c r="A54" s="7" t="s">
        <v>1033</v>
      </c>
      <c r="B54" s="8" t="s">
        <v>1034</v>
      </c>
    </row>
    <row r="55" spans="1:2" ht="32.25" thickBot="1" x14ac:dyDescent="0.3">
      <c r="A55" s="7" t="s">
        <v>1063</v>
      </c>
      <c r="B55" s="8" t="s">
        <v>1064</v>
      </c>
    </row>
    <row r="56" spans="1:2" ht="16.5" thickBot="1" x14ac:dyDescent="0.3">
      <c r="A56" s="7" t="s">
        <v>1150</v>
      </c>
      <c r="B56" s="8" t="s">
        <v>1151</v>
      </c>
    </row>
    <row r="57" spans="1:2" ht="16.5" thickBot="1" x14ac:dyDescent="0.3">
      <c r="A57" s="7" t="s">
        <v>1132</v>
      </c>
      <c r="B57" s="8" t="s">
        <v>1133</v>
      </c>
    </row>
    <row r="58" spans="1:2" ht="32.25" thickBot="1" x14ac:dyDescent="0.3">
      <c r="A58" s="7" t="s">
        <v>1027</v>
      </c>
      <c r="B58" s="8" t="s">
        <v>1028</v>
      </c>
    </row>
    <row r="59" spans="1:2" ht="19.5" thickBot="1" x14ac:dyDescent="0.3">
      <c r="A59" s="7" t="s">
        <v>1093</v>
      </c>
      <c r="B59" s="8" t="s">
        <v>1094</v>
      </c>
    </row>
    <row r="60" spans="1:2" ht="19.5" thickBot="1" x14ac:dyDescent="0.3">
      <c r="A60" s="7" t="s">
        <v>1091</v>
      </c>
      <c r="B60" s="8" t="s">
        <v>1092</v>
      </c>
    </row>
    <row r="61" spans="1:2" ht="19.5" thickBot="1" x14ac:dyDescent="0.3">
      <c r="A61" s="7" t="s">
        <v>1095</v>
      </c>
      <c r="B61" s="8" t="s">
        <v>1094</v>
      </c>
    </row>
    <row r="62" spans="1:2" ht="19.5" thickBot="1" x14ac:dyDescent="0.3">
      <c r="A62" s="7" t="s">
        <v>1096</v>
      </c>
      <c r="B62" s="8" t="s">
        <v>1097</v>
      </c>
    </row>
    <row r="63" spans="1:2" ht="16.5" thickBot="1" x14ac:dyDescent="0.3">
      <c r="A63" s="7" t="s">
        <v>1134</v>
      </c>
      <c r="B63" s="8" t="s">
        <v>1135</v>
      </c>
    </row>
    <row r="64" spans="1:2" ht="32.25" thickBot="1" x14ac:dyDescent="0.3">
      <c r="A64" s="7" t="s">
        <v>1075</v>
      </c>
      <c r="B64" s="8" t="s">
        <v>1076</v>
      </c>
    </row>
    <row r="65" spans="1:2" ht="32.25" thickBot="1" x14ac:dyDescent="0.3">
      <c r="A65" s="7" t="s">
        <v>1136</v>
      </c>
      <c r="B65" s="8" t="s">
        <v>1137</v>
      </c>
    </row>
    <row r="66" spans="1:2" ht="16.5" thickBot="1" x14ac:dyDescent="0.3">
      <c r="A66" s="7" t="s">
        <v>1116</v>
      </c>
      <c r="B66" s="8" t="s">
        <v>1117</v>
      </c>
    </row>
    <row r="67" spans="1:2" ht="32.25" thickBot="1" x14ac:dyDescent="0.3">
      <c r="A67" s="7" t="s">
        <v>1011</v>
      </c>
      <c r="B67" s="8" t="s">
        <v>1012</v>
      </c>
    </row>
    <row r="68" spans="1:2" ht="48" thickBot="1" x14ac:dyDescent="0.3">
      <c r="A68" s="7" t="s">
        <v>1065</v>
      </c>
      <c r="B68" s="8" t="s">
        <v>1066</v>
      </c>
    </row>
    <row r="69" spans="1:2" ht="32.25" thickBot="1" x14ac:dyDescent="0.3">
      <c r="A69" s="7" t="s">
        <v>1029</v>
      </c>
      <c r="B69" s="8" t="s">
        <v>1030</v>
      </c>
    </row>
    <row r="70" spans="1:2" ht="16.5" thickBot="1" x14ac:dyDescent="0.3">
      <c r="A70" s="7" t="s">
        <v>1154</v>
      </c>
      <c r="B70" s="8" t="s">
        <v>1155</v>
      </c>
    </row>
    <row r="71" spans="1:2" ht="16.5" thickBot="1" x14ac:dyDescent="0.3">
      <c r="A71" s="7" t="s">
        <v>1152</v>
      </c>
      <c r="B71" s="8" t="s">
        <v>1153</v>
      </c>
    </row>
    <row r="72" spans="1:2" ht="16.5" thickBot="1" x14ac:dyDescent="0.3">
      <c r="A72" s="7" t="s">
        <v>1118</v>
      </c>
      <c r="B72" s="8" t="s">
        <v>1119</v>
      </c>
    </row>
    <row r="73" spans="1:2" ht="32.25" thickBot="1" x14ac:dyDescent="0.3">
      <c r="A73" s="7" t="s">
        <v>1069</v>
      </c>
      <c r="B73" s="8" t="s">
        <v>1070</v>
      </c>
    </row>
    <row r="74" spans="1:2" ht="32.25" thickBot="1" x14ac:dyDescent="0.3">
      <c r="A74" s="7" t="s">
        <v>1071</v>
      </c>
      <c r="B74" s="8" t="s">
        <v>1072</v>
      </c>
    </row>
    <row r="75" spans="1:2" ht="16.5" thickBot="1" x14ac:dyDescent="0.3">
      <c r="A75" s="7" t="s">
        <v>1073</v>
      </c>
      <c r="B75" s="8" t="s">
        <v>1074</v>
      </c>
    </row>
    <row r="76" spans="1:2" ht="16.5" thickBot="1" x14ac:dyDescent="0.3">
      <c r="A76" s="7" t="s">
        <v>1156</v>
      </c>
      <c r="B76" s="8" t="s">
        <v>1157</v>
      </c>
    </row>
    <row r="77" spans="1:2" ht="32.25" thickBot="1" x14ac:dyDescent="0.3">
      <c r="A77" s="7" t="s">
        <v>1158</v>
      </c>
      <c r="B77" s="8" t="s">
        <v>1159</v>
      </c>
    </row>
    <row r="78" spans="1:2" ht="32.25" thickBot="1" x14ac:dyDescent="0.3">
      <c r="A78" s="7" t="s">
        <v>1162</v>
      </c>
      <c r="B78" s="8" t="s">
        <v>1163</v>
      </c>
    </row>
    <row r="79" spans="1:2" ht="32.25" thickBot="1" x14ac:dyDescent="0.3">
      <c r="A79" s="7" t="s">
        <v>1160</v>
      </c>
      <c r="B79" s="8" t="s">
        <v>1161</v>
      </c>
    </row>
  </sheetData>
  <sortState xmlns:xlrd2="http://schemas.microsoft.com/office/spreadsheetml/2017/richdata2" ref="A3:B79">
    <sortCondition ref="A3:A79"/>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1B02F-B4FC-4F60-8E14-8793E7BF6124}">
  <dimension ref="A1:N31"/>
  <sheetViews>
    <sheetView workbookViewId="0">
      <selection activeCell="A2" sqref="A2"/>
    </sheetView>
  </sheetViews>
  <sheetFormatPr defaultRowHeight="15" x14ac:dyDescent="0.25"/>
  <sheetData>
    <row r="1" spans="1:1" ht="15.75" x14ac:dyDescent="0.25">
      <c r="A1" s="10" t="s">
        <v>1258</v>
      </c>
    </row>
    <row r="26" spans="2:14" x14ac:dyDescent="0.25">
      <c r="B26" t="s">
        <v>0</v>
      </c>
      <c r="C26" t="s">
        <v>1</v>
      </c>
      <c r="D26" t="s">
        <v>20</v>
      </c>
      <c r="E26" t="s">
        <v>31</v>
      </c>
      <c r="F26">
        <v>2015</v>
      </c>
      <c r="G26">
        <v>2020</v>
      </c>
      <c r="H26">
        <v>2025</v>
      </c>
      <c r="I26">
        <v>2030</v>
      </c>
      <c r="J26">
        <v>2035</v>
      </c>
      <c r="K26">
        <v>2040</v>
      </c>
      <c r="L26">
        <v>2045</v>
      </c>
      <c r="M26">
        <v>2050</v>
      </c>
      <c r="N26" t="s">
        <v>2</v>
      </c>
    </row>
    <row r="27" spans="2:14" x14ac:dyDescent="0.25">
      <c r="B27" t="s">
        <v>70</v>
      </c>
      <c r="C27" t="s">
        <v>3</v>
      </c>
      <c r="D27" t="s">
        <v>61</v>
      </c>
      <c r="E27" t="s">
        <v>43</v>
      </c>
      <c r="F27">
        <v>0</v>
      </c>
      <c r="G27">
        <v>0</v>
      </c>
      <c r="H27">
        <v>36000</v>
      </c>
      <c r="I27">
        <v>83800</v>
      </c>
      <c r="J27">
        <v>137000</v>
      </c>
      <c r="K27">
        <v>212000</v>
      </c>
      <c r="L27">
        <v>341000</v>
      </c>
      <c r="M27">
        <v>516000</v>
      </c>
      <c r="N27" t="s">
        <v>60</v>
      </c>
    </row>
    <row r="28" spans="2:14" x14ac:dyDescent="0.25">
      <c r="B28" t="s">
        <v>70</v>
      </c>
      <c r="C28" t="s">
        <v>3</v>
      </c>
      <c r="D28" t="s">
        <v>61</v>
      </c>
      <c r="E28" t="s">
        <v>50</v>
      </c>
      <c r="F28">
        <v>0</v>
      </c>
      <c r="G28">
        <v>0</v>
      </c>
      <c r="H28">
        <v>40500</v>
      </c>
      <c r="I28">
        <v>95700</v>
      </c>
      <c r="J28">
        <v>155000</v>
      </c>
      <c r="K28">
        <v>233000</v>
      </c>
      <c r="L28">
        <v>340000</v>
      </c>
      <c r="M28">
        <v>444000</v>
      </c>
      <c r="N28" t="s">
        <v>60</v>
      </c>
    </row>
    <row r="29" spans="2:14" x14ac:dyDescent="0.25">
      <c r="B29" t="s">
        <v>70</v>
      </c>
      <c r="C29" t="s">
        <v>3</v>
      </c>
      <c r="D29" t="s">
        <v>61</v>
      </c>
      <c r="E29" t="s">
        <v>51</v>
      </c>
      <c r="F29">
        <v>0</v>
      </c>
      <c r="G29">
        <v>141000</v>
      </c>
      <c r="H29">
        <v>404000</v>
      </c>
      <c r="I29">
        <v>648000</v>
      </c>
      <c r="J29">
        <v>841000</v>
      </c>
      <c r="K29">
        <v>955000</v>
      </c>
      <c r="L29">
        <v>1020000</v>
      </c>
      <c r="M29">
        <v>1030000</v>
      </c>
      <c r="N29" t="s">
        <v>60</v>
      </c>
    </row>
    <row r="30" spans="2:14" x14ac:dyDescent="0.25">
      <c r="B30" t="s">
        <v>70</v>
      </c>
      <c r="C30" t="s">
        <v>3</v>
      </c>
      <c r="D30" t="s">
        <v>61</v>
      </c>
      <c r="E30" t="s">
        <v>45</v>
      </c>
      <c r="F30">
        <v>1700000</v>
      </c>
      <c r="G30">
        <v>1670000</v>
      </c>
      <c r="H30">
        <v>1570000</v>
      </c>
      <c r="I30">
        <v>1420000</v>
      </c>
      <c r="J30">
        <v>1290000</v>
      </c>
      <c r="K30">
        <v>1230000</v>
      </c>
      <c r="L30">
        <v>1140000</v>
      </c>
      <c r="M30">
        <v>1090000</v>
      </c>
      <c r="N30" t="s">
        <v>60</v>
      </c>
    </row>
    <row r="31" spans="2:14" x14ac:dyDescent="0.25">
      <c r="B31" t="s">
        <v>70</v>
      </c>
      <c r="C31" t="s">
        <v>3</v>
      </c>
      <c r="D31" t="s">
        <v>61</v>
      </c>
      <c r="E31" t="s">
        <v>63</v>
      </c>
      <c r="F31">
        <v>0</v>
      </c>
      <c r="G31">
        <v>692</v>
      </c>
      <c r="H31">
        <v>1650</v>
      </c>
      <c r="I31">
        <v>2410</v>
      </c>
      <c r="J31">
        <v>2910</v>
      </c>
      <c r="K31">
        <v>3390</v>
      </c>
      <c r="L31">
        <v>3860</v>
      </c>
      <c r="M31">
        <v>4180</v>
      </c>
      <c r="N31" t="s">
        <v>60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8041-87E2-46A2-9148-21B7CA003DC5}">
  <dimension ref="A1:N82"/>
  <sheetViews>
    <sheetView workbookViewId="0">
      <selection activeCell="A2" sqref="A2"/>
    </sheetView>
  </sheetViews>
  <sheetFormatPr defaultRowHeight="15" x14ac:dyDescent="0.25"/>
  <sheetData>
    <row r="1" spans="1:1" ht="15.75" x14ac:dyDescent="0.25">
      <c r="A1" s="10" t="s">
        <v>1259</v>
      </c>
    </row>
    <row r="26" spans="2:14" x14ac:dyDescent="0.25">
      <c r="B26" t="s">
        <v>0</v>
      </c>
      <c r="C26" t="s">
        <v>1</v>
      </c>
      <c r="D26" t="s">
        <v>5</v>
      </c>
      <c r="E26" t="s">
        <v>31</v>
      </c>
      <c r="F26">
        <v>2015</v>
      </c>
      <c r="G26">
        <v>2020</v>
      </c>
      <c r="H26">
        <v>2025</v>
      </c>
      <c r="I26">
        <v>2030</v>
      </c>
      <c r="J26">
        <v>2035</v>
      </c>
      <c r="K26">
        <v>2040</v>
      </c>
      <c r="L26">
        <v>2045</v>
      </c>
      <c r="M26">
        <v>2050</v>
      </c>
      <c r="N26" t="s">
        <v>2</v>
      </c>
    </row>
    <row r="27" spans="2:14" x14ac:dyDescent="0.25">
      <c r="B27" t="s">
        <v>70</v>
      </c>
      <c r="C27" t="s">
        <v>3</v>
      </c>
      <c r="D27" t="s">
        <v>200</v>
      </c>
      <c r="E27" t="s">
        <v>43</v>
      </c>
      <c r="F27">
        <v>0</v>
      </c>
      <c r="G27">
        <v>0</v>
      </c>
      <c r="H27">
        <v>24800</v>
      </c>
      <c r="I27">
        <v>40000</v>
      </c>
      <c r="J27">
        <v>45300</v>
      </c>
      <c r="K27">
        <v>51300</v>
      </c>
      <c r="L27">
        <v>57700</v>
      </c>
      <c r="M27">
        <v>64300</v>
      </c>
      <c r="N27" t="s">
        <v>59</v>
      </c>
    </row>
    <row r="28" spans="2:14" x14ac:dyDescent="0.25">
      <c r="B28" t="s">
        <v>70</v>
      </c>
      <c r="C28" t="s">
        <v>3</v>
      </c>
      <c r="D28" t="s">
        <v>200</v>
      </c>
      <c r="E28" t="s">
        <v>45</v>
      </c>
      <c r="F28">
        <v>39400</v>
      </c>
      <c r="G28">
        <v>43200</v>
      </c>
      <c r="H28">
        <v>28000</v>
      </c>
      <c r="I28">
        <v>22300</v>
      </c>
      <c r="J28">
        <v>24900</v>
      </c>
      <c r="K28">
        <v>27800</v>
      </c>
      <c r="L28">
        <v>31000</v>
      </c>
      <c r="M28">
        <v>34200</v>
      </c>
      <c r="N28" t="s">
        <v>59</v>
      </c>
    </row>
    <row r="29" spans="2:14" x14ac:dyDescent="0.25">
      <c r="B29" t="s">
        <v>70</v>
      </c>
      <c r="C29" t="s">
        <v>3</v>
      </c>
      <c r="D29" t="s">
        <v>201</v>
      </c>
      <c r="E29" t="s">
        <v>201</v>
      </c>
      <c r="F29">
        <v>7650000</v>
      </c>
      <c r="G29">
        <v>7800000</v>
      </c>
      <c r="H29">
        <v>8120000</v>
      </c>
      <c r="I29">
        <v>8680000</v>
      </c>
      <c r="J29">
        <v>9120000</v>
      </c>
      <c r="K29">
        <v>9540000</v>
      </c>
      <c r="L29">
        <v>9930000</v>
      </c>
      <c r="M29">
        <v>10300000</v>
      </c>
      <c r="N29" t="s">
        <v>59</v>
      </c>
    </row>
    <row r="30" spans="2:14" x14ac:dyDescent="0.25">
      <c r="B30" t="s">
        <v>70</v>
      </c>
      <c r="C30" t="s">
        <v>3</v>
      </c>
      <c r="D30" t="s">
        <v>202</v>
      </c>
      <c r="E30" t="s">
        <v>43</v>
      </c>
      <c r="F30">
        <v>0</v>
      </c>
      <c r="G30">
        <v>0</v>
      </c>
      <c r="H30">
        <v>6250</v>
      </c>
      <c r="I30">
        <v>30500</v>
      </c>
      <c r="J30">
        <v>92900</v>
      </c>
      <c r="K30">
        <v>168000</v>
      </c>
      <c r="L30">
        <v>228000</v>
      </c>
      <c r="M30">
        <v>267000</v>
      </c>
      <c r="N30" t="s">
        <v>59</v>
      </c>
    </row>
    <row r="31" spans="2:14" x14ac:dyDescent="0.25">
      <c r="B31" t="s">
        <v>70</v>
      </c>
      <c r="C31" t="s">
        <v>3</v>
      </c>
      <c r="D31" t="s">
        <v>202</v>
      </c>
      <c r="E31" t="s">
        <v>50</v>
      </c>
      <c r="F31">
        <v>0</v>
      </c>
      <c r="G31">
        <v>0</v>
      </c>
      <c r="H31">
        <v>8250</v>
      </c>
      <c r="I31">
        <v>37200</v>
      </c>
      <c r="J31">
        <v>105000</v>
      </c>
      <c r="K31">
        <v>176000</v>
      </c>
      <c r="L31">
        <v>222000</v>
      </c>
      <c r="M31">
        <v>238000</v>
      </c>
      <c r="N31" t="s">
        <v>59</v>
      </c>
    </row>
    <row r="32" spans="2:14" x14ac:dyDescent="0.25">
      <c r="B32" t="s">
        <v>70</v>
      </c>
      <c r="C32" t="s">
        <v>3</v>
      </c>
      <c r="D32" t="s">
        <v>202</v>
      </c>
      <c r="E32" t="s">
        <v>51</v>
      </c>
      <c r="F32">
        <v>0</v>
      </c>
      <c r="G32">
        <v>62600</v>
      </c>
      <c r="H32">
        <v>250000</v>
      </c>
      <c r="I32">
        <v>364000</v>
      </c>
      <c r="J32">
        <v>383000</v>
      </c>
      <c r="K32">
        <v>322000</v>
      </c>
      <c r="L32">
        <v>268000</v>
      </c>
      <c r="M32">
        <v>239000</v>
      </c>
      <c r="N32" t="s">
        <v>59</v>
      </c>
    </row>
    <row r="33" spans="2:14" x14ac:dyDescent="0.25">
      <c r="B33" t="s">
        <v>70</v>
      </c>
      <c r="C33" t="s">
        <v>3</v>
      </c>
      <c r="D33" t="s">
        <v>202</v>
      </c>
      <c r="E33" t="s">
        <v>45</v>
      </c>
      <c r="F33">
        <v>509000</v>
      </c>
      <c r="G33">
        <v>734000</v>
      </c>
      <c r="H33">
        <v>735000</v>
      </c>
      <c r="I33">
        <v>553000</v>
      </c>
      <c r="J33">
        <v>401000</v>
      </c>
      <c r="K33">
        <v>320000</v>
      </c>
      <c r="L33">
        <v>266000</v>
      </c>
      <c r="M33">
        <v>238000</v>
      </c>
      <c r="N33" t="s">
        <v>59</v>
      </c>
    </row>
    <row r="34" spans="2:14" x14ac:dyDescent="0.25">
      <c r="B34" t="s">
        <v>70</v>
      </c>
      <c r="C34" t="s">
        <v>3</v>
      </c>
      <c r="D34" t="s">
        <v>202</v>
      </c>
      <c r="E34" t="s">
        <v>63</v>
      </c>
      <c r="F34">
        <v>63400</v>
      </c>
      <c r="G34">
        <v>78300</v>
      </c>
      <c r="H34">
        <v>79400</v>
      </c>
      <c r="I34">
        <v>57000</v>
      </c>
      <c r="J34">
        <v>43600</v>
      </c>
      <c r="K34">
        <v>35000</v>
      </c>
      <c r="L34">
        <v>29200</v>
      </c>
      <c r="M34">
        <v>25800</v>
      </c>
      <c r="N34" t="s">
        <v>59</v>
      </c>
    </row>
    <row r="35" spans="2:14" x14ac:dyDescent="0.25">
      <c r="B35" t="s">
        <v>70</v>
      </c>
      <c r="C35" t="s">
        <v>3</v>
      </c>
      <c r="D35" t="s">
        <v>203</v>
      </c>
      <c r="E35" t="s">
        <v>43</v>
      </c>
      <c r="F35">
        <v>0</v>
      </c>
      <c r="G35">
        <v>84300</v>
      </c>
      <c r="H35">
        <v>310000</v>
      </c>
      <c r="I35">
        <v>794000</v>
      </c>
      <c r="J35">
        <v>1240000</v>
      </c>
      <c r="K35">
        <v>1540000</v>
      </c>
      <c r="L35">
        <v>1690000</v>
      </c>
      <c r="M35">
        <v>1750000</v>
      </c>
      <c r="N35" t="s">
        <v>59</v>
      </c>
    </row>
    <row r="36" spans="2:14" x14ac:dyDescent="0.25">
      <c r="B36" t="s">
        <v>70</v>
      </c>
      <c r="C36" t="s">
        <v>3</v>
      </c>
      <c r="D36" t="s">
        <v>203</v>
      </c>
      <c r="E36" t="s">
        <v>50</v>
      </c>
      <c r="F36">
        <v>0</v>
      </c>
      <c r="G36">
        <v>2460</v>
      </c>
      <c r="H36">
        <v>16400</v>
      </c>
      <c r="I36">
        <v>89800</v>
      </c>
      <c r="J36">
        <v>164000</v>
      </c>
      <c r="K36">
        <v>273000</v>
      </c>
      <c r="L36">
        <v>424000</v>
      </c>
      <c r="M36">
        <v>582000</v>
      </c>
      <c r="N36" t="s">
        <v>59</v>
      </c>
    </row>
    <row r="37" spans="2:14" x14ac:dyDescent="0.25">
      <c r="B37" t="s">
        <v>70</v>
      </c>
      <c r="C37" t="s">
        <v>3</v>
      </c>
      <c r="D37" t="s">
        <v>203</v>
      </c>
      <c r="E37" t="s">
        <v>51</v>
      </c>
      <c r="F37">
        <v>7030</v>
      </c>
      <c r="G37">
        <v>418000</v>
      </c>
      <c r="H37">
        <v>1050000</v>
      </c>
      <c r="I37">
        <v>1410000</v>
      </c>
      <c r="J37">
        <v>1500000</v>
      </c>
      <c r="K37">
        <v>1500000</v>
      </c>
      <c r="L37">
        <v>1510000</v>
      </c>
      <c r="M37">
        <v>1530000</v>
      </c>
      <c r="N37" t="s">
        <v>59</v>
      </c>
    </row>
    <row r="38" spans="2:14" x14ac:dyDescent="0.25">
      <c r="B38" t="s">
        <v>70</v>
      </c>
      <c r="C38" t="s">
        <v>3</v>
      </c>
      <c r="D38" t="s">
        <v>203</v>
      </c>
      <c r="E38" t="s">
        <v>45</v>
      </c>
      <c r="F38">
        <v>4170000</v>
      </c>
      <c r="G38">
        <v>3790000</v>
      </c>
      <c r="H38">
        <v>3100000</v>
      </c>
      <c r="I38">
        <v>2460000</v>
      </c>
      <c r="J38">
        <v>2040000</v>
      </c>
      <c r="K38">
        <v>1810000</v>
      </c>
      <c r="L38">
        <v>1690000</v>
      </c>
      <c r="M38">
        <v>1650000</v>
      </c>
      <c r="N38" t="s">
        <v>59</v>
      </c>
    </row>
    <row r="39" spans="2:14" x14ac:dyDescent="0.25">
      <c r="B39" t="s">
        <v>70</v>
      </c>
      <c r="C39" t="s">
        <v>3</v>
      </c>
      <c r="D39" t="s">
        <v>204</v>
      </c>
      <c r="E39" t="s">
        <v>204</v>
      </c>
      <c r="F39">
        <v>12200</v>
      </c>
      <c r="G39">
        <v>12100</v>
      </c>
      <c r="H39">
        <v>11900</v>
      </c>
      <c r="I39">
        <v>11800</v>
      </c>
      <c r="J39">
        <v>11800</v>
      </c>
      <c r="K39">
        <v>11800</v>
      </c>
      <c r="L39">
        <v>11700</v>
      </c>
      <c r="M39">
        <v>11600</v>
      </c>
      <c r="N39" t="s">
        <v>59</v>
      </c>
    </row>
    <row r="40" spans="2:14" x14ac:dyDescent="0.25">
      <c r="B40" t="s">
        <v>70</v>
      </c>
      <c r="C40" t="s">
        <v>3</v>
      </c>
      <c r="D40" t="s">
        <v>65</v>
      </c>
      <c r="E40" t="s">
        <v>43</v>
      </c>
      <c r="F40">
        <v>0</v>
      </c>
      <c r="G40">
        <v>0</v>
      </c>
      <c r="H40">
        <v>0</v>
      </c>
      <c r="I40">
        <v>0</v>
      </c>
      <c r="J40">
        <v>14100</v>
      </c>
      <c r="K40">
        <v>34800</v>
      </c>
      <c r="L40">
        <v>81200</v>
      </c>
      <c r="M40">
        <v>171000</v>
      </c>
      <c r="N40" t="s">
        <v>59</v>
      </c>
    </row>
    <row r="41" spans="2:14" x14ac:dyDescent="0.25">
      <c r="B41" t="s">
        <v>70</v>
      </c>
      <c r="C41" t="s">
        <v>3</v>
      </c>
      <c r="D41" t="s">
        <v>65</v>
      </c>
      <c r="E41" t="s">
        <v>205</v>
      </c>
      <c r="F41">
        <v>0</v>
      </c>
      <c r="G41">
        <v>0</v>
      </c>
      <c r="H41">
        <v>0</v>
      </c>
      <c r="I41">
        <v>0</v>
      </c>
      <c r="J41">
        <v>8610</v>
      </c>
      <c r="K41">
        <v>27600</v>
      </c>
      <c r="L41">
        <v>78300</v>
      </c>
      <c r="M41">
        <v>193000</v>
      </c>
      <c r="N41" t="s">
        <v>59</v>
      </c>
    </row>
    <row r="42" spans="2:14" x14ac:dyDescent="0.25">
      <c r="B42" t="s">
        <v>70</v>
      </c>
      <c r="C42" t="s">
        <v>3</v>
      </c>
      <c r="D42" t="s">
        <v>65</v>
      </c>
      <c r="E42" t="s">
        <v>45</v>
      </c>
      <c r="F42">
        <v>879000</v>
      </c>
      <c r="G42">
        <v>954000</v>
      </c>
      <c r="H42">
        <v>1190000</v>
      </c>
      <c r="I42">
        <v>1380000</v>
      </c>
      <c r="J42">
        <v>1480000</v>
      </c>
      <c r="K42">
        <v>1550000</v>
      </c>
      <c r="L42">
        <v>1580000</v>
      </c>
      <c r="M42">
        <v>1520000</v>
      </c>
      <c r="N42" t="s">
        <v>59</v>
      </c>
    </row>
    <row r="43" spans="2:14" x14ac:dyDescent="0.25">
      <c r="B43" t="s">
        <v>70</v>
      </c>
      <c r="C43" t="s">
        <v>3</v>
      </c>
      <c r="D43" t="s">
        <v>44</v>
      </c>
      <c r="E43" t="s">
        <v>45</v>
      </c>
      <c r="F43">
        <v>1050000</v>
      </c>
      <c r="G43">
        <v>1060000</v>
      </c>
      <c r="H43">
        <v>1060000</v>
      </c>
      <c r="I43">
        <v>910000</v>
      </c>
      <c r="J43">
        <v>719000</v>
      </c>
      <c r="K43">
        <v>640000</v>
      </c>
      <c r="L43">
        <v>632000</v>
      </c>
      <c r="M43">
        <v>625000</v>
      </c>
      <c r="N43" t="s">
        <v>60</v>
      </c>
    </row>
    <row r="44" spans="2:14" x14ac:dyDescent="0.25">
      <c r="B44" t="s">
        <v>70</v>
      </c>
      <c r="C44" t="s">
        <v>3</v>
      </c>
      <c r="D44" t="s">
        <v>206</v>
      </c>
      <c r="E44" t="s">
        <v>43</v>
      </c>
      <c r="F44">
        <v>0</v>
      </c>
      <c r="G44">
        <v>0</v>
      </c>
      <c r="H44">
        <v>63100</v>
      </c>
      <c r="I44">
        <v>274000</v>
      </c>
      <c r="J44">
        <v>544000</v>
      </c>
      <c r="K44">
        <v>694000</v>
      </c>
      <c r="L44">
        <v>773000</v>
      </c>
      <c r="M44">
        <v>835000</v>
      </c>
      <c r="N44" t="s">
        <v>60</v>
      </c>
    </row>
    <row r="45" spans="2:14" x14ac:dyDescent="0.25">
      <c r="B45" t="s">
        <v>70</v>
      </c>
      <c r="C45" t="s">
        <v>3</v>
      </c>
      <c r="D45" t="s">
        <v>206</v>
      </c>
      <c r="E45" t="s">
        <v>50</v>
      </c>
      <c r="F45">
        <v>0</v>
      </c>
      <c r="G45">
        <v>0</v>
      </c>
      <c r="H45">
        <v>70700</v>
      </c>
      <c r="I45">
        <v>266000</v>
      </c>
      <c r="J45">
        <v>536000</v>
      </c>
      <c r="K45">
        <v>695000</v>
      </c>
      <c r="L45">
        <v>782000</v>
      </c>
      <c r="M45">
        <v>850000</v>
      </c>
      <c r="N45" t="s">
        <v>60</v>
      </c>
    </row>
    <row r="46" spans="2:14" x14ac:dyDescent="0.25">
      <c r="B46" t="s">
        <v>70</v>
      </c>
      <c r="C46" t="s">
        <v>3</v>
      </c>
      <c r="D46" t="s">
        <v>206</v>
      </c>
      <c r="E46" t="s">
        <v>51</v>
      </c>
      <c r="F46">
        <v>0</v>
      </c>
      <c r="G46">
        <v>0</v>
      </c>
      <c r="H46">
        <v>80300</v>
      </c>
      <c r="I46">
        <v>297000</v>
      </c>
      <c r="J46">
        <v>588000</v>
      </c>
      <c r="K46">
        <v>751000</v>
      </c>
      <c r="L46">
        <v>837000</v>
      </c>
      <c r="M46">
        <v>906000</v>
      </c>
      <c r="N46" t="s">
        <v>60</v>
      </c>
    </row>
    <row r="47" spans="2:14" x14ac:dyDescent="0.25">
      <c r="B47" t="s">
        <v>70</v>
      </c>
      <c r="C47" t="s">
        <v>3</v>
      </c>
      <c r="D47" t="s">
        <v>206</v>
      </c>
      <c r="E47" t="s">
        <v>45</v>
      </c>
      <c r="F47">
        <v>2160000</v>
      </c>
      <c r="G47">
        <v>2310000</v>
      </c>
      <c r="H47">
        <v>2210000</v>
      </c>
      <c r="I47">
        <v>1770000</v>
      </c>
      <c r="J47">
        <v>1110000</v>
      </c>
      <c r="K47">
        <v>840000</v>
      </c>
      <c r="L47">
        <v>815000</v>
      </c>
      <c r="M47">
        <v>852000</v>
      </c>
      <c r="N47" t="s">
        <v>60</v>
      </c>
    </row>
    <row r="48" spans="2:14" x14ac:dyDescent="0.25">
      <c r="B48" t="s">
        <v>70</v>
      </c>
      <c r="C48" t="s">
        <v>3</v>
      </c>
      <c r="D48" t="s">
        <v>207</v>
      </c>
      <c r="E48" t="s">
        <v>208</v>
      </c>
      <c r="F48">
        <v>103</v>
      </c>
      <c r="G48">
        <v>873</v>
      </c>
      <c r="H48">
        <v>1900</v>
      </c>
      <c r="I48">
        <v>3100</v>
      </c>
      <c r="J48">
        <v>4480</v>
      </c>
      <c r="K48">
        <v>6530</v>
      </c>
      <c r="L48">
        <v>9160</v>
      </c>
      <c r="M48">
        <v>12500</v>
      </c>
      <c r="N48" t="s">
        <v>59</v>
      </c>
    </row>
    <row r="49" spans="2:14" x14ac:dyDescent="0.25">
      <c r="B49" t="s">
        <v>70</v>
      </c>
      <c r="C49" t="s">
        <v>3</v>
      </c>
      <c r="D49" t="s">
        <v>62</v>
      </c>
      <c r="E49" t="s">
        <v>43</v>
      </c>
      <c r="F49">
        <v>0</v>
      </c>
      <c r="G49">
        <v>0</v>
      </c>
      <c r="H49">
        <v>3020</v>
      </c>
      <c r="I49">
        <v>10000</v>
      </c>
      <c r="J49">
        <v>23200</v>
      </c>
      <c r="K49">
        <v>51900</v>
      </c>
      <c r="L49">
        <v>118000</v>
      </c>
      <c r="M49">
        <v>231000</v>
      </c>
      <c r="N49" t="s">
        <v>60</v>
      </c>
    </row>
    <row r="50" spans="2:14" x14ac:dyDescent="0.25">
      <c r="B50" t="s">
        <v>70</v>
      </c>
      <c r="C50" t="s">
        <v>3</v>
      </c>
      <c r="D50" t="s">
        <v>62</v>
      </c>
      <c r="E50" t="s">
        <v>50</v>
      </c>
      <c r="F50">
        <v>0</v>
      </c>
      <c r="G50">
        <v>0</v>
      </c>
      <c r="H50">
        <v>15400</v>
      </c>
      <c r="I50">
        <v>39900</v>
      </c>
      <c r="J50">
        <v>70000</v>
      </c>
      <c r="K50">
        <v>113000</v>
      </c>
      <c r="L50">
        <v>177000</v>
      </c>
      <c r="M50">
        <v>241000</v>
      </c>
      <c r="N50" t="s">
        <v>60</v>
      </c>
    </row>
    <row r="51" spans="2:14" x14ac:dyDescent="0.25">
      <c r="B51" t="s">
        <v>70</v>
      </c>
      <c r="C51" t="s">
        <v>3</v>
      </c>
      <c r="D51" t="s">
        <v>62</v>
      </c>
      <c r="E51" t="s">
        <v>51</v>
      </c>
      <c r="F51">
        <v>0</v>
      </c>
      <c r="G51">
        <v>82600</v>
      </c>
      <c r="H51">
        <v>254000</v>
      </c>
      <c r="I51">
        <v>420000</v>
      </c>
      <c r="J51">
        <v>557000</v>
      </c>
      <c r="K51">
        <v>645000</v>
      </c>
      <c r="L51">
        <v>701000</v>
      </c>
      <c r="M51">
        <v>709000</v>
      </c>
      <c r="N51" t="s">
        <v>60</v>
      </c>
    </row>
    <row r="52" spans="2:14" x14ac:dyDescent="0.25">
      <c r="B52" t="s">
        <v>70</v>
      </c>
      <c r="C52" t="s">
        <v>3</v>
      </c>
      <c r="D52" t="s">
        <v>62</v>
      </c>
      <c r="E52" t="s">
        <v>45</v>
      </c>
      <c r="F52">
        <v>1040000</v>
      </c>
      <c r="G52">
        <v>1030000</v>
      </c>
      <c r="H52">
        <v>980000</v>
      </c>
      <c r="I52">
        <v>906000</v>
      </c>
      <c r="J52">
        <v>847000</v>
      </c>
      <c r="K52">
        <v>812000</v>
      </c>
      <c r="L52">
        <v>758000</v>
      </c>
      <c r="M52">
        <v>720000</v>
      </c>
      <c r="N52" t="s">
        <v>60</v>
      </c>
    </row>
    <row r="53" spans="2:14" x14ac:dyDescent="0.25">
      <c r="B53" t="s">
        <v>70</v>
      </c>
      <c r="C53" t="s">
        <v>3</v>
      </c>
      <c r="D53" t="s">
        <v>62</v>
      </c>
      <c r="E53" t="s">
        <v>63</v>
      </c>
      <c r="F53">
        <v>0</v>
      </c>
      <c r="G53">
        <v>447</v>
      </c>
      <c r="H53">
        <v>1130</v>
      </c>
      <c r="I53">
        <v>1690</v>
      </c>
      <c r="J53">
        <v>2060</v>
      </c>
      <c r="K53">
        <v>2430</v>
      </c>
      <c r="L53">
        <v>2790</v>
      </c>
      <c r="M53">
        <v>3020</v>
      </c>
      <c r="N53" t="s">
        <v>60</v>
      </c>
    </row>
    <row r="54" spans="2:14" x14ac:dyDescent="0.25">
      <c r="B54" t="s">
        <v>70</v>
      </c>
      <c r="C54" t="s">
        <v>3</v>
      </c>
      <c r="D54" t="s">
        <v>42</v>
      </c>
      <c r="E54" t="s">
        <v>43</v>
      </c>
      <c r="F54">
        <v>0</v>
      </c>
      <c r="G54">
        <v>0</v>
      </c>
      <c r="H54">
        <v>0</v>
      </c>
      <c r="I54">
        <v>0</v>
      </c>
      <c r="J54">
        <v>4.71</v>
      </c>
      <c r="K54">
        <v>37.700000000000003</v>
      </c>
      <c r="L54">
        <v>288</v>
      </c>
      <c r="M54">
        <v>2050</v>
      </c>
      <c r="N54" t="s">
        <v>59</v>
      </c>
    </row>
    <row r="55" spans="2:14" x14ac:dyDescent="0.25">
      <c r="B55" t="s">
        <v>70</v>
      </c>
      <c r="C55" t="s">
        <v>3</v>
      </c>
      <c r="D55" t="s">
        <v>42</v>
      </c>
      <c r="E55" t="s">
        <v>205</v>
      </c>
      <c r="F55">
        <v>0</v>
      </c>
      <c r="G55">
        <v>0</v>
      </c>
      <c r="H55">
        <v>0</v>
      </c>
      <c r="I55">
        <v>0</v>
      </c>
      <c r="J55">
        <v>0.98</v>
      </c>
      <c r="K55">
        <v>18.899999999999999</v>
      </c>
      <c r="L55">
        <v>265</v>
      </c>
      <c r="M55">
        <v>2770</v>
      </c>
      <c r="N55" t="s">
        <v>59</v>
      </c>
    </row>
    <row r="56" spans="2:14" x14ac:dyDescent="0.25">
      <c r="B56" t="s">
        <v>70</v>
      </c>
      <c r="C56" t="s">
        <v>3</v>
      </c>
      <c r="D56" t="s">
        <v>42</v>
      </c>
      <c r="E56" t="s">
        <v>45</v>
      </c>
      <c r="F56">
        <v>381000</v>
      </c>
      <c r="G56">
        <v>412000</v>
      </c>
      <c r="H56">
        <v>477000</v>
      </c>
      <c r="I56">
        <v>534000</v>
      </c>
      <c r="J56">
        <v>573000</v>
      </c>
      <c r="K56">
        <v>613000</v>
      </c>
      <c r="L56">
        <v>654000</v>
      </c>
      <c r="M56">
        <v>692000</v>
      </c>
      <c r="N56" t="s">
        <v>59</v>
      </c>
    </row>
    <row r="57" spans="2:14" x14ac:dyDescent="0.25">
      <c r="B57" t="s">
        <v>70</v>
      </c>
      <c r="C57" t="s">
        <v>3</v>
      </c>
      <c r="D57" t="s">
        <v>52</v>
      </c>
      <c r="E57" t="s">
        <v>45</v>
      </c>
      <c r="F57">
        <v>13600000</v>
      </c>
      <c r="G57">
        <v>13500000</v>
      </c>
      <c r="H57">
        <v>13100000</v>
      </c>
      <c r="I57">
        <v>10700000</v>
      </c>
      <c r="J57">
        <v>7130000</v>
      </c>
      <c r="K57">
        <v>6090000</v>
      </c>
      <c r="L57">
        <v>5890000</v>
      </c>
      <c r="M57">
        <v>5840000</v>
      </c>
      <c r="N57" t="s">
        <v>60</v>
      </c>
    </row>
    <row r="58" spans="2:14" x14ac:dyDescent="0.25">
      <c r="B58" t="s">
        <v>70</v>
      </c>
      <c r="C58" t="s">
        <v>3</v>
      </c>
      <c r="D58" t="s">
        <v>209</v>
      </c>
      <c r="E58" t="s">
        <v>209</v>
      </c>
      <c r="F58">
        <v>7690000</v>
      </c>
      <c r="G58">
        <v>7840000</v>
      </c>
      <c r="H58">
        <v>8170000</v>
      </c>
      <c r="I58">
        <v>8740000</v>
      </c>
      <c r="J58">
        <v>9190000</v>
      </c>
      <c r="K58">
        <v>9620000</v>
      </c>
      <c r="L58">
        <v>10000000</v>
      </c>
      <c r="M58">
        <v>10400000</v>
      </c>
      <c r="N58" t="s">
        <v>59</v>
      </c>
    </row>
    <row r="59" spans="2:14" x14ac:dyDescent="0.25">
      <c r="B59" t="s">
        <v>70</v>
      </c>
      <c r="C59" t="s">
        <v>3</v>
      </c>
      <c r="D59" t="s">
        <v>210</v>
      </c>
      <c r="E59" t="s">
        <v>43</v>
      </c>
      <c r="F59">
        <v>0</v>
      </c>
      <c r="G59">
        <v>67100</v>
      </c>
      <c r="H59">
        <v>251000</v>
      </c>
      <c r="I59">
        <v>656000</v>
      </c>
      <c r="J59">
        <v>1030000</v>
      </c>
      <c r="K59">
        <v>1300000</v>
      </c>
      <c r="L59">
        <v>1450000</v>
      </c>
      <c r="M59">
        <v>1510000</v>
      </c>
      <c r="N59" t="s">
        <v>59</v>
      </c>
    </row>
    <row r="60" spans="2:14" x14ac:dyDescent="0.25">
      <c r="B60" t="s">
        <v>70</v>
      </c>
      <c r="C60" t="s">
        <v>3</v>
      </c>
      <c r="D60" t="s">
        <v>210</v>
      </c>
      <c r="E60" t="s">
        <v>50</v>
      </c>
      <c r="F60">
        <v>0</v>
      </c>
      <c r="G60">
        <v>2060</v>
      </c>
      <c r="H60">
        <v>14500</v>
      </c>
      <c r="I60">
        <v>82800</v>
      </c>
      <c r="J60">
        <v>151000</v>
      </c>
      <c r="K60">
        <v>253000</v>
      </c>
      <c r="L60">
        <v>392000</v>
      </c>
      <c r="M60">
        <v>541000</v>
      </c>
      <c r="N60" t="s">
        <v>59</v>
      </c>
    </row>
    <row r="61" spans="2:14" x14ac:dyDescent="0.25">
      <c r="B61" t="s">
        <v>70</v>
      </c>
      <c r="C61" t="s">
        <v>3</v>
      </c>
      <c r="D61" t="s">
        <v>210</v>
      </c>
      <c r="E61" t="s">
        <v>51</v>
      </c>
      <c r="F61">
        <v>0</v>
      </c>
      <c r="G61">
        <v>322000</v>
      </c>
      <c r="H61">
        <v>812000</v>
      </c>
      <c r="I61">
        <v>1100000</v>
      </c>
      <c r="J61">
        <v>1190000</v>
      </c>
      <c r="K61">
        <v>1220000</v>
      </c>
      <c r="L61">
        <v>1230000</v>
      </c>
      <c r="M61">
        <v>1240000</v>
      </c>
      <c r="N61" t="s">
        <v>59</v>
      </c>
    </row>
    <row r="62" spans="2:14" x14ac:dyDescent="0.25">
      <c r="B62" t="s">
        <v>70</v>
      </c>
      <c r="C62" t="s">
        <v>3</v>
      </c>
      <c r="D62" t="s">
        <v>210</v>
      </c>
      <c r="E62" t="s">
        <v>45</v>
      </c>
      <c r="F62">
        <v>3470000</v>
      </c>
      <c r="G62">
        <v>3110000</v>
      </c>
      <c r="H62">
        <v>2560000</v>
      </c>
      <c r="I62">
        <v>2090000</v>
      </c>
      <c r="J62">
        <v>1800000</v>
      </c>
      <c r="K62">
        <v>1640000</v>
      </c>
      <c r="L62">
        <v>1550000</v>
      </c>
      <c r="M62">
        <v>1510000</v>
      </c>
      <c r="N62" t="s">
        <v>59</v>
      </c>
    </row>
    <row r="63" spans="2:14" x14ac:dyDescent="0.25">
      <c r="B63" t="s">
        <v>70</v>
      </c>
      <c r="C63" t="s">
        <v>3</v>
      </c>
      <c r="D63" t="s">
        <v>211</v>
      </c>
      <c r="E63" t="s">
        <v>43</v>
      </c>
      <c r="F63">
        <v>0</v>
      </c>
      <c r="G63">
        <v>0</v>
      </c>
      <c r="H63">
        <v>4190</v>
      </c>
      <c r="I63">
        <v>9780</v>
      </c>
      <c r="J63">
        <v>14900</v>
      </c>
      <c r="K63">
        <v>20400</v>
      </c>
      <c r="L63">
        <v>27100</v>
      </c>
      <c r="M63">
        <v>33000</v>
      </c>
      <c r="N63" t="s">
        <v>60</v>
      </c>
    </row>
    <row r="64" spans="2:14" x14ac:dyDescent="0.25">
      <c r="B64" t="s">
        <v>70</v>
      </c>
      <c r="C64" t="s">
        <v>3</v>
      </c>
      <c r="D64" t="s">
        <v>211</v>
      </c>
      <c r="E64" t="s">
        <v>50</v>
      </c>
      <c r="F64">
        <v>0</v>
      </c>
      <c r="G64">
        <v>0</v>
      </c>
      <c r="H64">
        <v>1540</v>
      </c>
      <c r="I64">
        <v>4330</v>
      </c>
      <c r="J64">
        <v>6960</v>
      </c>
      <c r="K64">
        <v>10200</v>
      </c>
      <c r="L64">
        <v>14600</v>
      </c>
      <c r="M64">
        <v>19000</v>
      </c>
      <c r="N64" t="s">
        <v>60</v>
      </c>
    </row>
    <row r="65" spans="2:14" x14ac:dyDescent="0.25">
      <c r="B65" t="s">
        <v>70</v>
      </c>
      <c r="C65" t="s">
        <v>3</v>
      </c>
      <c r="D65" t="s">
        <v>211</v>
      </c>
      <c r="E65" t="s">
        <v>51</v>
      </c>
      <c r="F65">
        <v>0</v>
      </c>
      <c r="G65">
        <v>4290</v>
      </c>
      <c r="H65">
        <v>15200</v>
      </c>
      <c r="I65">
        <v>23600</v>
      </c>
      <c r="J65">
        <v>29600</v>
      </c>
      <c r="K65">
        <v>32100</v>
      </c>
      <c r="L65">
        <v>33700</v>
      </c>
      <c r="M65">
        <v>34000</v>
      </c>
      <c r="N65" t="s">
        <v>60</v>
      </c>
    </row>
    <row r="66" spans="2:14" x14ac:dyDescent="0.25">
      <c r="B66" t="s">
        <v>70</v>
      </c>
      <c r="C66" t="s">
        <v>3</v>
      </c>
      <c r="D66" t="s">
        <v>211</v>
      </c>
      <c r="E66" t="s">
        <v>45</v>
      </c>
      <c r="F66">
        <v>66200</v>
      </c>
      <c r="G66">
        <v>65600</v>
      </c>
      <c r="H66">
        <v>70400</v>
      </c>
      <c r="I66">
        <v>61400</v>
      </c>
      <c r="J66">
        <v>42000</v>
      </c>
      <c r="K66">
        <v>36800</v>
      </c>
      <c r="L66">
        <v>33700</v>
      </c>
      <c r="M66">
        <v>32600</v>
      </c>
      <c r="N66" t="s">
        <v>60</v>
      </c>
    </row>
    <row r="67" spans="2:14" x14ac:dyDescent="0.25">
      <c r="B67" t="s">
        <v>70</v>
      </c>
      <c r="C67" t="s">
        <v>3</v>
      </c>
      <c r="D67" t="s">
        <v>211</v>
      </c>
      <c r="E67" t="s">
        <v>63</v>
      </c>
      <c r="F67">
        <v>0</v>
      </c>
      <c r="G67">
        <v>19.8</v>
      </c>
      <c r="H67">
        <v>55.9</v>
      </c>
      <c r="I67">
        <v>80.3</v>
      </c>
      <c r="J67">
        <v>96.6</v>
      </c>
      <c r="K67">
        <v>111</v>
      </c>
      <c r="L67">
        <v>132</v>
      </c>
      <c r="M67">
        <v>153</v>
      </c>
      <c r="N67" t="s">
        <v>60</v>
      </c>
    </row>
    <row r="68" spans="2:14" x14ac:dyDescent="0.25">
      <c r="B68" t="s">
        <v>70</v>
      </c>
      <c r="C68" t="s">
        <v>3</v>
      </c>
      <c r="D68" t="s">
        <v>64</v>
      </c>
      <c r="E68" t="s">
        <v>43</v>
      </c>
      <c r="F68">
        <v>0</v>
      </c>
      <c r="G68">
        <v>0</v>
      </c>
      <c r="H68">
        <v>28800</v>
      </c>
      <c r="I68">
        <v>64000</v>
      </c>
      <c r="J68">
        <v>98700</v>
      </c>
      <c r="K68">
        <v>140000</v>
      </c>
      <c r="L68">
        <v>196000</v>
      </c>
      <c r="M68">
        <v>252000</v>
      </c>
      <c r="N68" t="s">
        <v>60</v>
      </c>
    </row>
    <row r="69" spans="2:14" x14ac:dyDescent="0.25">
      <c r="B69" t="s">
        <v>70</v>
      </c>
      <c r="C69" t="s">
        <v>3</v>
      </c>
      <c r="D69" t="s">
        <v>64</v>
      </c>
      <c r="E69" t="s">
        <v>50</v>
      </c>
      <c r="F69">
        <v>0</v>
      </c>
      <c r="G69">
        <v>0</v>
      </c>
      <c r="H69">
        <v>23500</v>
      </c>
      <c r="I69">
        <v>51500</v>
      </c>
      <c r="J69">
        <v>78200</v>
      </c>
      <c r="K69">
        <v>109000</v>
      </c>
      <c r="L69">
        <v>148000</v>
      </c>
      <c r="M69">
        <v>184000</v>
      </c>
      <c r="N69" t="s">
        <v>60</v>
      </c>
    </row>
    <row r="70" spans="2:14" x14ac:dyDescent="0.25">
      <c r="B70" t="s">
        <v>70</v>
      </c>
      <c r="C70" t="s">
        <v>3</v>
      </c>
      <c r="D70" t="s">
        <v>64</v>
      </c>
      <c r="E70" t="s">
        <v>51</v>
      </c>
      <c r="F70">
        <v>0</v>
      </c>
      <c r="G70">
        <v>53600</v>
      </c>
      <c r="H70">
        <v>135000</v>
      </c>
      <c r="I70">
        <v>205000</v>
      </c>
      <c r="J70">
        <v>254000</v>
      </c>
      <c r="K70">
        <v>278000</v>
      </c>
      <c r="L70">
        <v>286000</v>
      </c>
      <c r="M70">
        <v>283000</v>
      </c>
      <c r="N70" t="s">
        <v>60</v>
      </c>
    </row>
    <row r="71" spans="2:14" x14ac:dyDescent="0.25">
      <c r="B71" t="s">
        <v>70</v>
      </c>
      <c r="C71" t="s">
        <v>3</v>
      </c>
      <c r="D71" t="s">
        <v>64</v>
      </c>
      <c r="E71" t="s">
        <v>45</v>
      </c>
      <c r="F71">
        <v>591000</v>
      </c>
      <c r="G71">
        <v>575000</v>
      </c>
      <c r="H71">
        <v>516000</v>
      </c>
      <c r="I71">
        <v>450000</v>
      </c>
      <c r="J71">
        <v>404000</v>
      </c>
      <c r="K71">
        <v>377000</v>
      </c>
      <c r="L71">
        <v>347000</v>
      </c>
      <c r="M71">
        <v>337000</v>
      </c>
      <c r="N71" t="s">
        <v>60</v>
      </c>
    </row>
    <row r="72" spans="2:14" x14ac:dyDescent="0.25">
      <c r="B72" t="s">
        <v>70</v>
      </c>
      <c r="C72" t="s">
        <v>3</v>
      </c>
      <c r="D72" t="s">
        <v>64</v>
      </c>
      <c r="E72" t="s">
        <v>63</v>
      </c>
      <c r="F72">
        <v>0</v>
      </c>
      <c r="G72">
        <v>225</v>
      </c>
      <c r="H72">
        <v>468</v>
      </c>
      <c r="I72">
        <v>647</v>
      </c>
      <c r="J72">
        <v>753</v>
      </c>
      <c r="K72">
        <v>848</v>
      </c>
      <c r="L72">
        <v>939</v>
      </c>
      <c r="M72">
        <v>1010</v>
      </c>
      <c r="N72" t="s">
        <v>60</v>
      </c>
    </row>
    <row r="73" spans="2:14" x14ac:dyDescent="0.25">
      <c r="B73" t="s">
        <v>70</v>
      </c>
      <c r="C73" t="s">
        <v>3</v>
      </c>
      <c r="D73" t="s">
        <v>212</v>
      </c>
      <c r="E73" t="s">
        <v>45</v>
      </c>
      <c r="F73">
        <v>5290</v>
      </c>
      <c r="G73">
        <v>5500</v>
      </c>
      <c r="H73">
        <v>5810</v>
      </c>
      <c r="I73">
        <v>6130</v>
      </c>
      <c r="J73">
        <v>6410</v>
      </c>
      <c r="K73">
        <v>6710</v>
      </c>
      <c r="L73">
        <v>6990</v>
      </c>
      <c r="M73">
        <v>7280</v>
      </c>
      <c r="N73" t="s">
        <v>59</v>
      </c>
    </row>
    <row r="74" spans="2:14" x14ac:dyDescent="0.25">
      <c r="B74" t="s">
        <v>70</v>
      </c>
      <c r="C74" t="s">
        <v>3</v>
      </c>
      <c r="D74" t="s">
        <v>213</v>
      </c>
      <c r="E74" t="s">
        <v>213</v>
      </c>
      <c r="F74">
        <v>48800</v>
      </c>
      <c r="G74">
        <v>48300</v>
      </c>
      <c r="H74">
        <v>47600</v>
      </c>
      <c r="I74">
        <v>47300</v>
      </c>
      <c r="J74">
        <v>47200</v>
      </c>
      <c r="K74">
        <v>47100</v>
      </c>
      <c r="L74">
        <v>46600</v>
      </c>
      <c r="M74">
        <v>46200</v>
      </c>
      <c r="N74" t="s">
        <v>59</v>
      </c>
    </row>
    <row r="75" spans="2:14" x14ac:dyDescent="0.25">
      <c r="B75" t="s">
        <v>70</v>
      </c>
      <c r="C75" t="s">
        <v>3</v>
      </c>
      <c r="D75" t="s">
        <v>214</v>
      </c>
      <c r="E75" t="s">
        <v>214</v>
      </c>
      <c r="F75">
        <v>9960000</v>
      </c>
      <c r="G75">
        <v>10500000</v>
      </c>
      <c r="H75">
        <v>11300000</v>
      </c>
      <c r="I75">
        <v>12000000</v>
      </c>
      <c r="J75">
        <v>12600000</v>
      </c>
      <c r="K75">
        <v>13300000</v>
      </c>
      <c r="L75">
        <v>13900000</v>
      </c>
      <c r="M75">
        <v>14500000</v>
      </c>
      <c r="N75" t="s">
        <v>60</v>
      </c>
    </row>
    <row r="76" spans="2:14" x14ac:dyDescent="0.25">
      <c r="B76" t="s">
        <v>70</v>
      </c>
      <c r="C76" t="s">
        <v>3</v>
      </c>
      <c r="D76" t="s">
        <v>44</v>
      </c>
      <c r="E76" t="s">
        <v>43</v>
      </c>
      <c r="F76">
        <v>0</v>
      </c>
      <c r="G76">
        <v>0</v>
      </c>
      <c r="H76">
        <v>0</v>
      </c>
      <c r="I76">
        <v>0</v>
      </c>
      <c r="J76">
        <v>12900</v>
      </c>
      <c r="K76">
        <v>33900</v>
      </c>
      <c r="L76">
        <v>88600</v>
      </c>
      <c r="M76">
        <v>186000</v>
      </c>
      <c r="N76" t="s">
        <v>60</v>
      </c>
    </row>
    <row r="77" spans="2:14" x14ac:dyDescent="0.25">
      <c r="B77" t="s">
        <v>70</v>
      </c>
      <c r="C77" t="s">
        <v>3</v>
      </c>
      <c r="D77" t="s">
        <v>44</v>
      </c>
      <c r="E77" t="s">
        <v>50</v>
      </c>
      <c r="F77">
        <v>0</v>
      </c>
      <c r="G77">
        <v>0</v>
      </c>
      <c r="H77">
        <v>0</v>
      </c>
      <c r="I77">
        <v>0</v>
      </c>
      <c r="J77">
        <v>6440</v>
      </c>
      <c r="K77">
        <v>21300</v>
      </c>
      <c r="L77">
        <v>64300</v>
      </c>
      <c r="M77">
        <v>150000</v>
      </c>
      <c r="N77" t="s">
        <v>60</v>
      </c>
    </row>
    <row r="78" spans="2:14" x14ac:dyDescent="0.25">
      <c r="B78" t="s">
        <v>70</v>
      </c>
      <c r="C78" t="s">
        <v>3</v>
      </c>
      <c r="D78" t="s">
        <v>44</v>
      </c>
      <c r="E78" t="s">
        <v>51</v>
      </c>
      <c r="F78">
        <v>0</v>
      </c>
      <c r="G78">
        <v>58500</v>
      </c>
      <c r="H78">
        <v>201000</v>
      </c>
      <c r="I78">
        <v>528000</v>
      </c>
      <c r="J78">
        <v>885000</v>
      </c>
      <c r="K78">
        <v>1060000</v>
      </c>
      <c r="L78">
        <v>1130000</v>
      </c>
      <c r="M78">
        <v>1130000</v>
      </c>
      <c r="N78" t="s">
        <v>60</v>
      </c>
    </row>
    <row r="79" spans="2:14" x14ac:dyDescent="0.25">
      <c r="B79" t="s">
        <v>70</v>
      </c>
      <c r="C79" t="s">
        <v>3</v>
      </c>
      <c r="D79" t="s">
        <v>52</v>
      </c>
      <c r="E79" t="s">
        <v>43</v>
      </c>
      <c r="F79">
        <v>0</v>
      </c>
      <c r="G79">
        <v>0</v>
      </c>
      <c r="H79">
        <v>0</v>
      </c>
      <c r="I79">
        <v>0</v>
      </c>
      <c r="J79">
        <v>1380</v>
      </c>
      <c r="K79">
        <v>3920</v>
      </c>
      <c r="L79">
        <v>11400</v>
      </c>
      <c r="M79">
        <v>27500</v>
      </c>
      <c r="N79" t="s">
        <v>60</v>
      </c>
    </row>
    <row r="80" spans="2:14" x14ac:dyDescent="0.25">
      <c r="B80" t="s">
        <v>70</v>
      </c>
      <c r="C80" t="s">
        <v>3</v>
      </c>
      <c r="D80" t="s">
        <v>52</v>
      </c>
      <c r="E80" t="s">
        <v>50</v>
      </c>
      <c r="F80">
        <v>0</v>
      </c>
      <c r="G80">
        <v>0</v>
      </c>
      <c r="H80">
        <v>0</v>
      </c>
      <c r="I80">
        <v>0</v>
      </c>
      <c r="J80">
        <v>17000</v>
      </c>
      <c r="K80">
        <v>67100</v>
      </c>
      <c r="L80">
        <v>254000</v>
      </c>
      <c r="M80">
        <v>775000</v>
      </c>
      <c r="N80" t="s">
        <v>60</v>
      </c>
    </row>
    <row r="81" spans="2:14" x14ac:dyDescent="0.25">
      <c r="B81" t="s">
        <v>70</v>
      </c>
      <c r="C81" t="s">
        <v>3</v>
      </c>
      <c r="D81" t="s">
        <v>52</v>
      </c>
      <c r="E81" t="s">
        <v>51</v>
      </c>
      <c r="F81">
        <v>0</v>
      </c>
      <c r="G81">
        <v>451000</v>
      </c>
      <c r="H81">
        <v>1650000</v>
      </c>
      <c r="I81">
        <v>4960000</v>
      </c>
      <c r="J81">
        <v>9610000</v>
      </c>
      <c r="K81">
        <v>11400000</v>
      </c>
      <c r="L81">
        <v>12300000</v>
      </c>
      <c r="M81">
        <v>12700000</v>
      </c>
      <c r="N81" t="s">
        <v>60</v>
      </c>
    </row>
    <row r="82" spans="2:14" x14ac:dyDescent="0.25">
      <c r="B82" t="s">
        <v>70</v>
      </c>
      <c r="C82" t="s">
        <v>3</v>
      </c>
      <c r="D82" t="s">
        <v>212</v>
      </c>
      <c r="E82" t="s">
        <v>208</v>
      </c>
      <c r="F82">
        <v>17600</v>
      </c>
      <c r="G82">
        <v>19000</v>
      </c>
      <c r="H82">
        <v>20200</v>
      </c>
      <c r="I82">
        <v>21000</v>
      </c>
      <c r="J82">
        <v>21900</v>
      </c>
      <c r="K82">
        <v>22600</v>
      </c>
      <c r="L82">
        <v>23400</v>
      </c>
      <c r="M82">
        <v>24100</v>
      </c>
      <c r="N82" t="s">
        <v>59</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B5037-430E-4153-924F-26C0FF4246B4}">
  <dimension ref="A1:N81"/>
  <sheetViews>
    <sheetView workbookViewId="0">
      <selection activeCell="A2" sqref="A2"/>
    </sheetView>
  </sheetViews>
  <sheetFormatPr defaultRowHeight="15" x14ac:dyDescent="0.25"/>
  <sheetData>
    <row r="1" spans="1:1" ht="15.75" x14ac:dyDescent="0.25">
      <c r="A1" s="10" t="s">
        <v>1260</v>
      </c>
    </row>
    <row r="25" spans="2:14" x14ac:dyDescent="0.25">
      <c r="B25" t="s">
        <v>0</v>
      </c>
      <c r="C25" t="s">
        <v>1</v>
      </c>
      <c r="D25" t="s">
        <v>5</v>
      </c>
      <c r="E25" t="s">
        <v>31</v>
      </c>
      <c r="F25">
        <v>2015</v>
      </c>
      <c r="G25">
        <v>2020</v>
      </c>
      <c r="H25">
        <v>2025</v>
      </c>
      <c r="I25">
        <v>2030</v>
      </c>
      <c r="J25">
        <v>2035</v>
      </c>
      <c r="K25">
        <v>2040</v>
      </c>
      <c r="L25">
        <v>2045</v>
      </c>
      <c r="M25">
        <v>2050</v>
      </c>
      <c r="N25" t="s">
        <v>2</v>
      </c>
    </row>
    <row r="26" spans="2:14" x14ac:dyDescent="0.25">
      <c r="B26" t="s">
        <v>70</v>
      </c>
      <c r="C26" t="s">
        <v>3</v>
      </c>
      <c r="D26" t="s">
        <v>200</v>
      </c>
      <c r="E26" t="s">
        <v>43</v>
      </c>
      <c r="F26">
        <v>0</v>
      </c>
      <c r="G26">
        <v>0</v>
      </c>
      <c r="H26">
        <v>24800</v>
      </c>
      <c r="I26">
        <v>40000</v>
      </c>
      <c r="J26">
        <v>45300</v>
      </c>
      <c r="K26">
        <v>51300</v>
      </c>
      <c r="L26">
        <v>57700</v>
      </c>
      <c r="M26">
        <v>64300</v>
      </c>
      <c r="N26" t="s">
        <v>59</v>
      </c>
    </row>
    <row r="27" spans="2:14" x14ac:dyDescent="0.25">
      <c r="B27" t="s">
        <v>70</v>
      </c>
      <c r="C27" t="s">
        <v>3</v>
      </c>
      <c r="D27" t="s">
        <v>200</v>
      </c>
      <c r="E27" t="s">
        <v>45</v>
      </c>
      <c r="F27">
        <v>39400</v>
      </c>
      <c r="G27">
        <v>43200</v>
      </c>
      <c r="H27">
        <v>28000</v>
      </c>
      <c r="I27">
        <v>22300</v>
      </c>
      <c r="J27">
        <v>24900</v>
      </c>
      <c r="K27">
        <v>27800</v>
      </c>
      <c r="L27">
        <v>31000</v>
      </c>
      <c r="M27">
        <v>34200</v>
      </c>
      <c r="N27" t="s">
        <v>59</v>
      </c>
    </row>
    <row r="28" spans="2:14" x14ac:dyDescent="0.25">
      <c r="B28" t="s">
        <v>70</v>
      </c>
      <c r="C28" t="s">
        <v>3</v>
      </c>
      <c r="D28" t="s">
        <v>201</v>
      </c>
      <c r="E28" t="s">
        <v>201</v>
      </c>
      <c r="F28">
        <v>7650000</v>
      </c>
      <c r="G28">
        <v>7800000</v>
      </c>
      <c r="H28">
        <v>8120000</v>
      </c>
      <c r="I28">
        <v>8680000</v>
      </c>
      <c r="J28">
        <v>9120000</v>
      </c>
      <c r="K28">
        <v>9540000</v>
      </c>
      <c r="L28">
        <v>9930000</v>
      </c>
      <c r="M28">
        <v>10300000</v>
      </c>
      <c r="N28" t="s">
        <v>59</v>
      </c>
    </row>
    <row r="29" spans="2:14" x14ac:dyDescent="0.25">
      <c r="B29" t="s">
        <v>70</v>
      </c>
      <c r="C29" t="s">
        <v>3</v>
      </c>
      <c r="D29" t="s">
        <v>202</v>
      </c>
      <c r="E29" t="s">
        <v>43</v>
      </c>
      <c r="F29">
        <v>0</v>
      </c>
      <c r="G29">
        <v>0</v>
      </c>
      <c r="H29">
        <v>6250</v>
      </c>
      <c r="I29">
        <v>30500</v>
      </c>
      <c r="J29">
        <v>92900</v>
      </c>
      <c r="K29">
        <v>168000</v>
      </c>
      <c r="L29">
        <v>228000</v>
      </c>
      <c r="M29">
        <v>267000</v>
      </c>
      <c r="N29" t="s">
        <v>59</v>
      </c>
    </row>
    <row r="30" spans="2:14" x14ac:dyDescent="0.25">
      <c r="B30" t="s">
        <v>70</v>
      </c>
      <c r="C30" t="s">
        <v>3</v>
      </c>
      <c r="D30" t="s">
        <v>202</v>
      </c>
      <c r="E30" t="s">
        <v>50</v>
      </c>
      <c r="F30">
        <v>0</v>
      </c>
      <c r="G30">
        <v>0</v>
      </c>
      <c r="H30">
        <v>8250</v>
      </c>
      <c r="I30">
        <v>37200</v>
      </c>
      <c r="J30">
        <v>105000</v>
      </c>
      <c r="K30">
        <v>176000</v>
      </c>
      <c r="L30">
        <v>222000</v>
      </c>
      <c r="M30">
        <v>238000</v>
      </c>
      <c r="N30" t="s">
        <v>59</v>
      </c>
    </row>
    <row r="31" spans="2:14" x14ac:dyDescent="0.25">
      <c r="B31" t="s">
        <v>70</v>
      </c>
      <c r="C31" t="s">
        <v>3</v>
      </c>
      <c r="D31" t="s">
        <v>202</v>
      </c>
      <c r="E31" t="s">
        <v>51</v>
      </c>
      <c r="F31">
        <v>0</v>
      </c>
      <c r="G31">
        <v>62600</v>
      </c>
      <c r="H31">
        <v>250000</v>
      </c>
      <c r="I31">
        <v>364000</v>
      </c>
      <c r="J31">
        <v>383000</v>
      </c>
      <c r="K31">
        <v>322000</v>
      </c>
      <c r="L31">
        <v>268000</v>
      </c>
      <c r="M31">
        <v>239000</v>
      </c>
      <c r="N31" t="s">
        <v>59</v>
      </c>
    </row>
    <row r="32" spans="2:14" x14ac:dyDescent="0.25">
      <c r="B32" t="s">
        <v>70</v>
      </c>
      <c r="C32" t="s">
        <v>3</v>
      </c>
      <c r="D32" t="s">
        <v>202</v>
      </c>
      <c r="E32" t="s">
        <v>45</v>
      </c>
      <c r="F32">
        <v>509000</v>
      </c>
      <c r="G32">
        <v>734000</v>
      </c>
      <c r="H32">
        <v>735000</v>
      </c>
      <c r="I32">
        <v>553000</v>
      </c>
      <c r="J32">
        <v>401000</v>
      </c>
      <c r="K32">
        <v>320000</v>
      </c>
      <c r="L32">
        <v>266000</v>
      </c>
      <c r="M32">
        <v>238000</v>
      </c>
      <c r="N32" t="s">
        <v>59</v>
      </c>
    </row>
    <row r="33" spans="2:14" x14ac:dyDescent="0.25">
      <c r="B33" t="s">
        <v>70</v>
      </c>
      <c r="C33" t="s">
        <v>3</v>
      </c>
      <c r="D33" t="s">
        <v>202</v>
      </c>
      <c r="E33" t="s">
        <v>63</v>
      </c>
      <c r="F33">
        <v>63400</v>
      </c>
      <c r="G33">
        <v>78300</v>
      </c>
      <c r="H33">
        <v>79400</v>
      </c>
      <c r="I33">
        <v>57000</v>
      </c>
      <c r="J33">
        <v>43600</v>
      </c>
      <c r="K33">
        <v>35000</v>
      </c>
      <c r="L33">
        <v>29200</v>
      </c>
      <c r="M33">
        <v>25800</v>
      </c>
      <c r="N33" t="s">
        <v>59</v>
      </c>
    </row>
    <row r="34" spans="2:14" x14ac:dyDescent="0.25">
      <c r="B34" t="s">
        <v>70</v>
      </c>
      <c r="C34" t="s">
        <v>3</v>
      </c>
      <c r="D34" t="s">
        <v>203</v>
      </c>
      <c r="E34" t="s">
        <v>43</v>
      </c>
      <c r="F34">
        <v>0</v>
      </c>
      <c r="G34">
        <v>84300</v>
      </c>
      <c r="H34">
        <v>310000</v>
      </c>
      <c r="I34">
        <v>794000</v>
      </c>
      <c r="J34">
        <v>1240000</v>
      </c>
      <c r="K34">
        <v>1540000</v>
      </c>
      <c r="L34">
        <v>1690000</v>
      </c>
      <c r="M34">
        <v>1750000</v>
      </c>
      <c r="N34" t="s">
        <v>59</v>
      </c>
    </row>
    <row r="35" spans="2:14" x14ac:dyDescent="0.25">
      <c r="B35" t="s">
        <v>70</v>
      </c>
      <c r="C35" t="s">
        <v>3</v>
      </c>
      <c r="D35" t="s">
        <v>203</v>
      </c>
      <c r="E35" t="s">
        <v>50</v>
      </c>
      <c r="F35">
        <v>0</v>
      </c>
      <c r="G35">
        <v>2460</v>
      </c>
      <c r="H35">
        <v>16400</v>
      </c>
      <c r="I35">
        <v>89800</v>
      </c>
      <c r="J35">
        <v>164000</v>
      </c>
      <c r="K35">
        <v>273000</v>
      </c>
      <c r="L35">
        <v>424000</v>
      </c>
      <c r="M35">
        <v>582000</v>
      </c>
      <c r="N35" t="s">
        <v>59</v>
      </c>
    </row>
    <row r="36" spans="2:14" x14ac:dyDescent="0.25">
      <c r="B36" t="s">
        <v>70</v>
      </c>
      <c r="C36" t="s">
        <v>3</v>
      </c>
      <c r="D36" t="s">
        <v>203</v>
      </c>
      <c r="E36" t="s">
        <v>51</v>
      </c>
      <c r="F36">
        <v>7030</v>
      </c>
      <c r="G36">
        <v>418000</v>
      </c>
      <c r="H36">
        <v>1050000</v>
      </c>
      <c r="I36">
        <v>1410000</v>
      </c>
      <c r="J36">
        <v>1500000</v>
      </c>
      <c r="K36">
        <v>1500000</v>
      </c>
      <c r="L36">
        <v>1510000</v>
      </c>
      <c r="M36">
        <v>1530000</v>
      </c>
      <c r="N36" t="s">
        <v>59</v>
      </c>
    </row>
    <row r="37" spans="2:14" x14ac:dyDescent="0.25">
      <c r="B37" t="s">
        <v>70</v>
      </c>
      <c r="C37" t="s">
        <v>3</v>
      </c>
      <c r="D37" t="s">
        <v>203</v>
      </c>
      <c r="E37" t="s">
        <v>45</v>
      </c>
      <c r="F37">
        <v>4170000</v>
      </c>
      <c r="G37">
        <v>3790000</v>
      </c>
      <c r="H37">
        <v>3100000</v>
      </c>
      <c r="I37">
        <v>2460000</v>
      </c>
      <c r="J37">
        <v>2040000</v>
      </c>
      <c r="K37">
        <v>1810000</v>
      </c>
      <c r="L37">
        <v>1690000</v>
      </c>
      <c r="M37">
        <v>1650000</v>
      </c>
      <c r="N37" t="s">
        <v>59</v>
      </c>
    </row>
    <row r="38" spans="2:14" x14ac:dyDescent="0.25">
      <c r="B38" t="s">
        <v>70</v>
      </c>
      <c r="C38" t="s">
        <v>3</v>
      </c>
      <c r="D38" t="s">
        <v>204</v>
      </c>
      <c r="E38" t="s">
        <v>204</v>
      </c>
      <c r="F38">
        <v>12200</v>
      </c>
      <c r="G38">
        <v>12100</v>
      </c>
      <c r="H38">
        <v>11900</v>
      </c>
      <c r="I38">
        <v>11800</v>
      </c>
      <c r="J38">
        <v>11800</v>
      </c>
      <c r="K38">
        <v>11800</v>
      </c>
      <c r="L38">
        <v>11700</v>
      </c>
      <c r="M38">
        <v>11600</v>
      </c>
      <c r="N38" t="s">
        <v>59</v>
      </c>
    </row>
    <row r="39" spans="2:14" x14ac:dyDescent="0.25">
      <c r="B39" t="s">
        <v>70</v>
      </c>
      <c r="C39" t="s">
        <v>3</v>
      </c>
      <c r="D39" t="s">
        <v>65</v>
      </c>
      <c r="E39" t="s">
        <v>43</v>
      </c>
      <c r="F39">
        <v>0</v>
      </c>
      <c r="G39">
        <v>0</v>
      </c>
      <c r="H39">
        <v>0</v>
      </c>
      <c r="I39">
        <v>0</v>
      </c>
      <c r="J39">
        <v>14100</v>
      </c>
      <c r="K39">
        <v>34800</v>
      </c>
      <c r="L39">
        <v>81200</v>
      </c>
      <c r="M39">
        <v>171000</v>
      </c>
      <c r="N39" t="s">
        <v>59</v>
      </c>
    </row>
    <row r="40" spans="2:14" x14ac:dyDescent="0.25">
      <c r="B40" t="s">
        <v>70</v>
      </c>
      <c r="C40" t="s">
        <v>3</v>
      </c>
      <c r="D40" t="s">
        <v>65</v>
      </c>
      <c r="E40" t="s">
        <v>205</v>
      </c>
      <c r="F40">
        <v>0</v>
      </c>
      <c r="G40">
        <v>0</v>
      </c>
      <c r="H40">
        <v>0</v>
      </c>
      <c r="I40">
        <v>0</v>
      </c>
      <c r="J40">
        <v>8610</v>
      </c>
      <c r="K40">
        <v>27600</v>
      </c>
      <c r="L40">
        <v>78300</v>
      </c>
      <c r="M40">
        <v>193000</v>
      </c>
      <c r="N40" t="s">
        <v>59</v>
      </c>
    </row>
    <row r="41" spans="2:14" x14ac:dyDescent="0.25">
      <c r="B41" t="s">
        <v>70</v>
      </c>
      <c r="C41" t="s">
        <v>3</v>
      </c>
      <c r="D41" t="s">
        <v>65</v>
      </c>
      <c r="E41" t="s">
        <v>45</v>
      </c>
      <c r="F41">
        <v>879000</v>
      </c>
      <c r="G41">
        <v>954000</v>
      </c>
      <c r="H41">
        <v>1190000</v>
      </c>
      <c r="I41">
        <v>1380000</v>
      </c>
      <c r="J41">
        <v>1480000</v>
      </c>
      <c r="K41">
        <v>1550000</v>
      </c>
      <c r="L41">
        <v>1580000</v>
      </c>
      <c r="M41">
        <v>1520000</v>
      </c>
      <c r="N41" t="s">
        <v>59</v>
      </c>
    </row>
    <row r="42" spans="2:14" x14ac:dyDescent="0.25">
      <c r="B42" t="s">
        <v>70</v>
      </c>
      <c r="C42" t="s">
        <v>3</v>
      </c>
      <c r="D42" t="s">
        <v>44</v>
      </c>
      <c r="E42" t="s">
        <v>45</v>
      </c>
      <c r="F42">
        <v>1050000</v>
      </c>
      <c r="G42">
        <v>1060000</v>
      </c>
      <c r="H42">
        <v>1060000</v>
      </c>
      <c r="I42">
        <v>910000</v>
      </c>
      <c r="J42">
        <v>719000</v>
      </c>
      <c r="K42">
        <v>640000</v>
      </c>
      <c r="L42">
        <v>632000</v>
      </c>
      <c r="M42">
        <v>625000</v>
      </c>
      <c r="N42" t="s">
        <v>60</v>
      </c>
    </row>
    <row r="43" spans="2:14" x14ac:dyDescent="0.25">
      <c r="B43" t="s">
        <v>70</v>
      </c>
      <c r="C43" t="s">
        <v>3</v>
      </c>
      <c r="D43" t="s">
        <v>206</v>
      </c>
      <c r="E43" t="s">
        <v>43</v>
      </c>
      <c r="F43">
        <v>0</v>
      </c>
      <c r="G43">
        <v>0</v>
      </c>
      <c r="H43">
        <v>63100</v>
      </c>
      <c r="I43">
        <v>274000</v>
      </c>
      <c r="J43">
        <v>544000</v>
      </c>
      <c r="K43">
        <v>694000</v>
      </c>
      <c r="L43">
        <v>773000</v>
      </c>
      <c r="M43">
        <v>835000</v>
      </c>
      <c r="N43" t="s">
        <v>60</v>
      </c>
    </row>
    <row r="44" spans="2:14" x14ac:dyDescent="0.25">
      <c r="B44" t="s">
        <v>70</v>
      </c>
      <c r="C44" t="s">
        <v>3</v>
      </c>
      <c r="D44" t="s">
        <v>206</v>
      </c>
      <c r="E44" t="s">
        <v>50</v>
      </c>
      <c r="F44">
        <v>0</v>
      </c>
      <c r="G44">
        <v>0</v>
      </c>
      <c r="H44">
        <v>70700</v>
      </c>
      <c r="I44">
        <v>266000</v>
      </c>
      <c r="J44">
        <v>536000</v>
      </c>
      <c r="K44">
        <v>695000</v>
      </c>
      <c r="L44">
        <v>782000</v>
      </c>
      <c r="M44">
        <v>850000</v>
      </c>
      <c r="N44" t="s">
        <v>60</v>
      </c>
    </row>
    <row r="45" spans="2:14" x14ac:dyDescent="0.25">
      <c r="B45" t="s">
        <v>70</v>
      </c>
      <c r="C45" t="s">
        <v>3</v>
      </c>
      <c r="D45" t="s">
        <v>206</v>
      </c>
      <c r="E45" t="s">
        <v>51</v>
      </c>
      <c r="F45">
        <v>0</v>
      </c>
      <c r="G45">
        <v>0</v>
      </c>
      <c r="H45">
        <v>80300</v>
      </c>
      <c r="I45">
        <v>297000</v>
      </c>
      <c r="J45">
        <v>588000</v>
      </c>
      <c r="K45">
        <v>751000</v>
      </c>
      <c r="L45">
        <v>837000</v>
      </c>
      <c r="M45">
        <v>906000</v>
      </c>
      <c r="N45" t="s">
        <v>60</v>
      </c>
    </row>
    <row r="46" spans="2:14" x14ac:dyDescent="0.25">
      <c r="B46" t="s">
        <v>70</v>
      </c>
      <c r="C46" t="s">
        <v>3</v>
      </c>
      <c r="D46" t="s">
        <v>206</v>
      </c>
      <c r="E46" t="s">
        <v>45</v>
      </c>
      <c r="F46">
        <v>2160000</v>
      </c>
      <c r="G46">
        <v>2310000</v>
      </c>
      <c r="H46">
        <v>2210000</v>
      </c>
      <c r="I46">
        <v>1770000</v>
      </c>
      <c r="J46">
        <v>1110000</v>
      </c>
      <c r="K46">
        <v>840000</v>
      </c>
      <c r="L46">
        <v>815000</v>
      </c>
      <c r="M46">
        <v>852000</v>
      </c>
      <c r="N46" t="s">
        <v>60</v>
      </c>
    </row>
    <row r="47" spans="2:14" x14ac:dyDescent="0.25">
      <c r="B47" t="s">
        <v>70</v>
      </c>
      <c r="C47" t="s">
        <v>3</v>
      </c>
      <c r="D47" t="s">
        <v>207</v>
      </c>
      <c r="E47" t="s">
        <v>208</v>
      </c>
      <c r="F47">
        <v>103</v>
      </c>
      <c r="G47">
        <v>873</v>
      </c>
      <c r="H47">
        <v>1900</v>
      </c>
      <c r="I47">
        <v>3100</v>
      </c>
      <c r="J47">
        <v>4480</v>
      </c>
      <c r="K47">
        <v>6530</v>
      </c>
      <c r="L47">
        <v>9160</v>
      </c>
      <c r="M47">
        <v>12500</v>
      </c>
      <c r="N47" t="s">
        <v>59</v>
      </c>
    </row>
    <row r="48" spans="2:14" x14ac:dyDescent="0.25">
      <c r="B48" t="s">
        <v>70</v>
      </c>
      <c r="C48" t="s">
        <v>3</v>
      </c>
      <c r="D48" t="s">
        <v>62</v>
      </c>
      <c r="E48" t="s">
        <v>43</v>
      </c>
      <c r="F48">
        <v>0</v>
      </c>
      <c r="G48">
        <v>0</v>
      </c>
      <c r="H48">
        <v>3020</v>
      </c>
      <c r="I48">
        <v>10000</v>
      </c>
      <c r="J48">
        <v>23200</v>
      </c>
      <c r="K48">
        <v>51900</v>
      </c>
      <c r="L48">
        <v>118000</v>
      </c>
      <c r="M48">
        <v>231000</v>
      </c>
      <c r="N48" t="s">
        <v>60</v>
      </c>
    </row>
    <row r="49" spans="2:14" x14ac:dyDescent="0.25">
      <c r="B49" t="s">
        <v>70</v>
      </c>
      <c r="C49" t="s">
        <v>3</v>
      </c>
      <c r="D49" t="s">
        <v>62</v>
      </c>
      <c r="E49" t="s">
        <v>50</v>
      </c>
      <c r="F49">
        <v>0</v>
      </c>
      <c r="G49">
        <v>0</v>
      </c>
      <c r="H49">
        <v>15400</v>
      </c>
      <c r="I49">
        <v>39900</v>
      </c>
      <c r="J49">
        <v>70000</v>
      </c>
      <c r="K49">
        <v>113000</v>
      </c>
      <c r="L49">
        <v>177000</v>
      </c>
      <c r="M49">
        <v>241000</v>
      </c>
      <c r="N49" t="s">
        <v>60</v>
      </c>
    </row>
    <row r="50" spans="2:14" x14ac:dyDescent="0.25">
      <c r="B50" t="s">
        <v>70</v>
      </c>
      <c r="C50" t="s">
        <v>3</v>
      </c>
      <c r="D50" t="s">
        <v>62</v>
      </c>
      <c r="E50" t="s">
        <v>51</v>
      </c>
      <c r="F50">
        <v>0</v>
      </c>
      <c r="G50">
        <v>82600</v>
      </c>
      <c r="H50">
        <v>254000</v>
      </c>
      <c r="I50">
        <v>420000</v>
      </c>
      <c r="J50">
        <v>557000</v>
      </c>
      <c r="K50">
        <v>645000</v>
      </c>
      <c r="L50">
        <v>701000</v>
      </c>
      <c r="M50">
        <v>709000</v>
      </c>
      <c r="N50" t="s">
        <v>60</v>
      </c>
    </row>
    <row r="51" spans="2:14" x14ac:dyDescent="0.25">
      <c r="B51" t="s">
        <v>70</v>
      </c>
      <c r="C51" t="s">
        <v>3</v>
      </c>
      <c r="D51" t="s">
        <v>62</v>
      </c>
      <c r="E51" t="s">
        <v>45</v>
      </c>
      <c r="F51">
        <v>1040000</v>
      </c>
      <c r="G51">
        <v>1030000</v>
      </c>
      <c r="H51">
        <v>980000</v>
      </c>
      <c r="I51">
        <v>906000</v>
      </c>
      <c r="J51">
        <v>847000</v>
      </c>
      <c r="K51">
        <v>812000</v>
      </c>
      <c r="L51">
        <v>758000</v>
      </c>
      <c r="M51">
        <v>720000</v>
      </c>
      <c r="N51" t="s">
        <v>60</v>
      </c>
    </row>
    <row r="52" spans="2:14" x14ac:dyDescent="0.25">
      <c r="B52" t="s">
        <v>70</v>
      </c>
      <c r="C52" t="s">
        <v>3</v>
      </c>
      <c r="D52" t="s">
        <v>62</v>
      </c>
      <c r="E52" t="s">
        <v>63</v>
      </c>
      <c r="F52">
        <v>0</v>
      </c>
      <c r="G52">
        <v>447</v>
      </c>
      <c r="H52">
        <v>1130</v>
      </c>
      <c r="I52">
        <v>1690</v>
      </c>
      <c r="J52">
        <v>2060</v>
      </c>
      <c r="K52">
        <v>2430</v>
      </c>
      <c r="L52">
        <v>2790</v>
      </c>
      <c r="M52">
        <v>3020</v>
      </c>
      <c r="N52" t="s">
        <v>60</v>
      </c>
    </row>
    <row r="53" spans="2:14" x14ac:dyDescent="0.25">
      <c r="B53" t="s">
        <v>70</v>
      </c>
      <c r="C53" t="s">
        <v>3</v>
      </c>
      <c r="D53" t="s">
        <v>42</v>
      </c>
      <c r="E53" t="s">
        <v>43</v>
      </c>
      <c r="F53">
        <v>0</v>
      </c>
      <c r="G53">
        <v>0</v>
      </c>
      <c r="H53">
        <v>0</v>
      </c>
      <c r="I53">
        <v>0</v>
      </c>
      <c r="J53">
        <v>4.71</v>
      </c>
      <c r="K53">
        <v>37.700000000000003</v>
      </c>
      <c r="L53">
        <v>288</v>
      </c>
      <c r="M53">
        <v>2050</v>
      </c>
      <c r="N53" t="s">
        <v>59</v>
      </c>
    </row>
    <row r="54" spans="2:14" x14ac:dyDescent="0.25">
      <c r="B54" t="s">
        <v>70</v>
      </c>
      <c r="C54" t="s">
        <v>3</v>
      </c>
      <c r="D54" t="s">
        <v>42</v>
      </c>
      <c r="E54" t="s">
        <v>205</v>
      </c>
      <c r="F54">
        <v>0</v>
      </c>
      <c r="G54">
        <v>0</v>
      </c>
      <c r="H54">
        <v>0</v>
      </c>
      <c r="I54">
        <v>0</v>
      </c>
      <c r="J54">
        <v>0.98</v>
      </c>
      <c r="K54">
        <v>18.899999999999999</v>
      </c>
      <c r="L54">
        <v>265</v>
      </c>
      <c r="M54">
        <v>2770</v>
      </c>
      <c r="N54" t="s">
        <v>59</v>
      </c>
    </row>
    <row r="55" spans="2:14" x14ac:dyDescent="0.25">
      <c r="B55" t="s">
        <v>70</v>
      </c>
      <c r="C55" t="s">
        <v>3</v>
      </c>
      <c r="D55" t="s">
        <v>42</v>
      </c>
      <c r="E55" t="s">
        <v>45</v>
      </c>
      <c r="F55">
        <v>381000</v>
      </c>
      <c r="G55">
        <v>412000</v>
      </c>
      <c r="H55">
        <v>477000</v>
      </c>
      <c r="I55">
        <v>534000</v>
      </c>
      <c r="J55">
        <v>573000</v>
      </c>
      <c r="K55">
        <v>613000</v>
      </c>
      <c r="L55">
        <v>654000</v>
      </c>
      <c r="M55">
        <v>692000</v>
      </c>
      <c r="N55" t="s">
        <v>59</v>
      </c>
    </row>
    <row r="56" spans="2:14" x14ac:dyDescent="0.25">
      <c r="B56" t="s">
        <v>70</v>
      </c>
      <c r="C56" t="s">
        <v>3</v>
      </c>
      <c r="D56" t="s">
        <v>52</v>
      </c>
      <c r="E56" t="s">
        <v>45</v>
      </c>
      <c r="F56">
        <v>13600000</v>
      </c>
      <c r="G56">
        <v>13500000</v>
      </c>
      <c r="H56">
        <v>13100000</v>
      </c>
      <c r="I56">
        <v>10700000</v>
      </c>
      <c r="J56">
        <v>7130000</v>
      </c>
      <c r="K56">
        <v>6090000</v>
      </c>
      <c r="L56">
        <v>5890000</v>
      </c>
      <c r="M56">
        <v>5840000</v>
      </c>
      <c r="N56" t="s">
        <v>60</v>
      </c>
    </row>
    <row r="57" spans="2:14" x14ac:dyDescent="0.25">
      <c r="B57" t="s">
        <v>70</v>
      </c>
      <c r="C57" t="s">
        <v>3</v>
      </c>
      <c r="D57" t="s">
        <v>209</v>
      </c>
      <c r="E57" t="s">
        <v>209</v>
      </c>
      <c r="F57">
        <v>7690000</v>
      </c>
      <c r="G57">
        <v>7840000</v>
      </c>
      <c r="H57">
        <v>8170000</v>
      </c>
      <c r="I57">
        <v>8740000</v>
      </c>
      <c r="J57">
        <v>9190000</v>
      </c>
      <c r="K57">
        <v>9620000</v>
      </c>
      <c r="L57">
        <v>10000000</v>
      </c>
      <c r="M57">
        <v>10400000</v>
      </c>
      <c r="N57" t="s">
        <v>59</v>
      </c>
    </row>
    <row r="58" spans="2:14" x14ac:dyDescent="0.25">
      <c r="B58" t="s">
        <v>70</v>
      </c>
      <c r="C58" t="s">
        <v>3</v>
      </c>
      <c r="D58" t="s">
        <v>210</v>
      </c>
      <c r="E58" t="s">
        <v>43</v>
      </c>
      <c r="F58">
        <v>0</v>
      </c>
      <c r="G58">
        <v>67100</v>
      </c>
      <c r="H58">
        <v>251000</v>
      </c>
      <c r="I58">
        <v>656000</v>
      </c>
      <c r="J58">
        <v>1030000</v>
      </c>
      <c r="K58">
        <v>1300000</v>
      </c>
      <c r="L58">
        <v>1450000</v>
      </c>
      <c r="M58">
        <v>1510000</v>
      </c>
      <c r="N58" t="s">
        <v>59</v>
      </c>
    </row>
    <row r="59" spans="2:14" x14ac:dyDescent="0.25">
      <c r="B59" t="s">
        <v>70</v>
      </c>
      <c r="C59" t="s">
        <v>3</v>
      </c>
      <c r="D59" t="s">
        <v>210</v>
      </c>
      <c r="E59" t="s">
        <v>50</v>
      </c>
      <c r="F59">
        <v>0</v>
      </c>
      <c r="G59">
        <v>2060</v>
      </c>
      <c r="H59">
        <v>14500</v>
      </c>
      <c r="I59">
        <v>82800</v>
      </c>
      <c r="J59">
        <v>151000</v>
      </c>
      <c r="K59">
        <v>253000</v>
      </c>
      <c r="L59">
        <v>392000</v>
      </c>
      <c r="M59">
        <v>541000</v>
      </c>
      <c r="N59" t="s">
        <v>59</v>
      </c>
    </row>
    <row r="60" spans="2:14" x14ac:dyDescent="0.25">
      <c r="B60" t="s">
        <v>70</v>
      </c>
      <c r="C60" t="s">
        <v>3</v>
      </c>
      <c r="D60" t="s">
        <v>210</v>
      </c>
      <c r="E60" t="s">
        <v>51</v>
      </c>
      <c r="F60">
        <v>0</v>
      </c>
      <c r="G60">
        <v>322000</v>
      </c>
      <c r="H60">
        <v>812000</v>
      </c>
      <c r="I60">
        <v>1100000</v>
      </c>
      <c r="J60">
        <v>1190000</v>
      </c>
      <c r="K60">
        <v>1220000</v>
      </c>
      <c r="L60">
        <v>1230000</v>
      </c>
      <c r="M60">
        <v>1240000</v>
      </c>
      <c r="N60" t="s">
        <v>59</v>
      </c>
    </row>
    <row r="61" spans="2:14" x14ac:dyDescent="0.25">
      <c r="B61" t="s">
        <v>70</v>
      </c>
      <c r="C61" t="s">
        <v>3</v>
      </c>
      <c r="D61" t="s">
        <v>210</v>
      </c>
      <c r="E61" t="s">
        <v>45</v>
      </c>
      <c r="F61">
        <v>3470000</v>
      </c>
      <c r="G61">
        <v>3110000</v>
      </c>
      <c r="H61">
        <v>2560000</v>
      </c>
      <c r="I61">
        <v>2090000</v>
      </c>
      <c r="J61">
        <v>1800000</v>
      </c>
      <c r="K61">
        <v>1640000</v>
      </c>
      <c r="L61">
        <v>1550000</v>
      </c>
      <c r="M61">
        <v>1510000</v>
      </c>
      <c r="N61" t="s">
        <v>59</v>
      </c>
    </row>
    <row r="62" spans="2:14" x14ac:dyDescent="0.25">
      <c r="B62" t="s">
        <v>70</v>
      </c>
      <c r="C62" t="s">
        <v>3</v>
      </c>
      <c r="D62" t="s">
        <v>211</v>
      </c>
      <c r="E62" t="s">
        <v>43</v>
      </c>
      <c r="F62">
        <v>0</v>
      </c>
      <c r="G62">
        <v>0</v>
      </c>
      <c r="H62">
        <v>4190</v>
      </c>
      <c r="I62">
        <v>9780</v>
      </c>
      <c r="J62">
        <v>14900</v>
      </c>
      <c r="K62">
        <v>20400</v>
      </c>
      <c r="L62">
        <v>27100</v>
      </c>
      <c r="M62">
        <v>33000</v>
      </c>
      <c r="N62" t="s">
        <v>60</v>
      </c>
    </row>
    <row r="63" spans="2:14" x14ac:dyDescent="0.25">
      <c r="B63" t="s">
        <v>70</v>
      </c>
      <c r="C63" t="s">
        <v>3</v>
      </c>
      <c r="D63" t="s">
        <v>211</v>
      </c>
      <c r="E63" t="s">
        <v>50</v>
      </c>
      <c r="F63">
        <v>0</v>
      </c>
      <c r="G63">
        <v>0</v>
      </c>
      <c r="H63">
        <v>1540</v>
      </c>
      <c r="I63">
        <v>4330</v>
      </c>
      <c r="J63">
        <v>6960</v>
      </c>
      <c r="K63">
        <v>10200</v>
      </c>
      <c r="L63">
        <v>14600</v>
      </c>
      <c r="M63">
        <v>19000</v>
      </c>
      <c r="N63" t="s">
        <v>60</v>
      </c>
    </row>
    <row r="64" spans="2:14" x14ac:dyDescent="0.25">
      <c r="B64" t="s">
        <v>70</v>
      </c>
      <c r="C64" t="s">
        <v>3</v>
      </c>
      <c r="D64" t="s">
        <v>211</v>
      </c>
      <c r="E64" t="s">
        <v>51</v>
      </c>
      <c r="F64">
        <v>0</v>
      </c>
      <c r="G64">
        <v>4290</v>
      </c>
      <c r="H64">
        <v>15200</v>
      </c>
      <c r="I64">
        <v>23600</v>
      </c>
      <c r="J64">
        <v>29600</v>
      </c>
      <c r="K64">
        <v>32100</v>
      </c>
      <c r="L64">
        <v>33700</v>
      </c>
      <c r="M64">
        <v>34000</v>
      </c>
      <c r="N64" t="s">
        <v>60</v>
      </c>
    </row>
    <row r="65" spans="2:14" x14ac:dyDescent="0.25">
      <c r="B65" t="s">
        <v>70</v>
      </c>
      <c r="C65" t="s">
        <v>3</v>
      </c>
      <c r="D65" t="s">
        <v>211</v>
      </c>
      <c r="E65" t="s">
        <v>45</v>
      </c>
      <c r="F65">
        <v>66200</v>
      </c>
      <c r="G65">
        <v>65600</v>
      </c>
      <c r="H65">
        <v>70400</v>
      </c>
      <c r="I65">
        <v>61400</v>
      </c>
      <c r="J65">
        <v>42000</v>
      </c>
      <c r="K65">
        <v>36800</v>
      </c>
      <c r="L65">
        <v>33700</v>
      </c>
      <c r="M65">
        <v>32600</v>
      </c>
      <c r="N65" t="s">
        <v>60</v>
      </c>
    </row>
    <row r="66" spans="2:14" x14ac:dyDescent="0.25">
      <c r="B66" t="s">
        <v>70</v>
      </c>
      <c r="C66" t="s">
        <v>3</v>
      </c>
      <c r="D66" t="s">
        <v>211</v>
      </c>
      <c r="E66" t="s">
        <v>63</v>
      </c>
      <c r="F66">
        <v>0</v>
      </c>
      <c r="G66">
        <v>19.8</v>
      </c>
      <c r="H66">
        <v>55.9</v>
      </c>
      <c r="I66">
        <v>80.3</v>
      </c>
      <c r="J66">
        <v>96.6</v>
      </c>
      <c r="K66">
        <v>111</v>
      </c>
      <c r="L66">
        <v>132</v>
      </c>
      <c r="M66">
        <v>153</v>
      </c>
      <c r="N66" t="s">
        <v>60</v>
      </c>
    </row>
    <row r="67" spans="2:14" x14ac:dyDescent="0.25">
      <c r="B67" t="s">
        <v>70</v>
      </c>
      <c r="C67" t="s">
        <v>3</v>
      </c>
      <c r="D67" t="s">
        <v>64</v>
      </c>
      <c r="E67" t="s">
        <v>43</v>
      </c>
      <c r="F67">
        <v>0</v>
      </c>
      <c r="G67">
        <v>0</v>
      </c>
      <c r="H67">
        <v>28800</v>
      </c>
      <c r="I67">
        <v>64000</v>
      </c>
      <c r="J67">
        <v>98700</v>
      </c>
      <c r="K67">
        <v>140000</v>
      </c>
      <c r="L67">
        <v>196000</v>
      </c>
      <c r="M67">
        <v>252000</v>
      </c>
      <c r="N67" t="s">
        <v>60</v>
      </c>
    </row>
    <row r="68" spans="2:14" x14ac:dyDescent="0.25">
      <c r="B68" t="s">
        <v>70</v>
      </c>
      <c r="C68" t="s">
        <v>3</v>
      </c>
      <c r="D68" t="s">
        <v>64</v>
      </c>
      <c r="E68" t="s">
        <v>50</v>
      </c>
      <c r="F68">
        <v>0</v>
      </c>
      <c r="G68">
        <v>0</v>
      </c>
      <c r="H68">
        <v>23500</v>
      </c>
      <c r="I68">
        <v>51500</v>
      </c>
      <c r="J68">
        <v>78200</v>
      </c>
      <c r="K68">
        <v>109000</v>
      </c>
      <c r="L68">
        <v>148000</v>
      </c>
      <c r="M68">
        <v>184000</v>
      </c>
      <c r="N68" t="s">
        <v>60</v>
      </c>
    </row>
    <row r="69" spans="2:14" x14ac:dyDescent="0.25">
      <c r="B69" t="s">
        <v>70</v>
      </c>
      <c r="C69" t="s">
        <v>3</v>
      </c>
      <c r="D69" t="s">
        <v>64</v>
      </c>
      <c r="E69" t="s">
        <v>51</v>
      </c>
      <c r="F69">
        <v>0</v>
      </c>
      <c r="G69">
        <v>53600</v>
      </c>
      <c r="H69">
        <v>135000</v>
      </c>
      <c r="I69">
        <v>205000</v>
      </c>
      <c r="J69">
        <v>254000</v>
      </c>
      <c r="K69">
        <v>278000</v>
      </c>
      <c r="L69">
        <v>286000</v>
      </c>
      <c r="M69">
        <v>283000</v>
      </c>
      <c r="N69" t="s">
        <v>60</v>
      </c>
    </row>
    <row r="70" spans="2:14" x14ac:dyDescent="0.25">
      <c r="B70" t="s">
        <v>70</v>
      </c>
      <c r="C70" t="s">
        <v>3</v>
      </c>
      <c r="D70" t="s">
        <v>64</v>
      </c>
      <c r="E70" t="s">
        <v>45</v>
      </c>
      <c r="F70">
        <v>591000</v>
      </c>
      <c r="G70">
        <v>575000</v>
      </c>
      <c r="H70">
        <v>516000</v>
      </c>
      <c r="I70">
        <v>450000</v>
      </c>
      <c r="J70">
        <v>404000</v>
      </c>
      <c r="K70">
        <v>377000</v>
      </c>
      <c r="L70">
        <v>347000</v>
      </c>
      <c r="M70">
        <v>337000</v>
      </c>
      <c r="N70" t="s">
        <v>60</v>
      </c>
    </row>
    <row r="71" spans="2:14" x14ac:dyDescent="0.25">
      <c r="B71" t="s">
        <v>70</v>
      </c>
      <c r="C71" t="s">
        <v>3</v>
      </c>
      <c r="D71" t="s">
        <v>64</v>
      </c>
      <c r="E71" t="s">
        <v>63</v>
      </c>
      <c r="F71">
        <v>0</v>
      </c>
      <c r="G71">
        <v>225</v>
      </c>
      <c r="H71">
        <v>468</v>
      </c>
      <c r="I71">
        <v>647</v>
      </c>
      <c r="J71">
        <v>753</v>
      </c>
      <c r="K71">
        <v>848</v>
      </c>
      <c r="L71">
        <v>939</v>
      </c>
      <c r="M71">
        <v>1010</v>
      </c>
      <c r="N71" t="s">
        <v>60</v>
      </c>
    </row>
    <row r="72" spans="2:14" x14ac:dyDescent="0.25">
      <c r="B72" t="s">
        <v>70</v>
      </c>
      <c r="C72" t="s">
        <v>3</v>
      </c>
      <c r="D72" t="s">
        <v>212</v>
      </c>
      <c r="E72" t="s">
        <v>45</v>
      </c>
      <c r="F72">
        <v>5290</v>
      </c>
      <c r="G72">
        <v>5500</v>
      </c>
      <c r="H72">
        <v>5810</v>
      </c>
      <c r="I72">
        <v>6130</v>
      </c>
      <c r="J72">
        <v>6410</v>
      </c>
      <c r="K72">
        <v>6710</v>
      </c>
      <c r="L72">
        <v>6990</v>
      </c>
      <c r="M72">
        <v>7280</v>
      </c>
      <c r="N72" t="s">
        <v>59</v>
      </c>
    </row>
    <row r="73" spans="2:14" x14ac:dyDescent="0.25">
      <c r="B73" t="s">
        <v>70</v>
      </c>
      <c r="C73" t="s">
        <v>3</v>
      </c>
      <c r="D73" t="s">
        <v>213</v>
      </c>
      <c r="E73" t="s">
        <v>213</v>
      </c>
      <c r="F73">
        <v>48800</v>
      </c>
      <c r="G73">
        <v>48300</v>
      </c>
      <c r="H73">
        <v>47600</v>
      </c>
      <c r="I73">
        <v>47300</v>
      </c>
      <c r="J73">
        <v>47200</v>
      </c>
      <c r="K73">
        <v>47100</v>
      </c>
      <c r="L73">
        <v>46600</v>
      </c>
      <c r="M73">
        <v>46200</v>
      </c>
      <c r="N73" t="s">
        <v>59</v>
      </c>
    </row>
    <row r="74" spans="2:14" x14ac:dyDescent="0.25">
      <c r="B74" t="s">
        <v>70</v>
      </c>
      <c r="C74" t="s">
        <v>3</v>
      </c>
      <c r="D74" t="s">
        <v>214</v>
      </c>
      <c r="E74" t="s">
        <v>214</v>
      </c>
      <c r="F74">
        <v>9960000</v>
      </c>
      <c r="G74">
        <v>10500000</v>
      </c>
      <c r="H74">
        <v>11300000</v>
      </c>
      <c r="I74">
        <v>12000000</v>
      </c>
      <c r="J74">
        <v>12600000</v>
      </c>
      <c r="K74">
        <v>13300000</v>
      </c>
      <c r="L74">
        <v>13900000</v>
      </c>
      <c r="M74">
        <v>14500000</v>
      </c>
      <c r="N74" t="s">
        <v>60</v>
      </c>
    </row>
    <row r="75" spans="2:14" x14ac:dyDescent="0.25">
      <c r="B75" t="s">
        <v>70</v>
      </c>
      <c r="C75" t="s">
        <v>3</v>
      </c>
      <c r="D75" t="s">
        <v>44</v>
      </c>
      <c r="E75" t="s">
        <v>43</v>
      </c>
      <c r="F75">
        <v>0</v>
      </c>
      <c r="G75">
        <v>0</v>
      </c>
      <c r="H75">
        <v>0</v>
      </c>
      <c r="I75">
        <v>0</v>
      </c>
      <c r="J75">
        <v>12900</v>
      </c>
      <c r="K75">
        <v>33900</v>
      </c>
      <c r="L75">
        <v>88600</v>
      </c>
      <c r="M75">
        <v>186000</v>
      </c>
      <c r="N75" t="s">
        <v>60</v>
      </c>
    </row>
    <row r="76" spans="2:14" x14ac:dyDescent="0.25">
      <c r="B76" t="s">
        <v>70</v>
      </c>
      <c r="C76" t="s">
        <v>3</v>
      </c>
      <c r="D76" t="s">
        <v>44</v>
      </c>
      <c r="E76" t="s">
        <v>50</v>
      </c>
      <c r="F76">
        <v>0</v>
      </c>
      <c r="G76">
        <v>0</v>
      </c>
      <c r="H76">
        <v>0</v>
      </c>
      <c r="I76">
        <v>0</v>
      </c>
      <c r="J76">
        <v>6440</v>
      </c>
      <c r="K76">
        <v>21300</v>
      </c>
      <c r="L76">
        <v>64300</v>
      </c>
      <c r="M76">
        <v>150000</v>
      </c>
      <c r="N76" t="s">
        <v>60</v>
      </c>
    </row>
    <row r="77" spans="2:14" x14ac:dyDescent="0.25">
      <c r="B77" t="s">
        <v>70</v>
      </c>
      <c r="C77" t="s">
        <v>3</v>
      </c>
      <c r="D77" t="s">
        <v>44</v>
      </c>
      <c r="E77" t="s">
        <v>51</v>
      </c>
      <c r="F77">
        <v>0</v>
      </c>
      <c r="G77">
        <v>58500</v>
      </c>
      <c r="H77">
        <v>201000</v>
      </c>
      <c r="I77">
        <v>528000</v>
      </c>
      <c r="J77">
        <v>885000</v>
      </c>
      <c r="K77">
        <v>1060000</v>
      </c>
      <c r="L77">
        <v>1130000</v>
      </c>
      <c r="M77">
        <v>1130000</v>
      </c>
      <c r="N77" t="s">
        <v>60</v>
      </c>
    </row>
    <row r="78" spans="2:14" x14ac:dyDescent="0.25">
      <c r="B78" t="s">
        <v>70</v>
      </c>
      <c r="C78" t="s">
        <v>3</v>
      </c>
      <c r="D78" t="s">
        <v>52</v>
      </c>
      <c r="E78" t="s">
        <v>43</v>
      </c>
      <c r="F78">
        <v>0</v>
      </c>
      <c r="G78">
        <v>0</v>
      </c>
      <c r="H78">
        <v>0</v>
      </c>
      <c r="I78">
        <v>0</v>
      </c>
      <c r="J78">
        <v>1380</v>
      </c>
      <c r="K78">
        <v>3920</v>
      </c>
      <c r="L78">
        <v>11400</v>
      </c>
      <c r="M78">
        <v>27500</v>
      </c>
      <c r="N78" t="s">
        <v>60</v>
      </c>
    </row>
    <row r="79" spans="2:14" x14ac:dyDescent="0.25">
      <c r="B79" t="s">
        <v>70</v>
      </c>
      <c r="C79" t="s">
        <v>3</v>
      </c>
      <c r="D79" t="s">
        <v>52</v>
      </c>
      <c r="E79" t="s">
        <v>50</v>
      </c>
      <c r="F79">
        <v>0</v>
      </c>
      <c r="G79">
        <v>0</v>
      </c>
      <c r="H79">
        <v>0</v>
      </c>
      <c r="I79">
        <v>0</v>
      </c>
      <c r="J79">
        <v>17000</v>
      </c>
      <c r="K79">
        <v>67100</v>
      </c>
      <c r="L79">
        <v>254000</v>
      </c>
      <c r="M79">
        <v>775000</v>
      </c>
      <c r="N79" t="s">
        <v>60</v>
      </c>
    </row>
    <row r="80" spans="2:14" x14ac:dyDescent="0.25">
      <c r="B80" t="s">
        <v>70</v>
      </c>
      <c r="C80" t="s">
        <v>3</v>
      </c>
      <c r="D80" t="s">
        <v>52</v>
      </c>
      <c r="E80" t="s">
        <v>51</v>
      </c>
      <c r="F80">
        <v>0</v>
      </c>
      <c r="G80">
        <v>451000</v>
      </c>
      <c r="H80">
        <v>1650000</v>
      </c>
      <c r="I80">
        <v>4960000</v>
      </c>
      <c r="J80">
        <v>9610000</v>
      </c>
      <c r="K80">
        <v>11400000</v>
      </c>
      <c r="L80">
        <v>12300000</v>
      </c>
      <c r="M80">
        <v>12700000</v>
      </c>
      <c r="N80" t="s">
        <v>60</v>
      </c>
    </row>
    <row r="81" spans="2:14" x14ac:dyDescent="0.25">
      <c r="B81" t="s">
        <v>70</v>
      </c>
      <c r="C81" t="s">
        <v>3</v>
      </c>
      <c r="D81" t="s">
        <v>212</v>
      </c>
      <c r="E81" t="s">
        <v>208</v>
      </c>
      <c r="F81">
        <v>17600</v>
      </c>
      <c r="G81">
        <v>19000</v>
      </c>
      <c r="H81">
        <v>20200</v>
      </c>
      <c r="I81">
        <v>21000</v>
      </c>
      <c r="J81">
        <v>21900</v>
      </c>
      <c r="K81">
        <v>22600</v>
      </c>
      <c r="L81">
        <v>23400</v>
      </c>
      <c r="M81">
        <v>24100</v>
      </c>
      <c r="N81" t="s">
        <v>59</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9585-3154-44ED-ABE7-37F0D154A499}">
  <dimension ref="A1:N81"/>
  <sheetViews>
    <sheetView workbookViewId="0">
      <selection activeCell="A2" sqref="A2"/>
    </sheetView>
  </sheetViews>
  <sheetFormatPr defaultRowHeight="15" x14ac:dyDescent="0.25"/>
  <sheetData>
    <row r="1" spans="1:1" ht="15.75" x14ac:dyDescent="0.25">
      <c r="A1" s="10" t="s">
        <v>1261</v>
      </c>
    </row>
    <row r="25" spans="2:14" x14ac:dyDescent="0.25">
      <c r="B25" t="s">
        <v>0</v>
      </c>
      <c r="C25" t="s">
        <v>1</v>
      </c>
      <c r="D25" t="s">
        <v>5</v>
      </c>
      <c r="E25" t="s">
        <v>31</v>
      </c>
      <c r="F25">
        <v>2015</v>
      </c>
      <c r="G25">
        <v>2020</v>
      </c>
      <c r="H25">
        <v>2025</v>
      </c>
      <c r="I25">
        <v>2030</v>
      </c>
      <c r="J25">
        <v>2035</v>
      </c>
      <c r="K25">
        <v>2040</v>
      </c>
      <c r="L25">
        <v>2045</v>
      </c>
      <c r="M25">
        <v>2050</v>
      </c>
      <c r="N25" t="s">
        <v>2</v>
      </c>
    </row>
    <row r="26" spans="2:14" x14ac:dyDescent="0.25">
      <c r="B26" t="s">
        <v>70</v>
      </c>
      <c r="C26" t="s">
        <v>3</v>
      </c>
      <c r="D26" t="s">
        <v>200</v>
      </c>
      <c r="E26" t="s">
        <v>43</v>
      </c>
      <c r="F26">
        <v>0</v>
      </c>
      <c r="G26">
        <v>0</v>
      </c>
      <c r="H26">
        <v>24800</v>
      </c>
      <c r="I26">
        <v>40000</v>
      </c>
      <c r="J26">
        <v>45300</v>
      </c>
      <c r="K26">
        <v>51300</v>
      </c>
      <c r="L26">
        <v>57700</v>
      </c>
      <c r="M26">
        <v>64300</v>
      </c>
      <c r="N26" t="s">
        <v>59</v>
      </c>
    </row>
    <row r="27" spans="2:14" x14ac:dyDescent="0.25">
      <c r="B27" t="s">
        <v>70</v>
      </c>
      <c r="C27" t="s">
        <v>3</v>
      </c>
      <c r="D27" t="s">
        <v>200</v>
      </c>
      <c r="E27" t="s">
        <v>45</v>
      </c>
      <c r="F27">
        <v>39400</v>
      </c>
      <c r="G27">
        <v>43200</v>
      </c>
      <c r="H27">
        <v>28000</v>
      </c>
      <c r="I27">
        <v>22300</v>
      </c>
      <c r="J27">
        <v>24900</v>
      </c>
      <c r="K27">
        <v>27800</v>
      </c>
      <c r="L27">
        <v>31000</v>
      </c>
      <c r="M27">
        <v>34200</v>
      </c>
      <c r="N27" t="s">
        <v>59</v>
      </c>
    </row>
    <row r="28" spans="2:14" x14ac:dyDescent="0.25">
      <c r="B28" t="s">
        <v>70</v>
      </c>
      <c r="C28" t="s">
        <v>3</v>
      </c>
      <c r="D28" t="s">
        <v>201</v>
      </c>
      <c r="E28" t="s">
        <v>201</v>
      </c>
      <c r="F28">
        <v>7650000</v>
      </c>
      <c r="G28">
        <v>7800000</v>
      </c>
      <c r="H28">
        <v>8120000</v>
      </c>
      <c r="I28">
        <v>8680000</v>
      </c>
      <c r="J28">
        <v>9120000</v>
      </c>
      <c r="K28">
        <v>9540000</v>
      </c>
      <c r="L28">
        <v>9930000</v>
      </c>
      <c r="M28">
        <v>10300000</v>
      </c>
      <c r="N28" t="s">
        <v>59</v>
      </c>
    </row>
    <row r="29" spans="2:14" x14ac:dyDescent="0.25">
      <c r="B29" t="s">
        <v>70</v>
      </c>
      <c r="C29" t="s">
        <v>3</v>
      </c>
      <c r="D29" t="s">
        <v>202</v>
      </c>
      <c r="E29" t="s">
        <v>43</v>
      </c>
      <c r="F29">
        <v>0</v>
      </c>
      <c r="G29">
        <v>0</v>
      </c>
      <c r="H29">
        <v>6250</v>
      </c>
      <c r="I29">
        <v>30500</v>
      </c>
      <c r="J29">
        <v>92900</v>
      </c>
      <c r="K29">
        <v>168000</v>
      </c>
      <c r="L29">
        <v>228000</v>
      </c>
      <c r="M29">
        <v>267000</v>
      </c>
      <c r="N29" t="s">
        <v>59</v>
      </c>
    </row>
    <row r="30" spans="2:14" x14ac:dyDescent="0.25">
      <c r="B30" t="s">
        <v>70</v>
      </c>
      <c r="C30" t="s">
        <v>3</v>
      </c>
      <c r="D30" t="s">
        <v>202</v>
      </c>
      <c r="E30" t="s">
        <v>50</v>
      </c>
      <c r="F30">
        <v>0</v>
      </c>
      <c r="G30">
        <v>0</v>
      </c>
      <c r="H30">
        <v>8250</v>
      </c>
      <c r="I30">
        <v>37200</v>
      </c>
      <c r="J30">
        <v>105000</v>
      </c>
      <c r="K30">
        <v>176000</v>
      </c>
      <c r="L30">
        <v>222000</v>
      </c>
      <c r="M30">
        <v>238000</v>
      </c>
      <c r="N30" t="s">
        <v>59</v>
      </c>
    </row>
    <row r="31" spans="2:14" x14ac:dyDescent="0.25">
      <c r="B31" t="s">
        <v>70</v>
      </c>
      <c r="C31" t="s">
        <v>3</v>
      </c>
      <c r="D31" t="s">
        <v>202</v>
      </c>
      <c r="E31" t="s">
        <v>51</v>
      </c>
      <c r="F31">
        <v>0</v>
      </c>
      <c r="G31">
        <v>62600</v>
      </c>
      <c r="H31">
        <v>250000</v>
      </c>
      <c r="I31">
        <v>364000</v>
      </c>
      <c r="J31">
        <v>383000</v>
      </c>
      <c r="K31">
        <v>322000</v>
      </c>
      <c r="L31">
        <v>268000</v>
      </c>
      <c r="M31">
        <v>239000</v>
      </c>
      <c r="N31" t="s">
        <v>59</v>
      </c>
    </row>
    <row r="32" spans="2:14" x14ac:dyDescent="0.25">
      <c r="B32" t="s">
        <v>70</v>
      </c>
      <c r="C32" t="s">
        <v>3</v>
      </c>
      <c r="D32" t="s">
        <v>202</v>
      </c>
      <c r="E32" t="s">
        <v>45</v>
      </c>
      <c r="F32">
        <v>509000</v>
      </c>
      <c r="G32">
        <v>734000</v>
      </c>
      <c r="H32">
        <v>735000</v>
      </c>
      <c r="I32">
        <v>553000</v>
      </c>
      <c r="J32">
        <v>401000</v>
      </c>
      <c r="K32">
        <v>320000</v>
      </c>
      <c r="L32">
        <v>266000</v>
      </c>
      <c r="M32">
        <v>238000</v>
      </c>
      <c r="N32" t="s">
        <v>59</v>
      </c>
    </row>
    <row r="33" spans="2:14" x14ac:dyDescent="0.25">
      <c r="B33" t="s">
        <v>70</v>
      </c>
      <c r="C33" t="s">
        <v>3</v>
      </c>
      <c r="D33" t="s">
        <v>202</v>
      </c>
      <c r="E33" t="s">
        <v>63</v>
      </c>
      <c r="F33">
        <v>63400</v>
      </c>
      <c r="G33">
        <v>78300</v>
      </c>
      <c r="H33">
        <v>79400</v>
      </c>
      <c r="I33">
        <v>57000</v>
      </c>
      <c r="J33">
        <v>43600</v>
      </c>
      <c r="K33">
        <v>35000</v>
      </c>
      <c r="L33">
        <v>29200</v>
      </c>
      <c r="M33">
        <v>25800</v>
      </c>
      <c r="N33" t="s">
        <v>59</v>
      </c>
    </row>
    <row r="34" spans="2:14" x14ac:dyDescent="0.25">
      <c r="B34" t="s">
        <v>70</v>
      </c>
      <c r="C34" t="s">
        <v>3</v>
      </c>
      <c r="D34" t="s">
        <v>203</v>
      </c>
      <c r="E34" t="s">
        <v>43</v>
      </c>
      <c r="F34">
        <v>0</v>
      </c>
      <c r="G34">
        <v>84300</v>
      </c>
      <c r="H34">
        <v>310000</v>
      </c>
      <c r="I34">
        <v>794000</v>
      </c>
      <c r="J34">
        <v>1240000</v>
      </c>
      <c r="K34">
        <v>1540000</v>
      </c>
      <c r="L34">
        <v>1690000</v>
      </c>
      <c r="M34">
        <v>1750000</v>
      </c>
      <c r="N34" t="s">
        <v>59</v>
      </c>
    </row>
    <row r="35" spans="2:14" x14ac:dyDescent="0.25">
      <c r="B35" t="s">
        <v>70</v>
      </c>
      <c r="C35" t="s">
        <v>3</v>
      </c>
      <c r="D35" t="s">
        <v>203</v>
      </c>
      <c r="E35" t="s">
        <v>50</v>
      </c>
      <c r="F35">
        <v>0</v>
      </c>
      <c r="G35">
        <v>2460</v>
      </c>
      <c r="H35">
        <v>16400</v>
      </c>
      <c r="I35">
        <v>89800</v>
      </c>
      <c r="J35">
        <v>164000</v>
      </c>
      <c r="K35">
        <v>273000</v>
      </c>
      <c r="L35">
        <v>424000</v>
      </c>
      <c r="M35">
        <v>582000</v>
      </c>
      <c r="N35" t="s">
        <v>59</v>
      </c>
    </row>
    <row r="36" spans="2:14" x14ac:dyDescent="0.25">
      <c r="B36" t="s">
        <v>70</v>
      </c>
      <c r="C36" t="s">
        <v>3</v>
      </c>
      <c r="D36" t="s">
        <v>203</v>
      </c>
      <c r="E36" t="s">
        <v>51</v>
      </c>
      <c r="F36">
        <v>7030</v>
      </c>
      <c r="G36">
        <v>418000</v>
      </c>
      <c r="H36">
        <v>1050000</v>
      </c>
      <c r="I36">
        <v>1410000</v>
      </c>
      <c r="J36">
        <v>1500000</v>
      </c>
      <c r="K36">
        <v>1500000</v>
      </c>
      <c r="L36">
        <v>1510000</v>
      </c>
      <c r="M36">
        <v>1530000</v>
      </c>
      <c r="N36" t="s">
        <v>59</v>
      </c>
    </row>
    <row r="37" spans="2:14" x14ac:dyDescent="0.25">
      <c r="B37" t="s">
        <v>70</v>
      </c>
      <c r="C37" t="s">
        <v>3</v>
      </c>
      <c r="D37" t="s">
        <v>203</v>
      </c>
      <c r="E37" t="s">
        <v>45</v>
      </c>
      <c r="F37">
        <v>4170000</v>
      </c>
      <c r="G37">
        <v>3790000</v>
      </c>
      <c r="H37">
        <v>3100000</v>
      </c>
      <c r="I37">
        <v>2460000</v>
      </c>
      <c r="J37">
        <v>2040000</v>
      </c>
      <c r="K37">
        <v>1810000</v>
      </c>
      <c r="L37">
        <v>1690000</v>
      </c>
      <c r="M37">
        <v>1650000</v>
      </c>
      <c r="N37" t="s">
        <v>59</v>
      </c>
    </row>
    <row r="38" spans="2:14" x14ac:dyDescent="0.25">
      <c r="B38" t="s">
        <v>70</v>
      </c>
      <c r="C38" t="s">
        <v>3</v>
      </c>
      <c r="D38" t="s">
        <v>204</v>
      </c>
      <c r="E38" t="s">
        <v>204</v>
      </c>
      <c r="F38">
        <v>12200</v>
      </c>
      <c r="G38">
        <v>12100</v>
      </c>
      <c r="H38">
        <v>11900</v>
      </c>
      <c r="I38">
        <v>11800</v>
      </c>
      <c r="J38">
        <v>11800</v>
      </c>
      <c r="K38">
        <v>11800</v>
      </c>
      <c r="L38">
        <v>11700</v>
      </c>
      <c r="M38">
        <v>11600</v>
      </c>
      <c r="N38" t="s">
        <v>59</v>
      </c>
    </row>
    <row r="39" spans="2:14" x14ac:dyDescent="0.25">
      <c r="B39" t="s">
        <v>70</v>
      </c>
      <c r="C39" t="s">
        <v>3</v>
      </c>
      <c r="D39" t="s">
        <v>65</v>
      </c>
      <c r="E39" t="s">
        <v>43</v>
      </c>
      <c r="F39">
        <v>0</v>
      </c>
      <c r="G39">
        <v>0</v>
      </c>
      <c r="H39">
        <v>0</v>
      </c>
      <c r="I39">
        <v>0</v>
      </c>
      <c r="J39">
        <v>14100</v>
      </c>
      <c r="K39">
        <v>34800</v>
      </c>
      <c r="L39">
        <v>81200</v>
      </c>
      <c r="M39">
        <v>171000</v>
      </c>
      <c r="N39" t="s">
        <v>59</v>
      </c>
    </row>
    <row r="40" spans="2:14" x14ac:dyDescent="0.25">
      <c r="B40" t="s">
        <v>70</v>
      </c>
      <c r="C40" t="s">
        <v>3</v>
      </c>
      <c r="D40" t="s">
        <v>65</v>
      </c>
      <c r="E40" t="s">
        <v>205</v>
      </c>
      <c r="F40">
        <v>0</v>
      </c>
      <c r="G40">
        <v>0</v>
      </c>
      <c r="H40">
        <v>0</v>
      </c>
      <c r="I40">
        <v>0</v>
      </c>
      <c r="J40">
        <v>8610</v>
      </c>
      <c r="K40">
        <v>27600</v>
      </c>
      <c r="L40">
        <v>78300</v>
      </c>
      <c r="M40">
        <v>193000</v>
      </c>
      <c r="N40" t="s">
        <v>59</v>
      </c>
    </row>
    <row r="41" spans="2:14" x14ac:dyDescent="0.25">
      <c r="B41" t="s">
        <v>70</v>
      </c>
      <c r="C41" t="s">
        <v>3</v>
      </c>
      <c r="D41" t="s">
        <v>65</v>
      </c>
      <c r="E41" t="s">
        <v>45</v>
      </c>
      <c r="F41">
        <v>879000</v>
      </c>
      <c r="G41">
        <v>954000</v>
      </c>
      <c r="H41">
        <v>1190000</v>
      </c>
      <c r="I41">
        <v>1380000</v>
      </c>
      <c r="J41">
        <v>1480000</v>
      </c>
      <c r="K41">
        <v>1550000</v>
      </c>
      <c r="L41">
        <v>1580000</v>
      </c>
      <c r="M41">
        <v>1520000</v>
      </c>
      <c r="N41" t="s">
        <v>59</v>
      </c>
    </row>
    <row r="42" spans="2:14" x14ac:dyDescent="0.25">
      <c r="B42" t="s">
        <v>70</v>
      </c>
      <c r="C42" t="s">
        <v>3</v>
      </c>
      <c r="D42" t="s">
        <v>44</v>
      </c>
      <c r="E42" t="s">
        <v>45</v>
      </c>
      <c r="F42">
        <v>1050000</v>
      </c>
      <c r="G42">
        <v>1060000</v>
      </c>
      <c r="H42">
        <v>1060000</v>
      </c>
      <c r="I42">
        <v>910000</v>
      </c>
      <c r="J42">
        <v>719000</v>
      </c>
      <c r="K42">
        <v>640000</v>
      </c>
      <c r="L42">
        <v>632000</v>
      </c>
      <c r="M42">
        <v>625000</v>
      </c>
      <c r="N42" t="s">
        <v>60</v>
      </c>
    </row>
    <row r="43" spans="2:14" x14ac:dyDescent="0.25">
      <c r="B43" t="s">
        <v>70</v>
      </c>
      <c r="C43" t="s">
        <v>3</v>
      </c>
      <c r="D43" t="s">
        <v>206</v>
      </c>
      <c r="E43" t="s">
        <v>43</v>
      </c>
      <c r="F43">
        <v>0</v>
      </c>
      <c r="G43">
        <v>0</v>
      </c>
      <c r="H43">
        <v>63100</v>
      </c>
      <c r="I43">
        <v>274000</v>
      </c>
      <c r="J43">
        <v>544000</v>
      </c>
      <c r="K43">
        <v>694000</v>
      </c>
      <c r="L43">
        <v>773000</v>
      </c>
      <c r="M43">
        <v>835000</v>
      </c>
      <c r="N43" t="s">
        <v>60</v>
      </c>
    </row>
    <row r="44" spans="2:14" x14ac:dyDescent="0.25">
      <c r="B44" t="s">
        <v>70</v>
      </c>
      <c r="C44" t="s">
        <v>3</v>
      </c>
      <c r="D44" t="s">
        <v>206</v>
      </c>
      <c r="E44" t="s">
        <v>50</v>
      </c>
      <c r="F44">
        <v>0</v>
      </c>
      <c r="G44">
        <v>0</v>
      </c>
      <c r="H44">
        <v>70700</v>
      </c>
      <c r="I44">
        <v>266000</v>
      </c>
      <c r="J44">
        <v>536000</v>
      </c>
      <c r="K44">
        <v>695000</v>
      </c>
      <c r="L44">
        <v>782000</v>
      </c>
      <c r="M44">
        <v>850000</v>
      </c>
      <c r="N44" t="s">
        <v>60</v>
      </c>
    </row>
    <row r="45" spans="2:14" x14ac:dyDescent="0.25">
      <c r="B45" t="s">
        <v>70</v>
      </c>
      <c r="C45" t="s">
        <v>3</v>
      </c>
      <c r="D45" t="s">
        <v>206</v>
      </c>
      <c r="E45" t="s">
        <v>51</v>
      </c>
      <c r="F45">
        <v>0</v>
      </c>
      <c r="G45">
        <v>0</v>
      </c>
      <c r="H45">
        <v>80300</v>
      </c>
      <c r="I45">
        <v>297000</v>
      </c>
      <c r="J45">
        <v>588000</v>
      </c>
      <c r="K45">
        <v>751000</v>
      </c>
      <c r="L45">
        <v>837000</v>
      </c>
      <c r="M45">
        <v>906000</v>
      </c>
      <c r="N45" t="s">
        <v>60</v>
      </c>
    </row>
    <row r="46" spans="2:14" x14ac:dyDescent="0.25">
      <c r="B46" t="s">
        <v>70</v>
      </c>
      <c r="C46" t="s">
        <v>3</v>
      </c>
      <c r="D46" t="s">
        <v>206</v>
      </c>
      <c r="E46" t="s">
        <v>45</v>
      </c>
      <c r="F46">
        <v>2160000</v>
      </c>
      <c r="G46">
        <v>2310000</v>
      </c>
      <c r="H46">
        <v>2210000</v>
      </c>
      <c r="I46">
        <v>1770000</v>
      </c>
      <c r="J46">
        <v>1110000</v>
      </c>
      <c r="K46">
        <v>840000</v>
      </c>
      <c r="L46">
        <v>815000</v>
      </c>
      <c r="M46">
        <v>852000</v>
      </c>
      <c r="N46" t="s">
        <v>60</v>
      </c>
    </row>
    <row r="47" spans="2:14" x14ac:dyDescent="0.25">
      <c r="B47" t="s">
        <v>70</v>
      </c>
      <c r="C47" t="s">
        <v>3</v>
      </c>
      <c r="D47" t="s">
        <v>207</v>
      </c>
      <c r="E47" t="s">
        <v>208</v>
      </c>
      <c r="F47">
        <v>103</v>
      </c>
      <c r="G47">
        <v>873</v>
      </c>
      <c r="H47">
        <v>1900</v>
      </c>
      <c r="I47">
        <v>3100</v>
      </c>
      <c r="J47">
        <v>4480</v>
      </c>
      <c r="K47">
        <v>6530</v>
      </c>
      <c r="L47">
        <v>9160</v>
      </c>
      <c r="M47">
        <v>12500</v>
      </c>
      <c r="N47" t="s">
        <v>59</v>
      </c>
    </row>
    <row r="48" spans="2:14" x14ac:dyDescent="0.25">
      <c r="B48" t="s">
        <v>70</v>
      </c>
      <c r="C48" t="s">
        <v>3</v>
      </c>
      <c r="D48" t="s">
        <v>62</v>
      </c>
      <c r="E48" t="s">
        <v>43</v>
      </c>
      <c r="F48">
        <v>0</v>
      </c>
      <c r="G48">
        <v>0</v>
      </c>
      <c r="H48">
        <v>3020</v>
      </c>
      <c r="I48">
        <v>10000</v>
      </c>
      <c r="J48">
        <v>23200</v>
      </c>
      <c r="K48">
        <v>51900</v>
      </c>
      <c r="L48">
        <v>118000</v>
      </c>
      <c r="M48">
        <v>231000</v>
      </c>
      <c r="N48" t="s">
        <v>60</v>
      </c>
    </row>
    <row r="49" spans="2:14" x14ac:dyDescent="0.25">
      <c r="B49" t="s">
        <v>70</v>
      </c>
      <c r="C49" t="s">
        <v>3</v>
      </c>
      <c r="D49" t="s">
        <v>62</v>
      </c>
      <c r="E49" t="s">
        <v>50</v>
      </c>
      <c r="F49">
        <v>0</v>
      </c>
      <c r="G49">
        <v>0</v>
      </c>
      <c r="H49">
        <v>15400</v>
      </c>
      <c r="I49">
        <v>39900</v>
      </c>
      <c r="J49">
        <v>70000</v>
      </c>
      <c r="K49">
        <v>113000</v>
      </c>
      <c r="L49">
        <v>177000</v>
      </c>
      <c r="M49">
        <v>241000</v>
      </c>
      <c r="N49" t="s">
        <v>60</v>
      </c>
    </row>
    <row r="50" spans="2:14" x14ac:dyDescent="0.25">
      <c r="B50" t="s">
        <v>70</v>
      </c>
      <c r="C50" t="s">
        <v>3</v>
      </c>
      <c r="D50" t="s">
        <v>62</v>
      </c>
      <c r="E50" t="s">
        <v>51</v>
      </c>
      <c r="F50">
        <v>0</v>
      </c>
      <c r="G50">
        <v>82600</v>
      </c>
      <c r="H50">
        <v>254000</v>
      </c>
      <c r="I50">
        <v>420000</v>
      </c>
      <c r="J50">
        <v>557000</v>
      </c>
      <c r="K50">
        <v>645000</v>
      </c>
      <c r="L50">
        <v>701000</v>
      </c>
      <c r="M50">
        <v>709000</v>
      </c>
      <c r="N50" t="s">
        <v>60</v>
      </c>
    </row>
    <row r="51" spans="2:14" x14ac:dyDescent="0.25">
      <c r="B51" t="s">
        <v>70</v>
      </c>
      <c r="C51" t="s">
        <v>3</v>
      </c>
      <c r="D51" t="s">
        <v>62</v>
      </c>
      <c r="E51" t="s">
        <v>45</v>
      </c>
      <c r="F51">
        <v>1040000</v>
      </c>
      <c r="G51">
        <v>1030000</v>
      </c>
      <c r="H51">
        <v>980000</v>
      </c>
      <c r="I51">
        <v>906000</v>
      </c>
      <c r="J51">
        <v>847000</v>
      </c>
      <c r="K51">
        <v>812000</v>
      </c>
      <c r="L51">
        <v>758000</v>
      </c>
      <c r="M51">
        <v>720000</v>
      </c>
      <c r="N51" t="s">
        <v>60</v>
      </c>
    </row>
    <row r="52" spans="2:14" x14ac:dyDescent="0.25">
      <c r="B52" t="s">
        <v>70</v>
      </c>
      <c r="C52" t="s">
        <v>3</v>
      </c>
      <c r="D52" t="s">
        <v>62</v>
      </c>
      <c r="E52" t="s">
        <v>63</v>
      </c>
      <c r="F52">
        <v>0</v>
      </c>
      <c r="G52">
        <v>447</v>
      </c>
      <c r="H52">
        <v>1130</v>
      </c>
      <c r="I52">
        <v>1690</v>
      </c>
      <c r="J52">
        <v>2060</v>
      </c>
      <c r="K52">
        <v>2430</v>
      </c>
      <c r="L52">
        <v>2790</v>
      </c>
      <c r="M52">
        <v>3020</v>
      </c>
      <c r="N52" t="s">
        <v>60</v>
      </c>
    </row>
    <row r="53" spans="2:14" x14ac:dyDescent="0.25">
      <c r="B53" t="s">
        <v>70</v>
      </c>
      <c r="C53" t="s">
        <v>3</v>
      </c>
      <c r="D53" t="s">
        <v>42</v>
      </c>
      <c r="E53" t="s">
        <v>43</v>
      </c>
      <c r="F53">
        <v>0</v>
      </c>
      <c r="G53">
        <v>0</v>
      </c>
      <c r="H53">
        <v>0</v>
      </c>
      <c r="I53">
        <v>0</v>
      </c>
      <c r="J53">
        <v>4.71</v>
      </c>
      <c r="K53">
        <v>37.700000000000003</v>
      </c>
      <c r="L53">
        <v>288</v>
      </c>
      <c r="M53">
        <v>2050</v>
      </c>
      <c r="N53" t="s">
        <v>59</v>
      </c>
    </row>
    <row r="54" spans="2:14" x14ac:dyDescent="0.25">
      <c r="B54" t="s">
        <v>70</v>
      </c>
      <c r="C54" t="s">
        <v>3</v>
      </c>
      <c r="D54" t="s">
        <v>42</v>
      </c>
      <c r="E54" t="s">
        <v>205</v>
      </c>
      <c r="F54">
        <v>0</v>
      </c>
      <c r="G54">
        <v>0</v>
      </c>
      <c r="H54">
        <v>0</v>
      </c>
      <c r="I54">
        <v>0</v>
      </c>
      <c r="J54">
        <v>0.98</v>
      </c>
      <c r="K54">
        <v>18.899999999999999</v>
      </c>
      <c r="L54">
        <v>265</v>
      </c>
      <c r="M54">
        <v>2770</v>
      </c>
      <c r="N54" t="s">
        <v>59</v>
      </c>
    </row>
    <row r="55" spans="2:14" x14ac:dyDescent="0.25">
      <c r="B55" t="s">
        <v>70</v>
      </c>
      <c r="C55" t="s">
        <v>3</v>
      </c>
      <c r="D55" t="s">
        <v>42</v>
      </c>
      <c r="E55" t="s">
        <v>45</v>
      </c>
      <c r="F55">
        <v>381000</v>
      </c>
      <c r="G55">
        <v>412000</v>
      </c>
      <c r="H55">
        <v>477000</v>
      </c>
      <c r="I55">
        <v>534000</v>
      </c>
      <c r="J55">
        <v>573000</v>
      </c>
      <c r="K55">
        <v>613000</v>
      </c>
      <c r="L55">
        <v>654000</v>
      </c>
      <c r="M55">
        <v>692000</v>
      </c>
      <c r="N55" t="s">
        <v>59</v>
      </c>
    </row>
    <row r="56" spans="2:14" x14ac:dyDescent="0.25">
      <c r="B56" t="s">
        <v>70</v>
      </c>
      <c r="C56" t="s">
        <v>3</v>
      </c>
      <c r="D56" t="s">
        <v>52</v>
      </c>
      <c r="E56" t="s">
        <v>45</v>
      </c>
      <c r="F56">
        <v>13600000</v>
      </c>
      <c r="G56">
        <v>13500000</v>
      </c>
      <c r="H56">
        <v>13100000</v>
      </c>
      <c r="I56">
        <v>10700000</v>
      </c>
      <c r="J56">
        <v>7130000</v>
      </c>
      <c r="K56">
        <v>6090000</v>
      </c>
      <c r="L56">
        <v>5890000</v>
      </c>
      <c r="M56">
        <v>5840000</v>
      </c>
      <c r="N56" t="s">
        <v>60</v>
      </c>
    </row>
    <row r="57" spans="2:14" x14ac:dyDescent="0.25">
      <c r="B57" t="s">
        <v>70</v>
      </c>
      <c r="C57" t="s">
        <v>3</v>
      </c>
      <c r="D57" t="s">
        <v>209</v>
      </c>
      <c r="E57" t="s">
        <v>209</v>
      </c>
      <c r="F57">
        <v>7690000</v>
      </c>
      <c r="G57">
        <v>7840000</v>
      </c>
      <c r="H57">
        <v>8170000</v>
      </c>
      <c r="I57">
        <v>8740000</v>
      </c>
      <c r="J57">
        <v>9190000</v>
      </c>
      <c r="K57">
        <v>9620000</v>
      </c>
      <c r="L57">
        <v>10000000</v>
      </c>
      <c r="M57">
        <v>10400000</v>
      </c>
      <c r="N57" t="s">
        <v>59</v>
      </c>
    </row>
    <row r="58" spans="2:14" x14ac:dyDescent="0.25">
      <c r="B58" t="s">
        <v>70</v>
      </c>
      <c r="C58" t="s">
        <v>3</v>
      </c>
      <c r="D58" t="s">
        <v>210</v>
      </c>
      <c r="E58" t="s">
        <v>43</v>
      </c>
      <c r="F58">
        <v>0</v>
      </c>
      <c r="G58">
        <v>67100</v>
      </c>
      <c r="H58">
        <v>251000</v>
      </c>
      <c r="I58">
        <v>656000</v>
      </c>
      <c r="J58">
        <v>1030000</v>
      </c>
      <c r="K58">
        <v>1300000</v>
      </c>
      <c r="L58">
        <v>1450000</v>
      </c>
      <c r="M58">
        <v>1510000</v>
      </c>
      <c r="N58" t="s">
        <v>59</v>
      </c>
    </row>
    <row r="59" spans="2:14" x14ac:dyDescent="0.25">
      <c r="B59" t="s">
        <v>70</v>
      </c>
      <c r="C59" t="s">
        <v>3</v>
      </c>
      <c r="D59" t="s">
        <v>210</v>
      </c>
      <c r="E59" t="s">
        <v>50</v>
      </c>
      <c r="F59">
        <v>0</v>
      </c>
      <c r="G59">
        <v>2060</v>
      </c>
      <c r="H59">
        <v>14500</v>
      </c>
      <c r="I59">
        <v>82800</v>
      </c>
      <c r="J59">
        <v>151000</v>
      </c>
      <c r="K59">
        <v>253000</v>
      </c>
      <c r="L59">
        <v>392000</v>
      </c>
      <c r="M59">
        <v>541000</v>
      </c>
      <c r="N59" t="s">
        <v>59</v>
      </c>
    </row>
    <row r="60" spans="2:14" x14ac:dyDescent="0.25">
      <c r="B60" t="s">
        <v>70</v>
      </c>
      <c r="C60" t="s">
        <v>3</v>
      </c>
      <c r="D60" t="s">
        <v>210</v>
      </c>
      <c r="E60" t="s">
        <v>51</v>
      </c>
      <c r="F60">
        <v>0</v>
      </c>
      <c r="G60">
        <v>322000</v>
      </c>
      <c r="H60">
        <v>812000</v>
      </c>
      <c r="I60">
        <v>1100000</v>
      </c>
      <c r="J60">
        <v>1190000</v>
      </c>
      <c r="K60">
        <v>1220000</v>
      </c>
      <c r="L60">
        <v>1230000</v>
      </c>
      <c r="M60">
        <v>1240000</v>
      </c>
      <c r="N60" t="s">
        <v>59</v>
      </c>
    </row>
    <row r="61" spans="2:14" x14ac:dyDescent="0.25">
      <c r="B61" t="s">
        <v>70</v>
      </c>
      <c r="C61" t="s">
        <v>3</v>
      </c>
      <c r="D61" t="s">
        <v>210</v>
      </c>
      <c r="E61" t="s">
        <v>45</v>
      </c>
      <c r="F61">
        <v>3470000</v>
      </c>
      <c r="G61">
        <v>3110000</v>
      </c>
      <c r="H61">
        <v>2560000</v>
      </c>
      <c r="I61">
        <v>2090000</v>
      </c>
      <c r="J61">
        <v>1800000</v>
      </c>
      <c r="K61">
        <v>1640000</v>
      </c>
      <c r="L61">
        <v>1550000</v>
      </c>
      <c r="M61">
        <v>1510000</v>
      </c>
      <c r="N61" t="s">
        <v>59</v>
      </c>
    </row>
    <row r="62" spans="2:14" x14ac:dyDescent="0.25">
      <c r="B62" t="s">
        <v>70</v>
      </c>
      <c r="C62" t="s">
        <v>3</v>
      </c>
      <c r="D62" t="s">
        <v>211</v>
      </c>
      <c r="E62" t="s">
        <v>43</v>
      </c>
      <c r="F62">
        <v>0</v>
      </c>
      <c r="G62">
        <v>0</v>
      </c>
      <c r="H62">
        <v>4190</v>
      </c>
      <c r="I62">
        <v>9780</v>
      </c>
      <c r="J62">
        <v>14900</v>
      </c>
      <c r="K62">
        <v>20400</v>
      </c>
      <c r="L62">
        <v>27100</v>
      </c>
      <c r="M62">
        <v>33000</v>
      </c>
      <c r="N62" t="s">
        <v>60</v>
      </c>
    </row>
    <row r="63" spans="2:14" x14ac:dyDescent="0.25">
      <c r="B63" t="s">
        <v>70</v>
      </c>
      <c r="C63" t="s">
        <v>3</v>
      </c>
      <c r="D63" t="s">
        <v>211</v>
      </c>
      <c r="E63" t="s">
        <v>50</v>
      </c>
      <c r="F63">
        <v>0</v>
      </c>
      <c r="G63">
        <v>0</v>
      </c>
      <c r="H63">
        <v>1540</v>
      </c>
      <c r="I63">
        <v>4330</v>
      </c>
      <c r="J63">
        <v>6960</v>
      </c>
      <c r="K63">
        <v>10200</v>
      </c>
      <c r="L63">
        <v>14600</v>
      </c>
      <c r="M63">
        <v>19000</v>
      </c>
      <c r="N63" t="s">
        <v>60</v>
      </c>
    </row>
    <row r="64" spans="2:14" x14ac:dyDescent="0.25">
      <c r="B64" t="s">
        <v>70</v>
      </c>
      <c r="C64" t="s">
        <v>3</v>
      </c>
      <c r="D64" t="s">
        <v>211</v>
      </c>
      <c r="E64" t="s">
        <v>51</v>
      </c>
      <c r="F64">
        <v>0</v>
      </c>
      <c r="G64">
        <v>4290</v>
      </c>
      <c r="H64">
        <v>15200</v>
      </c>
      <c r="I64">
        <v>23600</v>
      </c>
      <c r="J64">
        <v>29600</v>
      </c>
      <c r="K64">
        <v>32100</v>
      </c>
      <c r="L64">
        <v>33700</v>
      </c>
      <c r="M64">
        <v>34000</v>
      </c>
      <c r="N64" t="s">
        <v>60</v>
      </c>
    </row>
    <row r="65" spans="2:14" x14ac:dyDescent="0.25">
      <c r="B65" t="s">
        <v>70</v>
      </c>
      <c r="C65" t="s">
        <v>3</v>
      </c>
      <c r="D65" t="s">
        <v>211</v>
      </c>
      <c r="E65" t="s">
        <v>45</v>
      </c>
      <c r="F65">
        <v>66200</v>
      </c>
      <c r="G65">
        <v>65600</v>
      </c>
      <c r="H65">
        <v>70400</v>
      </c>
      <c r="I65">
        <v>61400</v>
      </c>
      <c r="J65">
        <v>42000</v>
      </c>
      <c r="K65">
        <v>36800</v>
      </c>
      <c r="L65">
        <v>33700</v>
      </c>
      <c r="M65">
        <v>32600</v>
      </c>
      <c r="N65" t="s">
        <v>60</v>
      </c>
    </row>
    <row r="66" spans="2:14" x14ac:dyDescent="0.25">
      <c r="B66" t="s">
        <v>70</v>
      </c>
      <c r="C66" t="s">
        <v>3</v>
      </c>
      <c r="D66" t="s">
        <v>211</v>
      </c>
      <c r="E66" t="s">
        <v>63</v>
      </c>
      <c r="F66">
        <v>0</v>
      </c>
      <c r="G66">
        <v>19.8</v>
      </c>
      <c r="H66">
        <v>55.9</v>
      </c>
      <c r="I66">
        <v>80.3</v>
      </c>
      <c r="J66">
        <v>96.6</v>
      </c>
      <c r="K66">
        <v>111</v>
      </c>
      <c r="L66">
        <v>132</v>
      </c>
      <c r="M66">
        <v>153</v>
      </c>
      <c r="N66" t="s">
        <v>60</v>
      </c>
    </row>
    <row r="67" spans="2:14" x14ac:dyDescent="0.25">
      <c r="B67" t="s">
        <v>70</v>
      </c>
      <c r="C67" t="s">
        <v>3</v>
      </c>
      <c r="D67" t="s">
        <v>64</v>
      </c>
      <c r="E67" t="s">
        <v>43</v>
      </c>
      <c r="F67">
        <v>0</v>
      </c>
      <c r="G67">
        <v>0</v>
      </c>
      <c r="H67">
        <v>28800</v>
      </c>
      <c r="I67">
        <v>64000</v>
      </c>
      <c r="J67">
        <v>98700</v>
      </c>
      <c r="K67">
        <v>140000</v>
      </c>
      <c r="L67">
        <v>196000</v>
      </c>
      <c r="M67">
        <v>252000</v>
      </c>
      <c r="N67" t="s">
        <v>60</v>
      </c>
    </row>
    <row r="68" spans="2:14" x14ac:dyDescent="0.25">
      <c r="B68" t="s">
        <v>70</v>
      </c>
      <c r="C68" t="s">
        <v>3</v>
      </c>
      <c r="D68" t="s">
        <v>64</v>
      </c>
      <c r="E68" t="s">
        <v>50</v>
      </c>
      <c r="F68">
        <v>0</v>
      </c>
      <c r="G68">
        <v>0</v>
      </c>
      <c r="H68">
        <v>23500</v>
      </c>
      <c r="I68">
        <v>51500</v>
      </c>
      <c r="J68">
        <v>78200</v>
      </c>
      <c r="K68">
        <v>109000</v>
      </c>
      <c r="L68">
        <v>148000</v>
      </c>
      <c r="M68">
        <v>184000</v>
      </c>
      <c r="N68" t="s">
        <v>60</v>
      </c>
    </row>
    <row r="69" spans="2:14" x14ac:dyDescent="0.25">
      <c r="B69" t="s">
        <v>70</v>
      </c>
      <c r="C69" t="s">
        <v>3</v>
      </c>
      <c r="D69" t="s">
        <v>64</v>
      </c>
      <c r="E69" t="s">
        <v>51</v>
      </c>
      <c r="F69">
        <v>0</v>
      </c>
      <c r="G69">
        <v>53600</v>
      </c>
      <c r="H69">
        <v>135000</v>
      </c>
      <c r="I69">
        <v>205000</v>
      </c>
      <c r="J69">
        <v>254000</v>
      </c>
      <c r="K69">
        <v>278000</v>
      </c>
      <c r="L69">
        <v>286000</v>
      </c>
      <c r="M69">
        <v>283000</v>
      </c>
      <c r="N69" t="s">
        <v>60</v>
      </c>
    </row>
    <row r="70" spans="2:14" x14ac:dyDescent="0.25">
      <c r="B70" t="s">
        <v>70</v>
      </c>
      <c r="C70" t="s">
        <v>3</v>
      </c>
      <c r="D70" t="s">
        <v>64</v>
      </c>
      <c r="E70" t="s">
        <v>45</v>
      </c>
      <c r="F70">
        <v>591000</v>
      </c>
      <c r="G70">
        <v>575000</v>
      </c>
      <c r="H70">
        <v>516000</v>
      </c>
      <c r="I70">
        <v>450000</v>
      </c>
      <c r="J70">
        <v>404000</v>
      </c>
      <c r="K70">
        <v>377000</v>
      </c>
      <c r="L70">
        <v>347000</v>
      </c>
      <c r="M70">
        <v>337000</v>
      </c>
      <c r="N70" t="s">
        <v>60</v>
      </c>
    </row>
    <row r="71" spans="2:14" x14ac:dyDescent="0.25">
      <c r="B71" t="s">
        <v>70</v>
      </c>
      <c r="C71" t="s">
        <v>3</v>
      </c>
      <c r="D71" t="s">
        <v>64</v>
      </c>
      <c r="E71" t="s">
        <v>63</v>
      </c>
      <c r="F71">
        <v>0</v>
      </c>
      <c r="G71">
        <v>225</v>
      </c>
      <c r="H71">
        <v>468</v>
      </c>
      <c r="I71">
        <v>647</v>
      </c>
      <c r="J71">
        <v>753</v>
      </c>
      <c r="K71">
        <v>848</v>
      </c>
      <c r="L71">
        <v>939</v>
      </c>
      <c r="M71">
        <v>1010</v>
      </c>
      <c r="N71" t="s">
        <v>60</v>
      </c>
    </row>
    <row r="72" spans="2:14" x14ac:dyDescent="0.25">
      <c r="B72" t="s">
        <v>70</v>
      </c>
      <c r="C72" t="s">
        <v>3</v>
      </c>
      <c r="D72" t="s">
        <v>212</v>
      </c>
      <c r="E72" t="s">
        <v>45</v>
      </c>
      <c r="F72">
        <v>5290</v>
      </c>
      <c r="G72">
        <v>5500</v>
      </c>
      <c r="H72">
        <v>5810</v>
      </c>
      <c r="I72">
        <v>6130</v>
      </c>
      <c r="J72">
        <v>6410</v>
      </c>
      <c r="K72">
        <v>6710</v>
      </c>
      <c r="L72">
        <v>6990</v>
      </c>
      <c r="M72">
        <v>7280</v>
      </c>
      <c r="N72" t="s">
        <v>59</v>
      </c>
    </row>
    <row r="73" spans="2:14" x14ac:dyDescent="0.25">
      <c r="B73" t="s">
        <v>70</v>
      </c>
      <c r="C73" t="s">
        <v>3</v>
      </c>
      <c r="D73" t="s">
        <v>213</v>
      </c>
      <c r="E73" t="s">
        <v>213</v>
      </c>
      <c r="F73">
        <v>48800</v>
      </c>
      <c r="G73">
        <v>48300</v>
      </c>
      <c r="H73">
        <v>47600</v>
      </c>
      <c r="I73">
        <v>47300</v>
      </c>
      <c r="J73">
        <v>47200</v>
      </c>
      <c r="K73">
        <v>47100</v>
      </c>
      <c r="L73">
        <v>46600</v>
      </c>
      <c r="M73">
        <v>46200</v>
      </c>
      <c r="N73" t="s">
        <v>59</v>
      </c>
    </row>
    <row r="74" spans="2:14" x14ac:dyDescent="0.25">
      <c r="B74" t="s">
        <v>70</v>
      </c>
      <c r="C74" t="s">
        <v>3</v>
      </c>
      <c r="D74" t="s">
        <v>214</v>
      </c>
      <c r="E74" t="s">
        <v>214</v>
      </c>
      <c r="F74">
        <v>9960000</v>
      </c>
      <c r="G74">
        <v>10500000</v>
      </c>
      <c r="H74">
        <v>11300000</v>
      </c>
      <c r="I74">
        <v>12000000</v>
      </c>
      <c r="J74">
        <v>12600000</v>
      </c>
      <c r="K74">
        <v>13300000</v>
      </c>
      <c r="L74">
        <v>13900000</v>
      </c>
      <c r="M74">
        <v>14500000</v>
      </c>
      <c r="N74" t="s">
        <v>60</v>
      </c>
    </row>
    <row r="75" spans="2:14" x14ac:dyDescent="0.25">
      <c r="B75" t="s">
        <v>70</v>
      </c>
      <c r="C75" t="s">
        <v>3</v>
      </c>
      <c r="D75" t="s">
        <v>44</v>
      </c>
      <c r="E75" t="s">
        <v>43</v>
      </c>
      <c r="F75">
        <v>0</v>
      </c>
      <c r="G75">
        <v>0</v>
      </c>
      <c r="H75">
        <v>0</v>
      </c>
      <c r="I75">
        <v>0</v>
      </c>
      <c r="J75">
        <v>12900</v>
      </c>
      <c r="K75">
        <v>33900</v>
      </c>
      <c r="L75">
        <v>88600</v>
      </c>
      <c r="M75">
        <v>186000</v>
      </c>
      <c r="N75" t="s">
        <v>60</v>
      </c>
    </row>
    <row r="76" spans="2:14" x14ac:dyDescent="0.25">
      <c r="B76" t="s">
        <v>70</v>
      </c>
      <c r="C76" t="s">
        <v>3</v>
      </c>
      <c r="D76" t="s">
        <v>44</v>
      </c>
      <c r="E76" t="s">
        <v>50</v>
      </c>
      <c r="F76">
        <v>0</v>
      </c>
      <c r="G76">
        <v>0</v>
      </c>
      <c r="H76">
        <v>0</v>
      </c>
      <c r="I76">
        <v>0</v>
      </c>
      <c r="J76">
        <v>6440</v>
      </c>
      <c r="K76">
        <v>21300</v>
      </c>
      <c r="L76">
        <v>64300</v>
      </c>
      <c r="M76">
        <v>150000</v>
      </c>
      <c r="N76" t="s">
        <v>60</v>
      </c>
    </row>
    <row r="77" spans="2:14" x14ac:dyDescent="0.25">
      <c r="B77" t="s">
        <v>70</v>
      </c>
      <c r="C77" t="s">
        <v>3</v>
      </c>
      <c r="D77" t="s">
        <v>44</v>
      </c>
      <c r="E77" t="s">
        <v>51</v>
      </c>
      <c r="F77">
        <v>0</v>
      </c>
      <c r="G77">
        <v>58500</v>
      </c>
      <c r="H77">
        <v>201000</v>
      </c>
      <c r="I77">
        <v>528000</v>
      </c>
      <c r="J77">
        <v>885000</v>
      </c>
      <c r="K77">
        <v>1060000</v>
      </c>
      <c r="L77">
        <v>1130000</v>
      </c>
      <c r="M77">
        <v>1130000</v>
      </c>
      <c r="N77" t="s">
        <v>60</v>
      </c>
    </row>
    <row r="78" spans="2:14" x14ac:dyDescent="0.25">
      <c r="B78" t="s">
        <v>70</v>
      </c>
      <c r="C78" t="s">
        <v>3</v>
      </c>
      <c r="D78" t="s">
        <v>52</v>
      </c>
      <c r="E78" t="s">
        <v>43</v>
      </c>
      <c r="F78">
        <v>0</v>
      </c>
      <c r="G78">
        <v>0</v>
      </c>
      <c r="H78">
        <v>0</v>
      </c>
      <c r="I78">
        <v>0</v>
      </c>
      <c r="J78">
        <v>1380</v>
      </c>
      <c r="K78">
        <v>3920</v>
      </c>
      <c r="L78">
        <v>11400</v>
      </c>
      <c r="M78">
        <v>27500</v>
      </c>
      <c r="N78" t="s">
        <v>60</v>
      </c>
    </row>
    <row r="79" spans="2:14" x14ac:dyDescent="0.25">
      <c r="B79" t="s">
        <v>70</v>
      </c>
      <c r="C79" t="s">
        <v>3</v>
      </c>
      <c r="D79" t="s">
        <v>52</v>
      </c>
      <c r="E79" t="s">
        <v>50</v>
      </c>
      <c r="F79">
        <v>0</v>
      </c>
      <c r="G79">
        <v>0</v>
      </c>
      <c r="H79">
        <v>0</v>
      </c>
      <c r="I79">
        <v>0</v>
      </c>
      <c r="J79">
        <v>17000</v>
      </c>
      <c r="K79">
        <v>67100</v>
      </c>
      <c r="L79">
        <v>254000</v>
      </c>
      <c r="M79">
        <v>775000</v>
      </c>
      <c r="N79" t="s">
        <v>60</v>
      </c>
    </row>
    <row r="80" spans="2:14" x14ac:dyDescent="0.25">
      <c r="B80" t="s">
        <v>70</v>
      </c>
      <c r="C80" t="s">
        <v>3</v>
      </c>
      <c r="D80" t="s">
        <v>52</v>
      </c>
      <c r="E80" t="s">
        <v>51</v>
      </c>
      <c r="F80">
        <v>0</v>
      </c>
      <c r="G80">
        <v>451000</v>
      </c>
      <c r="H80">
        <v>1650000</v>
      </c>
      <c r="I80">
        <v>4960000</v>
      </c>
      <c r="J80">
        <v>9610000</v>
      </c>
      <c r="K80">
        <v>11400000</v>
      </c>
      <c r="L80">
        <v>12300000</v>
      </c>
      <c r="M80">
        <v>12700000</v>
      </c>
      <c r="N80" t="s">
        <v>60</v>
      </c>
    </row>
    <row r="81" spans="2:14" x14ac:dyDescent="0.25">
      <c r="B81" t="s">
        <v>70</v>
      </c>
      <c r="C81" t="s">
        <v>3</v>
      </c>
      <c r="D81" t="s">
        <v>212</v>
      </c>
      <c r="E81" t="s">
        <v>208</v>
      </c>
      <c r="F81">
        <v>17600</v>
      </c>
      <c r="G81">
        <v>19000</v>
      </c>
      <c r="H81">
        <v>20200</v>
      </c>
      <c r="I81">
        <v>21000</v>
      </c>
      <c r="J81">
        <v>21900</v>
      </c>
      <c r="K81">
        <v>22600</v>
      </c>
      <c r="L81">
        <v>23400</v>
      </c>
      <c r="M81">
        <v>24100</v>
      </c>
      <c r="N81" t="s">
        <v>59</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C6B7-1D1C-43B5-9C6A-AC3C5D9FCBD0}">
  <dimension ref="A1:N81"/>
  <sheetViews>
    <sheetView workbookViewId="0">
      <selection activeCell="A2" sqref="A2"/>
    </sheetView>
  </sheetViews>
  <sheetFormatPr defaultRowHeight="15" x14ac:dyDescent="0.25"/>
  <sheetData>
    <row r="1" spans="1:1" ht="15.75" x14ac:dyDescent="0.25">
      <c r="A1" s="10" t="s">
        <v>1262</v>
      </c>
    </row>
    <row r="25" spans="2:14" x14ac:dyDescent="0.25">
      <c r="B25" t="s">
        <v>0</v>
      </c>
      <c r="C25" t="s">
        <v>1</v>
      </c>
      <c r="D25" t="s">
        <v>5</v>
      </c>
      <c r="E25" t="s">
        <v>31</v>
      </c>
      <c r="F25">
        <v>2015</v>
      </c>
      <c r="G25">
        <v>2020</v>
      </c>
      <c r="H25">
        <v>2025</v>
      </c>
      <c r="I25">
        <v>2030</v>
      </c>
      <c r="J25">
        <v>2035</v>
      </c>
      <c r="K25">
        <v>2040</v>
      </c>
      <c r="L25">
        <v>2045</v>
      </c>
      <c r="M25">
        <v>2050</v>
      </c>
      <c r="N25" t="s">
        <v>2</v>
      </c>
    </row>
    <row r="26" spans="2:14" x14ac:dyDescent="0.25">
      <c r="B26" t="s">
        <v>70</v>
      </c>
      <c r="C26" t="s">
        <v>3</v>
      </c>
      <c r="D26" t="s">
        <v>200</v>
      </c>
      <c r="E26" t="s">
        <v>43</v>
      </c>
      <c r="F26">
        <v>0</v>
      </c>
      <c r="G26">
        <v>0</v>
      </c>
      <c r="H26">
        <v>24800</v>
      </c>
      <c r="I26">
        <v>40000</v>
      </c>
      <c r="J26">
        <v>45300</v>
      </c>
      <c r="K26">
        <v>51300</v>
      </c>
      <c r="L26">
        <v>57700</v>
      </c>
      <c r="M26">
        <v>64300</v>
      </c>
      <c r="N26" t="s">
        <v>59</v>
      </c>
    </row>
    <row r="27" spans="2:14" x14ac:dyDescent="0.25">
      <c r="B27" t="s">
        <v>70</v>
      </c>
      <c r="C27" t="s">
        <v>3</v>
      </c>
      <c r="D27" t="s">
        <v>200</v>
      </c>
      <c r="E27" t="s">
        <v>45</v>
      </c>
      <c r="F27">
        <v>39400</v>
      </c>
      <c r="G27">
        <v>43200</v>
      </c>
      <c r="H27">
        <v>28000</v>
      </c>
      <c r="I27">
        <v>22300</v>
      </c>
      <c r="J27">
        <v>24900</v>
      </c>
      <c r="K27">
        <v>27800</v>
      </c>
      <c r="L27">
        <v>31000</v>
      </c>
      <c r="M27">
        <v>34200</v>
      </c>
      <c r="N27" t="s">
        <v>59</v>
      </c>
    </row>
    <row r="28" spans="2:14" x14ac:dyDescent="0.25">
      <c r="B28" t="s">
        <v>70</v>
      </c>
      <c r="C28" t="s">
        <v>3</v>
      </c>
      <c r="D28" t="s">
        <v>201</v>
      </c>
      <c r="E28" t="s">
        <v>201</v>
      </c>
      <c r="F28">
        <v>7650000</v>
      </c>
      <c r="G28">
        <v>7800000</v>
      </c>
      <c r="H28">
        <v>8120000</v>
      </c>
      <c r="I28">
        <v>8680000</v>
      </c>
      <c r="J28">
        <v>9120000</v>
      </c>
      <c r="K28">
        <v>9540000</v>
      </c>
      <c r="L28">
        <v>9930000</v>
      </c>
      <c r="M28">
        <v>10300000</v>
      </c>
      <c r="N28" t="s">
        <v>59</v>
      </c>
    </row>
    <row r="29" spans="2:14" x14ac:dyDescent="0.25">
      <c r="B29" t="s">
        <v>70</v>
      </c>
      <c r="C29" t="s">
        <v>3</v>
      </c>
      <c r="D29" t="s">
        <v>202</v>
      </c>
      <c r="E29" t="s">
        <v>43</v>
      </c>
      <c r="F29">
        <v>0</v>
      </c>
      <c r="G29">
        <v>0</v>
      </c>
      <c r="H29">
        <v>6250</v>
      </c>
      <c r="I29">
        <v>30500</v>
      </c>
      <c r="J29">
        <v>92900</v>
      </c>
      <c r="K29">
        <v>168000</v>
      </c>
      <c r="L29">
        <v>228000</v>
      </c>
      <c r="M29">
        <v>267000</v>
      </c>
      <c r="N29" t="s">
        <v>59</v>
      </c>
    </row>
    <row r="30" spans="2:14" x14ac:dyDescent="0.25">
      <c r="B30" t="s">
        <v>70</v>
      </c>
      <c r="C30" t="s">
        <v>3</v>
      </c>
      <c r="D30" t="s">
        <v>202</v>
      </c>
      <c r="E30" t="s">
        <v>50</v>
      </c>
      <c r="F30">
        <v>0</v>
      </c>
      <c r="G30">
        <v>0</v>
      </c>
      <c r="H30">
        <v>8250</v>
      </c>
      <c r="I30">
        <v>37200</v>
      </c>
      <c r="J30">
        <v>105000</v>
      </c>
      <c r="K30">
        <v>176000</v>
      </c>
      <c r="L30">
        <v>222000</v>
      </c>
      <c r="M30">
        <v>238000</v>
      </c>
      <c r="N30" t="s">
        <v>59</v>
      </c>
    </row>
    <row r="31" spans="2:14" x14ac:dyDescent="0.25">
      <c r="B31" t="s">
        <v>70</v>
      </c>
      <c r="C31" t="s">
        <v>3</v>
      </c>
      <c r="D31" t="s">
        <v>202</v>
      </c>
      <c r="E31" t="s">
        <v>51</v>
      </c>
      <c r="F31">
        <v>0</v>
      </c>
      <c r="G31">
        <v>62600</v>
      </c>
      <c r="H31">
        <v>250000</v>
      </c>
      <c r="I31">
        <v>364000</v>
      </c>
      <c r="J31">
        <v>383000</v>
      </c>
      <c r="K31">
        <v>322000</v>
      </c>
      <c r="L31">
        <v>268000</v>
      </c>
      <c r="M31">
        <v>239000</v>
      </c>
      <c r="N31" t="s">
        <v>59</v>
      </c>
    </row>
    <row r="32" spans="2:14" x14ac:dyDescent="0.25">
      <c r="B32" t="s">
        <v>70</v>
      </c>
      <c r="C32" t="s">
        <v>3</v>
      </c>
      <c r="D32" t="s">
        <v>202</v>
      </c>
      <c r="E32" t="s">
        <v>45</v>
      </c>
      <c r="F32">
        <v>509000</v>
      </c>
      <c r="G32">
        <v>734000</v>
      </c>
      <c r="H32">
        <v>735000</v>
      </c>
      <c r="I32">
        <v>553000</v>
      </c>
      <c r="J32">
        <v>401000</v>
      </c>
      <c r="K32">
        <v>320000</v>
      </c>
      <c r="L32">
        <v>266000</v>
      </c>
      <c r="M32">
        <v>238000</v>
      </c>
      <c r="N32" t="s">
        <v>59</v>
      </c>
    </row>
    <row r="33" spans="2:14" x14ac:dyDescent="0.25">
      <c r="B33" t="s">
        <v>70</v>
      </c>
      <c r="C33" t="s">
        <v>3</v>
      </c>
      <c r="D33" t="s">
        <v>202</v>
      </c>
      <c r="E33" t="s">
        <v>63</v>
      </c>
      <c r="F33">
        <v>63400</v>
      </c>
      <c r="G33">
        <v>78300</v>
      </c>
      <c r="H33">
        <v>79400</v>
      </c>
      <c r="I33">
        <v>57000</v>
      </c>
      <c r="J33">
        <v>43600</v>
      </c>
      <c r="K33">
        <v>35000</v>
      </c>
      <c r="L33">
        <v>29200</v>
      </c>
      <c r="M33">
        <v>25800</v>
      </c>
      <c r="N33" t="s">
        <v>59</v>
      </c>
    </row>
    <row r="34" spans="2:14" x14ac:dyDescent="0.25">
      <c r="B34" t="s">
        <v>70</v>
      </c>
      <c r="C34" t="s">
        <v>3</v>
      </c>
      <c r="D34" t="s">
        <v>203</v>
      </c>
      <c r="E34" t="s">
        <v>43</v>
      </c>
      <c r="F34">
        <v>0</v>
      </c>
      <c r="G34">
        <v>84300</v>
      </c>
      <c r="H34">
        <v>310000</v>
      </c>
      <c r="I34">
        <v>794000</v>
      </c>
      <c r="J34">
        <v>1240000</v>
      </c>
      <c r="K34">
        <v>1540000</v>
      </c>
      <c r="L34">
        <v>1690000</v>
      </c>
      <c r="M34">
        <v>1750000</v>
      </c>
      <c r="N34" t="s">
        <v>59</v>
      </c>
    </row>
    <row r="35" spans="2:14" x14ac:dyDescent="0.25">
      <c r="B35" t="s">
        <v>70</v>
      </c>
      <c r="C35" t="s">
        <v>3</v>
      </c>
      <c r="D35" t="s">
        <v>203</v>
      </c>
      <c r="E35" t="s">
        <v>50</v>
      </c>
      <c r="F35">
        <v>0</v>
      </c>
      <c r="G35">
        <v>2460</v>
      </c>
      <c r="H35">
        <v>16400</v>
      </c>
      <c r="I35">
        <v>89800</v>
      </c>
      <c r="J35">
        <v>164000</v>
      </c>
      <c r="K35">
        <v>273000</v>
      </c>
      <c r="L35">
        <v>424000</v>
      </c>
      <c r="M35">
        <v>582000</v>
      </c>
      <c r="N35" t="s">
        <v>59</v>
      </c>
    </row>
    <row r="36" spans="2:14" x14ac:dyDescent="0.25">
      <c r="B36" t="s">
        <v>70</v>
      </c>
      <c r="C36" t="s">
        <v>3</v>
      </c>
      <c r="D36" t="s">
        <v>203</v>
      </c>
      <c r="E36" t="s">
        <v>51</v>
      </c>
      <c r="F36">
        <v>7030</v>
      </c>
      <c r="G36">
        <v>418000</v>
      </c>
      <c r="H36">
        <v>1050000</v>
      </c>
      <c r="I36">
        <v>1410000</v>
      </c>
      <c r="J36">
        <v>1500000</v>
      </c>
      <c r="K36">
        <v>1500000</v>
      </c>
      <c r="L36">
        <v>1510000</v>
      </c>
      <c r="M36">
        <v>1530000</v>
      </c>
      <c r="N36" t="s">
        <v>59</v>
      </c>
    </row>
    <row r="37" spans="2:14" x14ac:dyDescent="0.25">
      <c r="B37" t="s">
        <v>70</v>
      </c>
      <c r="C37" t="s">
        <v>3</v>
      </c>
      <c r="D37" t="s">
        <v>203</v>
      </c>
      <c r="E37" t="s">
        <v>45</v>
      </c>
      <c r="F37">
        <v>4170000</v>
      </c>
      <c r="G37">
        <v>3790000</v>
      </c>
      <c r="H37">
        <v>3100000</v>
      </c>
      <c r="I37">
        <v>2460000</v>
      </c>
      <c r="J37">
        <v>2040000</v>
      </c>
      <c r="K37">
        <v>1810000</v>
      </c>
      <c r="L37">
        <v>1690000</v>
      </c>
      <c r="M37">
        <v>1650000</v>
      </c>
      <c r="N37" t="s">
        <v>59</v>
      </c>
    </row>
    <row r="38" spans="2:14" x14ac:dyDescent="0.25">
      <c r="B38" t="s">
        <v>70</v>
      </c>
      <c r="C38" t="s">
        <v>3</v>
      </c>
      <c r="D38" t="s">
        <v>204</v>
      </c>
      <c r="E38" t="s">
        <v>204</v>
      </c>
      <c r="F38">
        <v>12200</v>
      </c>
      <c r="G38">
        <v>12100</v>
      </c>
      <c r="H38">
        <v>11900</v>
      </c>
      <c r="I38">
        <v>11800</v>
      </c>
      <c r="J38">
        <v>11800</v>
      </c>
      <c r="K38">
        <v>11800</v>
      </c>
      <c r="L38">
        <v>11700</v>
      </c>
      <c r="M38">
        <v>11600</v>
      </c>
      <c r="N38" t="s">
        <v>59</v>
      </c>
    </row>
    <row r="39" spans="2:14" x14ac:dyDescent="0.25">
      <c r="B39" t="s">
        <v>70</v>
      </c>
      <c r="C39" t="s">
        <v>3</v>
      </c>
      <c r="D39" t="s">
        <v>65</v>
      </c>
      <c r="E39" t="s">
        <v>43</v>
      </c>
      <c r="F39">
        <v>0</v>
      </c>
      <c r="G39">
        <v>0</v>
      </c>
      <c r="H39">
        <v>0</v>
      </c>
      <c r="I39">
        <v>0</v>
      </c>
      <c r="J39">
        <v>14100</v>
      </c>
      <c r="K39">
        <v>34800</v>
      </c>
      <c r="L39">
        <v>81200</v>
      </c>
      <c r="M39">
        <v>171000</v>
      </c>
      <c r="N39" t="s">
        <v>59</v>
      </c>
    </row>
    <row r="40" spans="2:14" x14ac:dyDescent="0.25">
      <c r="B40" t="s">
        <v>70</v>
      </c>
      <c r="C40" t="s">
        <v>3</v>
      </c>
      <c r="D40" t="s">
        <v>65</v>
      </c>
      <c r="E40" t="s">
        <v>205</v>
      </c>
      <c r="F40">
        <v>0</v>
      </c>
      <c r="G40">
        <v>0</v>
      </c>
      <c r="H40">
        <v>0</v>
      </c>
      <c r="I40">
        <v>0</v>
      </c>
      <c r="J40">
        <v>8610</v>
      </c>
      <c r="K40">
        <v>27600</v>
      </c>
      <c r="L40">
        <v>78300</v>
      </c>
      <c r="M40">
        <v>193000</v>
      </c>
      <c r="N40" t="s">
        <v>59</v>
      </c>
    </row>
    <row r="41" spans="2:14" x14ac:dyDescent="0.25">
      <c r="B41" t="s">
        <v>70</v>
      </c>
      <c r="C41" t="s">
        <v>3</v>
      </c>
      <c r="D41" t="s">
        <v>65</v>
      </c>
      <c r="E41" t="s">
        <v>45</v>
      </c>
      <c r="F41">
        <v>879000</v>
      </c>
      <c r="G41">
        <v>954000</v>
      </c>
      <c r="H41">
        <v>1190000</v>
      </c>
      <c r="I41">
        <v>1380000</v>
      </c>
      <c r="J41">
        <v>1480000</v>
      </c>
      <c r="K41">
        <v>1550000</v>
      </c>
      <c r="L41">
        <v>1580000</v>
      </c>
      <c r="M41">
        <v>1520000</v>
      </c>
      <c r="N41" t="s">
        <v>59</v>
      </c>
    </row>
    <row r="42" spans="2:14" x14ac:dyDescent="0.25">
      <c r="B42" t="s">
        <v>70</v>
      </c>
      <c r="C42" t="s">
        <v>3</v>
      </c>
      <c r="D42" t="s">
        <v>44</v>
      </c>
      <c r="E42" t="s">
        <v>45</v>
      </c>
      <c r="F42">
        <v>1050000</v>
      </c>
      <c r="G42">
        <v>1060000</v>
      </c>
      <c r="H42">
        <v>1060000</v>
      </c>
      <c r="I42">
        <v>910000</v>
      </c>
      <c r="J42">
        <v>719000</v>
      </c>
      <c r="K42">
        <v>640000</v>
      </c>
      <c r="L42">
        <v>632000</v>
      </c>
      <c r="M42">
        <v>625000</v>
      </c>
      <c r="N42" t="s">
        <v>60</v>
      </c>
    </row>
    <row r="43" spans="2:14" x14ac:dyDescent="0.25">
      <c r="B43" t="s">
        <v>70</v>
      </c>
      <c r="C43" t="s">
        <v>3</v>
      </c>
      <c r="D43" t="s">
        <v>206</v>
      </c>
      <c r="E43" t="s">
        <v>43</v>
      </c>
      <c r="F43">
        <v>0</v>
      </c>
      <c r="G43">
        <v>0</v>
      </c>
      <c r="H43">
        <v>63100</v>
      </c>
      <c r="I43">
        <v>274000</v>
      </c>
      <c r="J43">
        <v>544000</v>
      </c>
      <c r="K43">
        <v>694000</v>
      </c>
      <c r="L43">
        <v>773000</v>
      </c>
      <c r="M43">
        <v>835000</v>
      </c>
      <c r="N43" t="s">
        <v>60</v>
      </c>
    </row>
    <row r="44" spans="2:14" x14ac:dyDescent="0.25">
      <c r="B44" t="s">
        <v>70</v>
      </c>
      <c r="C44" t="s">
        <v>3</v>
      </c>
      <c r="D44" t="s">
        <v>206</v>
      </c>
      <c r="E44" t="s">
        <v>50</v>
      </c>
      <c r="F44">
        <v>0</v>
      </c>
      <c r="G44">
        <v>0</v>
      </c>
      <c r="H44">
        <v>70700</v>
      </c>
      <c r="I44">
        <v>266000</v>
      </c>
      <c r="J44">
        <v>536000</v>
      </c>
      <c r="K44">
        <v>695000</v>
      </c>
      <c r="L44">
        <v>782000</v>
      </c>
      <c r="M44">
        <v>850000</v>
      </c>
      <c r="N44" t="s">
        <v>60</v>
      </c>
    </row>
    <row r="45" spans="2:14" x14ac:dyDescent="0.25">
      <c r="B45" t="s">
        <v>70</v>
      </c>
      <c r="C45" t="s">
        <v>3</v>
      </c>
      <c r="D45" t="s">
        <v>206</v>
      </c>
      <c r="E45" t="s">
        <v>51</v>
      </c>
      <c r="F45">
        <v>0</v>
      </c>
      <c r="G45">
        <v>0</v>
      </c>
      <c r="H45">
        <v>80300</v>
      </c>
      <c r="I45">
        <v>297000</v>
      </c>
      <c r="J45">
        <v>588000</v>
      </c>
      <c r="K45">
        <v>751000</v>
      </c>
      <c r="L45">
        <v>837000</v>
      </c>
      <c r="M45">
        <v>906000</v>
      </c>
      <c r="N45" t="s">
        <v>60</v>
      </c>
    </row>
    <row r="46" spans="2:14" x14ac:dyDescent="0.25">
      <c r="B46" t="s">
        <v>70</v>
      </c>
      <c r="C46" t="s">
        <v>3</v>
      </c>
      <c r="D46" t="s">
        <v>206</v>
      </c>
      <c r="E46" t="s">
        <v>45</v>
      </c>
      <c r="F46">
        <v>2160000</v>
      </c>
      <c r="G46">
        <v>2310000</v>
      </c>
      <c r="H46">
        <v>2210000</v>
      </c>
      <c r="I46">
        <v>1770000</v>
      </c>
      <c r="J46">
        <v>1110000</v>
      </c>
      <c r="K46">
        <v>840000</v>
      </c>
      <c r="L46">
        <v>815000</v>
      </c>
      <c r="M46">
        <v>852000</v>
      </c>
      <c r="N46" t="s">
        <v>60</v>
      </c>
    </row>
    <row r="47" spans="2:14" x14ac:dyDescent="0.25">
      <c r="B47" t="s">
        <v>70</v>
      </c>
      <c r="C47" t="s">
        <v>3</v>
      </c>
      <c r="D47" t="s">
        <v>207</v>
      </c>
      <c r="E47" t="s">
        <v>208</v>
      </c>
      <c r="F47">
        <v>103</v>
      </c>
      <c r="G47">
        <v>873</v>
      </c>
      <c r="H47">
        <v>1900</v>
      </c>
      <c r="I47">
        <v>3100</v>
      </c>
      <c r="J47">
        <v>4480</v>
      </c>
      <c r="K47">
        <v>6530</v>
      </c>
      <c r="L47">
        <v>9160</v>
      </c>
      <c r="M47">
        <v>12500</v>
      </c>
      <c r="N47" t="s">
        <v>59</v>
      </c>
    </row>
    <row r="48" spans="2:14" x14ac:dyDescent="0.25">
      <c r="B48" t="s">
        <v>70</v>
      </c>
      <c r="C48" t="s">
        <v>3</v>
      </c>
      <c r="D48" t="s">
        <v>62</v>
      </c>
      <c r="E48" t="s">
        <v>43</v>
      </c>
      <c r="F48">
        <v>0</v>
      </c>
      <c r="G48">
        <v>0</v>
      </c>
      <c r="H48">
        <v>3020</v>
      </c>
      <c r="I48">
        <v>10000</v>
      </c>
      <c r="J48">
        <v>23200</v>
      </c>
      <c r="K48">
        <v>51900</v>
      </c>
      <c r="L48">
        <v>118000</v>
      </c>
      <c r="M48">
        <v>231000</v>
      </c>
      <c r="N48" t="s">
        <v>60</v>
      </c>
    </row>
    <row r="49" spans="2:14" x14ac:dyDescent="0.25">
      <c r="B49" t="s">
        <v>70</v>
      </c>
      <c r="C49" t="s">
        <v>3</v>
      </c>
      <c r="D49" t="s">
        <v>62</v>
      </c>
      <c r="E49" t="s">
        <v>50</v>
      </c>
      <c r="F49">
        <v>0</v>
      </c>
      <c r="G49">
        <v>0</v>
      </c>
      <c r="H49">
        <v>15400</v>
      </c>
      <c r="I49">
        <v>39900</v>
      </c>
      <c r="J49">
        <v>70000</v>
      </c>
      <c r="K49">
        <v>113000</v>
      </c>
      <c r="L49">
        <v>177000</v>
      </c>
      <c r="M49">
        <v>241000</v>
      </c>
      <c r="N49" t="s">
        <v>60</v>
      </c>
    </row>
    <row r="50" spans="2:14" x14ac:dyDescent="0.25">
      <c r="B50" t="s">
        <v>70</v>
      </c>
      <c r="C50" t="s">
        <v>3</v>
      </c>
      <c r="D50" t="s">
        <v>62</v>
      </c>
      <c r="E50" t="s">
        <v>51</v>
      </c>
      <c r="F50">
        <v>0</v>
      </c>
      <c r="G50">
        <v>82600</v>
      </c>
      <c r="H50">
        <v>254000</v>
      </c>
      <c r="I50">
        <v>420000</v>
      </c>
      <c r="J50">
        <v>557000</v>
      </c>
      <c r="K50">
        <v>645000</v>
      </c>
      <c r="L50">
        <v>701000</v>
      </c>
      <c r="M50">
        <v>709000</v>
      </c>
      <c r="N50" t="s">
        <v>60</v>
      </c>
    </row>
    <row r="51" spans="2:14" x14ac:dyDescent="0.25">
      <c r="B51" t="s">
        <v>70</v>
      </c>
      <c r="C51" t="s">
        <v>3</v>
      </c>
      <c r="D51" t="s">
        <v>62</v>
      </c>
      <c r="E51" t="s">
        <v>45</v>
      </c>
      <c r="F51">
        <v>1040000</v>
      </c>
      <c r="G51">
        <v>1030000</v>
      </c>
      <c r="H51">
        <v>980000</v>
      </c>
      <c r="I51">
        <v>906000</v>
      </c>
      <c r="J51">
        <v>847000</v>
      </c>
      <c r="K51">
        <v>812000</v>
      </c>
      <c r="L51">
        <v>758000</v>
      </c>
      <c r="M51">
        <v>720000</v>
      </c>
      <c r="N51" t="s">
        <v>60</v>
      </c>
    </row>
    <row r="52" spans="2:14" x14ac:dyDescent="0.25">
      <c r="B52" t="s">
        <v>70</v>
      </c>
      <c r="C52" t="s">
        <v>3</v>
      </c>
      <c r="D52" t="s">
        <v>62</v>
      </c>
      <c r="E52" t="s">
        <v>63</v>
      </c>
      <c r="F52">
        <v>0</v>
      </c>
      <c r="G52">
        <v>447</v>
      </c>
      <c r="H52">
        <v>1130</v>
      </c>
      <c r="I52">
        <v>1690</v>
      </c>
      <c r="J52">
        <v>2060</v>
      </c>
      <c r="K52">
        <v>2430</v>
      </c>
      <c r="L52">
        <v>2790</v>
      </c>
      <c r="M52">
        <v>3020</v>
      </c>
      <c r="N52" t="s">
        <v>60</v>
      </c>
    </row>
    <row r="53" spans="2:14" x14ac:dyDescent="0.25">
      <c r="B53" t="s">
        <v>70</v>
      </c>
      <c r="C53" t="s">
        <v>3</v>
      </c>
      <c r="D53" t="s">
        <v>42</v>
      </c>
      <c r="E53" t="s">
        <v>43</v>
      </c>
      <c r="F53">
        <v>0</v>
      </c>
      <c r="G53">
        <v>0</v>
      </c>
      <c r="H53">
        <v>0</v>
      </c>
      <c r="I53">
        <v>0</v>
      </c>
      <c r="J53">
        <v>4.71</v>
      </c>
      <c r="K53">
        <v>37.700000000000003</v>
      </c>
      <c r="L53">
        <v>288</v>
      </c>
      <c r="M53">
        <v>2050</v>
      </c>
      <c r="N53" t="s">
        <v>59</v>
      </c>
    </row>
    <row r="54" spans="2:14" x14ac:dyDescent="0.25">
      <c r="B54" t="s">
        <v>70</v>
      </c>
      <c r="C54" t="s">
        <v>3</v>
      </c>
      <c r="D54" t="s">
        <v>42</v>
      </c>
      <c r="E54" t="s">
        <v>205</v>
      </c>
      <c r="F54">
        <v>0</v>
      </c>
      <c r="G54">
        <v>0</v>
      </c>
      <c r="H54">
        <v>0</v>
      </c>
      <c r="I54">
        <v>0</v>
      </c>
      <c r="J54">
        <v>0.98</v>
      </c>
      <c r="K54">
        <v>18.899999999999999</v>
      </c>
      <c r="L54">
        <v>265</v>
      </c>
      <c r="M54">
        <v>2770</v>
      </c>
      <c r="N54" t="s">
        <v>59</v>
      </c>
    </row>
    <row r="55" spans="2:14" x14ac:dyDescent="0.25">
      <c r="B55" t="s">
        <v>70</v>
      </c>
      <c r="C55" t="s">
        <v>3</v>
      </c>
      <c r="D55" t="s">
        <v>42</v>
      </c>
      <c r="E55" t="s">
        <v>45</v>
      </c>
      <c r="F55">
        <v>381000</v>
      </c>
      <c r="G55">
        <v>412000</v>
      </c>
      <c r="H55">
        <v>477000</v>
      </c>
      <c r="I55">
        <v>534000</v>
      </c>
      <c r="J55">
        <v>573000</v>
      </c>
      <c r="K55">
        <v>613000</v>
      </c>
      <c r="L55">
        <v>654000</v>
      </c>
      <c r="M55">
        <v>692000</v>
      </c>
      <c r="N55" t="s">
        <v>59</v>
      </c>
    </row>
    <row r="56" spans="2:14" x14ac:dyDescent="0.25">
      <c r="B56" t="s">
        <v>70</v>
      </c>
      <c r="C56" t="s">
        <v>3</v>
      </c>
      <c r="D56" t="s">
        <v>52</v>
      </c>
      <c r="E56" t="s">
        <v>45</v>
      </c>
      <c r="F56">
        <v>13600000</v>
      </c>
      <c r="G56">
        <v>13500000</v>
      </c>
      <c r="H56">
        <v>13100000</v>
      </c>
      <c r="I56">
        <v>10700000</v>
      </c>
      <c r="J56">
        <v>7130000</v>
      </c>
      <c r="K56">
        <v>6090000</v>
      </c>
      <c r="L56">
        <v>5890000</v>
      </c>
      <c r="M56">
        <v>5840000</v>
      </c>
      <c r="N56" t="s">
        <v>60</v>
      </c>
    </row>
    <row r="57" spans="2:14" x14ac:dyDescent="0.25">
      <c r="B57" t="s">
        <v>70</v>
      </c>
      <c r="C57" t="s">
        <v>3</v>
      </c>
      <c r="D57" t="s">
        <v>209</v>
      </c>
      <c r="E57" t="s">
        <v>209</v>
      </c>
      <c r="F57">
        <v>7690000</v>
      </c>
      <c r="G57">
        <v>7840000</v>
      </c>
      <c r="H57">
        <v>8170000</v>
      </c>
      <c r="I57">
        <v>8740000</v>
      </c>
      <c r="J57">
        <v>9190000</v>
      </c>
      <c r="K57">
        <v>9620000</v>
      </c>
      <c r="L57">
        <v>10000000</v>
      </c>
      <c r="M57">
        <v>10400000</v>
      </c>
      <c r="N57" t="s">
        <v>59</v>
      </c>
    </row>
    <row r="58" spans="2:14" x14ac:dyDescent="0.25">
      <c r="B58" t="s">
        <v>70</v>
      </c>
      <c r="C58" t="s">
        <v>3</v>
      </c>
      <c r="D58" t="s">
        <v>210</v>
      </c>
      <c r="E58" t="s">
        <v>43</v>
      </c>
      <c r="F58">
        <v>0</v>
      </c>
      <c r="G58">
        <v>67100</v>
      </c>
      <c r="H58">
        <v>251000</v>
      </c>
      <c r="I58">
        <v>656000</v>
      </c>
      <c r="J58">
        <v>1030000</v>
      </c>
      <c r="K58">
        <v>1300000</v>
      </c>
      <c r="L58">
        <v>1450000</v>
      </c>
      <c r="M58">
        <v>1510000</v>
      </c>
      <c r="N58" t="s">
        <v>59</v>
      </c>
    </row>
    <row r="59" spans="2:14" x14ac:dyDescent="0.25">
      <c r="B59" t="s">
        <v>70</v>
      </c>
      <c r="C59" t="s">
        <v>3</v>
      </c>
      <c r="D59" t="s">
        <v>210</v>
      </c>
      <c r="E59" t="s">
        <v>50</v>
      </c>
      <c r="F59">
        <v>0</v>
      </c>
      <c r="G59">
        <v>2060</v>
      </c>
      <c r="H59">
        <v>14500</v>
      </c>
      <c r="I59">
        <v>82800</v>
      </c>
      <c r="J59">
        <v>151000</v>
      </c>
      <c r="K59">
        <v>253000</v>
      </c>
      <c r="L59">
        <v>392000</v>
      </c>
      <c r="M59">
        <v>541000</v>
      </c>
      <c r="N59" t="s">
        <v>59</v>
      </c>
    </row>
    <row r="60" spans="2:14" x14ac:dyDescent="0.25">
      <c r="B60" t="s">
        <v>70</v>
      </c>
      <c r="C60" t="s">
        <v>3</v>
      </c>
      <c r="D60" t="s">
        <v>210</v>
      </c>
      <c r="E60" t="s">
        <v>51</v>
      </c>
      <c r="F60">
        <v>0</v>
      </c>
      <c r="G60">
        <v>322000</v>
      </c>
      <c r="H60">
        <v>812000</v>
      </c>
      <c r="I60">
        <v>1100000</v>
      </c>
      <c r="J60">
        <v>1190000</v>
      </c>
      <c r="K60">
        <v>1220000</v>
      </c>
      <c r="L60">
        <v>1230000</v>
      </c>
      <c r="M60">
        <v>1240000</v>
      </c>
      <c r="N60" t="s">
        <v>59</v>
      </c>
    </row>
    <row r="61" spans="2:14" x14ac:dyDescent="0.25">
      <c r="B61" t="s">
        <v>70</v>
      </c>
      <c r="C61" t="s">
        <v>3</v>
      </c>
      <c r="D61" t="s">
        <v>210</v>
      </c>
      <c r="E61" t="s">
        <v>45</v>
      </c>
      <c r="F61">
        <v>3470000</v>
      </c>
      <c r="G61">
        <v>3110000</v>
      </c>
      <c r="H61">
        <v>2560000</v>
      </c>
      <c r="I61">
        <v>2090000</v>
      </c>
      <c r="J61">
        <v>1800000</v>
      </c>
      <c r="K61">
        <v>1640000</v>
      </c>
      <c r="L61">
        <v>1550000</v>
      </c>
      <c r="M61">
        <v>1510000</v>
      </c>
      <c r="N61" t="s">
        <v>59</v>
      </c>
    </row>
    <row r="62" spans="2:14" x14ac:dyDescent="0.25">
      <c r="B62" t="s">
        <v>70</v>
      </c>
      <c r="C62" t="s">
        <v>3</v>
      </c>
      <c r="D62" t="s">
        <v>211</v>
      </c>
      <c r="E62" t="s">
        <v>43</v>
      </c>
      <c r="F62">
        <v>0</v>
      </c>
      <c r="G62">
        <v>0</v>
      </c>
      <c r="H62">
        <v>4190</v>
      </c>
      <c r="I62">
        <v>9780</v>
      </c>
      <c r="J62">
        <v>14900</v>
      </c>
      <c r="K62">
        <v>20400</v>
      </c>
      <c r="L62">
        <v>27100</v>
      </c>
      <c r="M62">
        <v>33000</v>
      </c>
      <c r="N62" t="s">
        <v>60</v>
      </c>
    </row>
    <row r="63" spans="2:14" x14ac:dyDescent="0.25">
      <c r="B63" t="s">
        <v>70</v>
      </c>
      <c r="C63" t="s">
        <v>3</v>
      </c>
      <c r="D63" t="s">
        <v>211</v>
      </c>
      <c r="E63" t="s">
        <v>50</v>
      </c>
      <c r="F63">
        <v>0</v>
      </c>
      <c r="G63">
        <v>0</v>
      </c>
      <c r="H63">
        <v>1540</v>
      </c>
      <c r="I63">
        <v>4330</v>
      </c>
      <c r="J63">
        <v>6960</v>
      </c>
      <c r="K63">
        <v>10200</v>
      </c>
      <c r="L63">
        <v>14600</v>
      </c>
      <c r="M63">
        <v>19000</v>
      </c>
      <c r="N63" t="s">
        <v>60</v>
      </c>
    </row>
    <row r="64" spans="2:14" x14ac:dyDescent="0.25">
      <c r="B64" t="s">
        <v>70</v>
      </c>
      <c r="C64" t="s">
        <v>3</v>
      </c>
      <c r="D64" t="s">
        <v>211</v>
      </c>
      <c r="E64" t="s">
        <v>51</v>
      </c>
      <c r="F64">
        <v>0</v>
      </c>
      <c r="G64">
        <v>4290</v>
      </c>
      <c r="H64">
        <v>15200</v>
      </c>
      <c r="I64">
        <v>23600</v>
      </c>
      <c r="J64">
        <v>29600</v>
      </c>
      <c r="K64">
        <v>32100</v>
      </c>
      <c r="L64">
        <v>33700</v>
      </c>
      <c r="M64">
        <v>34000</v>
      </c>
      <c r="N64" t="s">
        <v>60</v>
      </c>
    </row>
    <row r="65" spans="2:14" x14ac:dyDescent="0.25">
      <c r="B65" t="s">
        <v>70</v>
      </c>
      <c r="C65" t="s">
        <v>3</v>
      </c>
      <c r="D65" t="s">
        <v>211</v>
      </c>
      <c r="E65" t="s">
        <v>45</v>
      </c>
      <c r="F65">
        <v>66200</v>
      </c>
      <c r="G65">
        <v>65600</v>
      </c>
      <c r="H65">
        <v>70400</v>
      </c>
      <c r="I65">
        <v>61400</v>
      </c>
      <c r="J65">
        <v>42000</v>
      </c>
      <c r="K65">
        <v>36800</v>
      </c>
      <c r="L65">
        <v>33700</v>
      </c>
      <c r="M65">
        <v>32600</v>
      </c>
      <c r="N65" t="s">
        <v>60</v>
      </c>
    </row>
    <row r="66" spans="2:14" x14ac:dyDescent="0.25">
      <c r="B66" t="s">
        <v>70</v>
      </c>
      <c r="C66" t="s">
        <v>3</v>
      </c>
      <c r="D66" t="s">
        <v>211</v>
      </c>
      <c r="E66" t="s">
        <v>63</v>
      </c>
      <c r="F66">
        <v>0</v>
      </c>
      <c r="G66">
        <v>19.8</v>
      </c>
      <c r="H66">
        <v>55.9</v>
      </c>
      <c r="I66">
        <v>80.3</v>
      </c>
      <c r="J66">
        <v>96.6</v>
      </c>
      <c r="K66">
        <v>111</v>
      </c>
      <c r="L66">
        <v>132</v>
      </c>
      <c r="M66">
        <v>153</v>
      </c>
      <c r="N66" t="s">
        <v>60</v>
      </c>
    </row>
    <row r="67" spans="2:14" x14ac:dyDescent="0.25">
      <c r="B67" t="s">
        <v>70</v>
      </c>
      <c r="C67" t="s">
        <v>3</v>
      </c>
      <c r="D67" t="s">
        <v>64</v>
      </c>
      <c r="E67" t="s">
        <v>43</v>
      </c>
      <c r="F67">
        <v>0</v>
      </c>
      <c r="G67">
        <v>0</v>
      </c>
      <c r="H67">
        <v>28800</v>
      </c>
      <c r="I67">
        <v>64000</v>
      </c>
      <c r="J67">
        <v>98700</v>
      </c>
      <c r="K67">
        <v>140000</v>
      </c>
      <c r="L67">
        <v>196000</v>
      </c>
      <c r="M67">
        <v>252000</v>
      </c>
      <c r="N67" t="s">
        <v>60</v>
      </c>
    </row>
    <row r="68" spans="2:14" x14ac:dyDescent="0.25">
      <c r="B68" t="s">
        <v>70</v>
      </c>
      <c r="C68" t="s">
        <v>3</v>
      </c>
      <c r="D68" t="s">
        <v>64</v>
      </c>
      <c r="E68" t="s">
        <v>50</v>
      </c>
      <c r="F68">
        <v>0</v>
      </c>
      <c r="G68">
        <v>0</v>
      </c>
      <c r="H68">
        <v>23500</v>
      </c>
      <c r="I68">
        <v>51500</v>
      </c>
      <c r="J68">
        <v>78200</v>
      </c>
      <c r="K68">
        <v>109000</v>
      </c>
      <c r="L68">
        <v>148000</v>
      </c>
      <c r="M68">
        <v>184000</v>
      </c>
      <c r="N68" t="s">
        <v>60</v>
      </c>
    </row>
    <row r="69" spans="2:14" x14ac:dyDescent="0.25">
      <c r="B69" t="s">
        <v>70</v>
      </c>
      <c r="C69" t="s">
        <v>3</v>
      </c>
      <c r="D69" t="s">
        <v>64</v>
      </c>
      <c r="E69" t="s">
        <v>51</v>
      </c>
      <c r="F69">
        <v>0</v>
      </c>
      <c r="G69">
        <v>53600</v>
      </c>
      <c r="H69">
        <v>135000</v>
      </c>
      <c r="I69">
        <v>205000</v>
      </c>
      <c r="J69">
        <v>254000</v>
      </c>
      <c r="K69">
        <v>278000</v>
      </c>
      <c r="L69">
        <v>286000</v>
      </c>
      <c r="M69">
        <v>283000</v>
      </c>
      <c r="N69" t="s">
        <v>60</v>
      </c>
    </row>
    <row r="70" spans="2:14" x14ac:dyDescent="0.25">
      <c r="B70" t="s">
        <v>70</v>
      </c>
      <c r="C70" t="s">
        <v>3</v>
      </c>
      <c r="D70" t="s">
        <v>64</v>
      </c>
      <c r="E70" t="s">
        <v>45</v>
      </c>
      <c r="F70">
        <v>591000</v>
      </c>
      <c r="G70">
        <v>575000</v>
      </c>
      <c r="H70">
        <v>516000</v>
      </c>
      <c r="I70">
        <v>450000</v>
      </c>
      <c r="J70">
        <v>404000</v>
      </c>
      <c r="K70">
        <v>377000</v>
      </c>
      <c r="L70">
        <v>347000</v>
      </c>
      <c r="M70">
        <v>337000</v>
      </c>
      <c r="N70" t="s">
        <v>60</v>
      </c>
    </row>
    <row r="71" spans="2:14" x14ac:dyDescent="0.25">
      <c r="B71" t="s">
        <v>70</v>
      </c>
      <c r="C71" t="s">
        <v>3</v>
      </c>
      <c r="D71" t="s">
        <v>64</v>
      </c>
      <c r="E71" t="s">
        <v>63</v>
      </c>
      <c r="F71">
        <v>0</v>
      </c>
      <c r="G71">
        <v>225</v>
      </c>
      <c r="H71">
        <v>468</v>
      </c>
      <c r="I71">
        <v>647</v>
      </c>
      <c r="J71">
        <v>753</v>
      </c>
      <c r="K71">
        <v>848</v>
      </c>
      <c r="L71">
        <v>939</v>
      </c>
      <c r="M71">
        <v>1010</v>
      </c>
      <c r="N71" t="s">
        <v>60</v>
      </c>
    </row>
    <row r="72" spans="2:14" x14ac:dyDescent="0.25">
      <c r="B72" t="s">
        <v>70</v>
      </c>
      <c r="C72" t="s">
        <v>3</v>
      </c>
      <c r="D72" t="s">
        <v>212</v>
      </c>
      <c r="E72" t="s">
        <v>45</v>
      </c>
      <c r="F72">
        <v>5290</v>
      </c>
      <c r="G72">
        <v>5500</v>
      </c>
      <c r="H72">
        <v>5810</v>
      </c>
      <c r="I72">
        <v>6130</v>
      </c>
      <c r="J72">
        <v>6410</v>
      </c>
      <c r="K72">
        <v>6710</v>
      </c>
      <c r="L72">
        <v>6990</v>
      </c>
      <c r="M72">
        <v>7280</v>
      </c>
      <c r="N72" t="s">
        <v>59</v>
      </c>
    </row>
    <row r="73" spans="2:14" x14ac:dyDescent="0.25">
      <c r="B73" t="s">
        <v>70</v>
      </c>
      <c r="C73" t="s">
        <v>3</v>
      </c>
      <c r="D73" t="s">
        <v>213</v>
      </c>
      <c r="E73" t="s">
        <v>213</v>
      </c>
      <c r="F73">
        <v>48800</v>
      </c>
      <c r="G73">
        <v>48300</v>
      </c>
      <c r="H73">
        <v>47600</v>
      </c>
      <c r="I73">
        <v>47300</v>
      </c>
      <c r="J73">
        <v>47200</v>
      </c>
      <c r="K73">
        <v>47100</v>
      </c>
      <c r="L73">
        <v>46600</v>
      </c>
      <c r="M73">
        <v>46200</v>
      </c>
      <c r="N73" t="s">
        <v>59</v>
      </c>
    </row>
    <row r="74" spans="2:14" x14ac:dyDescent="0.25">
      <c r="B74" t="s">
        <v>70</v>
      </c>
      <c r="C74" t="s">
        <v>3</v>
      </c>
      <c r="D74" t="s">
        <v>214</v>
      </c>
      <c r="E74" t="s">
        <v>214</v>
      </c>
      <c r="F74">
        <v>9960000</v>
      </c>
      <c r="G74">
        <v>10500000</v>
      </c>
      <c r="H74">
        <v>11300000</v>
      </c>
      <c r="I74">
        <v>12000000</v>
      </c>
      <c r="J74">
        <v>12600000</v>
      </c>
      <c r="K74">
        <v>13300000</v>
      </c>
      <c r="L74">
        <v>13900000</v>
      </c>
      <c r="M74">
        <v>14500000</v>
      </c>
      <c r="N74" t="s">
        <v>60</v>
      </c>
    </row>
    <row r="75" spans="2:14" x14ac:dyDescent="0.25">
      <c r="B75" t="s">
        <v>70</v>
      </c>
      <c r="C75" t="s">
        <v>3</v>
      </c>
      <c r="D75" t="s">
        <v>44</v>
      </c>
      <c r="E75" t="s">
        <v>43</v>
      </c>
      <c r="F75">
        <v>0</v>
      </c>
      <c r="G75">
        <v>0</v>
      </c>
      <c r="H75">
        <v>0</v>
      </c>
      <c r="I75">
        <v>0</v>
      </c>
      <c r="J75">
        <v>12900</v>
      </c>
      <c r="K75">
        <v>33900</v>
      </c>
      <c r="L75">
        <v>88600</v>
      </c>
      <c r="M75">
        <v>186000</v>
      </c>
      <c r="N75" t="s">
        <v>60</v>
      </c>
    </row>
    <row r="76" spans="2:14" x14ac:dyDescent="0.25">
      <c r="B76" t="s">
        <v>70</v>
      </c>
      <c r="C76" t="s">
        <v>3</v>
      </c>
      <c r="D76" t="s">
        <v>44</v>
      </c>
      <c r="E76" t="s">
        <v>50</v>
      </c>
      <c r="F76">
        <v>0</v>
      </c>
      <c r="G76">
        <v>0</v>
      </c>
      <c r="H76">
        <v>0</v>
      </c>
      <c r="I76">
        <v>0</v>
      </c>
      <c r="J76">
        <v>6440</v>
      </c>
      <c r="K76">
        <v>21300</v>
      </c>
      <c r="L76">
        <v>64300</v>
      </c>
      <c r="M76">
        <v>150000</v>
      </c>
      <c r="N76" t="s">
        <v>60</v>
      </c>
    </row>
    <row r="77" spans="2:14" x14ac:dyDescent="0.25">
      <c r="B77" t="s">
        <v>70</v>
      </c>
      <c r="C77" t="s">
        <v>3</v>
      </c>
      <c r="D77" t="s">
        <v>44</v>
      </c>
      <c r="E77" t="s">
        <v>51</v>
      </c>
      <c r="F77">
        <v>0</v>
      </c>
      <c r="G77">
        <v>58500</v>
      </c>
      <c r="H77">
        <v>201000</v>
      </c>
      <c r="I77">
        <v>528000</v>
      </c>
      <c r="J77">
        <v>885000</v>
      </c>
      <c r="K77">
        <v>1060000</v>
      </c>
      <c r="L77">
        <v>1130000</v>
      </c>
      <c r="M77">
        <v>1130000</v>
      </c>
      <c r="N77" t="s">
        <v>60</v>
      </c>
    </row>
    <row r="78" spans="2:14" x14ac:dyDescent="0.25">
      <c r="B78" t="s">
        <v>70</v>
      </c>
      <c r="C78" t="s">
        <v>3</v>
      </c>
      <c r="D78" t="s">
        <v>52</v>
      </c>
      <c r="E78" t="s">
        <v>43</v>
      </c>
      <c r="F78">
        <v>0</v>
      </c>
      <c r="G78">
        <v>0</v>
      </c>
      <c r="H78">
        <v>0</v>
      </c>
      <c r="I78">
        <v>0</v>
      </c>
      <c r="J78">
        <v>1380</v>
      </c>
      <c r="K78">
        <v>3920</v>
      </c>
      <c r="L78">
        <v>11400</v>
      </c>
      <c r="M78">
        <v>27500</v>
      </c>
      <c r="N78" t="s">
        <v>60</v>
      </c>
    </row>
    <row r="79" spans="2:14" x14ac:dyDescent="0.25">
      <c r="B79" t="s">
        <v>70</v>
      </c>
      <c r="C79" t="s">
        <v>3</v>
      </c>
      <c r="D79" t="s">
        <v>52</v>
      </c>
      <c r="E79" t="s">
        <v>50</v>
      </c>
      <c r="F79">
        <v>0</v>
      </c>
      <c r="G79">
        <v>0</v>
      </c>
      <c r="H79">
        <v>0</v>
      </c>
      <c r="I79">
        <v>0</v>
      </c>
      <c r="J79">
        <v>17000</v>
      </c>
      <c r="K79">
        <v>67100</v>
      </c>
      <c r="L79">
        <v>254000</v>
      </c>
      <c r="M79">
        <v>775000</v>
      </c>
      <c r="N79" t="s">
        <v>60</v>
      </c>
    </row>
    <row r="80" spans="2:14" x14ac:dyDescent="0.25">
      <c r="B80" t="s">
        <v>70</v>
      </c>
      <c r="C80" t="s">
        <v>3</v>
      </c>
      <c r="D80" t="s">
        <v>52</v>
      </c>
      <c r="E80" t="s">
        <v>51</v>
      </c>
      <c r="F80">
        <v>0</v>
      </c>
      <c r="G80">
        <v>451000</v>
      </c>
      <c r="H80">
        <v>1650000</v>
      </c>
      <c r="I80">
        <v>4960000</v>
      </c>
      <c r="J80">
        <v>9610000</v>
      </c>
      <c r="K80">
        <v>11400000</v>
      </c>
      <c r="L80">
        <v>12300000</v>
      </c>
      <c r="M80">
        <v>12700000</v>
      </c>
      <c r="N80" t="s">
        <v>60</v>
      </c>
    </row>
    <row r="81" spans="2:14" x14ac:dyDescent="0.25">
      <c r="B81" t="s">
        <v>70</v>
      </c>
      <c r="C81" t="s">
        <v>3</v>
      </c>
      <c r="D81" t="s">
        <v>212</v>
      </c>
      <c r="E81" t="s">
        <v>208</v>
      </c>
      <c r="F81">
        <v>17600</v>
      </c>
      <c r="G81">
        <v>19000</v>
      </c>
      <c r="H81">
        <v>20200</v>
      </c>
      <c r="I81">
        <v>21000</v>
      </c>
      <c r="J81">
        <v>21900</v>
      </c>
      <c r="K81">
        <v>22600</v>
      </c>
      <c r="L81">
        <v>23400</v>
      </c>
      <c r="M81">
        <v>24100</v>
      </c>
      <c r="N81" t="s">
        <v>59</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EB4C-F746-40DD-A47A-1FBEBA2D82BD}">
  <dimension ref="A1:N81"/>
  <sheetViews>
    <sheetView workbookViewId="0">
      <selection activeCell="A2" sqref="A2"/>
    </sheetView>
  </sheetViews>
  <sheetFormatPr defaultRowHeight="15" x14ac:dyDescent="0.25"/>
  <sheetData>
    <row r="1" spans="1:1" ht="15.75" x14ac:dyDescent="0.25">
      <c r="A1" s="10" t="s">
        <v>1263</v>
      </c>
    </row>
    <row r="25" spans="2:14" x14ac:dyDescent="0.25">
      <c r="B25" t="s">
        <v>0</v>
      </c>
      <c r="C25" t="s">
        <v>1</v>
      </c>
      <c r="D25" t="s">
        <v>5</v>
      </c>
      <c r="E25" t="s">
        <v>31</v>
      </c>
      <c r="F25">
        <v>2015</v>
      </c>
      <c r="G25">
        <v>2020</v>
      </c>
      <c r="H25">
        <v>2025</v>
      </c>
      <c r="I25">
        <v>2030</v>
      </c>
      <c r="J25">
        <v>2035</v>
      </c>
      <c r="K25">
        <v>2040</v>
      </c>
      <c r="L25">
        <v>2045</v>
      </c>
      <c r="M25">
        <v>2050</v>
      </c>
      <c r="N25" t="s">
        <v>2</v>
      </c>
    </row>
    <row r="26" spans="2:14" x14ac:dyDescent="0.25">
      <c r="B26" t="s">
        <v>70</v>
      </c>
      <c r="C26" t="s">
        <v>3</v>
      </c>
      <c r="D26" t="s">
        <v>200</v>
      </c>
      <c r="E26" t="s">
        <v>43</v>
      </c>
      <c r="F26">
        <v>0</v>
      </c>
      <c r="G26">
        <v>0</v>
      </c>
      <c r="H26">
        <v>24800</v>
      </c>
      <c r="I26">
        <v>40000</v>
      </c>
      <c r="J26">
        <v>45300</v>
      </c>
      <c r="K26">
        <v>51300</v>
      </c>
      <c r="L26">
        <v>57700</v>
      </c>
      <c r="M26">
        <v>64300</v>
      </c>
      <c r="N26" t="s">
        <v>59</v>
      </c>
    </row>
    <row r="27" spans="2:14" x14ac:dyDescent="0.25">
      <c r="B27" t="s">
        <v>70</v>
      </c>
      <c r="C27" t="s">
        <v>3</v>
      </c>
      <c r="D27" t="s">
        <v>200</v>
      </c>
      <c r="E27" t="s">
        <v>45</v>
      </c>
      <c r="F27">
        <v>39400</v>
      </c>
      <c r="G27">
        <v>43200</v>
      </c>
      <c r="H27">
        <v>28000</v>
      </c>
      <c r="I27">
        <v>22300</v>
      </c>
      <c r="J27">
        <v>24900</v>
      </c>
      <c r="K27">
        <v>27800</v>
      </c>
      <c r="L27">
        <v>31000</v>
      </c>
      <c r="M27">
        <v>34200</v>
      </c>
      <c r="N27" t="s">
        <v>59</v>
      </c>
    </row>
    <row r="28" spans="2:14" x14ac:dyDescent="0.25">
      <c r="B28" t="s">
        <v>70</v>
      </c>
      <c r="C28" t="s">
        <v>3</v>
      </c>
      <c r="D28" t="s">
        <v>201</v>
      </c>
      <c r="E28" t="s">
        <v>201</v>
      </c>
      <c r="F28">
        <v>7650000</v>
      </c>
      <c r="G28">
        <v>7800000</v>
      </c>
      <c r="H28">
        <v>8120000</v>
      </c>
      <c r="I28">
        <v>8680000</v>
      </c>
      <c r="J28">
        <v>9120000</v>
      </c>
      <c r="K28">
        <v>9540000</v>
      </c>
      <c r="L28">
        <v>9930000</v>
      </c>
      <c r="M28">
        <v>10300000</v>
      </c>
      <c r="N28" t="s">
        <v>59</v>
      </c>
    </row>
    <row r="29" spans="2:14" x14ac:dyDescent="0.25">
      <c r="B29" t="s">
        <v>70</v>
      </c>
      <c r="C29" t="s">
        <v>3</v>
      </c>
      <c r="D29" t="s">
        <v>202</v>
      </c>
      <c r="E29" t="s">
        <v>43</v>
      </c>
      <c r="F29">
        <v>0</v>
      </c>
      <c r="G29">
        <v>0</v>
      </c>
      <c r="H29">
        <v>6250</v>
      </c>
      <c r="I29">
        <v>30500</v>
      </c>
      <c r="J29">
        <v>92900</v>
      </c>
      <c r="K29">
        <v>168000</v>
      </c>
      <c r="L29">
        <v>228000</v>
      </c>
      <c r="M29">
        <v>267000</v>
      </c>
      <c r="N29" t="s">
        <v>59</v>
      </c>
    </row>
    <row r="30" spans="2:14" x14ac:dyDescent="0.25">
      <c r="B30" t="s">
        <v>70</v>
      </c>
      <c r="C30" t="s">
        <v>3</v>
      </c>
      <c r="D30" t="s">
        <v>202</v>
      </c>
      <c r="E30" t="s">
        <v>50</v>
      </c>
      <c r="F30">
        <v>0</v>
      </c>
      <c r="G30">
        <v>0</v>
      </c>
      <c r="H30">
        <v>8250</v>
      </c>
      <c r="I30">
        <v>37200</v>
      </c>
      <c r="J30">
        <v>105000</v>
      </c>
      <c r="K30">
        <v>176000</v>
      </c>
      <c r="L30">
        <v>222000</v>
      </c>
      <c r="M30">
        <v>238000</v>
      </c>
      <c r="N30" t="s">
        <v>59</v>
      </c>
    </row>
    <row r="31" spans="2:14" x14ac:dyDescent="0.25">
      <c r="B31" t="s">
        <v>70</v>
      </c>
      <c r="C31" t="s">
        <v>3</v>
      </c>
      <c r="D31" t="s">
        <v>202</v>
      </c>
      <c r="E31" t="s">
        <v>51</v>
      </c>
      <c r="F31">
        <v>0</v>
      </c>
      <c r="G31">
        <v>62600</v>
      </c>
      <c r="H31">
        <v>250000</v>
      </c>
      <c r="I31">
        <v>364000</v>
      </c>
      <c r="J31">
        <v>383000</v>
      </c>
      <c r="K31">
        <v>322000</v>
      </c>
      <c r="L31">
        <v>268000</v>
      </c>
      <c r="M31">
        <v>239000</v>
      </c>
      <c r="N31" t="s">
        <v>59</v>
      </c>
    </row>
    <row r="32" spans="2:14" x14ac:dyDescent="0.25">
      <c r="B32" t="s">
        <v>70</v>
      </c>
      <c r="C32" t="s">
        <v>3</v>
      </c>
      <c r="D32" t="s">
        <v>202</v>
      </c>
      <c r="E32" t="s">
        <v>45</v>
      </c>
      <c r="F32">
        <v>509000</v>
      </c>
      <c r="G32">
        <v>734000</v>
      </c>
      <c r="H32">
        <v>735000</v>
      </c>
      <c r="I32">
        <v>553000</v>
      </c>
      <c r="J32">
        <v>401000</v>
      </c>
      <c r="K32">
        <v>320000</v>
      </c>
      <c r="L32">
        <v>266000</v>
      </c>
      <c r="M32">
        <v>238000</v>
      </c>
      <c r="N32" t="s">
        <v>59</v>
      </c>
    </row>
    <row r="33" spans="2:14" x14ac:dyDescent="0.25">
      <c r="B33" t="s">
        <v>70</v>
      </c>
      <c r="C33" t="s">
        <v>3</v>
      </c>
      <c r="D33" t="s">
        <v>202</v>
      </c>
      <c r="E33" t="s">
        <v>63</v>
      </c>
      <c r="F33">
        <v>63400</v>
      </c>
      <c r="G33">
        <v>78300</v>
      </c>
      <c r="H33">
        <v>79400</v>
      </c>
      <c r="I33">
        <v>57000</v>
      </c>
      <c r="J33">
        <v>43600</v>
      </c>
      <c r="K33">
        <v>35000</v>
      </c>
      <c r="L33">
        <v>29200</v>
      </c>
      <c r="M33">
        <v>25800</v>
      </c>
      <c r="N33" t="s">
        <v>59</v>
      </c>
    </row>
    <row r="34" spans="2:14" x14ac:dyDescent="0.25">
      <c r="B34" t="s">
        <v>70</v>
      </c>
      <c r="C34" t="s">
        <v>3</v>
      </c>
      <c r="D34" t="s">
        <v>203</v>
      </c>
      <c r="E34" t="s">
        <v>43</v>
      </c>
      <c r="F34">
        <v>0</v>
      </c>
      <c r="G34">
        <v>84300</v>
      </c>
      <c r="H34">
        <v>310000</v>
      </c>
      <c r="I34">
        <v>794000</v>
      </c>
      <c r="J34">
        <v>1240000</v>
      </c>
      <c r="K34">
        <v>1540000</v>
      </c>
      <c r="L34">
        <v>1690000</v>
      </c>
      <c r="M34">
        <v>1750000</v>
      </c>
      <c r="N34" t="s">
        <v>59</v>
      </c>
    </row>
    <row r="35" spans="2:14" x14ac:dyDescent="0.25">
      <c r="B35" t="s">
        <v>70</v>
      </c>
      <c r="C35" t="s">
        <v>3</v>
      </c>
      <c r="D35" t="s">
        <v>203</v>
      </c>
      <c r="E35" t="s">
        <v>50</v>
      </c>
      <c r="F35">
        <v>0</v>
      </c>
      <c r="G35">
        <v>2460</v>
      </c>
      <c r="H35">
        <v>16400</v>
      </c>
      <c r="I35">
        <v>89800</v>
      </c>
      <c r="J35">
        <v>164000</v>
      </c>
      <c r="K35">
        <v>273000</v>
      </c>
      <c r="L35">
        <v>424000</v>
      </c>
      <c r="M35">
        <v>582000</v>
      </c>
      <c r="N35" t="s">
        <v>59</v>
      </c>
    </row>
    <row r="36" spans="2:14" x14ac:dyDescent="0.25">
      <c r="B36" t="s">
        <v>70</v>
      </c>
      <c r="C36" t="s">
        <v>3</v>
      </c>
      <c r="D36" t="s">
        <v>203</v>
      </c>
      <c r="E36" t="s">
        <v>51</v>
      </c>
      <c r="F36">
        <v>7030</v>
      </c>
      <c r="G36">
        <v>418000</v>
      </c>
      <c r="H36">
        <v>1050000</v>
      </c>
      <c r="I36">
        <v>1410000</v>
      </c>
      <c r="J36">
        <v>1500000</v>
      </c>
      <c r="K36">
        <v>1500000</v>
      </c>
      <c r="L36">
        <v>1510000</v>
      </c>
      <c r="M36">
        <v>1530000</v>
      </c>
      <c r="N36" t="s">
        <v>59</v>
      </c>
    </row>
    <row r="37" spans="2:14" x14ac:dyDescent="0.25">
      <c r="B37" t="s">
        <v>70</v>
      </c>
      <c r="C37" t="s">
        <v>3</v>
      </c>
      <c r="D37" t="s">
        <v>203</v>
      </c>
      <c r="E37" t="s">
        <v>45</v>
      </c>
      <c r="F37">
        <v>4170000</v>
      </c>
      <c r="G37">
        <v>3790000</v>
      </c>
      <c r="H37">
        <v>3100000</v>
      </c>
      <c r="I37">
        <v>2460000</v>
      </c>
      <c r="J37">
        <v>2040000</v>
      </c>
      <c r="K37">
        <v>1810000</v>
      </c>
      <c r="L37">
        <v>1690000</v>
      </c>
      <c r="M37">
        <v>1650000</v>
      </c>
      <c r="N37" t="s">
        <v>59</v>
      </c>
    </row>
    <row r="38" spans="2:14" x14ac:dyDescent="0.25">
      <c r="B38" t="s">
        <v>70</v>
      </c>
      <c r="C38" t="s">
        <v>3</v>
      </c>
      <c r="D38" t="s">
        <v>204</v>
      </c>
      <c r="E38" t="s">
        <v>204</v>
      </c>
      <c r="F38">
        <v>12200</v>
      </c>
      <c r="G38">
        <v>12100</v>
      </c>
      <c r="H38">
        <v>11900</v>
      </c>
      <c r="I38">
        <v>11800</v>
      </c>
      <c r="J38">
        <v>11800</v>
      </c>
      <c r="K38">
        <v>11800</v>
      </c>
      <c r="L38">
        <v>11700</v>
      </c>
      <c r="M38">
        <v>11600</v>
      </c>
      <c r="N38" t="s">
        <v>59</v>
      </c>
    </row>
    <row r="39" spans="2:14" x14ac:dyDescent="0.25">
      <c r="B39" t="s">
        <v>70</v>
      </c>
      <c r="C39" t="s">
        <v>3</v>
      </c>
      <c r="D39" t="s">
        <v>65</v>
      </c>
      <c r="E39" t="s">
        <v>43</v>
      </c>
      <c r="F39">
        <v>0</v>
      </c>
      <c r="G39">
        <v>0</v>
      </c>
      <c r="H39">
        <v>0</v>
      </c>
      <c r="I39">
        <v>0</v>
      </c>
      <c r="J39">
        <v>14100</v>
      </c>
      <c r="K39">
        <v>34800</v>
      </c>
      <c r="L39">
        <v>81200</v>
      </c>
      <c r="M39">
        <v>171000</v>
      </c>
      <c r="N39" t="s">
        <v>59</v>
      </c>
    </row>
    <row r="40" spans="2:14" x14ac:dyDescent="0.25">
      <c r="B40" t="s">
        <v>70</v>
      </c>
      <c r="C40" t="s">
        <v>3</v>
      </c>
      <c r="D40" t="s">
        <v>65</v>
      </c>
      <c r="E40" t="s">
        <v>205</v>
      </c>
      <c r="F40">
        <v>0</v>
      </c>
      <c r="G40">
        <v>0</v>
      </c>
      <c r="H40">
        <v>0</v>
      </c>
      <c r="I40">
        <v>0</v>
      </c>
      <c r="J40">
        <v>8610</v>
      </c>
      <c r="K40">
        <v>27600</v>
      </c>
      <c r="L40">
        <v>78300</v>
      </c>
      <c r="M40">
        <v>193000</v>
      </c>
      <c r="N40" t="s">
        <v>59</v>
      </c>
    </row>
    <row r="41" spans="2:14" x14ac:dyDescent="0.25">
      <c r="B41" t="s">
        <v>70</v>
      </c>
      <c r="C41" t="s">
        <v>3</v>
      </c>
      <c r="D41" t="s">
        <v>65</v>
      </c>
      <c r="E41" t="s">
        <v>45</v>
      </c>
      <c r="F41">
        <v>879000</v>
      </c>
      <c r="G41">
        <v>954000</v>
      </c>
      <c r="H41">
        <v>1190000</v>
      </c>
      <c r="I41">
        <v>1380000</v>
      </c>
      <c r="J41">
        <v>1480000</v>
      </c>
      <c r="K41">
        <v>1550000</v>
      </c>
      <c r="L41">
        <v>1580000</v>
      </c>
      <c r="M41">
        <v>1520000</v>
      </c>
      <c r="N41" t="s">
        <v>59</v>
      </c>
    </row>
    <row r="42" spans="2:14" x14ac:dyDescent="0.25">
      <c r="B42" t="s">
        <v>70</v>
      </c>
      <c r="C42" t="s">
        <v>3</v>
      </c>
      <c r="D42" t="s">
        <v>44</v>
      </c>
      <c r="E42" t="s">
        <v>45</v>
      </c>
      <c r="F42">
        <v>1050000</v>
      </c>
      <c r="G42">
        <v>1060000</v>
      </c>
      <c r="H42">
        <v>1060000</v>
      </c>
      <c r="I42">
        <v>910000</v>
      </c>
      <c r="J42">
        <v>719000</v>
      </c>
      <c r="K42">
        <v>640000</v>
      </c>
      <c r="L42">
        <v>632000</v>
      </c>
      <c r="M42">
        <v>625000</v>
      </c>
      <c r="N42" t="s">
        <v>60</v>
      </c>
    </row>
    <row r="43" spans="2:14" x14ac:dyDescent="0.25">
      <c r="B43" t="s">
        <v>70</v>
      </c>
      <c r="C43" t="s">
        <v>3</v>
      </c>
      <c r="D43" t="s">
        <v>206</v>
      </c>
      <c r="E43" t="s">
        <v>43</v>
      </c>
      <c r="F43">
        <v>0</v>
      </c>
      <c r="G43">
        <v>0</v>
      </c>
      <c r="H43">
        <v>63100</v>
      </c>
      <c r="I43">
        <v>274000</v>
      </c>
      <c r="J43">
        <v>544000</v>
      </c>
      <c r="K43">
        <v>694000</v>
      </c>
      <c r="L43">
        <v>773000</v>
      </c>
      <c r="M43">
        <v>835000</v>
      </c>
      <c r="N43" t="s">
        <v>60</v>
      </c>
    </row>
    <row r="44" spans="2:14" x14ac:dyDescent="0.25">
      <c r="B44" t="s">
        <v>70</v>
      </c>
      <c r="C44" t="s">
        <v>3</v>
      </c>
      <c r="D44" t="s">
        <v>206</v>
      </c>
      <c r="E44" t="s">
        <v>50</v>
      </c>
      <c r="F44">
        <v>0</v>
      </c>
      <c r="G44">
        <v>0</v>
      </c>
      <c r="H44">
        <v>70700</v>
      </c>
      <c r="I44">
        <v>266000</v>
      </c>
      <c r="J44">
        <v>536000</v>
      </c>
      <c r="K44">
        <v>695000</v>
      </c>
      <c r="L44">
        <v>782000</v>
      </c>
      <c r="M44">
        <v>850000</v>
      </c>
      <c r="N44" t="s">
        <v>60</v>
      </c>
    </row>
    <row r="45" spans="2:14" x14ac:dyDescent="0.25">
      <c r="B45" t="s">
        <v>70</v>
      </c>
      <c r="C45" t="s">
        <v>3</v>
      </c>
      <c r="D45" t="s">
        <v>206</v>
      </c>
      <c r="E45" t="s">
        <v>51</v>
      </c>
      <c r="F45">
        <v>0</v>
      </c>
      <c r="G45">
        <v>0</v>
      </c>
      <c r="H45">
        <v>80300</v>
      </c>
      <c r="I45">
        <v>297000</v>
      </c>
      <c r="J45">
        <v>588000</v>
      </c>
      <c r="K45">
        <v>751000</v>
      </c>
      <c r="L45">
        <v>837000</v>
      </c>
      <c r="M45">
        <v>906000</v>
      </c>
      <c r="N45" t="s">
        <v>60</v>
      </c>
    </row>
    <row r="46" spans="2:14" x14ac:dyDescent="0.25">
      <c r="B46" t="s">
        <v>70</v>
      </c>
      <c r="C46" t="s">
        <v>3</v>
      </c>
      <c r="D46" t="s">
        <v>206</v>
      </c>
      <c r="E46" t="s">
        <v>45</v>
      </c>
      <c r="F46">
        <v>2160000</v>
      </c>
      <c r="G46">
        <v>2310000</v>
      </c>
      <c r="H46">
        <v>2210000</v>
      </c>
      <c r="I46">
        <v>1770000</v>
      </c>
      <c r="J46">
        <v>1110000</v>
      </c>
      <c r="K46">
        <v>840000</v>
      </c>
      <c r="L46">
        <v>815000</v>
      </c>
      <c r="M46">
        <v>852000</v>
      </c>
      <c r="N46" t="s">
        <v>60</v>
      </c>
    </row>
    <row r="47" spans="2:14" x14ac:dyDescent="0.25">
      <c r="B47" t="s">
        <v>70</v>
      </c>
      <c r="C47" t="s">
        <v>3</v>
      </c>
      <c r="D47" t="s">
        <v>207</v>
      </c>
      <c r="E47" t="s">
        <v>208</v>
      </c>
      <c r="F47">
        <v>103</v>
      </c>
      <c r="G47">
        <v>873</v>
      </c>
      <c r="H47">
        <v>1900</v>
      </c>
      <c r="I47">
        <v>3100</v>
      </c>
      <c r="J47">
        <v>4480</v>
      </c>
      <c r="K47">
        <v>6530</v>
      </c>
      <c r="L47">
        <v>9160</v>
      </c>
      <c r="M47">
        <v>12500</v>
      </c>
      <c r="N47" t="s">
        <v>59</v>
      </c>
    </row>
    <row r="48" spans="2:14" x14ac:dyDescent="0.25">
      <c r="B48" t="s">
        <v>70</v>
      </c>
      <c r="C48" t="s">
        <v>3</v>
      </c>
      <c r="D48" t="s">
        <v>62</v>
      </c>
      <c r="E48" t="s">
        <v>43</v>
      </c>
      <c r="F48">
        <v>0</v>
      </c>
      <c r="G48">
        <v>0</v>
      </c>
      <c r="H48">
        <v>3020</v>
      </c>
      <c r="I48">
        <v>10000</v>
      </c>
      <c r="J48">
        <v>23200</v>
      </c>
      <c r="K48">
        <v>51900</v>
      </c>
      <c r="L48">
        <v>118000</v>
      </c>
      <c r="M48">
        <v>231000</v>
      </c>
      <c r="N48" t="s">
        <v>60</v>
      </c>
    </row>
    <row r="49" spans="2:14" x14ac:dyDescent="0.25">
      <c r="B49" t="s">
        <v>70</v>
      </c>
      <c r="C49" t="s">
        <v>3</v>
      </c>
      <c r="D49" t="s">
        <v>62</v>
      </c>
      <c r="E49" t="s">
        <v>50</v>
      </c>
      <c r="F49">
        <v>0</v>
      </c>
      <c r="G49">
        <v>0</v>
      </c>
      <c r="H49">
        <v>15400</v>
      </c>
      <c r="I49">
        <v>39900</v>
      </c>
      <c r="J49">
        <v>70000</v>
      </c>
      <c r="K49">
        <v>113000</v>
      </c>
      <c r="L49">
        <v>177000</v>
      </c>
      <c r="M49">
        <v>241000</v>
      </c>
      <c r="N49" t="s">
        <v>60</v>
      </c>
    </row>
    <row r="50" spans="2:14" x14ac:dyDescent="0.25">
      <c r="B50" t="s">
        <v>70</v>
      </c>
      <c r="C50" t="s">
        <v>3</v>
      </c>
      <c r="D50" t="s">
        <v>62</v>
      </c>
      <c r="E50" t="s">
        <v>51</v>
      </c>
      <c r="F50">
        <v>0</v>
      </c>
      <c r="G50">
        <v>82600</v>
      </c>
      <c r="H50">
        <v>254000</v>
      </c>
      <c r="I50">
        <v>420000</v>
      </c>
      <c r="J50">
        <v>557000</v>
      </c>
      <c r="K50">
        <v>645000</v>
      </c>
      <c r="L50">
        <v>701000</v>
      </c>
      <c r="M50">
        <v>709000</v>
      </c>
      <c r="N50" t="s">
        <v>60</v>
      </c>
    </row>
    <row r="51" spans="2:14" x14ac:dyDescent="0.25">
      <c r="B51" t="s">
        <v>70</v>
      </c>
      <c r="C51" t="s">
        <v>3</v>
      </c>
      <c r="D51" t="s">
        <v>62</v>
      </c>
      <c r="E51" t="s">
        <v>45</v>
      </c>
      <c r="F51">
        <v>1040000</v>
      </c>
      <c r="G51">
        <v>1030000</v>
      </c>
      <c r="H51">
        <v>980000</v>
      </c>
      <c r="I51">
        <v>906000</v>
      </c>
      <c r="J51">
        <v>847000</v>
      </c>
      <c r="K51">
        <v>812000</v>
      </c>
      <c r="L51">
        <v>758000</v>
      </c>
      <c r="M51">
        <v>720000</v>
      </c>
      <c r="N51" t="s">
        <v>60</v>
      </c>
    </row>
    <row r="52" spans="2:14" x14ac:dyDescent="0.25">
      <c r="B52" t="s">
        <v>70</v>
      </c>
      <c r="C52" t="s">
        <v>3</v>
      </c>
      <c r="D52" t="s">
        <v>62</v>
      </c>
      <c r="E52" t="s">
        <v>63</v>
      </c>
      <c r="F52">
        <v>0</v>
      </c>
      <c r="G52">
        <v>447</v>
      </c>
      <c r="H52">
        <v>1130</v>
      </c>
      <c r="I52">
        <v>1690</v>
      </c>
      <c r="J52">
        <v>2060</v>
      </c>
      <c r="K52">
        <v>2430</v>
      </c>
      <c r="L52">
        <v>2790</v>
      </c>
      <c r="M52">
        <v>3020</v>
      </c>
      <c r="N52" t="s">
        <v>60</v>
      </c>
    </row>
    <row r="53" spans="2:14" x14ac:dyDescent="0.25">
      <c r="B53" t="s">
        <v>70</v>
      </c>
      <c r="C53" t="s">
        <v>3</v>
      </c>
      <c r="D53" t="s">
        <v>42</v>
      </c>
      <c r="E53" t="s">
        <v>43</v>
      </c>
      <c r="F53">
        <v>0</v>
      </c>
      <c r="G53">
        <v>0</v>
      </c>
      <c r="H53">
        <v>0</v>
      </c>
      <c r="I53">
        <v>0</v>
      </c>
      <c r="J53">
        <v>4.71</v>
      </c>
      <c r="K53">
        <v>37.700000000000003</v>
      </c>
      <c r="L53">
        <v>288</v>
      </c>
      <c r="M53">
        <v>2050</v>
      </c>
      <c r="N53" t="s">
        <v>59</v>
      </c>
    </row>
    <row r="54" spans="2:14" x14ac:dyDescent="0.25">
      <c r="B54" t="s">
        <v>70</v>
      </c>
      <c r="C54" t="s">
        <v>3</v>
      </c>
      <c r="D54" t="s">
        <v>42</v>
      </c>
      <c r="E54" t="s">
        <v>205</v>
      </c>
      <c r="F54">
        <v>0</v>
      </c>
      <c r="G54">
        <v>0</v>
      </c>
      <c r="H54">
        <v>0</v>
      </c>
      <c r="I54">
        <v>0</v>
      </c>
      <c r="J54">
        <v>0.98</v>
      </c>
      <c r="K54">
        <v>18.899999999999999</v>
      </c>
      <c r="L54">
        <v>265</v>
      </c>
      <c r="M54">
        <v>2770</v>
      </c>
      <c r="N54" t="s">
        <v>59</v>
      </c>
    </row>
    <row r="55" spans="2:14" x14ac:dyDescent="0.25">
      <c r="B55" t="s">
        <v>70</v>
      </c>
      <c r="C55" t="s">
        <v>3</v>
      </c>
      <c r="D55" t="s">
        <v>42</v>
      </c>
      <c r="E55" t="s">
        <v>45</v>
      </c>
      <c r="F55">
        <v>381000</v>
      </c>
      <c r="G55">
        <v>412000</v>
      </c>
      <c r="H55">
        <v>477000</v>
      </c>
      <c r="I55">
        <v>534000</v>
      </c>
      <c r="J55">
        <v>573000</v>
      </c>
      <c r="K55">
        <v>613000</v>
      </c>
      <c r="L55">
        <v>654000</v>
      </c>
      <c r="M55">
        <v>692000</v>
      </c>
      <c r="N55" t="s">
        <v>59</v>
      </c>
    </row>
    <row r="56" spans="2:14" x14ac:dyDescent="0.25">
      <c r="B56" t="s">
        <v>70</v>
      </c>
      <c r="C56" t="s">
        <v>3</v>
      </c>
      <c r="D56" t="s">
        <v>52</v>
      </c>
      <c r="E56" t="s">
        <v>45</v>
      </c>
      <c r="F56">
        <v>13600000</v>
      </c>
      <c r="G56">
        <v>13500000</v>
      </c>
      <c r="H56">
        <v>13100000</v>
      </c>
      <c r="I56">
        <v>10700000</v>
      </c>
      <c r="J56">
        <v>7130000</v>
      </c>
      <c r="K56">
        <v>6090000</v>
      </c>
      <c r="L56">
        <v>5890000</v>
      </c>
      <c r="M56">
        <v>5840000</v>
      </c>
      <c r="N56" t="s">
        <v>60</v>
      </c>
    </row>
    <row r="57" spans="2:14" x14ac:dyDescent="0.25">
      <c r="B57" t="s">
        <v>70</v>
      </c>
      <c r="C57" t="s">
        <v>3</v>
      </c>
      <c r="D57" t="s">
        <v>209</v>
      </c>
      <c r="E57" t="s">
        <v>209</v>
      </c>
      <c r="F57">
        <v>7690000</v>
      </c>
      <c r="G57">
        <v>7840000</v>
      </c>
      <c r="H57">
        <v>8170000</v>
      </c>
      <c r="I57">
        <v>8740000</v>
      </c>
      <c r="J57">
        <v>9190000</v>
      </c>
      <c r="K57">
        <v>9620000</v>
      </c>
      <c r="L57">
        <v>10000000</v>
      </c>
      <c r="M57">
        <v>10400000</v>
      </c>
      <c r="N57" t="s">
        <v>59</v>
      </c>
    </row>
    <row r="58" spans="2:14" x14ac:dyDescent="0.25">
      <c r="B58" t="s">
        <v>70</v>
      </c>
      <c r="C58" t="s">
        <v>3</v>
      </c>
      <c r="D58" t="s">
        <v>210</v>
      </c>
      <c r="E58" t="s">
        <v>43</v>
      </c>
      <c r="F58">
        <v>0</v>
      </c>
      <c r="G58">
        <v>67100</v>
      </c>
      <c r="H58">
        <v>251000</v>
      </c>
      <c r="I58">
        <v>656000</v>
      </c>
      <c r="J58">
        <v>1030000</v>
      </c>
      <c r="K58">
        <v>1300000</v>
      </c>
      <c r="L58">
        <v>1450000</v>
      </c>
      <c r="M58">
        <v>1510000</v>
      </c>
      <c r="N58" t="s">
        <v>59</v>
      </c>
    </row>
    <row r="59" spans="2:14" x14ac:dyDescent="0.25">
      <c r="B59" t="s">
        <v>70</v>
      </c>
      <c r="C59" t="s">
        <v>3</v>
      </c>
      <c r="D59" t="s">
        <v>210</v>
      </c>
      <c r="E59" t="s">
        <v>50</v>
      </c>
      <c r="F59">
        <v>0</v>
      </c>
      <c r="G59">
        <v>2060</v>
      </c>
      <c r="H59">
        <v>14500</v>
      </c>
      <c r="I59">
        <v>82800</v>
      </c>
      <c r="J59">
        <v>151000</v>
      </c>
      <c r="K59">
        <v>253000</v>
      </c>
      <c r="L59">
        <v>392000</v>
      </c>
      <c r="M59">
        <v>541000</v>
      </c>
      <c r="N59" t="s">
        <v>59</v>
      </c>
    </row>
    <row r="60" spans="2:14" x14ac:dyDescent="0.25">
      <c r="B60" t="s">
        <v>70</v>
      </c>
      <c r="C60" t="s">
        <v>3</v>
      </c>
      <c r="D60" t="s">
        <v>210</v>
      </c>
      <c r="E60" t="s">
        <v>51</v>
      </c>
      <c r="F60">
        <v>0</v>
      </c>
      <c r="G60">
        <v>322000</v>
      </c>
      <c r="H60">
        <v>812000</v>
      </c>
      <c r="I60">
        <v>1100000</v>
      </c>
      <c r="J60">
        <v>1190000</v>
      </c>
      <c r="K60">
        <v>1220000</v>
      </c>
      <c r="L60">
        <v>1230000</v>
      </c>
      <c r="M60">
        <v>1240000</v>
      </c>
      <c r="N60" t="s">
        <v>59</v>
      </c>
    </row>
    <row r="61" spans="2:14" x14ac:dyDescent="0.25">
      <c r="B61" t="s">
        <v>70</v>
      </c>
      <c r="C61" t="s">
        <v>3</v>
      </c>
      <c r="D61" t="s">
        <v>210</v>
      </c>
      <c r="E61" t="s">
        <v>45</v>
      </c>
      <c r="F61">
        <v>3470000</v>
      </c>
      <c r="G61">
        <v>3110000</v>
      </c>
      <c r="H61">
        <v>2560000</v>
      </c>
      <c r="I61">
        <v>2090000</v>
      </c>
      <c r="J61">
        <v>1800000</v>
      </c>
      <c r="K61">
        <v>1640000</v>
      </c>
      <c r="L61">
        <v>1550000</v>
      </c>
      <c r="M61">
        <v>1510000</v>
      </c>
      <c r="N61" t="s">
        <v>59</v>
      </c>
    </row>
    <row r="62" spans="2:14" x14ac:dyDescent="0.25">
      <c r="B62" t="s">
        <v>70</v>
      </c>
      <c r="C62" t="s">
        <v>3</v>
      </c>
      <c r="D62" t="s">
        <v>211</v>
      </c>
      <c r="E62" t="s">
        <v>43</v>
      </c>
      <c r="F62">
        <v>0</v>
      </c>
      <c r="G62">
        <v>0</v>
      </c>
      <c r="H62">
        <v>4190</v>
      </c>
      <c r="I62">
        <v>9780</v>
      </c>
      <c r="J62">
        <v>14900</v>
      </c>
      <c r="K62">
        <v>20400</v>
      </c>
      <c r="L62">
        <v>27100</v>
      </c>
      <c r="M62">
        <v>33000</v>
      </c>
      <c r="N62" t="s">
        <v>60</v>
      </c>
    </row>
    <row r="63" spans="2:14" x14ac:dyDescent="0.25">
      <c r="B63" t="s">
        <v>70</v>
      </c>
      <c r="C63" t="s">
        <v>3</v>
      </c>
      <c r="D63" t="s">
        <v>211</v>
      </c>
      <c r="E63" t="s">
        <v>50</v>
      </c>
      <c r="F63">
        <v>0</v>
      </c>
      <c r="G63">
        <v>0</v>
      </c>
      <c r="H63">
        <v>1540</v>
      </c>
      <c r="I63">
        <v>4330</v>
      </c>
      <c r="J63">
        <v>6960</v>
      </c>
      <c r="K63">
        <v>10200</v>
      </c>
      <c r="L63">
        <v>14600</v>
      </c>
      <c r="M63">
        <v>19000</v>
      </c>
      <c r="N63" t="s">
        <v>60</v>
      </c>
    </row>
    <row r="64" spans="2:14" x14ac:dyDescent="0.25">
      <c r="B64" t="s">
        <v>70</v>
      </c>
      <c r="C64" t="s">
        <v>3</v>
      </c>
      <c r="D64" t="s">
        <v>211</v>
      </c>
      <c r="E64" t="s">
        <v>51</v>
      </c>
      <c r="F64">
        <v>0</v>
      </c>
      <c r="G64">
        <v>4290</v>
      </c>
      <c r="H64">
        <v>15200</v>
      </c>
      <c r="I64">
        <v>23600</v>
      </c>
      <c r="J64">
        <v>29600</v>
      </c>
      <c r="K64">
        <v>32100</v>
      </c>
      <c r="L64">
        <v>33700</v>
      </c>
      <c r="M64">
        <v>34000</v>
      </c>
      <c r="N64" t="s">
        <v>60</v>
      </c>
    </row>
    <row r="65" spans="2:14" x14ac:dyDescent="0.25">
      <c r="B65" t="s">
        <v>70</v>
      </c>
      <c r="C65" t="s">
        <v>3</v>
      </c>
      <c r="D65" t="s">
        <v>211</v>
      </c>
      <c r="E65" t="s">
        <v>45</v>
      </c>
      <c r="F65">
        <v>66200</v>
      </c>
      <c r="G65">
        <v>65600</v>
      </c>
      <c r="H65">
        <v>70400</v>
      </c>
      <c r="I65">
        <v>61400</v>
      </c>
      <c r="J65">
        <v>42000</v>
      </c>
      <c r="K65">
        <v>36800</v>
      </c>
      <c r="L65">
        <v>33700</v>
      </c>
      <c r="M65">
        <v>32600</v>
      </c>
      <c r="N65" t="s">
        <v>60</v>
      </c>
    </row>
    <row r="66" spans="2:14" x14ac:dyDescent="0.25">
      <c r="B66" t="s">
        <v>70</v>
      </c>
      <c r="C66" t="s">
        <v>3</v>
      </c>
      <c r="D66" t="s">
        <v>211</v>
      </c>
      <c r="E66" t="s">
        <v>63</v>
      </c>
      <c r="F66">
        <v>0</v>
      </c>
      <c r="G66">
        <v>19.8</v>
      </c>
      <c r="H66">
        <v>55.9</v>
      </c>
      <c r="I66">
        <v>80.3</v>
      </c>
      <c r="J66">
        <v>96.6</v>
      </c>
      <c r="K66">
        <v>111</v>
      </c>
      <c r="L66">
        <v>132</v>
      </c>
      <c r="M66">
        <v>153</v>
      </c>
      <c r="N66" t="s">
        <v>60</v>
      </c>
    </row>
    <row r="67" spans="2:14" x14ac:dyDescent="0.25">
      <c r="B67" t="s">
        <v>70</v>
      </c>
      <c r="C67" t="s">
        <v>3</v>
      </c>
      <c r="D67" t="s">
        <v>64</v>
      </c>
      <c r="E67" t="s">
        <v>43</v>
      </c>
      <c r="F67">
        <v>0</v>
      </c>
      <c r="G67">
        <v>0</v>
      </c>
      <c r="H67">
        <v>28800</v>
      </c>
      <c r="I67">
        <v>64000</v>
      </c>
      <c r="J67">
        <v>98700</v>
      </c>
      <c r="K67">
        <v>140000</v>
      </c>
      <c r="L67">
        <v>196000</v>
      </c>
      <c r="M67">
        <v>252000</v>
      </c>
      <c r="N67" t="s">
        <v>60</v>
      </c>
    </row>
    <row r="68" spans="2:14" x14ac:dyDescent="0.25">
      <c r="B68" t="s">
        <v>70</v>
      </c>
      <c r="C68" t="s">
        <v>3</v>
      </c>
      <c r="D68" t="s">
        <v>64</v>
      </c>
      <c r="E68" t="s">
        <v>50</v>
      </c>
      <c r="F68">
        <v>0</v>
      </c>
      <c r="G68">
        <v>0</v>
      </c>
      <c r="H68">
        <v>23500</v>
      </c>
      <c r="I68">
        <v>51500</v>
      </c>
      <c r="J68">
        <v>78200</v>
      </c>
      <c r="K68">
        <v>109000</v>
      </c>
      <c r="L68">
        <v>148000</v>
      </c>
      <c r="M68">
        <v>184000</v>
      </c>
      <c r="N68" t="s">
        <v>60</v>
      </c>
    </row>
    <row r="69" spans="2:14" x14ac:dyDescent="0.25">
      <c r="B69" t="s">
        <v>70</v>
      </c>
      <c r="C69" t="s">
        <v>3</v>
      </c>
      <c r="D69" t="s">
        <v>64</v>
      </c>
      <c r="E69" t="s">
        <v>51</v>
      </c>
      <c r="F69">
        <v>0</v>
      </c>
      <c r="G69">
        <v>53600</v>
      </c>
      <c r="H69">
        <v>135000</v>
      </c>
      <c r="I69">
        <v>205000</v>
      </c>
      <c r="J69">
        <v>254000</v>
      </c>
      <c r="K69">
        <v>278000</v>
      </c>
      <c r="L69">
        <v>286000</v>
      </c>
      <c r="M69">
        <v>283000</v>
      </c>
      <c r="N69" t="s">
        <v>60</v>
      </c>
    </row>
    <row r="70" spans="2:14" x14ac:dyDescent="0.25">
      <c r="B70" t="s">
        <v>70</v>
      </c>
      <c r="C70" t="s">
        <v>3</v>
      </c>
      <c r="D70" t="s">
        <v>64</v>
      </c>
      <c r="E70" t="s">
        <v>45</v>
      </c>
      <c r="F70">
        <v>591000</v>
      </c>
      <c r="G70">
        <v>575000</v>
      </c>
      <c r="H70">
        <v>516000</v>
      </c>
      <c r="I70">
        <v>450000</v>
      </c>
      <c r="J70">
        <v>404000</v>
      </c>
      <c r="K70">
        <v>377000</v>
      </c>
      <c r="L70">
        <v>347000</v>
      </c>
      <c r="M70">
        <v>337000</v>
      </c>
      <c r="N70" t="s">
        <v>60</v>
      </c>
    </row>
    <row r="71" spans="2:14" x14ac:dyDescent="0.25">
      <c r="B71" t="s">
        <v>70</v>
      </c>
      <c r="C71" t="s">
        <v>3</v>
      </c>
      <c r="D71" t="s">
        <v>64</v>
      </c>
      <c r="E71" t="s">
        <v>63</v>
      </c>
      <c r="F71">
        <v>0</v>
      </c>
      <c r="G71">
        <v>225</v>
      </c>
      <c r="H71">
        <v>468</v>
      </c>
      <c r="I71">
        <v>647</v>
      </c>
      <c r="J71">
        <v>753</v>
      </c>
      <c r="K71">
        <v>848</v>
      </c>
      <c r="L71">
        <v>939</v>
      </c>
      <c r="M71">
        <v>1010</v>
      </c>
      <c r="N71" t="s">
        <v>60</v>
      </c>
    </row>
    <row r="72" spans="2:14" x14ac:dyDescent="0.25">
      <c r="B72" t="s">
        <v>70</v>
      </c>
      <c r="C72" t="s">
        <v>3</v>
      </c>
      <c r="D72" t="s">
        <v>212</v>
      </c>
      <c r="E72" t="s">
        <v>45</v>
      </c>
      <c r="F72">
        <v>5290</v>
      </c>
      <c r="G72">
        <v>5500</v>
      </c>
      <c r="H72">
        <v>5810</v>
      </c>
      <c r="I72">
        <v>6130</v>
      </c>
      <c r="J72">
        <v>6410</v>
      </c>
      <c r="K72">
        <v>6710</v>
      </c>
      <c r="L72">
        <v>6990</v>
      </c>
      <c r="M72">
        <v>7280</v>
      </c>
      <c r="N72" t="s">
        <v>59</v>
      </c>
    </row>
    <row r="73" spans="2:14" x14ac:dyDescent="0.25">
      <c r="B73" t="s">
        <v>70</v>
      </c>
      <c r="C73" t="s">
        <v>3</v>
      </c>
      <c r="D73" t="s">
        <v>213</v>
      </c>
      <c r="E73" t="s">
        <v>213</v>
      </c>
      <c r="F73">
        <v>48800</v>
      </c>
      <c r="G73">
        <v>48300</v>
      </c>
      <c r="H73">
        <v>47600</v>
      </c>
      <c r="I73">
        <v>47300</v>
      </c>
      <c r="J73">
        <v>47200</v>
      </c>
      <c r="K73">
        <v>47100</v>
      </c>
      <c r="L73">
        <v>46600</v>
      </c>
      <c r="M73">
        <v>46200</v>
      </c>
      <c r="N73" t="s">
        <v>59</v>
      </c>
    </row>
    <row r="74" spans="2:14" x14ac:dyDescent="0.25">
      <c r="B74" t="s">
        <v>70</v>
      </c>
      <c r="C74" t="s">
        <v>3</v>
      </c>
      <c r="D74" t="s">
        <v>214</v>
      </c>
      <c r="E74" t="s">
        <v>214</v>
      </c>
      <c r="F74">
        <v>9960000</v>
      </c>
      <c r="G74">
        <v>10500000</v>
      </c>
      <c r="H74">
        <v>11300000</v>
      </c>
      <c r="I74">
        <v>12000000</v>
      </c>
      <c r="J74">
        <v>12600000</v>
      </c>
      <c r="K74">
        <v>13300000</v>
      </c>
      <c r="L74">
        <v>13900000</v>
      </c>
      <c r="M74">
        <v>14500000</v>
      </c>
      <c r="N74" t="s">
        <v>60</v>
      </c>
    </row>
    <row r="75" spans="2:14" x14ac:dyDescent="0.25">
      <c r="B75" t="s">
        <v>70</v>
      </c>
      <c r="C75" t="s">
        <v>3</v>
      </c>
      <c r="D75" t="s">
        <v>44</v>
      </c>
      <c r="E75" t="s">
        <v>43</v>
      </c>
      <c r="F75">
        <v>0</v>
      </c>
      <c r="G75">
        <v>0</v>
      </c>
      <c r="H75">
        <v>0</v>
      </c>
      <c r="I75">
        <v>0</v>
      </c>
      <c r="J75">
        <v>12900</v>
      </c>
      <c r="K75">
        <v>33900</v>
      </c>
      <c r="L75">
        <v>88600</v>
      </c>
      <c r="M75">
        <v>186000</v>
      </c>
      <c r="N75" t="s">
        <v>60</v>
      </c>
    </row>
    <row r="76" spans="2:14" x14ac:dyDescent="0.25">
      <c r="B76" t="s">
        <v>70</v>
      </c>
      <c r="C76" t="s">
        <v>3</v>
      </c>
      <c r="D76" t="s">
        <v>44</v>
      </c>
      <c r="E76" t="s">
        <v>50</v>
      </c>
      <c r="F76">
        <v>0</v>
      </c>
      <c r="G76">
        <v>0</v>
      </c>
      <c r="H76">
        <v>0</v>
      </c>
      <c r="I76">
        <v>0</v>
      </c>
      <c r="J76">
        <v>6440</v>
      </c>
      <c r="K76">
        <v>21300</v>
      </c>
      <c r="L76">
        <v>64300</v>
      </c>
      <c r="M76">
        <v>150000</v>
      </c>
      <c r="N76" t="s">
        <v>60</v>
      </c>
    </row>
    <row r="77" spans="2:14" x14ac:dyDescent="0.25">
      <c r="B77" t="s">
        <v>70</v>
      </c>
      <c r="C77" t="s">
        <v>3</v>
      </c>
      <c r="D77" t="s">
        <v>44</v>
      </c>
      <c r="E77" t="s">
        <v>51</v>
      </c>
      <c r="F77">
        <v>0</v>
      </c>
      <c r="G77">
        <v>58500</v>
      </c>
      <c r="H77">
        <v>201000</v>
      </c>
      <c r="I77">
        <v>528000</v>
      </c>
      <c r="J77">
        <v>885000</v>
      </c>
      <c r="K77">
        <v>1060000</v>
      </c>
      <c r="L77">
        <v>1130000</v>
      </c>
      <c r="M77">
        <v>1130000</v>
      </c>
      <c r="N77" t="s">
        <v>60</v>
      </c>
    </row>
    <row r="78" spans="2:14" x14ac:dyDescent="0.25">
      <c r="B78" t="s">
        <v>70</v>
      </c>
      <c r="C78" t="s">
        <v>3</v>
      </c>
      <c r="D78" t="s">
        <v>52</v>
      </c>
      <c r="E78" t="s">
        <v>43</v>
      </c>
      <c r="F78">
        <v>0</v>
      </c>
      <c r="G78">
        <v>0</v>
      </c>
      <c r="H78">
        <v>0</v>
      </c>
      <c r="I78">
        <v>0</v>
      </c>
      <c r="J78">
        <v>1380</v>
      </c>
      <c r="K78">
        <v>3920</v>
      </c>
      <c r="L78">
        <v>11400</v>
      </c>
      <c r="M78">
        <v>27500</v>
      </c>
      <c r="N78" t="s">
        <v>60</v>
      </c>
    </row>
    <row r="79" spans="2:14" x14ac:dyDescent="0.25">
      <c r="B79" t="s">
        <v>70</v>
      </c>
      <c r="C79" t="s">
        <v>3</v>
      </c>
      <c r="D79" t="s">
        <v>52</v>
      </c>
      <c r="E79" t="s">
        <v>50</v>
      </c>
      <c r="F79">
        <v>0</v>
      </c>
      <c r="G79">
        <v>0</v>
      </c>
      <c r="H79">
        <v>0</v>
      </c>
      <c r="I79">
        <v>0</v>
      </c>
      <c r="J79">
        <v>17000</v>
      </c>
      <c r="K79">
        <v>67100</v>
      </c>
      <c r="L79">
        <v>254000</v>
      </c>
      <c r="M79">
        <v>775000</v>
      </c>
      <c r="N79" t="s">
        <v>60</v>
      </c>
    </row>
    <row r="80" spans="2:14" x14ac:dyDescent="0.25">
      <c r="B80" t="s">
        <v>70</v>
      </c>
      <c r="C80" t="s">
        <v>3</v>
      </c>
      <c r="D80" t="s">
        <v>52</v>
      </c>
      <c r="E80" t="s">
        <v>51</v>
      </c>
      <c r="F80">
        <v>0</v>
      </c>
      <c r="G80">
        <v>451000</v>
      </c>
      <c r="H80">
        <v>1650000</v>
      </c>
      <c r="I80">
        <v>4960000</v>
      </c>
      <c r="J80">
        <v>9610000</v>
      </c>
      <c r="K80">
        <v>11400000</v>
      </c>
      <c r="L80">
        <v>12300000</v>
      </c>
      <c r="M80">
        <v>12700000</v>
      </c>
      <c r="N80" t="s">
        <v>60</v>
      </c>
    </row>
    <row r="81" spans="2:14" x14ac:dyDescent="0.25">
      <c r="B81" t="s">
        <v>70</v>
      </c>
      <c r="C81" t="s">
        <v>3</v>
      </c>
      <c r="D81" t="s">
        <v>212</v>
      </c>
      <c r="E81" t="s">
        <v>208</v>
      </c>
      <c r="F81">
        <v>17600</v>
      </c>
      <c r="G81">
        <v>19000</v>
      </c>
      <c r="H81">
        <v>20200</v>
      </c>
      <c r="I81">
        <v>21000</v>
      </c>
      <c r="J81">
        <v>21900</v>
      </c>
      <c r="K81">
        <v>22600</v>
      </c>
      <c r="L81">
        <v>23400</v>
      </c>
      <c r="M81">
        <v>24100</v>
      </c>
      <c r="N81" t="s">
        <v>59</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BD90-0C5F-4A3D-894E-41B48CE1F780}">
  <dimension ref="A1:N82"/>
  <sheetViews>
    <sheetView workbookViewId="0">
      <selection activeCell="A2" sqref="A2"/>
    </sheetView>
  </sheetViews>
  <sheetFormatPr defaultRowHeight="15" x14ac:dyDescent="0.25"/>
  <sheetData>
    <row r="1" spans="1:1" ht="15.75" x14ac:dyDescent="0.25">
      <c r="A1" s="10" t="s">
        <v>1264</v>
      </c>
    </row>
    <row r="26" spans="2:14" x14ac:dyDescent="0.25">
      <c r="B26" t="s">
        <v>0</v>
      </c>
      <c r="C26" t="s">
        <v>1</v>
      </c>
      <c r="D26" t="s">
        <v>5</v>
      </c>
      <c r="E26" t="s">
        <v>31</v>
      </c>
      <c r="F26">
        <v>2015</v>
      </c>
      <c r="G26">
        <v>2020</v>
      </c>
      <c r="H26">
        <v>2025</v>
      </c>
      <c r="I26">
        <v>2030</v>
      </c>
      <c r="J26">
        <v>2035</v>
      </c>
      <c r="K26">
        <v>2040</v>
      </c>
      <c r="L26">
        <v>2045</v>
      </c>
      <c r="M26">
        <v>2050</v>
      </c>
      <c r="N26" t="s">
        <v>2</v>
      </c>
    </row>
    <row r="27" spans="2:14" x14ac:dyDescent="0.25">
      <c r="B27" t="s">
        <v>70</v>
      </c>
      <c r="C27" t="s">
        <v>3</v>
      </c>
      <c r="D27" t="s">
        <v>200</v>
      </c>
      <c r="E27" t="s">
        <v>43</v>
      </c>
      <c r="F27">
        <v>0</v>
      </c>
      <c r="G27">
        <v>0</v>
      </c>
      <c r="H27">
        <v>24800</v>
      </c>
      <c r="I27">
        <v>40000</v>
      </c>
      <c r="J27">
        <v>45300</v>
      </c>
      <c r="K27">
        <v>51300</v>
      </c>
      <c r="L27">
        <v>57700</v>
      </c>
      <c r="M27">
        <v>64300</v>
      </c>
      <c r="N27" t="s">
        <v>59</v>
      </c>
    </row>
    <row r="28" spans="2:14" x14ac:dyDescent="0.25">
      <c r="B28" t="s">
        <v>70</v>
      </c>
      <c r="C28" t="s">
        <v>3</v>
      </c>
      <c r="D28" t="s">
        <v>200</v>
      </c>
      <c r="E28" t="s">
        <v>45</v>
      </c>
      <c r="F28">
        <v>39400</v>
      </c>
      <c r="G28">
        <v>43200</v>
      </c>
      <c r="H28">
        <v>28000</v>
      </c>
      <c r="I28">
        <v>22300</v>
      </c>
      <c r="J28">
        <v>24900</v>
      </c>
      <c r="K28">
        <v>27800</v>
      </c>
      <c r="L28">
        <v>31000</v>
      </c>
      <c r="M28">
        <v>34200</v>
      </c>
      <c r="N28" t="s">
        <v>59</v>
      </c>
    </row>
    <row r="29" spans="2:14" x14ac:dyDescent="0.25">
      <c r="B29" t="s">
        <v>70</v>
      </c>
      <c r="C29" t="s">
        <v>3</v>
      </c>
      <c r="D29" t="s">
        <v>201</v>
      </c>
      <c r="E29" t="s">
        <v>201</v>
      </c>
      <c r="F29">
        <v>7650000</v>
      </c>
      <c r="G29">
        <v>7800000</v>
      </c>
      <c r="H29">
        <v>8120000</v>
      </c>
      <c r="I29">
        <v>8680000</v>
      </c>
      <c r="J29">
        <v>9120000</v>
      </c>
      <c r="K29">
        <v>9540000</v>
      </c>
      <c r="L29">
        <v>9930000</v>
      </c>
      <c r="M29">
        <v>10300000</v>
      </c>
      <c r="N29" t="s">
        <v>59</v>
      </c>
    </row>
    <row r="30" spans="2:14" x14ac:dyDescent="0.25">
      <c r="B30" t="s">
        <v>70</v>
      </c>
      <c r="C30" t="s">
        <v>3</v>
      </c>
      <c r="D30" t="s">
        <v>202</v>
      </c>
      <c r="E30" t="s">
        <v>43</v>
      </c>
      <c r="F30">
        <v>0</v>
      </c>
      <c r="G30">
        <v>0</v>
      </c>
      <c r="H30">
        <v>6250</v>
      </c>
      <c r="I30">
        <v>30500</v>
      </c>
      <c r="J30">
        <v>92900</v>
      </c>
      <c r="K30">
        <v>168000</v>
      </c>
      <c r="L30">
        <v>228000</v>
      </c>
      <c r="M30">
        <v>267000</v>
      </c>
      <c r="N30" t="s">
        <v>59</v>
      </c>
    </row>
    <row r="31" spans="2:14" x14ac:dyDescent="0.25">
      <c r="B31" t="s">
        <v>70</v>
      </c>
      <c r="C31" t="s">
        <v>3</v>
      </c>
      <c r="D31" t="s">
        <v>202</v>
      </c>
      <c r="E31" t="s">
        <v>50</v>
      </c>
      <c r="F31">
        <v>0</v>
      </c>
      <c r="G31">
        <v>0</v>
      </c>
      <c r="H31">
        <v>8250</v>
      </c>
      <c r="I31">
        <v>37200</v>
      </c>
      <c r="J31">
        <v>105000</v>
      </c>
      <c r="K31">
        <v>176000</v>
      </c>
      <c r="L31">
        <v>222000</v>
      </c>
      <c r="M31">
        <v>238000</v>
      </c>
      <c r="N31" t="s">
        <v>59</v>
      </c>
    </row>
    <row r="32" spans="2:14" x14ac:dyDescent="0.25">
      <c r="B32" t="s">
        <v>70</v>
      </c>
      <c r="C32" t="s">
        <v>3</v>
      </c>
      <c r="D32" t="s">
        <v>202</v>
      </c>
      <c r="E32" t="s">
        <v>51</v>
      </c>
      <c r="F32">
        <v>0</v>
      </c>
      <c r="G32">
        <v>62600</v>
      </c>
      <c r="H32">
        <v>250000</v>
      </c>
      <c r="I32">
        <v>364000</v>
      </c>
      <c r="J32">
        <v>383000</v>
      </c>
      <c r="K32">
        <v>322000</v>
      </c>
      <c r="L32">
        <v>268000</v>
      </c>
      <c r="M32">
        <v>239000</v>
      </c>
      <c r="N32" t="s">
        <v>59</v>
      </c>
    </row>
    <row r="33" spans="2:14" x14ac:dyDescent="0.25">
      <c r="B33" t="s">
        <v>70</v>
      </c>
      <c r="C33" t="s">
        <v>3</v>
      </c>
      <c r="D33" t="s">
        <v>202</v>
      </c>
      <c r="E33" t="s">
        <v>45</v>
      </c>
      <c r="F33">
        <v>509000</v>
      </c>
      <c r="G33">
        <v>734000</v>
      </c>
      <c r="H33">
        <v>735000</v>
      </c>
      <c r="I33">
        <v>553000</v>
      </c>
      <c r="J33">
        <v>401000</v>
      </c>
      <c r="K33">
        <v>320000</v>
      </c>
      <c r="L33">
        <v>266000</v>
      </c>
      <c r="M33">
        <v>238000</v>
      </c>
      <c r="N33" t="s">
        <v>59</v>
      </c>
    </row>
    <row r="34" spans="2:14" x14ac:dyDescent="0.25">
      <c r="B34" t="s">
        <v>70</v>
      </c>
      <c r="C34" t="s">
        <v>3</v>
      </c>
      <c r="D34" t="s">
        <v>202</v>
      </c>
      <c r="E34" t="s">
        <v>63</v>
      </c>
      <c r="F34">
        <v>63400</v>
      </c>
      <c r="G34">
        <v>78300</v>
      </c>
      <c r="H34">
        <v>79400</v>
      </c>
      <c r="I34">
        <v>57000</v>
      </c>
      <c r="J34">
        <v>43600</v>
      </c>
      <c r="K34">
        <v>35000</v>
      </c>
      <c r="L34">
        <v>29200</v>
      </c>
      <c r="M34">
        <v>25800</v>
      </c>
      <c r="N34" t="s">
        <v>59</v>
      </c>
    </row>
    <row r="35" spans="2:14" x14ac:dyDescent="0.25">
      <c r="B35" t="s">
        <v>70</v>
      </c>
      <c r="C35" t="s">
        <v>3</v>
      </c>
      <c r="D35" t="s">
        <v>203</v>
      </c>
      <c r="E35" t="s">
        <v>43</v>
      </c>
      <c r="F35">
        <v>0</v>
      </c>
      <c r="G35">
        <v>84300</v>
      </c>
      <c r="H35">
        <v>310000</v>
      </c>
      <c r="I35">
        <v>794000</v>
      </c>
      <c r="J35">
        <v>1240000</v>
      </c>
      <c r="K35">
        <v>1540000</v>
      </c>
      <c r="L35">
        <v>1690000</v>
      </c>
      <c r="M35">
        <v>1750000</v>
      </c>
      <c r="N35" t="s">
        <v>59</v>
      </c>
    </row>
    <row r="36" spans="2:14" x14ac:dyDescent="0.25">
      <c r="B36" t="s">
        <v>70</v>
      </c>
      <c r="C36" t="s">
        <v>3</v>
      </c>
      <c r="D36" t="s">
        <v>203</v>
      </c>
      <c r="E36" t="s">
        <v>50</v>
      </c>
      <c r="F36">
        <v>0</v>
      </c>
      <c r="G36">
        <v>2460</v>
      </c>
      <c r="H36">
        <v>16400</v>
      </c>
      <c r="I36">
        <v>89800</v>
      </c>
      <c r="J36">
        <v>164000</v>
      </c>
      <c r="K36">
        <v>273000</v>
      </c>
      <c r="L36">
        <v>424000</v>
      </c>
      <c r="M36">
        <v>582000</v>
      </c>
      <c r="N36" t="s">
        <v>59</v>
      </c>
    </row>
    <row r="37" spans="2:14" x14ac:dyDescent="0.25">
      <c r="B37" t="s">
        <v>70</v>
      </c>
      <c r="C37" t="s">
        <v>3</v>
      </c>
      <c r="D37" t="s">
        <v>203</v>
      </c>
      <c r="E37" t="s">
        <v>51</v>
      </c>
      <c r="F37">
        <v>7030</v>
      </c>
      <c r="G37">
        <v>418000</v>
      </c>
      <c r="H37">
        <v>1050000</v>
      </c>
      <c r="I37">
        <v>1410000</v>
      </c>
      <c r="J37">
        <v>1500000</v>
      </c>
      <c r="K37">
        <v>1500000</v>
      </c>
      <c r="L37">
        <v>1510000</v>
      </c>
      <c r="M37">
        <v>1530000</v>
      </c>
      <c r="N37" t="s">
        <v>59</v>
      </c>
    </row>
    <row r="38" spans="2:14" x14ac:dyDescent="0.25">
      <c r="B38" t="s">
        <v>70</v>
      </c>
      <c r="C38" t="s">
        <v>3</v>
      </c>
      <c r="D38" t="s">
        <v>203</v>
      </c>
      <c r="E38" t="s">
        <v>45</v>
      </c>
      <c r="F38">
        <v>4170000</v>
      </c>
      <c r="G38">
        <v>3790000</v>
      </c>
      <c r="H38">
        <v>3100000</v>
      </c>
      <c r="I38">
        <v>2460000</v>
      </c>
      <c r="J38">
        <v>2040000</v>
      </c>
      <c r="K38">
        <v>1810000</v>
      </c>
      <c r="L38">
        <v>1690000</v>
      </c>
      <c r="M38">
        <v>1650000</v>
      </c>
      <c r="N38" t="s">
        <v>59</v>
      </c>
    </row>
    <row r="39" spans="2:14" x14ac:dyDescent="0.25">
      <c r="B39" t="s">
        <v>70</v>
      </c>
      <c r="C39" t="s">
        <v>3</v>
      </c>
      <c r="D39" t="s">
        <v>204</v>
      </c>
      <c r="E39" t="s">
        <v>204</v>
      </c>
      <c r="F39">
        <v>12200</v>
      </c>
      <c r="G39">
        <v>12100</v>
      </c>
      <c r="H39">
        <v>11900</v>
      </c>
      <c r="I39">
        <v>11800</v>
      </c>
      <c r="J39">
        <v>11800</v>
      </c>
      <c r="K39">
        <v>11800</v>
      </c>
      <c r="L39">
        <v>11700</v>
      </c>
      <c r="M39">
        <v>11600</v>
      </c>
      <c r="N39" t="s">
        <v>59</v>
      </c>
    </row>
    <row r="40" spans="2:14" x14ac:dyDescent="0.25">
      <c r="B40" t="s">
        <v>70</v>
      </c>
      <c r="C40" t="s">
        <v>3</v>
      </c>
      <c r="D40" t="s">
        <v>65</v>
      </c>
      <c r="E40" t="s">
        <v>43</v>
      </c>
      <c r="F40">
        <v>0</v>
      </c>
      <c r="G40">
        <v>0</v>
      </c>
      <c r="H40">
        <v>0</v>
      </c>
      <c r="I40">
        <v>0</v>
      </c>
      <c r="J40">
        <v>14100</v>
      </c>
      <c r="K40">
        <v>34800</v>
      </c>
      <c r="L40">
        <v>81200</v>
      </c>
      <c r="M40">
        <v>171000</v>
      </c>
      <c r="N40" t="s">
        <v>59</v>
      </c>
    </row>
    <row r="41" spans="2:14" x14ac:dyDescent="0.25">
      <c r="B41" t="s">
        <v>70</v>
      </c>
      <c r="C41" t="s">
        <v>3</v>
      </c>
      <c r="D41" t="s">
        <v>65</v>
      </c>
      <c r="E41" t="s">
        <v>205</v>
      </c>
      <c r="F41">
        <v>0</v>
      </c>
      <c r="G41">
        <v>0</v>
      </c>
      <c r="H41">
        <v>0</v>
      </c>
      <c r="I41">
        <v>0</v>
      </c>
      <c r="J41">
        <v>8610</v>
      </c>
      <c r="K41">
        <v>27600</v>
      </c>
      <c r="L41">
        <v>78300</v>
      </c>
      <c r="M41">
        <v>193000</v>
      </c>
      <c r="N41" t="s">
        <v>59</v>
      </c>
    </row>
    <row r="42" spans="2:14" x14ac:dyDescent="0.25">
      <c r="B42" t="s">
        <v>70</v>
      </c>
      <c r="C42" t="s">
        <v>3</v>
      </c>
      <c r="D42" t="s">
        <v>65</v>
      </c>
      <c r="E42" t="s">
        <v>45</v>
      </c>
      <c r="F42">
        <v>879000</v>
      </c>
      <c r="G42">
        <v>954000</v>
      </c>
      <c r="H42">
        <v>1190000</v>
      </c>
      <c r="I42">
        <v>1380000</v>
      </c>
      <c r="J42">
        <v>1480000</v>
      </c>
      <c r="K42">
        <v>1550000</v>
      </c>
      <c r="L42">
        <v>1580000</v>
      </c>
      <c r="M42">
        <v>1520000</v>
      </c>
      <c r="N42" t="s">
        <v>59</v>
      </c>
    </row>
    <row r="43" spans="2:14" x14ac:dyDescent="0.25">
      <c r="B43" t="s">
        <v>70</v>
      </c>
      <c r="C43" t="s">
        <v>3</v>
      </c>
      <c r="D43" t="s">
        <v>44</v>
      </c>
      <c r="E43" t="s">
        <v>45</v>
      </c>
      <c r="F43">
        <v>1050000</v>
      </c>
      <c r="G43">
        <v>1060000</v>
      </c>
      <c r="H43">
        <v>1060000</v>
      </c>
      <c r="I43">
        <v>910000</v>
      </c>
      <c r="J43">
        <v>719000</v>
      </c>
      <c r="K43">
        <v>640000</v>
      </c>
      <c r="L43">
        <v>632000</v>
      </c>
      <c r="M43">
        <v>625000</v>
      </c>
      <c r="N43" t="s">
        <v>60</v>
      </c>
    </row>
    <row r="44" spans="2:14" x14ac:dyDescent="0.25">
      <c r="B44" t="s">
        <v>70</v>
      </c>
      <c r="C44" t="s">
        <v>3</v>
      </c>
      <c r="D44" t="s">
        <v>206</v>
      </c>
      <c r="E44" t="s">
        <v>43</v>
      </c>
      <c r="F44">
        <v>0</v>
      </c>
      <c r="G44">
        <v>0</v>
      </c>
      <c r="H44">
        <v>63100</v>
      </c>
      <c r="I44">
        <v>274000</v>
      </c>
      <c r="J44">
        <v>544000</v>
      </c>
      <c r="K44">
        <v>694000</v>
      </c>
      <c r="L44">
        <v>773000</v>
      </c>
      <c r="M44">
        <v>835000</v>
      </c>
      <c r="N44" t="s">
        <v>60</v>
      </c>
    </row>
    <row r="45" spans="2:14" x14ac:dyDescent="0.25">
      <c r="B45" t="s">
        <v>70</v>
      </c>
      <c r="C45" t="s">
        <v>3</v>
      </c>
      <c r="D45" t="s">
        <v>206</v>
      </c>
      <c r="E45" t="s">
        <v>50</v>
      </c>
      <c r="F45">
        <v>0</v>
      </c>
      <c r="G45">
        <v>0</v>
      </c>
      <c r="H45">
        <v>70700</v>
      </c>
      <c r="I45">
        <v>266000</v>
      </c>
      <c r="J45">
        <v>536000</v>
      </c>
      <c r="K45">
        <v>695000</v>
      </c>
      <c r="L45">
        <v>782000</v>
      </c>
      <c r="M45">
        <v>850000</v>
      </c>
      <c r="N45" t="s">
        <v>60</v>
      </c>
    </row>
    <row r="46" spans="2:14" x14ac:dyDescent="0.25">
      <c r="B46" t="s">
        <v>70</v>
      </c>
      <c r="C46" t="s">
        <v>3</v>
      </c>
      <c r="D46" t="s">
        <v>206</v>
      </c>
      <c r="E46" t="s">
        <v>51</v>
      </c>
      <c r="F46">
        <v>0</v>
      </c>
      <c r="G46">
        <v>0</v>
      </c>
      <c r="H46">
        <v>80300</v>
      </c>
      <c r="I46">
        <v>297000</v>
      </c>
      <c r="J46">
        <v>588000</v>
      </c>
      <c r="K46">
        <v>751000</v>
      </c>
      <c r="L46">
        <v>837000</v>
      </c>
      <c r="M46">
        <v>906000</v>
      </c>
      <c r="N46" t="s">
        <v>60</v>
      </c>
    </row>
    <row r="47" spans="2:14" x14ac:dyDescent="0.25">
      <c r="B47" t="s">
        <v>70</v>
      </c>
      <c r="C47" t="s">
        <v>3</v>
      </c>
      <c r="D47" t="s">
        <v>206</v>
      </c>
      <c r="E47" t="s">
        <v>45</v>
      </c>
      <c r="F47">
        <v>2160000</v>
      </c>
      <c r="G47">
        <v>2310000</v>
      </c>
      <c r="H47">
        <v>2210000</v>
      </c>
      <c r="I47">
        <v>1770000</v>
      </c>
      <c r="J47">
        <v>1110000</v>
      </c>
      <c r="K47">
        <v>840000</v>
      </c>
      <c r="L47">
        <v>815000</v>
      </c>
      <c r="M47">
        <v>852000</v>
      </c>
      <c r="N47" t="s">
        <v>60</v>
      </c>
    </row>
    <row r="48" spans="2:14" x14ac:dyDescent="0.25">
      <c r="B48" t="s">
        <v>70</v>
      </c>
      <c r="C48" t="s">
        <v>3</v>
      </c>
      <c r="D48" t="s">
        <v>207</v>
      </c>
      <c r="E48" t="s">
        <v>208</v>
      </c>
      <c r="F48">
        <v>103</v>
      </c>
      <c r="G48">
        <v>873</v>
      </c>
      <c r="H48">
        <v>1900</v>
      </c>
      <c r="I48">
        <v>3100</v>
      </c>
      <c r="J48">
        <v>4480</v>
      </c>
      <c r="K48">
        <v>6530</v>
      </c>
      <c r="L48">
        <v>9160</v>
      </c>
      <c r="M48">
        <v>12500</v>
      </c>
      <c r="N48" t="s">
        <v>59</v>
      </c>
    </row>
    <row r="49" spans="2:14" x14ac:dyDescent="0.25">
      <c r="B49" t="s">
        <v>70</v>
      </c>
      <c r="C49" t="s">
        <v>3</v>
      </c>
      <c r="D49" t="s">
        <v>62</v>
      </c>
      <c r="E49" t="s">
        <v>43</v>
      </c>
      <c r="F49">
        <v>0</v>
      </c>
      <c r="G49">
        <v>0</v>
      </c>
      <c r="H49">
        <v>3020</v>
      </c>
      <c r="I49">
        <v>10000</v>
      </c>
      <c r="J49">
        <v>23200</v>
      </c>
      <c r="K49">
        <v>51900</v>
      </c>
      <c r="L49">
        <v>118000</v>
      </c>
      <c r="M49">
        <v>231000</v>
      </c>
      <c r="N49" t="s">
        <v>60</v>
      </c>
    </row>
    <row r="50" spans="2:14" x14ac:dyDescent="0.25">
      <c r="B50" t="s">
        <v>70</v>
      </c>
      <c r="C50" t="s">
        <v>3</v>
      </c>
      <c r="D50" t="s">
        <v>62</v>
      </c>
      <c r="E50" t="s">
        <v>50</v>
      </c>
      <c r="F50">
        <v>0</v>
      </c>
      <c r="G50">
        <v>0</v>
      </c>
      <c r="H50">
        <v>15400</v>
      </c>
      <c r="I50">
        <v>39900</v>
      </c>
      <c r="J50">
        <v>70000</v>
      </c>
      <c r="K50">
        <v>113000</v>
      </c>
      <c r="L50">
        <v>177000</v>
      </c>
      <c r="M50">
        <v>241000</v>
      </c>
      <c r="N50" t="s">
        <v>60</v>
      </c>
    </row>
    <row r="51" spans="2:14" x14ac:dyDescent="0.25">
      <c r="B51" t="s">
        <v>70</v>
      </c>
      <c r="C51" t="s">
        <v>3</v>
      </c>
      <c r="D51" t="s">
        <v>62</v>
      </c>
      <c r="E51" t="s">
        <v>51</v>
      </c>
      <c r="F51">
        <v>0</v>
      </c>
      <c r="G51">
        <v>82600</v>
      </c>
      <c r="H51">
        <v>254000</v>
      </c>
      <c r="I51">
        <v>420000</v>
      </c>
      <c r="J51">
        <v>557000</v>
      </c>
      <c r="K51">
        <v>645000</v>
      </c>
      <c r="L51">
        <v>701000</v>
      </c>
      <c r="M51">
        <v>709000</v>
      </c>
      <c r="N51" t="s">
        <v>60</v>
      </c>
    </row>
    <row r="52" spans="2:14" x14ac:dyDescent="0.25">
      <c r="B52" t="s">
        <v>70</v>
      </c>
      <c r="C52" t="s">
        <v>3</v>
      </c>
      <c r="D52" t="s">
        <v>62</v>
      </c>
      <c r="E52" t="s">
        <v>45</v>
      </c>
      <c r="F52">
        <v>1040000</v>
      </c>
      <c r="G52">
        <v>1030000</v>
      </c>
      <c r="H52">
        <v>980000</v>
      </c>
      <c r="I52">
        <v>906000</v>
      </c>
      <c r="J52">
        <v>847000</v>
      </c>
      <c r="K52">
        <v>812000</v>
      </c>
      <c r="L52">
        <v>758000</v>
      </c>
      <c r="M52">
        <v>720000</v>
      </c>
      <c r="N52" t="s">
        <v>60</v>
      </c>
    </row>
    <row r="53" spans="2:14" x14ac:dyDescent="0.25">
      <c r="B53" t="s">
        <v>70</v>
      </c>
      <c r="C53" t="s">
        <v>3</v>
      </c>
      <c r="D53" t="s">
        <v>62</v>
      </c>
      <c r="E53" t="s">
        <v>63</v>
      </c>
      <c r="F53">
        <v>0</v>
      </c>
      <c r="G53">
        <v>447</v>
      </c>
      <c r="H53">
        <v>1130</v>
      </c>
      <c r="I53">
        <v>1690</v>
      </c>
      <c r="J53">
        <v>2060</v>
      </c>
      <c r="K53">
        <v>2430</v>
      </c>
      <c r="L53">
        <v>2790</v>
      </c>
      <c r="M53">
        <v>3020</v>
      </c>
      <c r="N53" t="s">
        <v>60</v>
      </c>
    </row>
    <row r="54" spans="2:14" x14ac:dyDescent="0.25">
      <c r="B54" t="s">
        <v>70</v>
      </c>
      <c r="C54" t="s">
        <v>3</v>
      </c>
      <c r="D54" t="s">
        <v>42</v>
      </c>
      <c r="E54" t="s">
        <v>43</v>
      </c>
      <c r="F54">
        <v>0</v>
      </c>
      <c r="G54">
        <v>0</v>
      </c>
      <c r="H54">
        <v>0</v>
      </c>
      <c r="I54">
        <v>0</v>
      </c>
      <c r="J54">
        <v>4.71</v>
      </c>
      <c r="K54">
        <v>37.700000000000003</v>
      </c>
      <c r="L54">
        <v>288</v>
      </c>
      <c r="M54">
        <v>2050</v>
      </c>
      <c r="N54" t="s">
        <v>59</v>
      </c>
    </row>
    <row r="55" spans="2:14" x14ac:dyDescent="0.25">
      <c r="B55" t="s">
        <v>70</v>
      </c>
      <c r="C55" t="s">
        <v>3</v>
      </c>
      <c r="D55" t="s">
        <v>42</v>
      </c>
      <c r="E55" t="s">
        <v>205</v>
      </c>
      <c r="F55">
        <v>0</v>
      </c>
      <c r="G55">
        <v>0</v>
      </c>
      <c r="H55">
        <v>0</v>
      </c>
      <c r="I55">
        <v>0</v>
      </c>
      <c r="J55">
        <v>0.98</v>
      </c>
      <c r="K55">
        <v>18.899999999999999</v>
      </c>
      <c r="L55">
        <v>265</v>
      </c>
      <c r="M55">
        <v>2770</v>
      </c>
      <c r="N55" t="s">
        <v>59</v>
      </c>
    </row>
    <row r="56" spans="2:14" x14ac:dyDescent="0.25">
      <c r="B56" t="s">
        <v>70</v>
      </c>
      <c r="C56" t="s">
        <v>3</v>
      </c>
      <c r="D56" t="s">
        <v>42</v>
      </c>
      <c r="E56" t="s">
        <v>45</v>
      </c>
      <c r="F56">
        <v>381000</v>
      </c>
      <c r="G56">
        <v>412000</v>
      </c>
      <c r="H56">
        <v>477000</v>
      </c>
      <c r="I56">
        <v>534000</v>
      </c>
      <c r="J56">
        <v>573000</v>
      </c>
      <c r="K56">
        <v>613000</v>
      </c>
      <c r="L56">
        <v>654000</v>
      </c>
      <c r="M56">
        <v>692000</v>
      </c>
      <c r="N56" t="s">
        <v>59</v>
      </c>
    </row>
    <row r="57" spans="2:14" x14ac:dyDescent="0.25">
      <c r="B57" t="s">
        <v>70</v>
      </c>
      <c r="C57" t="s">
        <v>3</v>
      </c>
      <c r="D57" t="s">
        <v>52</v>
      </c>
      <c r="E57" t="s">
        <v>45</v>
      </c>
      <c r="F57">
        <v>13600000</v>
      </c>
      <c r="G57">
        <v>13500000</v>
      </c>
      <c r="H57">
        <v>13100000</v>
      </c>
      <c r="I57">
        <v>10700000</v>
      </c>
      <c r="J57">
        <v>7130000</v>
      </c>
      <c r="K57">
        <v>6090000</v>
      </c>
      <c r="L57">
        <v>5890000</v>
      </c>
      <c r="M57">
        <v>5840000</v>
      </c>
      <c r="N57" t="s">
        <v>60</v>
      </c>
    </row>
    <row r="58" spans="2:14" x14ac:dyDescent="0.25">
      <c r="B58" t="s">
        <v>70</v>
      </c>
      <c r="C58" t="s">
        <v>3</v>
      </c>
      <c r="D58" t="s">
        <v>209</v>
      </c>
      <c r="E58" t="s">
        <v>209</v>
      </c>
      <c r="F58">
        <v>7690000</v>
      </c>
      <c r="G58">
        <v>7840000</v>
      </c>
      <c r="H58">
        <v>8170000</v>
      </c>
      <c r="I58">
        <v>8740000</v>
      </c>
      <c r="J58">
        <v>9190000</v>
      </c>
      <c r="K58">
        <v>9620000</v>
      </c>
      <c r="L58">
        <v>10000000</v>
      </c>
      <c r="M58">
        <v>10400000</v>
      </c>
      <c r="N58" t="s">
        <v>59</v>
      </c>
    </row>
    <row r="59" spans="2:14" x14ac:dyDescent="0.25">
      <c r="B59" t="s">
        <v>70</v>
      </c>
      <c r="C59" t="s">
        <v>3</v>
      </c>
      <c r="D59" t="s">
        <v>210</v>
      </c>
      <c r="E59" t="s">
        <v>43</v>
      </c>
      <c r="F59">
        <v>0</v>
      </c>
      <c r="G59">
        <v>67100</v>
      </c>
      <c r="H59">
        <v>251000</v>
      </c>
      <c r="I59">
        <v>656000</v>
      </c>
      <c r="J59">
        <v>1030000</v>
      </c>
      <c r="K59">
        <v>1300000</v>
      </c>
      <c r="L59">
        <v>1450000</v>
      </c>
      <c r="M59">
        <v>1510000</v>
      </c>
      <c r="N59" t="s">
        <v>59</v>
      </c>
    </row>
    <row r="60" spans="2:14" x14ac:dyDescent="0.25">
      <c r="B60" t="s">
        <v>70</v>
      </c>
      <c r="C60" t="s">
        <v>3</v>
      </c>
      <c r="D60" t="s">
        <v>210</v>
      </c>
      <c r="E60" t="s">
        <v>50</v>
      </c>
      <c r="F60">
        <v>0</v>
      </c>
      <c r="G60">
        <v>2060</v>
      </c>
      <c r="H60">
        <v>14500</v>
      </c>
      <c r="I60">
        <v>82800</v>
      </c>
      <c r="J60">
        <v>151000</v>
      </c>
      <c r="K60">
        <v>253000</v>
      </c>
      <c r="L60">
        <v>392000</v>
      </c>
      <c r="M60">
        <v>541000</v>
      </c>
      <c r="N60" t="s">
        <v>59</v>
      </c>
    </row>
    <row r="61" spans="2:14" x14ac:dyDescent="0.25">
      <c r="B61" t="s">
        <v>70</v>
      </c>
      <c r="C61" t="s">
        <v>3</v>
      </c>
      <c r="D61" t="s">
        <v>210</v>
      </c>
      <c r="E61" t="s">
        <v>51</v>
      </c>
      <c r="F61">
        <v>0</v>
      </c>
      <c r="G61">
        <v>322000</v>
      </c>
      <c r="H61">
        <v>812000</v>
      </c>
      <c r="I61">
        <v>1100000</v>
      </c>
      <c r="J61">
        <v>1190000</v>
      </c>
      <c r="K61">
        <v>1220000</v>
      </c>
      <c r="L61">
        <v>1230000</v>
      </c>
      <c r="M61">
        <v>1240000</v>
      </c>
      <c r="N61" t="s">
        <v>59</v>
      </c>
    </row>
    <row r="62" spans="2:14" x14ac:dyDescent="0.25">
      <c r="B62" t="s">
        <v>70</v>
      </c>
      <c r="C62" t="s">
        <v>3</v>
      </c>
      <c r="D62" t="s">
        <v>210</v>
      </c>
      <c r="E62" t="s">
        <v>45</v>
      </c>
      <c r="F62">
        <v>3470000</v>
      </c>
      <c r="G62">
        <v>3110000</v>
      </c>
      <c r="H62">
        <v>2560000</v>
      </c>
      <c r="I62">
        <v>2090000</v>
      </c>
      <c r="J62">
        <v>1800000</v>
      </c>
      <c r="K62">
        <v>1640000</v>
      </c>
      <c r="L62">
        <v>1550000</v>
      </c>
      <c r="M62">
        <v>1510000</v>
      </c>
      <c r="N62" t="s">
        <v>59</v>
      </c>
    </row>
    <row r="63" spans="2:14" x14ac:dyDescent="0.25">
      <c r="B63" t="s">
        <v>70</v>
      </c>
      <c r="C63" t="s">
        <v>3</v>
      </c>
      <c r="D63" t="s">
        <v>211</v>
      </c>
      <c r="E63" t="s">
        <v>43</v>
      </c>
      <c r="F63">
        <v>0</v>
      </c>
      <c r="G63">
        <v>0</v>
      </c>
      <c r="H63">
        <v>4190</v>
      </c>
      <c r="I63">
        <v>9780</v>
      </c>
      <c r="J63">
        <v>14900</v>
      </c>
      <c r="K63">
        <v>20400</v>
      </c>
      <c r="L63">
        <v>27100</v>
      </c>
      <c r="M63">
        <v>33000</v>
      </c>
      <c r="N63" t="s">
        <v>60</v>
      </c>
    </row>
    <row r="64" spans="2:14" x14ac:dyDescent="0.25">
      <c r="B64" t="s">
        <v>70</v>
      </c>
      <c r="C64" t="s">
        <v>3</v>
      </c>
      <c r="D64" t="s">
        <v>211</v>
      </c>
      <c r="E64" t="s">
        <v>50</v>
      </c>
      <c r="F64">
        <v>0</v>
      </c>
      <c r="G64">
        <v>0</v>
      </c>
      <c r="H64">
        <v>1540</v>
      </c>
      <c r="I64">
        <v>4330</v>
      </c>
      <c r="J64">
        <v>6960</v>
      </c>
      <c r="K64">
        <v>10200</v>
      </c>
      <c r="L64">
        <v>14600</v>
      </c>
      <c r="M64">
        <v>19000</v>
      </c>
      <c r="N64" t="s">
        <v>60</v>
      </c>
    </row>
    <row r="65" spans="2:14" x14ac:dyDescent="0.25">
      <c r="B65" t="s">
        <v>70</v>
      </c>
      <c r="C65" t="s">
        <v>3</v>
      </c>
      <c r="D65" t="s">
        <v>211</v>
      </c>
      <c r="E65" t="s">
        <v>51</v>
      </c>
      <c r="F65">
        <v>0</v>
      </c>
      <c r="G65">
        <v>4290</v>
      </c>
      <c r="H65">
        <v>15200</v>
      </c>
      <c r="I65">
        <v>23600</v>
      </c>
      <c r="J65">
        <v>29600</v>
      </c>
      <c r="K65">
        <v>32100</v>
      </c>
      <c r="L65">
        <v>33700</v>
      </c>
      <c r="M65">
        <v>34000</v>
      </c>
      <c r="N65" t="s">
        <v>60</v>
      </c>
    </row>
    <row r="66" spans="2:14" x14ac:dyDescent="0.25">
      <c r="B66" t="s">
        <v>70</v>
      </c>
      <c r="C66" t="s">
        <v>3</v>
      </c>
      <c r="D66" t="s">
        <v>211</v>
      </c>
      <c r="E66" t="s">
        <v>45</v>
      </c>
      <c r="F66">
        <v>66200</v>
      </c>
      <c r="G66">
        <v>65600</v>
      </c>
      <c r="H66">
        <v>70400</v>
      </c>
      <c r="I66">
        <v>61400</v>
      </c>
      <c r="J66">
        <v>42000</v>
      </c>
      <c r="K66">
        <v>36800</v>
      </c>
      <c r="L66">
        <v>33700</v>
      </c>
      <c r="M66">
        <v>32600</v>
      </c>
      <c r="N66" t="s">
        <v>60</v>
      </c>
    </row>
    <row r="67" spans="2:14" x14ac:dyDescent="0.25">
      <c r="B67" t="s">
        <v>70</v>
      </c>
      <c r="C67" t="s">
        <v>3</v>
      </c>
      <c r="D67" t="s">
        <v>211</v>
      </c>
      <c r="E67" t="s">
        <v>63</v>
      </c>
      <c r="F67">
        <v>0</v>
      </c>
      <c r="G67">
        <v>19.8</v>
      </c>
      <c r="H67">
        <v>55.9</v>
      </c>
      <c r="I67">
        <v>80.3</v>
      </c>
      <c r="J67">
        <v>96.6</v>
      </c>
      <c r="K67">
        <v>111</v>
      </c>
      <c r="L67">
        <v>132</v>
      </c>
      <c r="M67">
        <v>153</v>
      </c>
      <c r="N67" t="s">
        <v>60</v>
      </c>
    </row>
    <row r="68" spans="2:14" x14ac:dyDescent="0.25">
      <c r="B68" t="s">
        <v>70</v>
      </c>
      <c r="C68" t="s">
        <v>3</v>
      </c>
      <c r="D68" t="s">
        <v>64</v>
      </c>
      <c r="E68" t="s">
        <v>43</v>
      </c>
      <c r="F68">
        <v>0</v>
      </c>
      <c r="G68">
        <v>0</v>
      </c>
      <c r="H68">
        <v>28800</v>
      </c>
      <c r="I68">
        <v>64000</v>
      </c>
      <c r="J68">
        <v>98700</v>
      </c>
      <c r="K68">
        <v>140000</v>
      </c>
      <c r="L68">
        <v>196000</v>
      </c>
      <c r="M68">
        <v>252000</v>
      </c>
      <c r="N68" t="s">
        <v>60</v>
      </c>
    </row>
    <row r="69" spans="2:14" x14ac:dyDescent="0.25">
      <c r="B69" t="s">
        <v>70</v>
      </c>
      <c r="C69" t="s">
        <v>3</v>
      </c>
      <c r="D69" t="s">
        <v>64</v>
      </c>
      <c r="E69" t="s">
        <v>50</v>
      </c>
      <c r="F69">
        <v>0</v>
      </c>
      <c r="G69">
        <v>0</v>
      </c>
      <c r="H69">
        <v>23500</v>
      </c>
      <c r="I69">
        <v>51500</v>
      </c>
      <c r="J69">
        <v>78200</v>
      </c>
      <c r="K69">
        <v>109000</v>
      </c>
      <c r="L69">
        <v>148000</v>
      </c>
      <c r="M69">
        <v>184000</v>
      </c>
      <c r="N69" t="s">
        <v>60</v>
      </c>
    </row>
    <row r="70" spans="2:14" x14ac:dyDescent="0.25">
      <c r="B70" t="s">
        <v>70</v>
      </c>
      <c r="C70" t="s">
        <v>3</v>
      </c>
      <c r="D70" t="s">
        <v>64</v>
      </c>
      <c r="E70" t="s">
        <v>51</v>
      </c>
      <c r="F70">
        <v>0</v>
      </c>
      <c r="G70">
        <v>53600</v>
      </c>
      <c r="H70">
        <v>135000</v>
      </c>
      <c r="I70">
        <v>205000</v>
      </c>
      <c r="J70">
        <v>254000</v>
      </c>
      <c r="K70">
        <v>278000</v>
      </c>
      <c r="L70">
        <v>286000</v>
      </c>
      <c r="M70">
        <v>283000</v>
      </c>
      <c r="N70" t="s">
        <v>60</v>
      </c>
    </row>
    <row r="71" spans="2:14" x14ac:dyDescent="0.25">
      <c r="B71" t="s">
        <v>70</v>
      </c>
      <c r="C71" t="s">
        <v>3</v>
      </c>
      <c r="D71" t="s">
        <v>64</v>
      </c>
      <c r="E71" t="s">
        <v>45</v>
      </c>
      <c r="F71">
        <v>591000</v>
      </c>
      <c r="G71">
        <v>575000</v>
      </c>
      <c r="H71">
        <v>516000</v>
      </c>
      <c r="I71">
        <v>450000</v>
      </c>
      <c r="J71">
        <v>404000</v>
      </c>
      <c r="K71">
        <v>377000</v>
      </c>
      <c r="L71">
        <v>347000</v>
      </c>
      <c r="M71">
        <v>337000</v>
      </c>
      <c r="N71" t="s">
        <v>60</v>
      </c>
    </row>
    <row r="72" spans="2:14" x14ac:dyDescent="0.25">
      <c r="B72" t="s">
        <v>70</v>
      </c>
      <c r="C72" t="s">
        <v>3</v>
      </c>
      <c r="D72" t="s">
        <v>64</v>
      </c>
      <c r="E72" t="s">
        <v>63</v>
      </c>
      <c r="F72">
        <v>0</v>
      </c>
      <c r="G72">
        <v>225</v>
      </c>
      <c r="H72">
        <v>468</v>
      </c>
      <c r="I72">
        <v>647</v>
      </c>
      <c r="J72">
        <v>753</v>
      </c>
      <c r="K72">
        <v>848</v>
      </c>
      <c r="L72">
        <v>939</v>
      </c>
      <c r="M72">
        <v>1010</v>
      </c>
      <c r="N72" t="s">
        <v>60</v>
      </c>
    </row>
    <row r="73" spans="2:14" x14ac:dyDescent="0.25">
      <c r="B73" t="s">
        <v>70</v>
      </c>
      <c r="C73" t="s">
        <v>3</v>
      </c>
      <c r="D73" t="s">
        <v>212</v>
      </c>
      <c r="E73" t="s">
        <v>45</v>
      </c>
      <c r="F73">
        <v>5290</v>
      </c>
      <c r="G73">
        <v>5500</v>
      </c>
      <c r="H73">
        <v>5810</v>
      </c>
      <c r="I73">
        <v>6130</v>
      </c>
      <c r="J73">
        <v>6410</v>
      </c>
      <c r="K73">
        <v>6710</v>
      </c>
      <c r="L73">
        <v>6990</v>
      </c>
      <c r="M73">
        <v>7280</v>
      </c>
      <c r="N73" t="s">
        <v>59</v>
      </c>
    </row>
    <row r="74" spans="2:14" x14ac:dyDescent="0.25">
      <c r="B74" t="s">
        <v>70</v>
      </c>
      <c r="C74" t="s">
        <v>3</v>
      </c>
      <c r="D74" t="s">
        <v>213</v>
      </c>
      <c r="E74" t="s">
        <v>213</v>
      </c>
      <c r="F74">
        <v>48800</v>
      </c>
      <c r="G74">
        <v>48300</v>
      </c>
      <c r="H74">
        <v>47600</v>
      </c>
      <c r="I74">
        <v>47300</v>
      </c>
      <c r="J74">
        <v>47200</v>
      </c>
      <c r="K74">
        <v>47100</v>
      </c>
      <c r="L74">
        <v>46600</v>
      </c>
      <c r="M74">
        <v>46200</v>
      </c>
      <c r="N74" t="s">
        <v>59</v>
      </c>
    </row>
    <row r="75" spans="2:14" x14ac:dyDescent="0.25">
      <c r="B75" t="s">
        <v>70</v>
      </c>
      <c r="C75" t="s">
        <v>3</v>
      </c>
      <c r="D75" t="s">
        <v>214</v>
      </c>
      <c r="E75" t="s">
        <v>214</v>
      </c>
      <c r="F75">
        <v>9960000</v>
      </c>
      <c r="G75">
        <v>10500000</v>
      </c>
      <c r="H75">
        <v>11300000</v>
      </c>
      <c r="I75">
        <v>12000000</v>
      </c>
      <c r="J75">
        <v>12600000</v>
      </c>
      <c r="K75">
        <v>13300000</v>
      </c>
      <c r="L75">
        <v>13900000</v>
      </c>
      <c r="M75">
        <v>14500000</v>
      </c>
      <c r="N75" t="s">
        <v>60</v>
      </c>
    </row>
    <row r="76" spans="2:14" x14ac:dyDescent="0.25">
      <c r="B76" t="s">
        <v>70</v>
      </c>
      <c r="C76" t="s">
        <v>3</v>
      </c>
      <c r="D76" t="s">
        <v>44</v>
      </c>
      <c r="E76" t="s">
        <v>43</v>
      </c>
      <c r="F76">
        <v>0</v>
      </c>
      <c r="G76">
        <v>0</v>
      </c>
      <c r="H76">
        <v>0</v>
      </c>
      <c r="I76">
        <v>0</v>
      </c>
      <c r="J76">
        <v>12900</v>
      </c>
      <c r="K76">
        <v>33900</v>
      </c>
      <c r="L76">
        <v>88600</v>
      </c>
      <c r="M76">
        <v>186000</v>
      </c>
      <c r="N76" t="s">
        <v>60</v>
      </c>
    </row>
    <row r="77" spans="2:14" x14ac:dyDescent="0.25">
      <c r="B77" t="s">
        <v>70</v>
      </c>
      <c r="C77" t="s">
        <v>3</v>
      </c>
      <c r="D77" t="s">
        <v>44</v>
      </c>
      <c r="E77" t="s">
        <v>50</v>
      </c>
      <c r="F77">
        <v>0</v>
      </c>
      <c r="G77">
        <v>0</v>
      </c>
      <c r="H77">
        <v>0</v>
      </c>
      <c r="I77">
        <v>0</v>
      </c>
      <c r="J77">
        <v>6440</v>
      </c>
      <c r="K77">
        <v>21300</v>
      </c>
      <c r="L77">
        <v>64300</v>
      </c>
      <c r="M77">
        <v>150000</v>
      </c>
      <c r="N77" t="s">
        <v>60</v>
      </c>
    </row>
    <row r="78" spans="2:14" x14ac:dyDescent="0.25">
      <c r="B78" t="s">
        <v>70</v>
      </c>
      <c r="C78" t="s">
        <v>3</v>
      </c>
      <c r="D78" t="s">
        <v>44</v>
      </c>
      <c r="E78" t="s">
        <v>51</v>
      </c>
      <c r="F78">
        <v>0</v>
      </c>
      <c r="G78">
        <v>58500</v>
      </c>
      <c r="H78">
        <v>201000</v>
      </c>
      <c r="I78">
        <v>528000</v>
      </c>
      <c r="J78">
        <v>885000</v>
      </c>
      <c r="K78">
        <v>1060000</v>
      </c>
      <c r="L78">
        <v>1130000</v>
      </c>
      <c r="M78">
        <v>1130000</v>
      </c>
      <c r="N78" t="s">
        <v>60</v>
      </c>
    </row>
    <row r="79" spans="2:14" x14ac:dyDescent="0.25">
      <c r="B79" t="s">
        <v>70</v>
      </c>
      <c r="C79" t="s">
        <v>3</v>
      </c>
      <c r="D79" t="s">
        <v>52</v>
      </c>
      <c r="E79" t="s">
        <v>43</v>
      </c>
      <c r="F79">
        <v>0</v>
      </c>
      <c r="G79">
        <v>0</v>
      </c>
      <c r="H79">
        <v>0</v>
      </c>
      <c r="I79">
        <v>0</v>
      </c>
      <c r="J79">
        <v>1380</v>
      </c>
      <c r="K79">
        <v>3920</v>
      </c>
      <c r="L79">
        <v>11400</v>
      </c>
      <c r="M79">
        <v>27500</v>
      </c>
      <c r="N79" t="s">
        <v>60</v>
      </c>
    </row>
    <row r="80" spans="2:14" x14ac:dyDescent="0.25">
      <c r="B80" t="s">
        <v>70</v>
      </c>
      <c r="C80" t="s">
        <v>3</v>
      </c>
      <c r="D80" t="s">
        <v>52</v>
      </c>
      <c r="E80" t="s">
        <v>50</v>
      </c>
      <c r="F80">
        <v>0</v>
      </c>
      <c r="G80">
        <v>0</v>
      </c>
      <c r="H80">
        <v>0</v>
      </c>
      <c r="I80">
        <v>0</v>
      </c>
      <c r="J80">
        <v>17000</v>
      </c>
      <c r="K80">
        <v>67100</v>
      </c>
      <c r="L80">
        <v>254000</v>
      </c>
      <c r="M80">
        <v>775000</v>
      </c>
      <c r="N80" t="s">
        <v>60</v>
      </c>
    </row>
    <row r="81" spans="2:14" x14ac:dyDescent="0.25">
      <c r="B81" t="s">
        <v>70</v>
      </c>
      <c r="C81" t="s">
        <v>3</v>
      </c>
      <c r="D81" t="s">
        <v>52</v>
      </c>
      <c r="E81" t="s">
        <v>51</v>
      </c>
      <c r="F81">
        <v>0</v>
      </c>
      <c r="G81">
        <v>451000</v>
      </c>
      <c r="H81">
        <v>1650000</v>
      </c>
      <c r="I81">
        <v>4960000</v>
      </c>
      <c r="J81">
        <v>9610000</v>
      </c>
      <c r="K81">
        <v>11400000</v>
      </c>
      <c r="L81">
        <v>12300000</v>
      </c>
      <c r="M81">
        <v>12700000</v>
      </c>
      <c r="N81" t="s">
        <v>60</v>
      </c>
    </row>
    <row r="82" spans="2:14" x14ac:dyDescent="0.25">
      <c r="B82" t="s">
        <v>70</v>
      </c>
      <c r="C82" t="s">
        <v>3</v>
      </c>
      <c r="D82" t="s">
        <v>212</v>
      </c>
      <c r="E82" t="s">
        <v>208</v>
      </c>
      <c r="F82">
        <v>17600</v>
      </c>
      <c r="G82">
        <v>19000</v>
      </c>
      <c r="H82">
        <v>20200</v>
      </c>
      <c r="I82">
        <v>21000</v>
      </c>
      <c r="J82">
        <v>21900</v>
      </c>
      <c r="K82">
        <v>22600</v>
      </c>
      <c r="L82">
        <v>23400</v>
      </c>
      <c r="M82">
        <v>24100</v>
      </c>
      <c r="N82" t="s">
        <v>59</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080E-3D70-4324-B172-0AC57724B9B7}">
  <dimension ref="A1:L27"/>
  <sheetViews>
    <sheetView workbookViewId="0">
      <selection activeCell="A2" sqref="A2"/>
    </sheetView>
  </sheetViews>
  <sheetFormatPr defaultRowHeight="15" x14ac:dyDescent="0.25"/>
  <sheetData>
    <row r="1" spans="1:1" ht="18.75" x14ac:dyDescent="0.25">
      <c r="A1" s="10" t="s">
        <v>1265</v>
      </c>
    </row>
    <row r="26" spans="2:12" x14ac:dyDescent="0.25">
      <c r="B26" t="s">
        <v>0</v>
      </c>
      <c r="C26" t="s">
        <v>1</v>
      </c>
      <c r="D26">
        <v>2015</v>
      </c>
      <c r="E26">
        <v>2020</v>
      </c>
      <c r="F26">
        <v>2025</v>
      </c>
      <c r="G26">
        <v>2030</v>
      </c>
      <c r="H26">
        <v>2035</v>
      </c>
      <c r="I26">
        <v>2040</v>
      </c>
      <c r="J26">
        <v>2045</v>
      </c>
      <c r="K26">
        <v>2050</v>
      </c>
      <c r="L26" t="s">
        <v>2</v>
      </c>
    </row>
    <row r="27" spans="2:12" x14ac:dyDescent="0.25">
      <c r="B27" t="s">
        <v>70</v>
      </c>
      <c r="C27" t="s">
        <v>3</v>
      </c>
      <c r="D27">
        <v>1420</v>
      </c>
      <c r="E27">
        <v>1240</v>
      </c>
      <c r="F27">
        <v>1190</v>
      </c>
      <c r="G27">
        <v>1120</v>
      </c>
      <c r="H27">
        <v>1080</v>
      </c>
      <c r="I27">
        <v>1070</v>
      </c>
      <c r="J27">
        <v>1040</v>
      </c>
      <c r="K27">
        <v>1030</v>
      </c>
      <c r="L27" t="s">
        <v>4</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A91F-6EDB-4D54-B24C-8FD696E50560}">
  <dimension ref="A1:M51"/>
  <sheetViews>
    <sheetView workbookViewId="0">
      <selection activeCell="A2" sqref="A2"/>
    </sheetView>
  </sheetViews>
  <sheetFormatPr defaultRowHeight="15" x14ac:dyDescent="0.25"/>
  <sheetData>
    <row r="1" spans="1:1" ht="18.75" x14ac:dyDescent="0.25">
      <c r="A1" s="10" t="s">
        <v>1266</v>
      </c>
    </row>
    <row r="27" spans="4:13" x14ac:dyDescent="0.25">
      <c r="D27" t="s">
        <v>20</v>
      </c>
      <c r="E27">
        <v>2015</v>
      </c>
      <c r="F27">
        <v>2020</v>
      </c>
      <c r="G27">
        <v>2025</v>
      </c>
      <c r="H27">
        <v>2030</v>
      </c>
      <c r="I27">
        <v>2035</v>
      </c>
      <c r="J27">
        <v>2040</v>
      </c>
      <c r="K27">
        <v>2045</v>
      </c>
      <c r="L27">
        <v>2050</v>
      </c>
      <c r="M27" t="s">
        <v>2</v>
      </c>
    </row>
    <row r="28" spans="4:13" x14ac:dyDescent="0.25">
      <c r="D28" t="s">
        <v>21</v>
      </c>
      <c r="E28">
        <v>-89.4</v>
      </c>
      <c r="F28">
        <v>-90.5</v>
      </c>
      <c r="G28">
        <v>-85.1</v>
      </c>
      <c r="H28">
        <v>-82.3</v>
      </c>
      <c r="I28">
        <v>-80</v>
      </c>
      <c r="J28">
        <v>-93.9</v>
      </c>
      <c r="K28">
        <v>-115</v>
      </c>
      <c r="L28">
        <v>-131</v>
      </c>
      <c r="M28" t="s">
        <v>4</v>
      </c>
    </row>
    <row r="29" spans="4:13" x14ac:dyDescent="0.25">
      <c r="D29" t="s">
        <v>22</v>
      </c>
      <c r="E29">
        <v>58.1</v>
      </c>
      <c r="F29">
        <v>56.7</v>
      </c>
      <c r="G29">
        <v>56.4</v>
      </c>
      <c r="H29">
        <v>57.2</v>
      </c>
      <c r="I29">
        <v>58.2</v>
      </c>
      <c r="J29">
        <v>59.2</v>
      </c>
      <c r="K29">
        <v>58.8</v>
      </c>
      <c r="L29">
        <v>60.6</v>
      </c>
      <c r="M29" t="s">
        <v>4</v>
      </c>
    </row>
    <row r="30" spans="4:13" x14ac:dyDescent="0.25">
      <c r="D30" t="s">
        <v>23</v>
      </c>
      <c r="E30">
        <v>542</v>
      </c>
      <c r="F30">
        <v>375</v>
      </c>
      <c r="G30">
        <v>359</v>
      </c>
      <c r="H30">
        <v>326</v>
      </c>
      <c r="I30">
        <v>318</v>
      </c>
      <c r="J30">
        <v>319</v>
      </c>
      <c r="K30">
        <v>318</v>
      </c>
      <c r="L30">
        <v>318</v>
      </c>
      <c r="M30" t="s">
        <v>4</v>
      </c>
    </row>
    <row r="31" spans="4:13" x14ac:dyDescent="0.25">
      <c r="D31" t="s">
        <v>24</v>
      </c>
      <c r="E31">
        <f>E42+E51</f>
        <v>61</v>
      </c>
      <c r="F31">
        <f t="shared" ref="F31:L31" si="0">F42+F51</f>
        <v>57.7</v>
      </c>
      <c r="G31">
        <f t="shared" si="0"/>
        <v>55.7</v>
      </c>
      <c r="H31">
        <f t="shared" si="0"/>
        <v>58.6</v>
      </c>
      <c r="I31">
        <f t="shared" si="0"/>
        <v>62.1</v>
      </c>
      <c r="J31">
        <f t="shared" si="0"/>
        <v>70.891999999999996</v>
      </c>
      <c r="K31">
        <f t="shared" si="0"/>
        <v>83.509999999999991</v>
      </c>
      <c r="L31">
        <f t="shared" si="0"/>
        <v>95.6</v>
      </c>
      <c r="M31" t="s">
        <v>4</v>
      </c>
    </row>
    <row r="32" spans="4:13" x14ac:dyDescent="0.25">
      <c r="D32" t="s">
        <v>25</v>
      </c>
      <c r="E32">
        <v>220</v>
      </c>
      <c r="F32">
        <v>232</v>
      </c>
      <c r="G32">
        <v>237</v>
      </c>
      <c r="H32">
        <v>246</v>
      </c>
      <c r="I32">
        <v>254</v>
      </c>
      <c r="J32">
        <v>262</v>
      </c>
      <c r="K32">
        <v>270</v>
      </c>
      <c r="L32">
        <v>274</v>
      </c>
      <c r="M32" t="s">
        <v>4</v>
      </c>
    </row>
    <row r="33" spans="2:13" x14ac:dyDescent="0.25">
      <c r="D33" t="s">
        <v>26</v>
      </c>
      <c r="E33">
        <v>85.6</v>
      </c>
      <c r="F33">
        <v>81</v>
      </c>
      <c r="G33">
        <v>76.5</v>
      </c>
      <c r="H33">
        <v>71.099999999999994</v>
      </c>
      <c r="I33">
        <v>64.3</v>
      </c>
      <c r="J33">
        <v>59.9</v>
      </c>
      <c r="K33">
        <v>56.4</v>
      </c>
      <c r="L33">
        <v>53.6</v>
      </c>
      <c r="M33" t="s">
        <v>4</v>
      </c>
    </row>
    <row r="34" spans="2:13" x14ac:dyDescent="0.25">
      <c r="D34" t="s">
        <v>27</v>
      </c>
      <c r="E34">
        <v>108</v>
      </c>
      <c r="F34">
        <v>113</v>
      </c>
      <c r="G34">
        <v>117</v>
      </c>
      <c r="H34">
        <v>118</v>
      </c>
      <c r="I34">
        <v>116</v>
      </c>
      <c r="J34">
        <v>120</v>
      </c>
      <c r="K34">
        <v>122</v>
      </c>
      <c r="L34">
        <v>121</v>
      </c>
      <c r="M34" t="s">
        <v>4</v>
      </c>
    </row>
    <row r="35" spans="2:13" x14ac:dyDescent="0.25">
      <c r="D35" t="s">
        <v>28</v>
      </c>
      <c r="E35">
        <v>150</v>
      </c>
      <c r="F35">
        <v>157</v>
      </c>
      <c r="G35">
        <v>156</v>
      </c>
      <c r="H35">
        <v>146</v>
      </c>
      <c r="I35">
        <v>135</v>
      </c>
      <c r="J35">
        <v>126</v>
      </c>
      <c r="K35">
        <v>113</v>
      </c>
      <c r="L35">
        <v>103</v>
      </c>
      <c r="M35" t="s">
        <v>4</v>
      </c>
    </row>
    <row r="36" spans="2:13" x14ac:dyDescent="0.25">
      <c r="D36" t="s">
        <v>29</v>
      </c>
      <c r="E36">
        <v>280</v>
      </c>
      <c r="F36">
        <v>255</v>
      </c>
      <c r="G36">
        <v>217</v>
      </c>
      <c r="H36">
        <v>181</v>
      </c>
      <c r="I36">
        <v>157</v>
      </c>
      <c r="J36">
        <v>144</v>
      </c>
      <c r="K36">
        <v>138</v>
      </c>
      <c r="L36">
        <v>137</v>
      </c>
      <c r="M36" t="s">
        <v>4</v>
      </c>
    </row>
    <row r="38" spans="2:13" x14ac:dyDescent="0.25">
      <c r="B38" t="s">
        <v>0</v>
      </c>
      <c r="C38" t="s">
        <v>1</v>
      </c>
      <c r="D38" t="s">
        <v>20</v>
      </c>
      <c r="E38">
        <v>2015</v>
      </c>
      <c r="F38">
        <v>2020</v>
      </c>
      <c r="G38">
        <v>2025</v>
      </c>
      <c r="H38">
        <v>2030</v>
      </c>
      <c r="I38">
        <v>2035</v>
      </c>
      <c r="J38">
        <v>2040</v>
      </c>
      <c r="K38">
        <v>2045</v>
      </c>
      <c r="L38">
        <v>2050</v>
      </c>
      <c r="M38" t="s">
        <v>2</v>
      </c>
    </row>
    <row r="39" spans="2:13" x14ac:dyDescent="0.25">
      <c r="B39" t="s">
        <v>70</v>
      </c>
      <c r="C39" t="s">
        <v>3</v>
      </c>
      <c r="D39" t="s">
        <v>21</v>
      </c>
      <c r="E39">
        <v>-89.4</v>
      </c>
      <c r="F39">
        <v>-90.5</v>
      </c>
      <c r="G39">
        <v>-85.1</v>
      </c>
      <c r="H39">
        <v>-82.3</v>
      </c>
      <c r="I39">
        <v>-80</v>
      </c>
      <c r="J39">
        <v>-93.9</v>
      </c>
      <c r="K39">
        <v>-115</v>
      </c>
      <c r="L39">
        <v>-131</v>
      </c>
      <c r="M39" t="s">
        <v>4</v>
      </c>
    </row>
    <row r="40" spans="2:13" x14ac:dyDescent="0.25">
      <c r="B40" t="s">
        <v>70</v>
      </c>
      <c r="C40" t="s">
        <v>3</v>
      </c>
      <c r="D40" t="s">
        <v>22</v>
      </c>
      <c r="E40">
        <v>58.1</v>
      </c>
      <c r="F40">
        <v>56.7</v>
      </c>
      <c r="G40">
        <v>56.4</v>
      </c>
      <c r="H40">
        <v>57.2</v>
      </c>
      <c r="I40">
        <v>58.2</v>
      </c>
      <c r="J40">
        <v>59.2</v>
      </c>
      <c r="K40">
        <v>58.8</v>
      </c>
      <c r="L40">
        <v>60.6</v>
      </c>
      <c r="M40" t="s">
        <v>4</v>
      </c>
    </row>
    <row r="41" spans="2:13" x14ac:dyDescent="0.25">
      <c r="B41" t="s">
        <v>70</v>
      </c>
      <c r="C41" t="s">
        <v>3</v>
      </c>
      <c r="D41" t="s">
        <v>23</v>
      </c>
      <c r="E41">
        <v>542</v>
      </c>
      <c r="F41">
        <v>375</v>
      </c>
      <c r="G41">
        <v>359</v>
      </c>
      <c r="H41">
        <v>326</v>
      </c>
      <c r="I41">
        <v>318</v>
      </c>
      <c r="J41">
        <v>319</v>
      </c>
      <c r="K41">
        <v>318</v>
      </c>
      <c r="L41">
        <v>318</v>
      </c>
      <c r="M41" t="s">
        <v>4</v>
      </c>
    </row>
    <row r="42" spans="2:13" x14ac:dyDescent="0.25">
      <c r="B42" t="s">
        <v>70</v>
      </c>
      <c r="C42" t="s">
        <v>3</v>
      </c>
      <c r="D42" t="s">
        <v>24</v>
      </c>
      <c r="E42">
        <v>61</v>
      </c>
      <c r="F42">
        <v>57.7</v>
      </c>
      <c r="G42">
        <v>55.7</v>
      </c>
      <c r="H42">
        <v>58.6</v>
      </c>
      <c r="I42">
        <v>62.1</v>
      </c>
      <c r="J42">
        <v>70.5</v>
      </c>
      <c r="K42">
        <v>82.3</v>
      </c>
      <c r="L42">
        <v>94.5</v>
      </c>
      <c r="M42" t="s">
        <v>4</v>
      </c>
    </row>
    <row r="43" spans="2:13" x14ac:dyDescent="0.25">
      <c r="B43" t="s">
        <v>70</v>
      </c>
      <c r="C43" t="s">
        <v>3</v>
      </c>
      <c r="D43" t="s">
        <v>25</v>
      </c>
      <c r="E43">
        <v>220</v>
      </c>
      <c r="F43">
        <v>232</v>
      </c>
      <c r="G43">
        <v>237</v>
      </c>
      <c r="H43">
        <v>246</v>
      </c>
      <c r="I43">
        <v>254</v>
      </c>
      <c r="J43">
        <v>262</v>
      </c>
      <c r="K43">
        <v>270</v>
      </c>
      <c r="L43">
        <v>274</v>
      </c>
      <c r="M43" t="s">
        <v>4</v>
      </c>
    </row>
    <row r="44" spans="2:13" x14ac:dyDescent="0.25">
      <c r="B44" t="s">
        <v>70</v>
      </c>
      <c r="C44" t="s">
        <v>3</v>
      </c>
      <c r="D44" t="s">
        <v>26</v>
      </c>
      <c r="E44">
        <v>85.6</v>
      </c>
      <c r="F44">
        <v>81</v>
      </c>
      <c r="G44">
        <v>76.5</v>
      </c>
      <c r="H44">
        <v>71.099999999999994</v>
      </c>
      <c r="I44">
        <v>64.3</v>
      </c>
      <c r="J44">
        <v>59.9</v>
      </c>
      <c r="K44">
        <v>56.4</v>
      </c>
      <c r="L44">
        <v>53.6</v>
      </c>
      <c r="M44" t="s">
        <v>4</v>
      </c>
    </row>
    <row r="45" spans="2:13" x14ac:dyDescent="0.25">
      <c r="B45" t="s">
        <v>70</v>
      </c>
      <c r="C45" t="s">
        <v>3</v>
      </c>
      <c r="D45" t="s">
        <v>27</v>
      </c>
      <c r="E45">
        <v>108</v>
      </c>
      <c r="F45">
        <v>113</v>
      </c>
      <c r="G45">
        <v>117</v>
      </c>
      <c r="H45">
        <v>118</v>
      </c>
      <c r="I45">
        <v>116</v>
      </c>
      <c r="J45">
        <v>120</v>
      </c>
      <c r="K45">
        <v>122</v>
      </c>
      <c r="L45">
        <v>121</v>
      </c>
      <c r="M45" t="s">
        <v>4</v>
      </c>
    </row>
    <row r="46" spans="2:13" x14ac:dyDescent="0.25">
      <c r="B46" t="s">
        <v>70</v>
      </c>
      <c r="C46" t="s">
        <v>3</v>
      </c>
      <c r="D46" t="s">
        <v>28</v>
      </c>
      <c r="E46">
        <v>150</v>
      </c>
      <c r="F46">
        <v>157</v>
      </c>
      <c r="G46">
        <v>156</v>
      </c>
      <c r="H46">
        <v>146</v>
      </c>
      <c r="I46">
        <v>135</v>
      </c>
      <c r="J46">
        <v>126</v>
      </c>
      <c r="K46">
        <v>113</v>
      </c>
      <c r="L46">
        <v>103</v>
      </c>
      <c r="M46" t="s">
        <v>4</v>
      </c>
    </row>
    <row r="47" spans="2:13" x14ac:dyDescent="0.25">
      <c r="B47" t="s">
        <v>70</v>
      </c>
      <c r="C47" t="s">
        <v>3</v>
      </c>
      <c r="D47" t="s">
        <v>29</v>
      </c>
      <c r="E47">
        <v>280</v>
      </c>
      <c r="F47">
        <v>255</v>
      </c>
      <c r="G47">
        <v>217</v>
      </c>
      <c r="H47">
        <v>181</v>
      </c>
      <c r="I47">
        <v>157</v>
      </c>
      <c r="J47">
        <v>144</v>
      </c>
      <c r="K47">
        <v>138</v>
      </c>
      <c r="L47">
        <v>137</v>
      </c>
      <c r="M47" t="s">
        <v>4</v>
      </c>
    </row>
    <row r="50" spans="1:13" x14ac:dyDescent="0.25">
      <c r="A50" t="s">
        <v>0</v>
      </c>
      <c r="B50" t="s">
        <v>1</v>
      </c>
      <c r="C50" t="s">
        <v>215</v>
      </c>
      <c r="D50" t="s">
        <v>216</v>
      </c>
      <c r="E50">
        <v>2015</v>
      </c>
      <c r="F50">
        <v>2020</v>
      </c>
      <c r="G50">
        <v>2025</v>
      </c>
      <c r="H50">
        <v>2030</v>
      </c>
      <c r="I50">
        <v>2035</v>
      </c>
      <c r="J50">
        <v>2040</v>
      </c>
      <c r="K50">
        <v>2045</v>
      </c>
      <c r="L50">
        <v>2050</v>
      </c>
      <c r="M50" t="s">
        <v>2</v>
      </c>
    </row>
    <row r="51" spans="1:13" x14ac:dyDescent="0.25">
      <c r="A51" t="s">
        <v>70</v>
      </c>
      <c r="B51" t="s">
        <v>3</v>
      </c>
      <c r="C51" t="s">
        <v>68</v>
      </c>
      <c r="D51" t="s">
        <v>217</v>
      </c>
      <c r="E51">
        <v>0</v>
      </c>
      <c r="F51">
        <v>0</v>
      </c>
      <c r="G51">
        <v>0</v>
      </c>
      <c r="H51">
        <v>0</v>
      </c>
      <c r="I51">
        <v>0</v>
      </c>
      <c r="J51">
        <v>0.39200000000000002</v>
      </c>
      <c r="K51">
        <v>1.21</v>
      </c>
      <c r="L51">
        <v>1.1000000000000001</v>
      </c>
      <c r="M51" t="s">
        <v>4</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D811-80E2-4E07-A431-49D379A2724B}">
  <dimension ref="A1:O61"/>
  <sheetViews>
    <sheetView workbookViewId="0">
      <selection activeCell="A2" sqref="A2"/>
    </sheetView>
  </sheetViews>
  <sheetFormatPr defaultRowHeight="15" x14ac:dyDescent="0.25"/>
  <sheetData>
    <row r="1" spans="1:1" ht="15.75" x14ac:dyDescent="0.25">
      <c r="A1" s="10" t="s">
        <v>1267</v>
      </c>
    </row>
    <row r="35" spans="3:15" x14ac:dyDescent="0.25">
      <c r="E35" t="s">
        <v>218</v>
      </c>
      <c r="F35" t="s">
        <v>219</v>
      </c>
      <c r="G35">
        <v>2015</v>
      </c>
      <c r="H35">
        <v>2020</v>
      </c>
      <c r="I35">
        <v>2025</v>
      </c>
      <c r="J35">
        <v>2030</v>
      </c>
      <c r="K35">
        <v>2035</v>
      </c>
      <c r="L35">
        <v>2040</v>
      </c>
      <c r="M35">
        <v>2045</v>
      </c>
      <c r="N35">
        <v>2050</v>
      </c>
      <c r="O35" t="s">
        <v>2</v>
      </c>
    </row>
    <row r="36" spans="3:15" x14ac:dyDescent="0.25">
      <c r="E36" t="s">
        <v>220</v>
      </c>
      <c r="F36" t="s">
        <v>22</v>
      </c>
      <c r="G36">
        <v>0.16900000000000001</v>
      </c>
      <c r="H36">
        <v>0.16300000000000001</v>
      </c>
      <c r="I36">
        <v>0.161</v>
      </c>
      <c r="J36">
        <v>0.161</v>
      </c>
      <c r="K36">
        <v>0.16</v>
      </c>
      <c r="L36">
        <v>0.16</v>
      </c>
      <c r="M36">
        <v>0.155</v>
      </c>
      <c r="N36">
        <v>0.159</v>
      </c>
      <c r="O36" t="s">
        <v>221</v>
      </c>
    </row>
    <row r="37" spans="3:15" x14ac:dyDescent="0.25">
      <c r="E37" t="s">
        <v>220</v>
      </c>
      <c r="F37" t="s">
        <v>23</v>
      </c>
      <c r="G37">
        <v>1.26</v>
      </c>
      <c r="H37">
        <v>0.51600000000000001</v>
      </c>
      <c r="I37">
        <v>0.498</v>
      </c>
      <c r="J37">
        <v>0.40899999999999997</v>
      </c>
      <c r="K37">
        <v>0.36299999999999999</v>
      </c>
      <c r="L37">
        <v>0.34300000000000003</v>
      </c>
      <c r="M37">
        <v>0.313</v>
      </c>
      <c r="N37">
        <v>0.27200000000000002</v>
      </c>
      <c r="O37" t="s">
        <v>221</v>
      </c>
    </row>
    <row r="38" spans="3:15" x14ac:dyDescent="0.25">
      <c r="E38" t="s">
        <v>220</v>
      </c>
      <c r="F38" t="s">
        <v>24</v>
      </c>
      <c r="G38">
        <f>G50+G60+G61</f>
        <v>0.1027</v>
      </c>
      <c r="H38">
        <f t="shared" ref="H38:N38" si="0">H50+H60+H61</f>
        <v>0.10020000000000001</v>
      </c>
      <c r="I38">
        <f t="shared" si="0"/>
        <v>9.530000000000001E-2</v>
      </c>
      <c r="J38">
        <f t="shared" si="0"/>
        <v>9.1799999999999993E-2</v>
      </c>
      <c r="K38">
        <f t="shared" si="0"/>
        <v>8.9499999999999996E-2</v>
      </c>
      <c r="L38">
        <f t="shared" si="0"/>
        <v>8.9200000000000002E-2</v>
      </c>
      <c r="M38">
        <f t="shared" si="0"/>
        <v>8.9099999999999999E-2</v>
      </c>
      <c r="N38">
        <f t="shared" si="0"/>
        <v>9.0799999999999992E-2</v>
      </c>
      <c r="O38" t="s">
        <v>221</v>
      </c>
    </row>
    <row r="39" spans="3:15" x14ac:dyDescent="0.25">
      <c r="E39" t="s">
        <v>220</v>
      </c>
      <c r="F39" t="s">
        <v>222</v>
      </c>
      <c r="G39">
        <v>0.34499999999999997</v>
      </c>
      <c r="H39">
        <v>0.26</v>
      </c>
      <c r="I39">
        <v>0.26500000000000001</v>
      </c>
      <c r="J39">
        <v>0.27900000000000003</v>
      </c>
      <c r="K39">
        <v>0.29099999999999998</v>
      </c>
      <c r="L39">
        <v>0.30299999999999999</v>
      </c>
      <c r="M39">
        <v>0.315</v>
      </c>
      <c r="N39">
        <v>0.32700000000000001</v>
      </c>
      <c r="O39" t="s">
        <v>221</v>
      </c>
    </row>
    <row r="40" spans="3:15" x14ac:dyDescent="0.25">
      <c r="E40" t="s">
        <v>220</v>
      </c>
      <c r="F40" t="s">
        <v>25</v>
      </c>
      <c r="G40">
        <v>1.91</v>
      </c>
      <c r="H40">
        <v>1.86</v>
      </c>
      <c r="I40">
        <v>1.84</v>
      </c>
      <c r="J40">
        <v>1.86</v>
      </c>
      <c r="K40">
        <v>1.89</v>
      </c>
      <c r="L40">
        <v>1.92</v>
      </c>
      <c r="M40">
        <v>1.95</v>
      </c>
      <c r="N40">
        <v>1.95</v>
      </c>
      <c r="O40" t="s">
        <v>221</v>
      </c>
    </row>
    <row r="41" spans="3:15" x14ac:dyDescent="0.25">
      <c r="E41" t="s">
        <v>220</v>
      </c>
      <c r="F41" t="s">
        <v>26</v>
      </c>
      <c r="G41">
        <v>0.23799999999999999</v>
      </c>
      <c r="H41">
        <v>0.224</v>
      </c>
      <c r="I41">
        <v>0.21099999999999999</v>
      </c>
      <c r="J41">
        <v>0.19500000000000001</v>
      </c>
      <c r="K41">
        <v>0.17499999999999999</v>
      </c>
      <c r="L41">
        <v>0.16200000000000001</v>
      </c>
      <c r="M41">
        <v>0.152</v>
      </c>
      <c r="N41">
        <v>0.14399999999999999</v>
      </c>
      <c r="O41" t="s">
        <v>221</v>
      </c>
    </row>
    <row r="42" spans="3:15" x14ac:dyDescent="0.25">
      <c r="E42" t="s">
        <v>220</v>
      </c>
      <c r="F42" t="s">
        <v>27</v>
      </c>
      <c r="G42">
        <v>0.97399999999999998</v>
      </c>
      <c r="H42">
        <v>0.85299999999999998</v>
      </c>
      <c r="I42">
        <v>0.68500000000000005</v>
      </c>
      <c r="J42">
        <v>0.54600000000000004</v>
      </c>
      <c r="K42">
        <v>0.42</v>
      </c>
      <c r="L42">
        <v>0.38600000000000001</v>
      </c>
      <c r="M42">
        <v>0.39600000000000002</v>
      </c>
      <c r="N42">
        <v>0.40100000000000002</v>
      </c>
      <c r="O42" t="s">
        <v>221</v>
      </c>
    </row>
    <row r="43" spans="3:15" x14ac:dyDescent="0.25">
      <c r="E43" t="s">
        <v>220</v>
      </c>
      <c r="F43" t="s">
        <v>28</v>
      </c>
      <c r="G43">
        <v>2.19</v>
      </c>
      <c r="H43">
        <v>1.51</v>
      </c>
      <c r="I43">
        <v>0.995</v>
      </c>
      <c r="J43">
        <v>0.67100000000000004</v>
      </c>
      <c r="K43">
        <v>0.55000000000000004</v>
      </c>
      <c r="L43">
        <v>0.502</v>
      </c>
      <c r="M43">
        <v>0.44500000000000001</v>
      </c>
      <c r="N43">
        <v>0.437</v>
      </c>
      <c r="O43" t="s">
        <v>221</v>
      </c>
    </row>
    <row r="44" spans="3:15" x14ac:dyDescent="0.25">
      <c r="E44" t="s">
        <v>220</v>
      </c>
      <c r="F44" t="s">
        <v>29</v>
      </c>
      <c r="G44">
        <v>1.06</v>
      </c>
      <c r="H44">
        <v>0.70199999999999996</v>
      </c>
      <c r="I44">
        <v>0.38800000000000001</v>
      </c>
      <c r="J44">
        <v>0.2</v>
      </c>
      <c r="K44">
        <v>0.129</v>
      </c>
      <c r="L44">
        <v>0.104</v>
      </c>
      <c r="M44">
        <v>9.3899999999999997E-2</v>
      </c>
      <c r="N44">
        <v>9.1399999999999995E-2</v>
      </c>
      <c r="O44" t="s">
        <v>221</v>
      </c>
    </row>
    <row r="45" spans="3:15" x14ac:dyDescent="0.25">
      <c r="E45" t="s">
        <v>220</v>
      </c>
      <c r="F45" t="s">
        <v>223</v>
      </c>
      <c r="G45">
        <v>5.2200000000000003E-2</v>
      </c>
      <c r="H45">
        <v>3.8199999999999998E-2</v>
      </c>
      <c r="I45">
        <v>3.8300000000000001E-2</v>
      </c>
      <c r="J45">
        <v>3.95E-2</v>
      </c>
      <c r="K45">
        <v>4.07E-2</v>
      </c>
      <c r="L45">
        <v>4.19E-2</v>
      </c>
      <c r="M45">
        <v>4.2900000000000001E-2</v>
      </c>
      <c r="N45">
        <v>4.3900000000000002E-2</v>
      </c>
      <c r="O45" t="s">
        <v>221</v>
      </c>
    </row>
    <row r="47" spans="3:15" x14ac:dyDescent="0.25">
      <c r="C47" t="s">
        <v>0</v>
      </c>
      <c r="D47" t="s">
        <v>1</v>
      </c>
      <c r="E47" t="s">
        <v>218</v>
      </c>
      <c r="F47" t="s">
        <v>219</v>
      </c>
      <c r="G47">
        <v>2015</v>
      </c>
      <c r="H47">
        <v>2020</v>
      </c>
      <c r="I47">
        <v>2025</v>
      </c>
      <c r="J47">
        <v>2030</v>
      </c>
      <c r="K47">
        <v>2035</v>
      </c>
      <c r="L47">
        <v>2040</v>
      </c>
      <c r="M47">
        <v>2045</v>
      </c>
      <c r="N47">
        <v>2050</v>
      </c>
      <c r="O47" t="s">
        <v>2</v>
      </c>
    </row>
    <row r="48" spans="3:15" x14ac:dyDescent="0.25">
      <c r="C48" t="s">
        <v>70</v>
      </c>
      <c r="D48" t="s">
        <v>3</v>
      </c>
      <c r="E48" t="s">
        <v>220</v>
      </c>
      <c r="F48" t="s">
        <v>22</v>
      </c>
      <c r="G48">
        <v>0.16900000000000001</v>
      </c>
      <c r="H48">
        <v>0.16300000000000001</v>
      </c>
      <c r="I48">
        <v>0.161</v>
      </c>
      <c r="J48">
        <v>0.161</v>
      </c>
      <c r="K48">
        <v>0.16</v>
      </c>
      <c r="L48">
        <v>0.16</v>
      </c>
      <c r="M48">
        <v>0.155</v>
      </c>
      <c r="N48">
        <v>0.159</v>
      </c>
      <c r="O48" t="s">
        <v>221</v>
      </c>
    </row>
    <row r="49" spans="2:15" x14ac:dyDescent="0.25">
      <c r="C49" t="s">
        <v>70</v>
      </c>
      <c r="D49" t="s">
        <v>3</v>
      </c>
      <c r="E49" t="s">
        <v>220</v>
      </c>
      <c r="F49" t="s">
        <v>23</v>
      </c>
      <c r="G49">
        <v>1.26</v>
      </c>
      <c r="H49">
        <v>0.51600000000000001</v>
      </c>
      <c r="I49">
        <v>0.498</v>
      </c>
      <c r="J49">
        <v>0.40899999999999997</v>
      </c>
      <c r="K49">
        <v>0.36299999999999999</v>
      </c>
      <c r="L49">
        <v>0.34300000000000003</v>
      </c>
      <c r="M49">
        <v>0.313</v>
      </c>
      <c r="N49">
        <v>0.27200000000000002</v>
      </c>
      <c r="O49" t="s">
        <v>221</v>
      </c>
    </row>
    <row r="50" spans="2:15" x14ac:dyDescent="0.25">
      <c r="C50" t="s">
        <v>70</v>
      </c>
      <c r="D50" t="s">
        <v>3</v>
      </c>
      <c r="E50" t="s">
        <v>220</v>
      </c>
      <c r="F50" t="s">
        <v>24</v>
      </c>
      <c r="G50">
        <v>6.4500000000000002E-2</v>
      </c>
      <c r="H50">
        <v>6.3E-2</v>
      </c>
      <c r="I50">
        <v>6.0900000000000003E-2</v>
      </c>
      <c r="J50">
        <v>5.8900000000000001E-2</v>
      </c>
      <c r="K50">
        <v>5.7700000000000001E-2</v>
      </c>
      <c r="L50">
        <v>5.7599999999999998E-2</v>
      </c>
      <c r="M50">
        <v>5.7599999999999998E-2</v>
      </c>
      <c r="N50">
        <v>5.8799999999999998E-2</v>
      </c>
      <c r="O50" t="s">
        <v>221</v>
      </c>
    </row>
    <row r="51" spans="2:15" x14ac:dyDescent="0.25">
      <c r="C51" t="s">
        <v>70</v>
      </c>
      <c r="D51" t="s">
        <v>3</v>
      </c>
      <c r="E51" t="s">
        <v>220</v>
      </c>
      <c r="F51" t="s">
        <v>222</v>
      </c>
      <c r="G51">
        <v>0.34499999999999997</v>
      </c>
      <c r="H51">
        <v>0.26</v>
      </c>
      <c r="I51">
        <v>0.26500000000000001</v>
      </c>
      <c r="J51">
        <v>0.27900000000000003</v>
      </c>
      <c r="K51">
        <v>0.29099999999999998</v>
      </c>
      <c r="L51">
        <v>0.30299999999999999</v>
      </c>
      <c r="M51">
        <v>0.315</v>
      </c>
      <c r="N51">
        <v>0.32700000000000001</v>
      </c>
      <c r="O51" t="s">
        <v>221</v>
      </c>
    </row>
    <row r="52" spans="2:15" x14ac:dyDescent="0.25">
      <c r="C52" t="s">
        <v>70</v>
      </c>
      <c r="D52" t="s">
        <v>3</v>
      </c>
      <c r="E52" t="s">
        <v>220</v>
      </c>
      <c r="F52" t="s">
        <v>25</v>
      </c>
      <c r="G52">
        <v>1.91</v>
      </c>
      <c r="H52">
        <v>1.86</v>
      </c>
      <c r="I52">
        <v>1.84</v>
      </c>
      <c r="J52">
        <v>1.86</v>
      </c>
      <c r="K52">
        <v>1.89</v>
      </c>
      <c r="L52">
        <v>1.92</v>
      </c>
      <c r="M52">
        <v>1.95</v>
      </c>
      <c r="N52">
        <v>1.95</v>
      </c>
      <c r="O52" t="s">
        <v>221</v>
      </c>
    </row>
    <row r="53" spans="2:15" x14ac:dyDescent="0.25">
      <c r="C53" t="s">
        <v>70</v>
      </c>
      <c r="D53" t="s">
        <v>3</v>
      </c>
      <c r="E53" t="s">
        <v>220</v>
      </c>
      <c r="F53" t="s">
        <v>26</v>
      </c>
      <c r="G53">
        <v>0.23799999999999999</v>
      </c>
      <c r="H53">
        <v>0.224</v>
      </c>
      <c r="I53">
        <v>0.21099999999999999</v>
      </c>
      <c r="J53">
        <v>0.19500000000000001</v>
      </c>
      <c r="K53">
        <v>0.17499999999999999</v>
      </c>
      <c r="L53">
        <v>0.16200000000000001</v>
      </c>
      <c r="M53">
        <v>0.152</v>
      </c>
      <c r="N53">
        <v>0.14399999999999999</v>
      </c>
      <c r="O53" t="s">
        <v>221</v>
      </c>
    </row>
    <row r="54" spans="2:15" x14ac:dyDescent="0.25">
      <c r="C54" t="s">
        <v>70</v>
      </c>
      <c r="D54" t="s">
        <v>3</v>
      </c>
      <c r="E54" t="s">
        <v>220</v>
      </c>
      <c r="F54" t="s">
        <v>27</v>
      </c>
      <c r="G54">
        <v>0.97399999999999998</v>
      </c>
      <c r="H54">
        <v>0.85299999999999998</v>
      </c>
      <c r="I54">
        <v>0.68500000000000005</v>
      </c>
      <c r="J54">
        <v>0.54600000000000004</v>
      </c>
      <c r="K54">
        <v>0.42</v>
      </c>
      <c r="L54">
        <v>0.38600000000000001</v>
      </c>
      <c r="M54">
        <v>0.39600000000000002</v>
      </c>
      <c r="N54">
        <v>0.40100000000000002</v>
      </c>
      <c r="O54" t="s">
        <v>221</v>
      </c>
    </row>
    <row r="55" spans="2:15" x14ac:dyDescent="0.25">
      <c r="C55" t="s">
        <v>70</v>
      </c>
      <c r="D55" t="s">
        <v>3</v>
      </c>
      <c r="E55" t="s">
        <v>220</v>
      </c>
      <c r="F55" t="s">
        <v>28</v>
      </c>
      <c r="G55">
        <v>2.19</v>
      </c>
      <c r="H55">
        <v>1.51</v>
      </c>
      <c r="I55">
        <v>0.995</v>
      </c>
      <c r="J55">
        <v>0.67100000000000004</v>
      </c>
      <c r="K55">
        <v>0.55000000000000004</v>
      </c>
      <c r="L55">
        <v>0.502</v>
      </c>
      <c r="M55">
        <v>0.44500000000000001</v>
      </c>
      <c r="N55">
        <v>0.437</v>
      </c>
      <c r="O55" t="s">
        <v>221</v>
      </c>
    </row>
    <row r="56" spans="2:15" x14ac:dyDescent="0.25">
      <c r="C56" t="s">
        <v>70</v>
      </c>
      <c r="D56" t="s">
        <v>3</v>
      </c>
      <c r="E56" t="s">
        <v>220</v>
      </c>
      <c r="F56" t="s">
        <v>29</v>
      </c>
      <c r="G56">
        <v>1.06</v>
      </c>
      <c r="H56">
        <v>0.70199999999999996</v>
      </c>
      <c r="I56">
        <v>0.38800000000000001</v>
      </c>
      <c r="J56">
        <v>0.2</v>
      </c>
      <c r="K56">
        <v>0.129</v>
      </c>
      <c r="L56">
        <v>0.104</v>
      </c>
      <c r="M56">
        <v>9.3899999999999997E-2</v>
      </c>
      <c r="N56">
        <v>9.1399999999999995E-2</v>
      </c>
      <c r="O56" t="s">
        <v>221</v>
      </c>
    </row>
    <row r="57" spans="2:15" x14ac:dyDescent="0.25">
      <c r="C57" t="s">
        <v>70</v>
      </c>
      <c r="D57" t="s">
        <v>3</v>
      </c>
      <c r="E57" t="s">
        <v>220</v>
      </c>
      <c r="F57" t="s">
        <v>223</v>
      </c>
      <c r="G57">
        <v>5.2200000000000003E-2</v>
      </c>
      <c r="H57">
        <v>3.8199999999999998E-2</v>
      </c>
      <c r="I57">
        <v>3.8300000000000001E-2</v>
      </c>
      <c r="J57">
        <v>3.95E-2</v>
      </c>
      <c r="K57">
        <v>4.07E-2</v>
      </c>
      <c r="L57">
        <v>4.19E-2</v>
      </c>
      <c r="M57">
        <v>4.2900000000000001E-2</v>
      </c>
      <c r="N57">
        <v>4.3900000000000002E-2</v>
      </c>
      <c r="O57" t="s">
        <v>221</v>
      </c>
    </row>
    <row r="59" spans="2:15" x14ac:dyDescent="0.25">
      <c r="B59" t="s">
        <v>0</v>
      </c>
      <c r="C59" t="s">
        <v>1</v>
      </c>
      <c r="D59" t="s">
        <v>215</v>
      </c>
      <c r="E59" t="s">
        <v>216</v>
      </c>
      <c r="F59" t="s">
        <v>218</v>
      </c>
      <c r="G59">
        <v>2015</v>
      </c>
      <c r="H59">
        <v>2020</v>
      </c>
      <c r="I59">
        <v>2025</v>
      </c>
      <c r="J59">
        <v>2030</v>
      </c>
      <c r="K59">
        <v>2035</v>
      </c>
      <c r="L59">
        <v>2040</v>
      </c>
      <c r="M59">
        <v>2045</v>
      </c>
      <c r="N59">
        <v>2050</v>
      </c>
      <c r="O59" t="s">
        <v>2</v>
      </c>
    </row>
    <row r="60" spans="2:15" x14ac:dyDescent="0.25">
      <c r="B60" t="s">
        <v>70</v>
      </c>
      <c r="C60" t="s">
        <v>3</v>
      </c>
      <c r="D60" t="s">
        <v>68</v>
      </c>
      <c r="E60" t="s">
        <v>68</v>
      </c>
      <c r="F60" t="s">
        <v>220</v>
      </c>
      <c r="G60">
        <v>1.8499999999999999E-2</v>
      </c>
      <c r="H60">
        <v>1.66E-2</v>
      </c>
      <c r="I60">
        <v>1.54E-2</v>
      </c>
      <c r="J60">
        <v>1.38E-2</v>
      </c>
      <c r="K60">
        <v>1.2500000000000001E-2</v>
      </c>
      <c r="L60">
        <v>1.17E-2</v>
      </c>
      <c r="M60">
        <v>1.11E-2</v>
      </c>
      <c r="N60">
        <v>1.0800000000000001E-2</v>
      </c>
      <c r="O60" t="s">
        <v>221</v>
      </c>
    </row>
    <row r="61" spans="2:15" x14ac:dyDescent="0.25">
      <c r="B61" t="s">
        <v>70</v>
      </c>
      <c r="C61" t="s">
        <v>3</v>
      </c>
      <c r="D61" t="s">
        <v>129</v>
      </c>
      <c r="E61" t="s">
        <v>129</v>
      </c>
      <c r="F61" t="s">
        <v>220</v>
      </c>
      <c r="G61">
        <v>1.9699999999999999E-2</v>
      </c>
      <c r="H61">
        <v>2.06E-2</v>
      </c>
      <c r="I61">
        <v>1.9E-2</v>
      </c>
      <c r="J61">
        <v>1.9099999999999999E-2</v>
      </c>
      <c r="K61">
        <v>1.9300000000000001E-2</v>
      </c>
      <c r="L61">
        <v>1.9900000000000001E-2</v>
      </c>
      <c r="M61">
        <v>2.0400000000000001E-2</v>
      </c>
      <c r="N61">
        <v>2.12E-2</v>
      </c>
      <c r="O61" t="s">
        <v>221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12FA-2009-4C80-8427-1FD5C1DB01A6}">
  <dimension ref="A1:M54"/>
  <sheetViews>
    <sheetView workbookViewId="0"/>
  </sheetViews>
  <sheetFormatPr defaultRowHeight="15" x14ac:dyDescent="0.25"/>
  <sheetData>
    <row r="1" spans="1:1" ht="15.75" x14ac:dyDescent="0.25">
      <c r="A1" s="10" t="s">
        <v>1183</v>
      </c>
    </row>
    <row r="28" spans="2:13" x14ac:dyDescent="0.25">
      <c r="B28" t="s">
        <v>0</v>
      </c>
      <c r="C28" t="s">
        <v>1</v>
      </c>
      <c r="D28" t="s">
        <v>5</v>
      </c>
      <c r="E28">
        <v>2015</v>
      </c>
      <c r="F28">
        <v>2020</v>
      </c>
      <c r="G28">
        <v>2025</v>
      </c>
      <c r="H28">
        <v>2030</v>
      </c>
      <c r="I28">
        <v>2035</v>
      </c>
      <c r="J28">
        <v>2040</v>
      </c>
      <c r="K28">
        <v>2045</v>
      </c>
      <c r="L28">
        <v>2050</v>
      </c>
      <c r="M28" t="s">
        <v>2</v>
      </c>
    </row>
    <row r="29" spans="2:13" x14ac:dyDescent="0.25">
      <c r="B29" t="s">
        <v>123</v>
      </c>
      <c r="C29" t="s">
        <v>3</v>
      </c>
      <c r="D29" t="s">
        <v>6</v>
      </c>
      <c r="E29">
        <v>0.24</v>
      </c>
      <c r="F29">
        <v>0.20200000000000001</v>
      </c>
      <c r="G29">
        <v>0.19700000000000001</v>
      </c>
      <c r="H29">
        <v>0.20499999999999999</v>
      </c>
      <c r="I29">
        <v>0.218</v>
      </c>
      <c r="J29">
        <v>0.22900000000000001</v>
      </c>
      <c r="K29">
        <v>0.248</v>
      </c>
      <c r="L29">
        <v>0.27600000000000002</v>
      </c>
      <c r="M29" t="s">
        <v>7</v>
      </c>
    </row>
    <row r="30" spans="2:13" x14ac:dyDescent="0.25">
      <c r="B30" t="s">
        <v>123</v>
      </c>
      <c r="C30" t="s">
        <v>3</v>
      </c>
      <c r="D30" t="s">
        <v>8</v>
      </c>
      <c r="E30">
        <v>5.3</v>
      </c>
      <c r="F30">
        <v>2.89</v>
      </c>
      <c r="G30">
        <v>2.83</v>
      </c>
      <c r="H30">
        <v>2.71</v>
      </c>
      <c r="I30">
        <v>2.54</v>
      </c>
      <c r="J30">
        <v>2.31</v>
      </c>
      <c r="K30">
        <v>1.92</v>
      </c>
      <c r="L30">
        <v>1.38</v>
      </c>
      <c r="M30" t="s">
        <v>7</v>
      </c>
    </row>
    <row r="31" spans="2:13" x14ac:dyDescent="0.25">
      <c r="B31" t="s">
        <v>123</v>
      </c>
      <c r="C31" t="s">
        <v>3</v>
      </c>
      <c r="D31" t="s">
        <v>9</v>
      </c>
      <c r="E31">
        <v>4.99</v>
      </c>
      <c r="F31">
        <v>6.31</v>
      </c>
      <c r="G31">
        <v>6.63</v>
      </c>
      <c r="H31">
        <v>7.28</v>
      </c>
      <c r="I31">
        <v>8.07</v>
      </c>
      <c r="J31">
        <v>8.93</v>
      </c>
      <c r="K31">
        <v>10.1</v>
      </c>
      <c r="L31">
        <v>11.7</v>
      </c>
      <c r="M31" t="s">
        <v>7</v>
      </c>
    </row>
    <row r="32" spans="2:13" x14ac:dyDescent="0.25">
      <c r="B32" t="s">
        <v>123</v>
      </c>
      <c r="C32" t="s">
        <v>3</v>
      </c>
      <c r="D32" t="s">
        <v>10</v>
      </c>
      <c r="E32">
        <v>6.7400000000000002E-2</v>
      </c>
      <c r="F32">
        <v>8.8499999999999995E-2</v>
      </c>
      <c r="G32">
        <v>0.105</v>
      </c>
      <c r="H32">
        <v>0.11600000000000001</v>
      </c>
      <c r="I32">
        <v>0.129</v>
      </c>
      <c r="J32">
        <v>0.14299999999999999</v>
      </c>
      <c r="K32">
        <v>0.112</v>
      </c>
      <c r="L32">
        <v>0.12</v>
      </c>
      <c r="M32" t="s">
        <v>7</v>
      </c>
    </row>
    <row r="33" spans="2:13" x14ac:dyDescent="0.25">
      <c r="B33" t="s">
        <v>123</v>
      </c>
      <c r="C33" t="s">
        <v>3</v>
      </c>
      <c r="D33" t="s">
        <v>11</v>
      </c>
      <c r="E33">
        <v>0.91</v>
      </c>
      <c r="F33">
        <v>1.06</v>
      </c>
      <c r="G33">
        <v>1.06</v>
      </c>
      <c r="H33">
        <v>1.06</v>
      </c>
      <c r="I33">
        <v>1.06</v>
      </c>
      <c r="J33">
        <v>1.06</v>
      </c>
      <c r="K33">
        <v>1.05</v>
      </c>
      <c r="L33">
        <v>1.05</v>
      </c>
      <c r="M33" t="s">
        <v>7</v>
      </c>
    </row>
    <row r="34" spans="2:13" x14ac:dyDescent="0.25">
      <c r="B34" t="s">
        <v>123</v>
      </c>
      <c r="C34" t="s">
        <v>3</v>
      </c>
      <c r="D34" t="s">
        <v>12</v>
      </c>
      <c r="E34">
        <v>0</v>
      </c>
      <c r="F34">
        <v>3.8900000000000002E-4</v>
      </c>
      <c r="G34">
        <v>4.9299999999999995E-4</v>
      </c>
      <c r="H34">
        <v>8.3900000000000001E-4</v>
      </c>
      <c r="I34">
        <v>1.25E-3</v>
      </c>
      <c r="J34">
        <v>1.9E-3</v>
      </c>
      <c r="K34">
        <v>2.7599999999999999E-3</v>
      </c>
      <c r="L34">
        <v>4.3299999999999996E-3</v>
      </c>
      <c r="M34" t="s">
        <v>7</v>
      </c>
    </row>
    <row r="35" spans="2:13" x14ac:dyDescent="0.25">
      <c r="B35" t="s">
        <v>123</v>
      </c>
      <c r="C35" t="s">
        <v>3</v>
      </c>
      <c r="D35" t="s">
        <v>13</v>
      </c>
      <c r="E35">
        <v>0.13900000000000001</v>
      </c>
      <c r="F35">
        <v>6.4500000000000002E-2</v>
      </c>
      <c r="G35">
        <v>5.9799999999999999E-2</v>
      </c>
      <c r="H35">
        <v>5.1400000000000001E-2</v>
      </c>
      <c r="I35">
        <v>4.6699999999999998E-2</v>
      </c>
      <c r="J35">
        <v>4.36E-2</v>
      </c>
      <c r="K35">
        <v>4.2599999999999999E-2</v>
      </c>
      <c r="L35">
        <v>4.2900000000000001E-2</v>
      </c>
      <c r="M35" t="s">
        <v>7</v>
      </c>
    </row>
    <row r="36" spans="2:13" x14ac:dyDescent="0.25">
      <c r="B36" t="s">
        <v>123</v>
      </c>
      <c r="C36" t="s">
        <v>3</v>
      </c>
      <c r="D36" t="s">
        <v>14</v>
      </c>
      <c r="E36">
        <v>0.11600000000000001</v>
      </c>
      <c r="F36">
        <v>0.73</v>
      </c>
      <c r="G36">
        <v>1.04</v>
      </c>
      <c r="H36">
        <v>1.62</v>
      </c>
      <c r="I36">
        <v>2.17</v>
      </c>
      <c r="J36">
        <v>2.71</v>
      </c>
      <c r="K36">
        <v>3.25</v>
      </c>
      <c r="L36">
        <v>3.43</v>
      </c>
      <c r="M36" t="s">
        <v>7</v>
      </c>
    </row>
    <row r="37" spans="2:13" x14ac:dyDescent="0.25">
      <c r="B37" t="s">
        <v>123</v>
      </c>
      <c r="C37" t="s">
        <v>3</v>
      </c>
      <c r="D37" t="s">
        <v>15</v>
      </c>
      <c r="E37">
        <v>0</v>
      </c>
      <c r="F37">
        <v>2.6800000000000001E-2</v>
      </c>
      <c r="G37">
        <v>5.57E-2</v>
      </c>
      <c r="H37">
        <v>0.10299999999999999</v>
      </c>
      <c r="I37">
        <v>0.11700000000000001</v>
      </c>
      <c r="J37">
        <v>0.124</v>
      </c>
      <c r="K37">
        <v>0.13200000000000001</v>
      </c>
      <c r="L37">
        <v>0.16</v>
      </c>
      <c r="M37" t="s">
        <v>7</v>
      </c>
    </row>
    <row r="38" spans="2:13" x14ac:dyDescent="0.25">
      <c r="B38" t="s">
        <v>123</v>
      </c>
      <c r="C38" t="s">
        <v>3</v>
      </c>
      <c r="D38" t="s">
        <v>16</v>
      </c>
      <c r="E38">
        <v>0</v>
      </c>
      <c r="F38">
        <v>0</v>
      </c>
      <c r="G38">
        <v>1.89E-2</v>
      </c>
      <c r="H38">
        <v>7.2999999999999995E-2</v>
      </c>
      <c r="I38">
        <v>0.16400000000000001</v>
      </c>
      <c r="J38">
        <v>0.28599999999999998</v>
      </c>
      <c r="K38">
        <v>0.44800000000000001</v>
      </c>
      <c r="L38">
        <v>0.621</v>
      </c>
      <c r="M38" t="s">
        <v>7</v>
      </c>
    </row>
    <row r="39" spans="2:13" x14ac:dyDescent="0.25">
      <c r="B39" t="s">
        <v>123</v>
      </c>
      <c r="C39" t="s">
        <v>3</v>
      </c>
      <c r="D39" t="s">
        <v>17</v>
      </c>
      <c r="E39">
        <v>0.69499999999999995</v>
      </c>
      <c r="F39">
        <v>1.5</v>
      </c>
      <c r="G39">
        <v>1.87</v>
      </c>
      <c r="H39">
        <v>2.3199999999999998</v>
      </c>
      <c r="I39">
        <v>2.85</v>
      </c>
      <c r="J39">
        <v>3.36</v>
      </c>
      <c r="K39">
        <v>3.51</v>
      </c>
      <c r="L39">
        <v>3.78</v>
      </c>
      <c r="M39" t="s">
        <v>7</v>
      </c>
    </row>
    <row r="40" spans="2:13" x14ac:dyDescent="0.25">
      <c r="B40" t="s">
        <v>123</v>
      </c>
      <c r="C40" t="s">
        <v>3</v>
      </c>
      <c r="D40" t="s">
        <v>18</v>
      </c>
      <c r="E40">
        <v>2.99</v>
      </c>
      <c r="F40">
        <v>2.92</v>
      </c>
      <c r="G40">
        <v>2.79</v>
      </c>
      <c r="H40">
        <v>2.68</v>
      </c>
      <c r="I40">
        <v>2.25</v>
      </c>
      <c r="J40">
        <v>1.79</v>
      </c>
      <c r="K40">
        <v>1.36</v>
      </c>
      <c r="L40">
        <v>0.86799999999999999</v>
      </c>
      <c r="M40" t="s">
        <v>7</v>
      </c>
    </row>
    <row r="41" spans="2:13" x14ac:dyDescent="0.25">
      <c r="B41" t="s">
        <v>123</v>
      </c>
      <c r="C41" t="s">
        <v>3</v>
      </c>
      <c r="D41" t="s">
        <v>19</v>
      </c>
      <c r="E41">
        <v>1.2800000000000001E-2</v>
      </c>
      <c r="F41">
        <v>0.06</v>
      </c>
      <c r="G41">
        <v>8.5099999999999995E-2</v>
      </c>
      <c r="H41">
        <v>0.128</v>
      </c>
      <c r="I41">
        <v>0.17299999999999999</v>
      </c>
      <c r="J41">
        <v>0.224</v>
      </c>
      <c r="K41">
        <v>0.30599999999999999</v>
      </c>
      <c r="L41">
        <v>0.34699999999999998</v>
      </c>
      <c r="M41" t="s">
        <v>7</v>
      </c>
    </row>
    <row r="42" spans="2:13" x14ac:dyDescent="0.25">
      <c r="B42" t="s">
        <v>70</v>
      </c>
      <c r="C42" t="s">
        <v>3</v>
      </c>
      <c r="D42" t="s">
        <v>6</v>
      </c>
      <c r="E42">
        <v>0.24</v>
      </c>
      <c r="F42">
        <v>0.20699999999999999</v>
      </c>
      <c r="G42">
        <v>0.17</v>
      </c>
      <c r="H42">
        <v>0.16600000000000001</v>
      </c>
      <c r="I42">
        <v>0.17799999999999999</v>
      </c>
      <c r="J42">
        <v>0.188</v>
      </c>
      <c r="K42">
        <v>0.20699999999999999</v>
      </c>
      <c r="L42">
        <v>0.23100000000000001</v>
      </c>
      <c r="M42" t="s">
        <v>7</v>
      </c>
    </row>
    <row r="43" spans="2:13" x14ac:dyDescent="0.25">
      <c r="B43" t="s">
        <v>70</v>
      </c>
      <c r="C43" t="s">
        <v>3</v>
      </c>
      <c r="D43" t="s">
        <v>8</v>
      </c>
      <c r="E43">
        <v>5.3</v>
      </c>
      <c r="F43">
        <v>2.69</v>
      </c>
      <c r="G43">
        <v>2.64</v>
      </c>
      <c r="H43">
        <v>2.08</v>
      </c>
      <c r="I43">
        <v>1.79</v>
      </c>
      <c r="J43">
        <v>1.64</v>
      </c>
      <c r="K43">
        <v>1.42</v>
      </c>
      <c r="L43">
        <v>1.1299999999999999</v>
      </c>
      <c r="M43" t="s">
        <v>7</v>
      </c>
    </row>
    <row r="44" spans="2:13" x14ac:dyDescent="0.25">
      <c r="B44" t="s">
        <v>70</v>
      </c>
      <c r="C44" t="s">
        <v>3</v>
      </c>
      <c r="D44" t="s">
        <v>9</v>
      </c>
      <c r="E44">
        <v>4.99</v>
      </c>
      <c r="F44">
        <v>6.52</v>
      </c>
      <c r="G44">
        <v>6.35</v>
      </c>
      <c r="H44">
        <v>6.76</v>
      </c>
      <c r="I44">
        <v>7.27</v>
      </c>
      <c r="J44">
        <v>7.79</v>
      </c>
      <c r="K44">
        <v>8.4499999999999993</v>
      </c>
      <c r="L44">
        <v>9.4499999999999993</v>
      </c>
      <c r="M44" t="s">
        <v>7</v>
      </c>
    </row>
    <row r="45" spans="2:13" x14ac:dyDescent="0.25">
      <c r="B45" t="s">
        <v>70</v>
      </c>
      <c r="C45" t="s">
        <v>3</v>
      </c>
      <c r="D45" t="s">
        <v>10</v>
      </c>
      <c r="E45">
        <v>6.7400000000000002E-2</v>
      </c>
      <c r="F45">
        <v>9.0700000000000003E-2</v>
      </c>
      <c r="G45">
        <v>0.11700000000000001</v>
      </c>
      <c r="H45">
        <v>0.13200000000000001</v>
      </c>
      <c r="I45">
        <v>0.14499999999999999</v>
      </c>
      <c r="J45">
        <v>0.161</v>
      </c>
      <c r="K45">
        <v>0.13</v>
      </c>
      <c r="L45">
        <v>0.13600000000000001</v>
      </c>
      <c r="M45" t="s">
        <v>7</v>
      </c>
    </row>
    <row r="46" spans="2:13" x14ac:dyDescent="0.25">
      <c r="B46" t="s">
        <v>70</v>
      </c>
      <c r="C46" t="s">
        <v>3</v>
      </c>
      <c r="D46" t="s">
        <v>11</v>
      </c>
      <c r="E46">
        <v>0.91</v>
      </c>
      <c r="F46">
        <v>1.06</v>
      </c>
      <c r="G46">
        <v>1.06</v>
      </c>
      <c r="H46">
        <v>1.06</v>
      </c>
      <c r="I46">
        <v>1.06</v>
      </c>
      <c r="J46">
        <v>1.06</v>
      </c>
      <c r="K46">
        <v>1.05</v>
      </c>
      <c r="L46">
        <v>1.05</v>
      </c>
      <c r="M46" t="s">
        <v>7</v>
      </c>
    </row>
    <row r="47" spans="2:13" x14ac:dyDescent="0.25">
      <c r="B47" t="s">
        <v>70</v>
      </c>
      <c r="C47" t="s">
        <v>3</v>
      </c>
      <c r="D47" t="s">
        <v>12</v>
      </c>
      <c r="E47">
        <v>0</v>
      </c>
      <c r="F47">
        <v>3.8900000000000002E-4</v>
      </c>
      <c r="G47">
        <v>1.9900000000000001E-4</v>
      </c>
      <c r="H47">
        <v>4.2099999999999999E-4</v>
      </c>
      <c r="I47">
        <v>6.4099999999999997E-4</v>
      </c>
      <c r="J47">
        <v>1.1299999999999999E-3</v>
      </c>
      <c r="K47">
        <v>1.6000000000000001E-3</v>
      </c>
      <c r="L47">
        <v>2.5500000000000002E-3</v>
      </c>
      <c r="M47" t="s">
        <v>7</v>
      </c>
    </row>
    <row r="48" spans="2:13" x14ac:dyDescent="0.25">
      <c r="B48" t="s">
        <v>70</v>
      </c>
      <c r="C48" t="s">
        <v>3</v>
      </c>
      <c r="D48" t="s">
        <v>13</v>
      </c>
      <c r="E48">
        <v>0.13900000000000001</v>
      </c>
      <c r="F48">
        <v>6.6600000000000006E-2</v>
      </c>
      <c r="G48">
        <v>4.1700000000000001E-2</v>
      </c>
      <c r="H48">
        <v>3.5900000000000001E-2</v>
      </c>
      <c r="I48">
        <v>3.4099999999999998E-2</v>
      </c>
      <c r="J48">
        <v>3.3000000000000002E-2</v>
      </c>
      <c r="K48">
        <v>3.2199999999999999E-2</v>
      </c>
      <c r="L48">
        <v>3.1699999999999999E-2</v>
      </c>
      <c r="M48" t="s">
        <v>7</v>
      </c>
    </row>
    <row r="49" spans="2:13" x14ac:dyDescent="0.25">
      <c r="B49" t="s">
        <v>70</v>
      </c>
      <c r="C49" t="s">
        <v>3</v>
      </c>
      <c r="D49" t="s">
        <v>14</v>
      </c>
      <c r="E49">
        <v>0.11600000000000001</v>
      </c>
      <c r="F49">
        <v>0.752</v>
      </c>
      <c r="G49">
        <v>1.67</v>
      </c>
      <c r="H49">
        <v>2.44</v>
      </c>
      <c r="I49">
        <v>2.99</v>
      </c>
      <c r="J49">
        <v>3.48</v>
      </c>
      <c r="K49">
        <v>4.0199999999999996</v>
      </c>
      <c r="L49">
        <v>4.3</v>
      </c>
      <c r="M49" t="s">
        <v>7</v>
      </c>
    </row>
    <row r="50" spans="2:13" x14ac:dyDescent="0.25">
      <c r="B50" t="s">
        <v>70</v>
      </c>
      <c r="C50" t="s">
        <v>3</v>
      </c>
      <c r="D50" t="s">
        <v>15</v>
      </c>
      <c r="E50">
        <v>0</v>
      </c>
      <c r="F50">
        <v>2.6800000000000001E-2</v>
      </c>
      <c r="G50">
        <v>8.7099999999999997E-2</v>
      </c>
      <c r="H50">
        <v>0.159</v>
      </c>
      <c r="I50">
        <v>0.16900000000000001</v>
      </c>
      <c r="J50">
        <v>0.20799999999999999</v>
      </c>
      <c r="K50">
        <v>0.23699999999999999</v>
      </c>
      <c r="L50">
        <v>0.28699999999999998</v>
      </c>
      <c r="M50" t="s">
        <v>7</v>
      </c>
    </row>
    <row r="51" spans="2:13" x14ac:dyDescent="0.25">
      <c r="B51" t="s">
        <v>70</v>
      </c>
      <c r="C51" t="s">
        <v>3</v>
      </c>
      <c r="D51" t="s">
        <v>16</v>
      </c>
      <c r="E51">
        <v>0</v>
      </c>
      <c r="F51">
        <v>0</v>
      </c>
      <c r="G51">
        <v>0.17100000000000001</v>
      </c>
      <c r="H51">
        <v>0.377</v>
      </c>
      <c r="I51">
        <v>0.747</v>
      </c>
      <c r="J51">
        <v>0.871</v>
      </c>
      <c r="K51">
        <v>1.03</v>
      </c>
      <c r="L51">
        <v>1.0900000000000001</v>
      </c>
      <c r="M51" t="s">
        <v>7</v>
      </c>
    </row>
    <row r="52" spans="2:13" x14ac:dyDescent="0.25">
      <c r="B52" t="s">
        <v>70</v>
      </c>
      <c r="C52" t="s">
        <v>3</v>
      </c>
      <c r="D52" t="s">
        <v>17</v>
      </c>
      <c r="E52">
        <v>0.69499999999999995</v>
      </c>
      <c r="F52">
        <v>1.57</v>
      </c>
      <c r="G52">
        <v>2.37</v>
      </c>
      <c r="H52">
        <v>3.08</v>
      </c>
      <c r="I52">
        <v>3.68</v>
      </c>
      <c r="J52">
        <v>4.25</v>
      </c>
      <c r="K52">
        <v>4.58</v>
      </c>
      <c r="L52">
        <v>5.07</v>
      </c>
      <c r="M52" t="s">
        <v>7</v>
      </c>
    </row>
    <row r="53" spans="2:13" x14ac:dyDescent="0.25">
      <c r="B53" t="s">
        <v>70</v>
      </c>
      <c r="C53" t="s">
        <v>3</v>
      </c>
      <c r="D53" t="s">
        <v>18</v>
      </c>
      <c r="E53">
        <v>2.99</v>
      </c>
      <c r="F53">
        <v>2.92</v>
      </c>
      <c r="G53">
        <v>2.79</v>
      </c>
      <c r="H53">
        <v>2.71</v>
      </c>
      <c r="I53">
        <v>2.29</v>
      </c>
      <c r="J53">
        <v>1.83</v>
      </c>
      <c r="K53">
        <v>1.44</v>
      </c>
      <c r="L53">
        <v>1.05</v>
      </c>
      <c r="M53" t="s">
        <v>7</v>
      </c>
    </row>
    <row r="54" spans="2:13" x14ac:dyDescent="0.25">
      <c r="B54" t="s">
        <v>70</v>
      </c>
      <c r="C54" t="s">
        <v>3</v>
      </c>
      <c r="D54" t="s">
        <v>19</v>
      </c>
      <c r="E54">
        <v>1.2800000000000001E-2</v>
      </c>
      <c r="F54">
        <v>6.2799999999999995E-2</v>
      </c>
      <c r="G54">
        <v>0.16</v>
      </c>
      <c r="H54">
        <v>0.27700000000000002</v>
      </c>
      <c r="I54">
        <v>0.39</v>
      </c>
      <c r="J54">
        <v>0.53500000000000003</v>
      </c>
      <c r="K54">
        <v>0.75800000000000001</v>
      </c>
      <c r="L54">
        <v>0.92700000000000005</v>
      </c>
      <c r="M54" t="s">
        <v>7</v>
      </c>
    </row>
  </sheetData>
  <pageMargins left="0.7" right="0.7" top="0.75" bottom="0.75" header="0.3" footer="0.3"/>
  <pageSetup orientation="portrait" horizontalDpi="1200"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7DC4A-B79D-4235-AC81-B7914DBB8056}">
  <dimension ref="A1:O59"/>
  <sheetViews>
    <sheetView tabSelected="1" workbookViewId="0">
      <selection activeCell="O6" sqref="O6"/>
    </sheetView>
  </sheetViews>
  <sheetFormatPr defaultRowHeight="15" x14ac:dyDescent="0.25"/>
  <sheetData>
    <row r="1" spans="1:1" ht="18.75" x14ac:dyDescent="0.25">
      <c r="A1" s="10" t="s">
        <v>1268</v>
      </c>
    </row>
    <row r="33" spans="3:15" x14ac:dyDescent="0.25">
      <c r="E33" t="s">
        <v>218</v>
      </c>
      <c r="F33" t="s">
        <v>219</v>
      </c>
      <c r="G33">
        <v>2015</v>
      </c>
      <c r="H33">
        <v>2020</v>
      </c>
      <c r="I33">
        <v>2025</v>
      </c>
      <c r="J33">
        <v>2030</v>
      </c>
      <c r="K33">
        <v>2035</v>
      </c>
      <c r="L33">
        <v>2040</v>
      </c>
      <c r="M33">
        <v>2045</v>
      </c>
      <c r="N33">
        <v>2050</v>
      </c>
      <c r="O33" t="s">
        <v>2</v>
      </c>
    </row>
    <row r="34" spans="3:15" x14ac:dyDescent="0.25">
      <c r="E34" t="s">
        <v>224</v>
      </c>
      <c r="F34" t="s">
        <v>22</v>
      </c>
      <c r="G34">
        <v>4.5900000000000003E-2</v>
      </c>
      <c r="H34">
        <v>3.9E-2</v>
      </c>
      <c r="I34">
        <v>3.56E-2</v>
      </c>
      <c r="J34">
        <v>3.1800000000000002E-2</v>
      </c>
      <c r="K34">
        <v>2.7199999999999998E-2</v>
      </c>
      <c r="L34">
        <v>2.3E-2</v>
      </c>
      <c r="M34">
        <v>1.5299999999999999E-2</v>
      </c>
      <c r="N34">
        <v>1.5299999999999999E-2</v>
      </c>
      <c r="O34" t="s">
        <v>221</v>
      </c>
    </row>
    <row r="35" spans="3:15" x14ac:dyDescent="0.25">
      <c r="E35" t="s">
        <v>224</v>
      </c>
      <c r="F35" t="s">
        <v>23</v>
      </c>
      <c r="G35">
        <v>2.36</v>
      </c>
      <c r="H35">
        <v>0.69699999999999995</v>
      </c>
      <c r="I35">
        <v>0.67100000000000004</v>
      </c>
      <c r="J35">
        <v>0.53100000000000003</v>
      </c>
      <c r="K35">
        <v>0.46700000000000003</v>
      </c>
      <c r="L35">
        <v>0.434</v>
      </c>
      <c r="M35">
        <v>0.38200000000000001</v>
      </c>
      <c r="N35">
        <v>0.307</v>
      </c>
      <c r="O35" t="s">
        <v>221</v>
      </c>
    </row>
    <row r="36" spans="3:15" x14ac:dyDescent="0.25">
      <c r="E36" t="s">
        <v>224</v>
      </c>
      <c r="F36" t="s">
        <v>24</v>
      </c>
      <c r="G36">
        <f>G48+G58+G59</f>
        <v>0.105</v>
      </c>
      <c r="H36">
        <f t="shared" ref="H36:N36" si="0">H48+H58+H59</f>
        <v>0.1023</v>
      </c>
      <c r="I36">
        <f t="shared" si="0"/>
        <v>9.6299999999999997E-2</v>
      </c>
      <c r="J36">
        <f t="shared" si="0"/>
        <v>9.1700000000000004E-2</v>
      </c>
      <c r="K36">
        <f t="shared" si="0"/>
        <v>8.8399999999999992E-2</v>
      </c>
      <c r="L36">
        <f t="shared" si="0"/>
        <v>8.6199999999999999E-2</v>
      </c>
      <c r="M36">
        <f t="shared" si="0"/>
        <v>8.3900000000000002E-2</v>
      </c>
      <c r="N36">
        <f t="shared" si="0"/>
        <v>8.2900000000000001E-2</v>
      </c>
      <c r="O36" t="s">
        <v>221</v>
      </c>
    </row>
    <row r="37" spans="3:15" x14ac:dyDescent="0.25">
      <c r="E37" t="s">
        <v>224</v>
      </c>
      <c r="F37" t="s">
        <v>222</v>
      </c>
      <c r="G37">
        <v>0.32100000000000001</v>
      </c>
      <c r="H37">
        <v>0.24199999999999999</v>
      </c>
      <c r="I37">
        <v>0.246</v>
      </c>
      <c r="J37">
        <v>0.26</v>
      </c>
      <c r="K37">
        <v>0.27100000000000002</v>
      </c>
      <c r="L37">
        <v>0.28299999999999997</v>
      </c>
      <c r="M37">
        <v>0.29399999999999998</v>
      </c>
      <c r="N37">
        <v>0.30599999999999999</v>
      </c>
      <c r="O37" t="s">
        <v>221</v>
      </c>
    </row>
    <row r="38" spans="3:15" x14ac:dyDescent="0.25">
      <c r="E38" t="s">
        <v>224</v>
      </c>
      <c r="F38" t="s">
        <v>25</v>
      </c>
      <c r="G38">
        <v>0.53200000000000003</v>
      </c>
      <c r="H38">
        <v>0.56799999999999995</v>
      </c>
      <c r="I38">
        <v>0.57499999999999996</v>
      </c>
      <c r="J38">
        <v>0.59399999999999997</v>
      </c>
      <c r="K38">
        <v>0.61199999999999999</v>
      </c>
      <c r="L38">
        <v>0.63300000000000001</v>
      </c>
      <c r="M38">
        <v>0.65</v>
      </c>
      <c r="N38">
        <v>0.66100000000000003</v>
      </c>
      <c r="O38" t="s">
        <v>221</v>
      </c>
    </row>
    <row r="39" spans="3:15" x14ac:dyDescent="0.25">
      <c r="E39" t="s">
        <v>224</v>
      </c>
      <c r="F39" t="s">
        <v>26</v>
      </c>
      <c r="G39">
        <v>5.8000000000000003E-2</v>
      </c>
      <c r="H39">
        <v>5.3900000000000003E-2</v>
      </c>
      <c r="I39">
        <v>5.0299999999999997E-2</v>
      </c>
      <c r="J39">
        <v>4.5400000000000003E-2</v>
      </c>
      <c r="K39">
        <v>3.8800000000000001E-2</v>
      </c>
      <c r="L39">
        <v>3.2899999999999999E-2</v>
      </c>
      <c r="M39">
        <v>2.7400000000000001E-2</v>
      </c>
      <c r="N39">
        <v>2.2499999999999999E-2</v>
      </c>
      <c r="O39" t="s">
        <v>221</v>
      </c>
    </row>
    <row r="40" spans="3:15" x14ac:dyDescent="0.25">
      <c r="E40" t="s">
        <v>224</v>
      </c>
      <c r="F40" t="s">
        <v>27</v>
      </c>
      <c r="G40">
        <v>1.9800000000000002E-2</v>
      </c>
      <c r="H40">
        <v>2.12E-2</v>
      </c>
      <c r="I40">
        <v>2.24E-2</v>
      </c>
      <c r="J40">
        <v>2.2599999999999999E-2</v>
      </c>
      <c r="K40">
        <v>2.2499999999999999E-2</v>
      </c>
      <c r="L40">
        <v>2.3300000000000001E-2</v>
      </c>
      <c r="M40">
        <v>2.3800000000000002E-2</v>
      </c>
      <c r="N40">
        <v>2.35E-2</v>
      </c>
      <c r="O40" t="s">
        <v>221</v>
      </c>
    </row>
    <row r="41" spans="3:15" x14ac:dyDescent="0.25">
      <c r="E41" t="s">
        <v>224</v>
      </c>
      <c r="F41" t="s">
        <v>28</v>
      </c>
      <c r="G41">
        <v>1.67E-3</v>
      </c>
      <c r="H41">
        <v>1.48E-3</v>
      </c>
      <c r="I41">
        <v>1.2099999999999999E-3</v>
      </c>
      <c r="J41">
        <v>9.9400000000000009E-4</v>
      </c>
      <c r="K41">
        <v>8.25E-4</v>
      </c>
      <c r="L41">
        <v>7.5699999999999997E-4</v>
      </c>
      <c r="M41">
        <v>6.8800000000000003E-4</v>
      </c>
      <c r="N41">
        <v>6.5300000000000004E-4</v>
      </c>
      <c r="O41" t="s">
        <v>221</v>
      </c>
    </row>
    <row r="42" spans="3:15" x14ac:dyDescent="0.25">
      <c r="E42" t="s">
        <v>224</v>
      </c>
      <c r="F42" t="s">
        <v>29</v>
      </c>
      <c r="G42">
        <v>2.0199999999999999E-2</v>
      </c>
      <c r="H42">
        <v>1.4200000000000001E-2</v>
      </c>
      <c r="I42">
        <v>9.1699999999999993E-3</v>
      </c>
      <c r="J42">
        <v>6.0400000000000002E-3</v>
      </c>
      <c r="K42">
        <v>4.7299999999999998E-3</v>
      </c>
      <c r="L42">
        <v>4.2300000000000003E-3</v>
      </c>
      <c r="M42">
        <v>4.0099999999999997E-3</v>
      </c>
      <c r="N42">
        <v>3.98E-3</v>
      </c>
      <c r="O42" t="s">
        <v>221</v>
      </c>
    </row>
    <row r="43" spans="3:15" x14ac:dyDescent="0.25">
      <c r="E43" t="s">
        <v>224</v>
      </c>
      <c r="F43" t="s">
        <v>223</v>
      </c>
      <c r="G43">
        <v>1.3299999999999999E-2</v>
      </c>
      <c r="H43">
        <v>9.6900000000000007E-3</v>
      </c>
      <c r="I43">
        <v>9.7199999999999995E-3</v>
      </c>
      <c r="J43">
        <v>0.01</v>
      </c>
      <c r="K43">
        <v>1.03E-2</v>
      </c>
      <c r="L43">
        <v>1.06E-2</v>
      </c>
      <c r="M43">
        <v>1.09E-2</v>
      </c>
      <c r="N43">
        <v>1.12E-2</v>
      </c>
      <c r="O43" t="s">
        <v>221</v>
      </c>
    </row>
    <row r="45" spans="3:15" x14ac:dyDescent="0.25">
      <c r="C45" t="s">
        <v>0</v>
      </c>
      <c r="D45" t="s">
        <v>1</v>
      </c>
      <c r="E45" t="s">
        <v>218</v>
      </c>
      <c r="F45" t="s">
        <v>219</v>
      </c>
      <c r="G45">
        <v>2015</v>
      </c>
      <c r="H45">
        <v>2020</v>
      </c>
      <c r="I45">
        <v>2025</v>
      </c>
      <c r="J45">
        <v>2030</v>
      </c>
      <c r="K45">
        <v>2035</v>
      </c>
      <c r="L45">
        <v>2040</v>
      </c>
      <c r="M45">
        <v>2045</v>
      </c>
      <c r="N45">
        <v>2050</v>
      </c>
      <c r="O45" t="s">
        <v>2</v>
      </c>
    </row>
    <row r="46" spans="3:15" x14ac:dyDescent="0.25">
      <c r="C46" t="s">
        <v>70</v>
      </c>
      <c r="D46" t="s">
        <v>3</v>
      </c>
      <c r="E46" t="s">
        <v>224</v>
      </c>
      <c r="F46" t="s">
        <v>22</v>
      </c>
      <c r="G46">
        <v>4.5900000000000003E-2</v>
      </c>
      <c r="H46">
        <v>3.9E-2</v>
      </c>
      <c r="I46">
        <v>3.56E-2</v>
      </c>
      <c r="J46">
        <v>3.1800000000000002E-2</v>
      </c>
      <c r="K46">
        <v>2.7199999999999998E-2</v>
      </c>
      <c r="L46">
        <v>2.3E-2</v>
      </c>
      <c r="M46">
        <v>1.5299999999999999E-2</v>
      </c>
      <c r="N46">
        <v>1.5299999999999999E-2</v>
      </c>
      <c r="O46" t="s">
        <v>221</v>
      </c>
    </row>
    <row r="47" spans="3:15" x14ac:dyDescent="0.25">
      <c r="C47" t="s">
        <v>70</v>
      </c>
      <c r="D47" t="s">
        <v>3</v>
      </c>
      <c r="E47" t="s">
        <v>224</v>
      </c>
      <c r="F47" t="s">
        <v>23</v>
      </c>
      <c r="G47">
        <v>2.36</v>
      </c>
      <c r="H47">
        <v>0.69699999999999995</v>
      </c>
      <c r="I47">
        <v>0.67100000000000004</v>
      </c>
      <c r="J47">
        <v>0.53100000000000003</v>
      </c>
      <c r="K47">
        <v>0.46700000000000003</v>
      </c>
      <c r="L47">
        <v>0.434</v>
      </c>
      <c r="M47">
        <v>0.38200000000000001</v>
      </c>
      <c r="N47">
        <v>0.307</v>
      </c>
      <c r="O47" t="s">
        <v>221</v>
      </c>
    </row>
    <row r="48" spans="3:15" x14ac:dyDescent="0.25">
      <c r="C48" t="s">
        <v>70</v>
      </c>
      <c r="D48" t="s">
        <v>3</v>
      </c>
      <c r="E48" t="s">
        <v>224</v>
      </c>
      <c r="F48" t="s">
        <v>24</v>
      </c>
      <c r="G48">
        <v>5.3499999999999999E-2</v>
      </c>
      <c r="H48">
        <v>5.21E-2</v>
      </c>
      <c r="I48">
        <v>4.99E-2</v>
      </c>
      <c r="J48">
        <v>4.7399999999999998E-2</v>
      </c>
      <c r="K48">
        <v>4.5499999999999999E-2</v>
      </c>
      <c r="L48">
        <v>4.3700000000000003E-2</v>
      </c>
      <c r="M48">
        <v>4.1399999999999999E-2</v>
      </c>
      <c r="N48">
        <v>3.9899999999999998E-2</v>
      </c>
      <c r="O48" t="s">
        <v>221</v>
      </c>
    </row>
    <row r="49" spans="2:15" x14ac:dyDescent="0.25">
      <c r="C49" t="s">
        <v>70</v>
      </c>
      <c r="D49" t="s">
        <v>3</v>
      </c>
      <c r="E49" t="s">
        <v>224</v>
      </c>
      <c r="F49" t="s">
        <v>222</v>
      </c>
      <c r="G49">
        <v>0.32100000000000001</v>
      </c>
      <c r="H49">
        <v>0.24199999999999999</v>
      </c>
      <c r="I49">
        <v>0.246</v>
      </c>
      <c r="J49">
        <v>0.26</v>
      </c>
      <c r="K49">
        <v>0.27100000000000002</v>
      </c>
      <c r="L49">
        <v>0.28299999999999997</v>
      </c>
      <c r="M49">
        <v>0.29399999999999998</v>
      </c>
      <c r="N49">
        <v>0.30599999999999999</v>
      </c>
      <c r="O49" t="s">
        <v>221</v>
      </c>
    </row>
    <row r="50" spans="2:15" x14ac:dyDescent="0.25">
      <c r="C50" t="s">
        <v>70</v>
      </c>
      <c r="D50" t="s">
        <v>3</v>
      </c>
      <c r="E50" t="s">
        <v>224</v>
      </c>
      <c r="F50" t="s">
        <v>25</v>
      </c>
      <c r="G50">
        <v>0.53200000000000003</v>
      </c>
      <c r="H50">
        <v>0.56799999999999995</v>
      </c>
      <c r="I50">
        <v>0.57499999999999996</v>
      </c>
      <c r="J50">
        <v>0.59399999999999997</v>
      </c>
      <c r="K50">
        <v>0.61199999999999999</v>
      </c>
      <c r="L50">
        <v>0.63300000000000001</v>
      </c>
      <c r="M50">
        <v>0.65</v>
      </c>
      <c r="N50">
        <v>0.66100000000000003</v>
      </c>
      <c r="O50" t="s">
        <v>221</v>
      </c>
    </row>
    <row r="51" spans="2:15" x14ac:dyDescent="0.25">
      <c r="C51" t="s">
        <v>70</v>
      </c>
      <c r="D51" t="s">
        <v>3</v>
      </c>
      <c r="E51" t="s">
        <v>224</v>
      </c>
      <c r="F51" t="s">
        <v>26</v>
      </c>
      <c r="G51">
        <v>5.8000000000000003E-2</v>
      </c>
      <c r="H51">
        <v>5.3900000000000003E-2</v>
      </c>
      <c r="I51">
        <v>5.0299999999999997E-2</v>
      </c>
      <c r="J51">
        <v>4.5400000000000003E-2</v>
      </c>
      <c r="K51">
        <v>3.8800000000000001E-2</v>
      </c>
      <c r="L51">
        <v>3.2899999999999999E-2</v>
      </c>
      <c r="M51">
        <v>2.7400000000000001E-2</v>
      </c>
      <c r="N51">
        <v>2.2499999999999999E-2</v>
      </c>
      <c r="O51" t="s">
        <v>221</v>
      </c>
    </row>
    <row r="52" spans="2:15" x14ac:dyDescent="0.25">
      <c r="C52" t="s">
        <v>70</v>
      </c>
      <c r="D52" t="s">
        <v>3</v>
      </c>
      <c r="E52" t="s">
        <v>224</v>
      </c>
      <c r="F52" t="s">
        <v>27</v>
      </c>
      <c r="G52">
        <v>1.9800000000000002E-2</v>
      </c>
      <c r="H52">
        <v>2.12E-2</v>
      </c>
      <c r="I52">
        <v>2.24E-2</v>
      </c>
      <c r="J52">
        <v>2.2599999999999999E-2</v>
      </c>
      <c r="K52">
        <v>2.2499999999999999E-2</v>
      </c>
      <c r="L52">
        <v>2.3300000000000001E-2</v>
      </c>
      <c r="M52">
        <v>2.3800000000000002E-2</v>
      </c>
      <c r="N52">
        <v>2.35E-2</v>
      </c>
      <c r="O52" t="s">
        <v>221</v>
      </c>
    </row>
    <row r="53" spans="2:15" x14ac:dyDescent="0.25">
      <c r="C53" t="s">
        <v>70</v>
      </c>
      <c r="D53" t="s">
        <v>3</v>
      </c>
      <c r="E53" t="s">
        <v>224</v>
      </c>
      <c r="F53" t="s">
        <v>28</v>
      </c>
      <c r="G53">
        <v>1.67E-3</v>
      </c>
      <c r="H53">
        <v>1.48E-3</v>
      </c>
      <c r="I53">
        <v>1.2099999999999999E-3</v>
      </c>
      <c r="J53">
        <v>9.9400000000000009E-4</v>
      </c>
      <c r="K53">
        <v>8.25E-4</v>
      </c>
      <c r="L53">
        <v>7.5699999999999997E-4</v>
      </c>
      <c r="M53">
        <v>6.8800000000000003E-4</v>
      </c>
      <c r="N53">
        <v>6.5300000000000004E-4</v>
      </c>
      <c r="O53" t="s">
        <v>221</v>
      </c>
    </row>
    <row r="54" spans="2:15" x14ac:dyDescent="0.25">
      <c r="C54" t="s">
        <v>70</v>
      </c>
      <c r="D54" t="s">
        <v>3</v>
      </c>
      <c r="E54" t="s">
        <v>224</v>
      </c>
      <c r="F54" t="s">
        <v>29</v>
      </c>
      <c r="G54">
        <v>2.0199999999999999E-2</v>
      </c>
      <c r="H54">
        <v>1.4200000000000001E-2</v>
      </c>
      <c r="I54">
        <v>9.1699999999999993E-3</v>
      </c>
      <c r="J54">
        <v>6.0400000000000002E-3</v>
      </c>
      <c r="K54">
        <v>4.7299999999999998E-3</v>
      </c>
      <c r="L54">
        <v>4.2300000000000003E-3</v>
      </c>
      <c r="M54">
        <v>4.0099999999999997E-3</v>
      </c>
      <c r="N54">
        <v>3.98E-3</v>
      </c>
      <c r="O54" t="s">
        <v>221</v>
      </c>
    </row>
    <row r="55" spans="2:15" x14ac:dyDescent="0.25">
      <c r="C55" t="s">
        <v>70</v>
      </c>
      <c r="D55" t="s">
        <v>3</v>
      </c>
      <c r="E55" t="s">
        <v>224</v>
      </c>
      <c r="F55" t="s">
        <v>223</v>
      </c>
      <c r="G55">
        <v>1.3299999999999999E-2</v>
      </c>
      <c r="H55">
        <v>9.6900000000000007E-3</v>
      </c>
      <c r="I55">
        <v>9.7199999999999995E-3</v>
      </c>
      <c r="J55">
        <v>0.01</v>
      </c>
      <c r="K55">
        <v>1.03E-2</v>
      </c>
      <c r="L55">
        <v>1.06E-2</v>
      </c>
      <c r="M55">
        <v>1.09E-2</v>
      </c>
      <c r="N55">
        <v>1.12E-2</v>
      </c>
      <c r="O55" t="s">
        <v>221</v>
      </c>
    </row>
    <row r="57" spans="2:15" x14ac:dyDescent="0.25">
      <c r="B57" t="s">
        <v>0</v>
      </c>
      <c r="C57" t="s">
        <v>1</v>
      </c>
      <c r="D57" t="s">
        <v>215</v>
      </c>
      <c r="E57" t="s">
        <v>216</v>
      </c>
      <c r="F57" t="s">
        <v>218</v>
      </c>
      <c r="G57">
        <v>2015</v>
      </c>
      <c r="H57">
        <v>2020</v>
      </c>
      <c r="I57">
        <v>2025</v>
      </c>
      <c r="J57">
        <v>2030</v>
      </c>
      <c r="K57">
        <v>2035</v>
      </c>
      <c r="L57">
        <v>2040</v>
      </c>
      <c r="M57">
        <v>2045</v>
      </c>
      <c r="N57">
        <v>2050</v>
      </c>
      <c r="O57" t="s">
        <v>2</v>
      </c>
    </row>
    <row r="58" spans="2:15" x14ac:dyDescent="0.25">
      <c r="B58" t="s">
        <v>70</v>
      </c>
      <c r="C58" t="s">
        <v>3</v>
      </c>
      <c r="D58" t="s">
        <v>68</v>
      </c>
      <c r="E58" t="s">
        <v>68</v>
      </c>
      <c r="F58" t="s">
        <v>224</v>
      </c>
      <c r="G58">
        <v>2.5000000000000001E-2</v>
      </c>
      <c r="H58">
        <v>2.24E-2</v>
      </c>
      <c r="I58">
        <v>2.0799999999999999E-2</v>
      </c>
      <c r="J58">
        <v>1.8599999999999998E-2</v>
      </c>
      <c r="K58">
        <v>1.6899999999999998E-2</v>
      </c>
      <c r="L58">
        <v>1.5699999999999999E-2</v>
      </c>
      <c r="M58">
        <v>1.4999999999999999E-2</v>
      </c>
      <c r="N58">
        <v>1.4500000000000001E-2</v>
      </c>
      <c r="O58" t="s">
        <v>221</v>
      </c>
    </row>
    <row r="59" spans="2:15" x14ac:dyDescent="0.25">
      <c r="B59" t="s">
        <v>70</v>
      </c>
      <c r="C59" t="s">
        <v>3</v>
      </c>
      <c r="D59" t="s">
        <v>129</v>
      </c>
      <c r="E59" t="s">
        <v>129</v>
      </c>
      <c r="F59" t="s">
        <v>224</v>
      </c>
      <c r="G59">
        <v>2.6499999999999999E-2</v>
      </c>
      <c r="H59">
        <v>2.7799999999999998E-2</v>
      </c>
      <c r="I59">
        <v>2.5600000000000001E-2</v>
      </c>
      <c r="J59">
        <v>2.5700000000000001E-2</v>
      </c>
      <c r="K59">
        <v>2.5999999999999999E-2</v>
      </c>
      <c r="L59">
        <v>2.6800000000000001E-2</v>
      </c>
      <c r="M59">
        <v>2.75E-2</v>
      </c>
      <c r="N59">
        <v>2.8500000000000001E-2</v>
      </c>
      <c r="O59" t="s">
        <v>221</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9489D-BF67-4508-8780-155842EE2F55}">
  <dimension ref="A1:N55"/>
  <sheetViews>
    <sheetView workbookViewId="0">
      <selection sqref="A1:XFD1"/>
    </sheetView>
  </sheetViews>
  <sheetFormatPr defaultRowHeight="15" x14ac:dyDescent="0.25"/>
  <cols>
    <col min="2" max="14" width="12.85546875" customWidth="1"/>
  </cols>
  <sheetData>
    <row r="1" spans="1:1" s="9" customFormat="1" ht="18.75" x14ac:dyDescent="0.25">
      <c r="A1" s="10" t="s">
        <v>1281</v>
      </c>
    </row>
    <row r="29" spans="4:14" x14ac:dyDescent="0.25">
      <c r="D29" t="s">
        <v>218</v>
      </c>
      <c r="E29" t="s">
        <v>219</v>
      </c>
      <c r="F29">
        <v>2015</v>
      </c>
      <c r="G29">
        <v>2020</v>
      </c>
      <c r="H29">
        <v>2025</v>
      </c>
      <c r="I29">
        <v>2030</v>
      </c>
      <c r="J29">
        <v>2035</v>
      </c>
      <c r="K29">
        <v>2040</v>
      </c>
      <c r="L29">
        <v>2045</v>
      </c>
      <c r="M29">
        <v>2050</v>
      </c>
      <c r="N29" t="s">
        <v>2</v>
      </c>
    </row>
    <row r="30" spans="4:14" x14ac:dyDescent="0.25">
      <c r="D30" t="s">
        <v>225</v>
      </c>
      <c r="E30" t="s">
        <v>22</v>
      </c>
      <c r="F30">
        <v>2.0799999999999999E-2</v>
      </c>
      <c r="G30">
        <v>2.0899999999999998E-2</v>
      </c>
      <c r="H30">
        <v>2.1299999999999999E-2</v>
      </c>
      <c r="I30">
        <v>2.1700000000000001E-2</v>
      </c>
      <c r="J30">
        <v>2.2200000000000001E-2</v>
      </c>
      <c r="K30">
        <v>2.2499999999999999E-2</v>
      </c>
      <c r="L30">
        <v>2.24E-2</v>
      </c>
      <c r="M30">
        <v>2.2800000000000001E-2</v>
      </c>
      <c r="N30" t="s">
        <v>221</v>
      </c>
    </row>
    <row r="31" spans="4:14" x14ac:dyDescent="0.25">
      <c r="D31" t="s">
        <v>225</v>
      </c>
      <c r="E31" t="s">
        <v>23</v>
      </c>
      <c r="F31">
        <v>0.11600000000000001</v>
      </c>
      <c r="G31">
        <v>6.3799999999999996E-2</v>
      </c>
      <c r="H31">
        <v>6.0199999999999997E-2</v>
      </c>
      <c r="I31">
        <v>4.4499999999999998E-2</v>
      </c>
      <c r="J31">
        <v>3.4000000000000002E-2</v>
      </c>
      <c r="K31">
        <v>3.1699999999999999E-2</v>
      </c>
      <c r="L31">
        <v>2.9100000000000001E-2</v>
      </c>
      <c r="M31">
        <v>2.5499999999999998E-2</v>
      </c>
      <c r="N31" t="s">
        <v>221</v>
      </c>
    </row>
    <row r="32" spans="4:14" x14ac:dyDescent="0.25">
      <c r="D32" t="s">
        <v>225</v>
      </c>
      <c r="E32" t="s">
        <v>24</v>
      </c>
      <c r="F32">
        <f>F44+F54+F55</f>
        <v>2.894E-2</v>
      </c>
      <c r="G32">
        <f t="shared" ref="G32:M32" si="0">G44+G54+G55</f>
        <v>2.8290000000000003E-2</v>
      </c>
      <c r="H32">
        <f t="shared" si="0"/>
        <v>2.6610000000000002E-2</v>
      </c>
      <c r="I32">
        <f t="shared" si="0"/>
        <v>2.5170000000000001E-2</v>
      </c>
      <c r="J32">
        <f t="shared" si="0"/>
        <v>2.4109999999999999E-2</v>
      </c>
      <c r="K32">
        <f t="shared" si="0"/>
        <v>2.3510000000000003E-2</v>
      </c>
      <c r="L32">
        <f t="shared" si="0"/>
        <v>2.2900000000000004E-2</v>
      </c>
      <c r="M32">
        <f t="shared" si="0"/>
        <v>2.2550000000000001E-2</v>
      </c>
      <c r="N32" t="s">
        <v>221</v>
      </c>
    </row>
    <row r="33" spans="2:14" x14ac:dyDescent="0.25">
      <c r="D33" t="s">
        <v>225</v>
      </c>
      <c r="E33" t="s">
        <v>222</v>
      </c>
      <c r="F33">
        <v>0.41</v>
      </c>
      <c r="G33">
        <v>0.309</v>
      </c>
      <c r="H33">
        <v>0.318</v>
      </c>
      <c r="I33">
        <v>0.33500000000000002</v>
      </c>
      <c r="J33">
        <v>0.35</v>
      </c>
      <c r="K33">
        <v>0.36499999999999999</v>
      </c>
      <c r="L33">
        <v>0.38</v>
      </c>
      <c r="M33">
        <v>0.39600000000000002</v>
      </c>
      <c r="N33" t="s">
        <v>221</v>
      </c>
    </row>
    <row r="34" spans="2:14" x14ac:dyDescent="0.25">
      <c r="D34" t="s">
        <v>225</v>
      </c>
      <c r="E34" t="s">
        <v>25</v>
      </c>
      <c r="F34">
        <v>0.30599999999999999</v>
      </c>
      <c r="G34">
        <v>0.30199999999999999</v>
      </c>
      <c r="H34">
        <v>0.30099999999999999</v>
      </c>
      <c r="I34">
        <v>0.30399999999999999</v>
      </c>
      <c r="J34">
        <v>0.307</v>
      </c>
      <c r="K34">
        <v>0.311</v>
      </c>
      <c r="L34">
        <v>0.314</v>
      </c>
      <c r="M34">
        <v>0.311</v>
      </c>
      <c r="N34" t="s">
        <v>221</v>
      </c>
    </row>
    <row r="35" spans="2:14" x14ac:dyDescent="0.25">
      <c r="D35" t="s">
        <v>225</v>
      </c>
      <c r="E35" t="s">
        <v>26</v>
      </c>
      <c r="F35">
        <v>0.30599999999999999</v>
      </c>
      <c r="G35">
        <v>0.29099999999999998</v>
      </c>
      <c r="H35">
        <v>0.27500000000000002</v>
      </c>
      <c r="I35">
        <v>0.25</v>
      </c>
      <c r="J35">
        <v>0.221</v>
      </c>
      <c r="K35">
        <v>0.192</v>
      </c>
      <c r="L35">
        <v>0.16700000000000001</v>
      </c>
      <c r="M35">
        <v>0.14799999999999999</v>
      </c>
      <c r="N35" t="s">
        <v>221</v>
      </c>
    </row>
    <row r="36" spans="2:14" x14ac:dyDescent="0.25">
      <c r="D36" t="s">
        <v>225</v>
      </c>
      <c r="E36" t="s">
        <v>27</v>
      </c>
      <c r="F36">
        <v>3.1899999999999998E-2</v>
      </c>
      <c r="G36">
        <v>2.8000000000000001E-2</v>
      </c>
      <c r="H36">
        <v>2.3800000000000002E-2</v>
      </c>
      <c r="I36">
        <v>1.9699999999999999E-2</v>
      </c>
      <c r="J36">
        <v>1.66E-2</v>
      </c>
      <c r="K36">
        <v>1.5900000000000001E-2</v>
      </c>
      <c r="L36">
        <v>1.61E-2</v>
      </c>
      <c r="M36">
        <v>1.5900000000000001E-2</v>
      </c>
      <c r="N36" t="s">
        <v>221</v>
      </c>
    </row>
    <row r="37" spans="2:14" x14ac:dyDescent="0.25">
      <c r="D37" t="s">
        <v>225</v>
      </c>
      <c r="E37" t="s">
        <v>28</v>
      </c>
      <c r="F37">
        <v>8.9099999999999999E-2</v>
      </c>
      <c r="G37">
        <v>5.5E-2</v>
      </c>
      <c r="H37">
        <v>2.9499999999999998E-2</v>
      </c>
      <c r="I37">
        <v>1.41E-2</v>
      </c>
      <c r="J37">
        <v>9.3299999999999998E-3</v>
      </c>
      <c r="K37">
        <v>8.1200000000000005E-3</v>
      </c>
      <c r="L37">
        <v>7.4599999999999996E-3</v>
      </c>
      <c r="M37">
        <v>7.8100000000000001E-3</v>
      </c>
      <c r="N37" t="s">
        <v>221</v>
      </c>
    </row>
    <row r="38" spans="2:14" x14ac:dyDescent="0.25">
      <c r="D38" t="s">
        <v>225</v>
      </c>
      <c r="E38" t="s">
        <v>29</v>
      </c>
      <c r="F38">
        <v>2.9499999999999998E-2</v>
      </c>
      <c r="G38">
        <v>2.69E-2</v>
      </c>
      <c r="H38">
        <v>2.6200000000000001E-2</v>
      </c>
      <c r="I38">
        <v>2.7099999999999999E-2</v>
      </c>
      <c r="J38">
        <v>2.7799999999999998E-2</v>
      </c>
      <c r="K38">
        <v>2.81E-2</v>
      </c>
      <c r="L38">
        <v>2.8400000000000002E-2</v>
      </c>
      <c r="M38">
        <v>2.8799999999999999E-2</v>
      </c>
      <c r="N38" t="s">
        <v>221</v>
      </c>
    </row>
    <row r="39" spans="2:14" x14ac:dyDescent="0.25">
      <c r="D39" t="s">
        <v>225</v>
      </c>
      <c r="E39" t="s">
        <v>223</v>
      </c>
      <c r="F39">
        <v>9.0499999999999997E-2</v>
      </c>
      <c r="G39">
        <v>6.7500000000000004E-2</v>
      </c>
      <c r="H39">
        <v>6.7400000000000002E-2</v>
      </c>
      <c r="I39">
        <v>6.9400000000000003E-2</v>
      </c>
      <c r="J39">
        <v>7.1300000000000002E-2</v>
      </c>
      <c r="K39">
        <v>7.3400000000000007E-2</v>
      </c>
      <c r="L39">
        <v>7.4999999999999997E-2</v>
      </c>
      <c r="M39">
        <v>7.6700000000000004E-2</v>
      </c>
      <c r="N39" t="s">
        <v>221</v>
      </c>
    </row>
    <row r="41" spans="2:14" x14ac:dyDescent="0.25">
      <c r="B41" t="s">
        <v>0</v>
      </c>
      <c r="C41" t="s">
        <v>1</v>
      </c>
      <c r="D41" t="s">
        <v>218</v>
      </c>
      <c r="E41" t="s">
        <v>219</v>
      </c>
      <c r="F41">
        <v>2015</v>
      </c>
      <c r="G41">
        <v>2020</v>
      </c>
      <c r="H41">
        <v>2025</v>
      </c>
      <c r="I41">
        <v>2030</v>
      </c>
      <c r="J41">
        <v>2035</v>
      </c>
      <c r="K41">
        <v>2040</v>
      </c>
      <c r="L41">
        <v>2045</v>
      </c>
      <c r="M41">
        <v>2050</v>
      </c>
      <c r="N41" t="s">
        <v>2</v>
      </c>
    </row>
    <row r="42" spans="2:14" x14ac:dyDescent="0.25">
      <c r="B42" t="s">
        <v>70</v>
      </c>
      <c r="C42" t="s">
        <v>3</v>
      </c>
      <c r="D42" t="s">
        <v>225</v>
      </c>
      <c r="E42" t="s">
        <v>22</v>
      </c>
      <c r="F42">
        <v>2.0799999999999999E-2</v>
      </c>
      <c r="G42">
        <v>2.0899999999999998E-2</v>
      </c>
      <c r="H42">
        <v>2.1299999999999999E-2</v>
      </c>
      <c r="I42">
        <v>2.1700000000000001E-2</v>
      </c>
      <c r="J42">
        <v>2.2200000000000001E-2</v>
      </c>
      <c r="K42">
        <v>2.2499999999999999E-2</v>
      </c>
      <c r="L42">
        <v>2.24E-2</v>
      </c>
      <c r="M42">
        <v>2.2800000000000001E-2</v>
      </c>
      <c r="N42" t="s">
        <v>221</v>
      </c>
    </row>
    <row r="43" spans="2:14" x14ac:dyDescent="0.25">
      <c r="B43" t="s">
        <v>70</v>
      </c>
      <c r="C43" t="s">
        <v>3</v>
      </c>
      <c r="D43" t="s">
        <v>225</v>
      </c>
      <c r="E43" t="s">
        <v>23</v>
      </c>
      <c r="F43">
        <v>0.11600000000000001</v>
      </c>
      <c r="G43">
        <v>6.3799999999999996E-2</v>
      </c>
      <c r="H43">
        <v>6.0199999999999997E-2</v>
      </c>
      <c r="I43">
        <v>4.4499999999999998E-2</v>
      </c>
      <c r="J43">
        <v>3.4000000000000002E-2</v>
      </c>
      <c r="K43">
        <v>3.1699999999999999E-2</v>
      </c>
      <c r="L43">
        <v>2.9100000000000001E-2</v>
      </c>
      <c r="M43">
        <v>2.5499999999999998E-2</v>
      </c>
      <c r="N43" t="s">
        <v>221</v>
      </c>
    </row>
    <row r="44" spans="2:14" x14ac:dyDescent="0.25">
      <c r="B44" t="s">
        <v>70</v>
      </c>
      <c r="C44" t="s">
        <v>3</v>
      </c>
      <c r="D44" t="s">
        <v>225</v>
      </c>
      <c r="E44" t="s">
        <v>24</v>
      </c>
      <c r="F44">
        <v>1.5599999999999999E-2</v>
      </c>
      <c r="G44">
        <v>1.5299999999999999E-2</v>
      </c>
      <c r="H44">
        <v>1.46E-2</v>
      </c>
      <c r="I44">
        <v>1.37E-2</v>
      </c>
      <c r="J44">
        <v>1.2999999999999999E-2</v>
      </c>
      <c r="K44">
        <v>1.2500000000000001E-2</v>
      </c>
      <c r="L44">
        <v>1.1900000000000001E-2</v>
      </c>
      <c r="M44">
        <v>1.14E-2</v>
      </c>
      <c r="N44" t="s">
        <v>221</v>
      </c>
    </row>
    <row r="45" spans="2:14" x14ac:dyDescent="0.25">
      <c r="B45" t="s">
        <v>70</v>
      </c>
      <c r="C45" t="s">
        <v>3</v>
      </c>
      <c r="D45" t="s">
        <v>225</v>
      </c>
      <c r="E45" t="s">
        <v>222</v>
      </c>
      <c r="F45">
        <v>0.41</v>
      </c>
      <c r="G45">
        <v>0.309</v>
      </c>
      <c r="H45">
        <v>0.318</v>
      </c>
      <c r="I45">
        <v>0.33500000000000002</v>
      </c>
      <c r="J45">
        <v>0.35</v>
      </c>
      <c r="K45">
        <v>0.36499999999999999</v>
      </c>
      <c r="L45">
        <v>0.38</v>
      </c>
      <c r="M45">
        <v>0.39600000000000002</v>
      </c>
      <c r="N45" t="s">
        <v>221</v>
      </c>
    </row>
    <row r="46" spans="2:14" x14ac:dyDescent="0.25">
      <c r="B46" t="s">
        <v>70</v>
      </c>
      <c r="C46" t="s">
        <v>3</v>
      </c>
      <c r="D46" t="s">
        <v>225</v>
      </c>
      <c r="E46" t="s">
        <v>25</v>
      </c>
      <c r="F46">
        <v>0.30599999999999999</v>
      </c>
      <c r="G46">
        <v>0.30199999999999999</v>
      </c>
      <c r="H46">
        <v>0.30099999999999999</v>
      </c>
      <c r="I46">
        <v>0.30399999999999999</v>
      </c>
      <c r="J46">
        <v>0.307</v>
      </c>
      <c r="K46">
        <v>0.311</v>
      </c>
      <c r="L46">
        <v>0.314</v>
      </c>
      <c r="M46">
        <v>0.311</v>
      </c>
      <c r="N46" t="s">
        <v>221</v>
      </c>
    </row>
    <row r="47" spans="2:14" x14ac:dyDescent="0.25">
      <c r="B47" t="s">
        <v>70</v>
      </c>
      <c r="C47" t="s">
        <v>3</v>
      </c>
      <c r="D47" t="s">
        <v>225</v>
      </c>
      <c r="E47" t="s">
        <v>26</v>
      </c>
      <c r="F47">
        <v>0.30599999999999999</v>
      </c>
      <c r="G47">
        <v>0.29099999999999998</v>
      </c>
      <c r="H47">
        <v>0.27500000000000002</v>
      </c>
      <c r="I47">
        <v>0.25</v>
      </c>
      <c r="J47">
        <v>0.221</v>
      </c>
      <c r="K47">
        <v>0.192</v>
      </c>
      <c r="L47">
        <v>0.16700000000000001</v>
      </c>
      <c r="M47">
        <v>0.14799999999999999</v>
      </c>
      <c r="N47" t="s">
        <v>221</v>
      </c>
    </row>
    <row r="48" spans="2:14" x14ac:dyDescent="0.25">
      <c r="B48" t="s">
        <v>70</v>
      </c>
      <c r="C48" t="s">
        <v>3</v>
      </c>
      <c r="D48" t="s">
        <v>225</v>
      </c>
      <c r="E48" t="s">
        <v>27</v>
      </c>
      <c r="F48">
        <v>3.1899999999999998E-2</v>
      </c>
      <c r="G48">
        <v>2.8000000000000001E-2</v>
      </c>
      <c r="H48">
        <v>2.3800000000000002E-2</v>
      </c>
      <c r="I48">
        <v>1.9699999999999999E-2</v>
      </c>
      <c r="J48">
        <v>1.66E-2</v>
      </c>
      <c r="K48">
        <v>1.5900000000000001E-2</v>
      </c>
      <c r="L48">
        <v>1.61E-2</v>
      </c>
      <c r="M48">
        <v>1.5900000000000001E-2</v>
      </c>
      <c r="N48" t="s">
        <v>221</v>
      </c>
    </row>
    <row r="49" spans="1:14" x14ac:dyDescent="0.25">
      <c r="B49" t="s">
        <v>70</v>
      </c>
      <c r="C49" t="s">
        <v>3</v>
      </c>
      <c r="D49" t="s">
        <v>225</v>
      </c>
      <c r="E49" t="s">
        <v>28</v>
      </c>
      <c r="F49">
        <v>8.9099999999999999E-2</v>
      </c>
      <c r="G49">
        <v>5.5E-2</v>
      </c>
      <c r="H49">
        <v>2.9499999999999998E-2</v>
      </c>
      <c r="I49">
        <v>1.41E-2</v>
      </c>
      <c r="J49">
        <v>9.3299999999999998E-3</v>
      </c>
      <c r="K49">
        <v>8.1200000000000005E-3</v>
      </c>
      <c r="L49">
        <v>7.4599999999999996E-3</v>
      </c>
      <c r="M49">
        <v>7.8100000000000001E-3</v>
      </c>
      <c r="N49" t="s">
        <v>221</v>
      </c>
    </row>
    <row r="50" spans="1:14" x14ac:dyDescent="0.25">
      <c r="B50" t="s">
        <v>70</v>
      </c>
      <c r="C50" t="s">
        <v>3</v>
      </c>
      <c r="D50" t="s">
        <v>225</v>
      </c>
      <c r="E50" t="s">
        <v>29</v>
      </c>
      <c r="F50">
        <v>2.9499999999999998E-2</v>
      </c>
      <c r="G50">
        <v>2.69E-2</v>
      </c>
      <c r="H50">
        <v>2.6200000000000001E-2</v>
      </c>
      <c r="I50">
        <v>2.7099999999999999E-2</v>
      </c>
      <c r="J50">
        <v>2.7799999999999998E-2</v>
      </c>
      <c r="K50">
        <v>2.81E-2</v>
      </c>
      <c r="L50">
        <v>2.8400000000000002E-2</v>
      </c>
      <c r="M50">
        <v>2.8799999999999999E-2</v>
      </c>
      <c r="N50" t="s">
        <v>221</v>
      </c>
    </row>
    <row r="51" spans="1:14" x14ac:dyDescent="0.25">
      <c r="B51" t="s">
        <v>70</v>
      </c>
      <c r="C51" t="s">
        <v>3</v>
      </c>
      <c r="D51" t="s">
        <v>225</v>
      </c>
      <c r="E51" t="s">
        <v>223</v>
      </c>
      <c r="F51">
        <v>9.0499999999999997E-2</v>
      </c>
      <c r="G51">
        <v>6.7500000000000004E-2</v>
      </c>
      <c r="H51">
        <v>6.7400000000000002E-2</v>
      </c>
      <c r="I51">
        <v>6.9400000000000003E-2</v>
      </c>
      <c r="J51">
        <v>7.1300000000000002E-2</v>
      </c>
      <c r="K51">
        <v>7.3400000000000007E-2</v>
      </c>
      <c r="L51">
        <v>7.4999999999999997E-2</v>
      </c>
      <c r="M51">
        <v>7.6700000000000004E-2</v>
      </c>
      <c r="N51" t="s">
        <v>221</v>
      </c>
    </row>
    <row r="53" spans="1:14" x14ac:dyDescent="0.25">
      <c r="A53" t="s">
        <v>0</v>
      </c>
      <c r="B53" t="s">
        <v>1</v>
      </c>
      <c r="C53" t="s">
        <v>215</v>
      </c>
      <c r="D53" t="s">
        <v>216</v>
      </c>
      <c r="E53" t="s">
        <v>218</v>
      </c>
      <c r="F53">
        <v>2015</v>
      </c>
      <c r="G53">
        <v>2020</v>
      </c>
      <c r="H53">
        <v>2025</v>
      </c>
      <c r="I53">
        <v>2030</v>
      </c>
      <c r="J53">
        <v>2035</v>
      </c>
      <c r="K53">
        <v>2040</v>
      </c>
      <c r="L53">
        <v>2045</v>
      </c>
      <c r="M53">
        <v>2050</v>
      </c>
      <c r="N53" t="s">
        <v>2</v>
      </c>
    </row>
    <row r="54" spans="1:14" x14ac:dyDescent="0.25">
      <c r="A54" t="s">
        <v>70</v>
      </c>
      <c r="B54" t="s">
        <v>3</v>
      </c>
      <c r="C54" t="s">
        <v>68</v>
      </c>
      <c r="D54" t="s">
        <v>68</v>
      </c>
      <c r="E54" t="s">
        <v>225</v>
      </c>
      <c r="F54">
        <v>6.4700000000000001E-3</v>
      </c>
      <c r="G54">
        <v>5.7999999999999996E-3</v>
      </c>
      <c r="H54">
        <v>5.3800000000000002E-3</v>
      </c>
      <c r="I54">
        <v>4.8199999999999996E-3</v>
      </c>
      <c r="J54">
        <v>4.3699999999999998E-3</v>
      </c>
      <c r="K54">
        <v>4.0699999999999998E-3</v>
      </c>
      <c r="L54">
        <v>3.8800000000000002E-3</v>
      </c>
      <c r="M54">
        <v>3.7599999999999999E-3</v>
      </c>
      <c r="N54" t="s">
        <v>221</v>
      </c>
    </row>
    <row r="55" spans="1:14" x14ac:dyDescent="0.25">
      <c r="A55" t="s">
        <v>70</v>
      </c>
      <c r="B55" t="s">
        <v>3</v>
      </c>
      <c r="C55" t="s">
        <v>129</v>
      </c>
      <c r="D55" t="s">
        <v>129</v>
      </c>
      <c r="E55" t="s">
        <v>225</v>
      </c>
      <c r="F55">
        <v>6.8700000000000002E-3</v>
      </c>
      <c r="G55">
        <v>7.1900000000000002E-3</v>
      </c>
      <c r="H55">
        <v>6.6299999999999996E-3</v>
      </c>
      <c r="I55">
        <v>6.6499999999999997E-3</v>
      </c>
      <c r="J55">
        <v>6.7400000000000003E-3</v>
      </c>
      <c r="K55">
        <v>6.94E-3</v>
      </c>
      <c r="L55">
        <v>7.1199999999999996E-3</v>
      </c>
      <c r="M55">
        <v>7.3899999999999999E-3</v>
      </c>
      <c r="N55" t="s">
        <v>221</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C243-C0C5-49E6-9F93-B9701C334DA7}">
  <dimension ref="A1:M54"/>
  <sheetViews>
    <sheetView showGridLines="0" workbookViewId="0">
      <selection activeCell="B48" sqref="B48"/>
    </sheetView>
  </sheetViews>
  <sheetFormatPr defaultRowHeight="15" x14ac:dyDescent="0.25"/>
  <sheetData>
    <row r="1" spans="1:1" ht="15.75" x14ac:dyDescent="0.25">
      <c r="A1" s="10" t="s">
        <v>1269</v>
      </c>
    </row>
    <row r="28" spans="2:13" x14ac:dyDescent="0.25">
      <c r="B28" t="s">
        <v>1225</v>
      </c>
      <c r="G28">
        <v>2025</v>
      </c>
      <c r="H28">
        <v>2030</v>
      </c>
      <c r="I28">
        <v>2035</v>
      </c>
      <c r="J28">
        <v>2040</v>
      </c>
      <c r="K28">
        <v>2045</v>
      </c>
      <c r="L28">
        <v>2050</v>
      </c>
      <c r="M28" t="s">
        <v>2</v>
      </c>
    </row>
    <row r="29" spans="2:13" x14ac:dyDescent="0.25">
      <c r="B29" t="s">
        <v>1282</v>
      </c>
      <c r="G29">
        <v>2.64</v>
      </c>
      <c r="H29">
        <v>2.08</v>
      </c>
      <c r="I29">
        <v>1.79</v>
      </c>
      <c r="J29">
        <v>1.64</v>
      </c>
      <c r="K29">
        <v>1.42</v>
      </c>
      <c r="L29">
        <v>1.1299999999999999</v>
      </c>
      <c r="M29" t="s">
        <v>7</v>
      </c>
    </row>
    <row r="30" spans="2:13" x14ac:dyDescent="0.25">
      <c r="B30" t="s">
        <v>1283</v>
      </c>
      <c r="G30">
        <v>4.1700000000000001E-2</v>
      </c>
      <c r="H30">
        <v>3.5900000000000001E-2</v>
      </c>
      <c r="I30">
        <v>3.4099999999999998E-2</v>
      </c>
      <c r="J30">
        <v>3.3000000000000002E-2</v>
      </c>
      <c r="K30">
        <v>3.2199999999999999E-2</v>
      </c>
      <c r="L30">
        <v>3.1699999999999999E-2</v>
      </c>
      <c r="M30" t="s">
        <v>7</v>
      </c>
    </row>
    <row r="31" spans="2:13" x14ac:dyDescent="0.25">
      <c r="B31" t="s">
        <v>1284</v>
      </c>
      <c r="G31">
        <v>6.35</v>
      </c>
      <c r="H31">
        <v>6.76</v>
      </c>
      <c r="I31">
        <v>7.27</v>
      </c>
      <c r="J31">
        <v>7.79</v>
      </c>
      <c r="K31">
        <v>8.4499999999999993</v>
      </c>
      <c r="L31">
        <v>9.4499999999999993</v>
      </c>
      <c r="M31" t="s">
        <v>7</v>
      </c>
    </row>
    <row r="32" spans="2:13" x14ac:dyDescent="0.25">
      <c r="B32" t="s">
        <v>1285</v>
      </c>
      <c r="G32">
        <v>2.79</v>
      </c>
      <c r="H32">
        <v>2.71</v>
      </c>
      <c r="I32">
        <v>2.29</v>
      </c>
      <c r="J32">
        <v>1.83</v>
      </c>
      <c r="K32">
        <v>1.44</v>
      </c>
      <c r="L32">
        <v>1.05</v>
      </c>
      <c r="M32" t="s">
        <v>7</v>
      </c>
    </row>
    <row r="33" spans="2:13" x14ac:dyDescent="0.25">
      <c r="B33" t="s">
        <v>1286</v>
      </c>
      <c r="G33">
        <v>5.7169999999999996</v>
      </c>
      <c r="H33">
        <v>7.5380000000000003</v>
      </c>
      <c r="I33">
        <v>9.1929999999999996</v>
      </c>
      <c r="J33">
        <v>10.539000000000001</v>
      </c>
      <c r="K33">
        <v>11.777000000000003</v>
      </c>
      <c r="L33">
        <v>12.806999999999999</v>
      </c>
      <c r="M33" t="s">
        <v>7</v>
      </c>
    </row>
    <row r="34" spans="2:13" x14ac:dyDescent="0.25">
      <c r="B34" t="s">
        <v>1287</v>
      </c>
      <c r="G34">
        <v>1.9900000000000001E-4</v>
      </c>
      <c r="H34">
        <v>4.2099999999999999E-4</v>
      </c>
      <c r="I34">
        <v>6.4099999999999997E-4</v>
      </c>
      <c r="J34">
        <v>1.1299999999999999E-3</v>
      </c>
      <c r="K34">
        <v>1.6000000000000001E-3</v>
      </c>
      <c r="L34">
        <v>2.5500000000000002E-3</v>
      </c>
      <c r="M34" t="s">
        <v>7</v>
      </c>
    </row>
    <row r="35" spans="2:13" x14ac:dyDescent="0.25">
      <c r="B35" t="s">
        <v>3</v>
      </c>
      <c r="G35">
        <v>17.538898999999997</v>
      </c>
      <c r="H35">
        <v>19.124320999999998</v>
      </c>
      <c r="I35">
        <v>20.577741000000003</v>
      </c>
      <c r="J35">
        <v>21.833130000000001</v>
      </c>
      <c r="K35">
        <v>23.120799999999999</v>
      </c>
      <c r="L35">
        <v>24.471249999999998</v>
      </c>
      <c r="M35" t="s">
        <v>7</v>
      </c>
    </row>
    <row r="38" spans="2:13" x14ac:dyDescent="0.25">
      <c r="B38" t="s">
        <v>1288</v>
      </c>
      <c r="G38">
        <v>2025</v>
      </c>
      <c r="H38">
        <v>2030</v>
      </c>
      <c r="I38">
        <v>2035</v>
      </c>
      <c r="J38">
        <v>2040</v>
      </c>
      <c r="K38">
        <v>2045</v>
      </c>
      <c r="L38">
        <v>2050</v>
      </c>
      <c r="M38" t="s">
        <v>2</v>
      </c>
    </row>
    <row r="39" spans="2:13" x14ac:dyDescent="0.25">
      <c r="B39" t="s">
        <v>1282</v>
      </c>
      <c r="G39">
        <v>2.7700849604031674</v>
      </c>
      <c r="H39">
        <v>1.2924850179985601</v>
      </c>
      <c r="I39">
        <v>1.2752468682505398</v>
      </c>
      <c r="J39">
        <v>1.1319416846652266</v>
      </c>
      <c r="K39">
        <v>1.0522516954643628</v>
      </c>
      <c r="L39">
        <v>0.92318574154067679</v>
      </c>
      <c r="M39" t="s">
        <v>7</v>
      </c>
    </row>
    <row r="40" spans="2:13" x14ac:dyDescent="0.25">
      <c r="B40" t="s">
        <v>1283</v>
      </c>
      <c r="G40">
        <v>3.6991925845932326E-2</v>
      </c>
      <c r="H40">
        <v>2.6971742260619148E-2</v>
      </c>
      <c r="I40">
        <v>2.5643239740820733E-2</v>
      </c>
      <c r="J40">
        <v>2.2949816414686824E-2</v>
      </c>
      <c r="K40">
        <v>1.7092760979121671E-2</v>
      </c>
      <c r="L40">
        <v>1.6893102951763859E-2</v>
      </c>
      <c r="M40" t="s">
        <v>7</v>
      </c>
    </row>
    <row r="41" spans="2:13" x14ac:dyDescent="0.25">
      <c r="B41" t="s">
        <v>1284</v>
      </c>
      <c r="G41">
        <v>5.1496556551475878</v>
      </c>
      <c r="H41">
        <v>4.2072535061195104</v>
      </c>
      <c r="I41">
        <v>3.7309050935925128</v>
      </c>
      <c r="J41">
        <v>4.0129591396688262</v>
      </c>
      <c r="K41">
        <v>4.2072543880489555</v>
      </c>
      <c r="L41">
        <v>4.3526353815694749</v>
      </c>
      <c r="M41" t="s">
        <v>7</v>
      </c>
    </row>
    <row r="42" spans="2:13" x14ac:dyDescent="0.25">
      <c r="B42" t="s">
        <v>1285</v>
      </c>
      <c r="G42">
        <v>2.8158980201583872</v>
      </c>
      <c r="H42">
        <v>2.7286434521238299</v>
      </c>
      <c r="I42">
        <v>2.5202371742260619</v>
      </c>
      <c r="J42">
        <v>2.2513643484521237</v>
      </c>
      <c r="K42">
        <v>2.2549994348452125</v>
      </c>
      <c r="L42">
        <v>2.2493192980561556</v>
      </c>
      <c r="M42" t="s">
        <v>7</v>
      </c>
    </row>
    <row r="43" spans="2:13" x14ac:dyDescent="0.25">
      <c r="B43" t="s">
        <v>1286</v>
      </c>
      <c r="G43">
        <v>4.8681350611951038</v>
      </c>
      <c r="H43">
        <v>8.1171309035277162</v>
      </c>
      <c r="I43">
        <v>9.5715077177825769</v>
      </c>
      <c r="J43">
        <v>10.497863196544277</v>
      </c>
      <c r="K43">
        <v>11.344540777537798</v>
      </c>
      <c r="L43">
        <v>12.420796666666666</v>
      </c>
      <c r="M43" t="s">
        <v>7</v>
      </c>
    </row>
    <row r="44" spans="2:13" x14ac:dyDescent="0.25">
      <c r="B44" t="s">
        <v>1287</v>
      </c>
      <c r="G44">
        <v>4.4894269258459324E-2</v>
      </c>
      <c r="H44">
        <v>3.2360817134629224E-2</v>
      </c>
      <c r="I44">
        <v>9.8613966882649378E-3</v>
      </c>
      <c r="J44">
        <v>-3.0034762419006478E-2</v>
      </c>
      <c r="K44">
        <v>-6.4517962562994954E-2</v>
      </c>
      <c r="L44">
        <v>-9.2094791216702651E-2</v>
      </c>
      <c r="M44" t="s">
        <v>7</v>
      </c>
    </row>
    <row r="45" spans="2:13" x14ac:dyDescent="0.25">
      <c r="B45" t="s">
        <v>3</v>
      </c>
      <c r="G45">
        <v>15.685659892008641</v>
      </c>
      <c r="H45">
        <v>16.404845439164866</v>
      </c>
      <c r="I45">
        <v>17.133401490280779</v>
      </c>
      <c r="J45">
        <v>17.887043423326134</v>
      </c>
      <c r="K45">
        <v>18.811621094312457</v>
      </c>
      <c r="L45">
        <v>19.870735399568034</v>
      </c>
      <c r="M45" t="s">
        <v>7</v>
      </c>
    </row>
    <row r="48" spans="2:13" x14ac:dyDescent="0.25">
      <c r="B48" t="s">
        <v>1289</v>
      </c>
      <c r="G48">
        <v>2025</v>
      </c>
      <c r="H48">
        <v>2030</v>
      </c>
      <c r="I48">
        <v>2035</v>
      </c>
      <c r="J48">
        <v>2040</v>
      </c>
      <c r="K48">
        <v>2045</v>
      </c>
      <c r="L48">
        <v>2050</v>
      </c>
      <c r="M48" t="s">
        <v>2</v>
      </c>
    </row>
    <row r="49" spans="2:13" x14ac:dyDescent="0.25">
      <c r="B49" t="s">
        <v>1282</v>
      </c>
      <c r="G49">
        <v>-0.1300849604031673</v>
      </c>
      <c r="H49">
        <v>0.78751498200143999</v>
      </c>
      <c r="I49">
        <v>0.51475313174946025</v>
      </c>
      <c r="J49">
        <v>0.5080583153347733</v>
      </c>
      <c r="K49">
        <v>0.36774830453563712</v>
      </c>
      <c r="L49">
        <v>0.20681425845932311</v>
      </c>
      <c r="M49" t="s">
        <v>7</v>
      </c>
    </row>
    <row r="50" spans="2:13" x14ac:dyDescent="0.25">
      <c r="B50" t="s">
        <v>1283</v>
      </c>
      <c r="G50">
        <v>4.7080741540676749E-3</v>
      </c>
      <c r="H50">
        <v>8.9282577393808536E-3</v>
      </c>
      <c r="I50">
        <v>8.4567602591792655E-3</v>
      </c>
      <c r="J50">
        <v>1.0050183585313177E-2</v>
      </c>
      <c r="K50">
        <v>1.5107239020878328E-2</v>
      </c>
      <c r="L50">
        <v>1.480689704823614E-2</v>
      </c>
      <c r="M50" t="s">
        <v>7</v>
      </c>
    </row>
    <row r="51" spans="2:13" x14ac:dyDescent="0.25">
      <c r="B51" t="s">
        <v>1284</v>
      </c>
      <c r="G51">
        <v>1.2003443448524118</v>
      </c>
      <c r="H51">
        <v>2.5527464938804894</v>
      </c>
      <c r="I51">
        <v>3.5390949064074868</v>
      </c>
      <c r="J51">
        <v>3.7770408603311738</v>
      </c>
      <c r="K51">
        <v>4.2427456119510438</v>
      </c>
      <c r="L51">
        <v>5.0973646184305244</v>
      </c>
      <c r="M51" t="s">
        <v>7</v>
      </c>
    </row>
    <row r="52" spans="2:13" x14ac:dyDescent="0.25">
      <c r="B52" t="s">
        <v>1285</v>
      </c>
      <c r="G52">
        <v>-2.5898020158387158E-2</v>
      </c>
      <c r="H52">
        <v>-1.8643452123829896E-2</v>
      </c>
      <c r="I52">
        <v>-0.23023717422606182</v>
      </c>
      <c r="J52">
        <v>-0.42136434845212367</v>
      </c>
      <c r="K52">
        <v>-0.81499943484521253</v>
      </c>
      <c r="L52">
        <v>-1.1993192980561556</v>
      </c>
      <c r="M52" t="s">
        <v>7</v>
      </c>
    </row>
    <row r="53" spans="2:13" x14ac:dyDescent="0.25">
      <c r="B53" t="s">
        <v>1286</v>
      </c>
      <c r="G53">
        <v>0.84886493880489589</v>
      </c>
      <c r="H53">
        <v>-0.5791309035277159</v>
      </c>
      <c r="I53">
        <v>-0.3785077177825773</v>
      </c>
      <c r="J53">
        <v>4.1136803455724902E-2</v>
      </c>
      <c r="K53">
        <v>0.43245922246220481</v>
      </c>
      <c r="L53">
        <v>0.38620333333333257</v>
      </c>
      <c r="M53" t="s">
        <v>7</v>
      </c>
    </row>
    <row r="54" spans="2:13" x14ac:dyDescent="0.25">
      <c r="B54" t="s">
        <v>1287</v>
      </c>
      <c r="G54">
        <v>-4.4695269258459326E-2</v>
      </c>
      <c r="H54">
        <v>-3.1939817134629227E-2</v>
      </c>
      <c r="I54">
        <v>-9.2203966882649386E-3</v>
      </c>
      <c r="J54">
        <v>3.1164762419006477E-2</v>
      </c>
      <c r="K54">
        <v>6.6117962562994959E-2</v>
      </c>
      <c r="L54">
        <v>9.4644791216702648E-2</v>
      </c>
      <c r="M54" t="s">
        <v>7</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366A-5499-4D38-8EFC-35A560584A3A}">
  <dimension ref="A1:K46"/>
  <sheetViews>
    <sheetView showGridLines="0" workbookViewId="0">
      <selection activeCell="B28" sqref="B28:K46"/>
    </sheetView>
  </sheetViews>
  <sheetFormatPr defaultRowHeight="15" x14ac:dyDescent="0.25"/>
  <sheetData>
    <row r="1" spans="1:1" ht="15.75" x14ac:dyDescent="0.25">
      <c r="A1" s="10" t="s">
        <v>1270</v>
      </c>
    </row>
    <row r="28" spans="2:11" x14ac:dyDescent="0.25">
      <c r="B28" t="s">
        <v>1225</v>
      </c>
      <c r="E28">
        <v>2025</v>
      </c>
      <c r="F28">
        <v>2030</v>
      </c>
      <c r="G28">
        <v>2035</v>
      </c>
      <c r="H28">
        <v>2040</v>
      </c>
      <c r="I28">
        <v>2045</v>
      </c>
      <c r="J28">
        <v>2050</v>
      </c>
      <c r="K28" t="s">
        <v>2</v>
      </c>
    </row>
    <row r="29" spans="2:11" x14ac:dyDescent="0.25">
      <c r="B29" t="s">
        <v>22</v>
      </c>
      <c r="E29">
        <v>5.69</v>
      </c>
      <c r="F29">
        <v>5.84</v>
      </c>
      <c r="G29">
        <v>5.89</v>
      </c>
      <c r="H29">
        <v>6.08</v>
      </c>
      <c r="I29">
        <v>6.3</v>
      </c>
      <c r="J29">
        <v>6.47</v>
      </c>
      <c r="K29" t="s">
        <v>7</v>
      </c>
    </row>
    <row r="30" spans="2:11" x14ac:dyDescent="0.25">
      <c r="B30" t="s">
        <v>25</v>
      </c>
      <c r="E30">
        <v>3.8639999999999999</v>
      </c>
      <c r="F30">
        <v>4.2610000000000001</v>
      </c>
      <c r="G30">
        <v>4.5999999999999996</v>
      </c>
      <c r="H30">
        <v>4.8760000000000003</v>
      </c>
      <c r="I30">
        <v>5.2170000000000005</v>
      </c>
      <c r="J30">
        <v>5.6740000000000004</v>
      </c>
      <c r="K30" t="s">
        <v>7</v>
      </c>
    </row>
    <row r="31" spans="2:11" x14ac:dyDescent="0.25">
      <c r="B31" t="s">
        <v>26</v>
      </c>
      <c r="E31">
        <v>5.73</v>
      </c>
      <c r="F31">
        <v>6.04</v>
      </c>
      <c r="G31">
        <v>6.36</v>
      </c>
      <c r="H31">
        <v>6.58</v>
      </c>
      <c r="I31">
        <v>6.82</v>
      </c>
      <c r="J31">
        <v>7.07</v>
      </c>
      <c r="K31" t="s">
        <v>7</v>
      </c>
    </row>
    <row r="32" spans="2:11" x14ac:dyDescent="0.25">
      <c r="B32" t="s">
        <v>1291</v>
      </c>
      <c r="E32">
        <v>0.44840000000000002</v>
      </c>
      <c r="F32">
        <v>1.0849</v>
      </c>
      <c r="G32">
        <v>1.7030000000000001</v>
      </c>
      <c r="H32">
        <v>2.194</v>
      </c>
      <c r="I32">
        <v>2.5910000000000002</v>
      </c>
      <c r="J32">
        <v>2.9699999999999998</v>
      </c>
      <c r="K32" t="s">
        <v>7</v>
      </c>
    </row>
    <row r="35" spans="2:11" x14ac:dyDescent="0.25">
      <c r="B35" t="s">
        <v>1288</v>
      </c>
      <c r="E35">
        <v>2025</v>
      </c>
      <c r="F35">
        <v>2030</v>
      </c>
      <c r="G35">
        <v>2035</v>
      </c>
      <c r="H35">
        <v>2040</v>
      </c>
      <c r="I35">
        <v>2045</v>
      </c>
      <c r="J35">
        <v>2050</v>
      </c>
      <c r="K35" t="s">
        <v>2</v>
      </c>
    </row>
    <row r="36" spans="2:11" x14ac:dyDescent="0.25">
      <c r="B36" t="s">
        <v>22</v>
      </c>
      <c r="E36">
        <v>4.7855845115003168</v>
      </c>
      <c r="F36">
        <v>4.8657923612576495</v>
      </c>
      <c r="G36">
        <v>4.9725997045790251</v>
      </c>
      <c r="H36">
        <v>5.0414327917282131</v>
      </c>
      <c r="I36">
        <v>5.1683646338890066</v>
      </c>
      <c r="J36">
        <v>5.3715878877400298</v>
      </c>
      <c r="K36" t="s">
        <v>7</v>
      </c>
    </row>
    <row r="37" spans="2:11" x14ac:dyDescent="0.25">
      <c r="B37" t="s">
        <v>25</v>
      </c>
      <c r="E37">
        <v>3.6623570373496523</v>
      </c>
      <c r="F37">
        <v>3.7961964549483014</v>
      </c>
      <c r="G37">
        <v>3.8869139058873179</v>
      </c>
      <c r="H37">
        <v>3.9915446296687067</v>
      </c>
      <c r="I37">
        <v>4.1100854610677358</v>
      </c>
      <c r="J37">
        <v>4.2601413800379824</v>
      </c>
      <c r="K37" t="s">
        <v>7</v>
      </c>
    </row>
    <row r="38" spans="2:11" x14ac:dyDescent="0.25">
      <c r="B38" t="s">
        <v>26</v>
      </c>
      <c r="E38">
        <v>5.4413905887318004</v>
      </c>
      <c r="F38">
        <v>5.6278202152352819</v>
      </c>
      <c r="G38">
        <v>5.7420373496518256</v>
      </c>
      <c r="H38">
        <v>5.9448343532390808</v>
      </c>
      <c r="I38">
        <v>6.1907870858830973</v>
      </c>
      <c r="J38">
        <v>6.5223053386790468</v>
      </c>
      <c r="K38" t="s">
        <v>7</v>
      </c>
    </row>
    <row r="39" spans="2:11" x14ac:dyDescent="0.25">
      <c r="B39" t="s">
        <v>1291</v>
      </c>
      <c r="E39">
        <v>0.10969508335091792</v>
      </c>
      <c r="F39">
        <v>0.26116691285081239</v>
      </c>
      <c r="G39">
        <v>0.44220088626292464</v>
      </c>
      <c r="H39">
        <v>0.60764718294998943</v>
      </c>
      <c r="I39">
        <v>0.72917598649504112</v>
      </c>
      <c r="J39">
        <v>0.82514243511289309</v>
      </c>
      <c r="K39" t="s">
        <v>7</v>
      </c>
    </row>
    <row r="42" spans="2:11" x14ac:dyDescent="0.25">
      <c r="B42" t="s">
        <v>1289</v>
      </c>
      <c r="E42">
        <v>2025</v>
      </c>
      <c r="F42">
        <v>2030</v>
      </c>
      <c r="G42">
        <v>2035</v>
      </c>
      <c r="H42">
        <v>2040</v>
      </c>
      <c r="I42">
        <v>2045</v>
      </c>
      <c r="J42">
        <v>2050</v>
      </c>
      <c r="K42" t="s">
        <v>2</v>
      </c>
    </row>
    <row r="43" spans="2:11" x14ac:dyDescent="0.25">
      <c r="B43" t="s">
        <v>22</v>
      </c>
      <c r="E43">
        <v>0.90441548849968356</v>
      </c>
      <c r="F43">
        <v>0.97420763874235039</v>
      </c>
      <c r="G43">
        <v>0.91740029542097457</v>
      </c>
      <c r="H43">
        <v>1.0385672082717869</v>
      </c>
      <c r="I43">
        <v>1.1316353661109932</v>
      </c>
      <c r="J43">
        <v>1.0984121122599699</v>
      </c>
      <c r="K43" t="s">
        <v>7</v>
      </c>
    </row>
    <row r="44" spans="2:11" x14ac:dyDescent="0.25">
      <c r="B44" t="s">
        <v>25</v>
      </c>
      <c r="E44">
        <v>0.20164296265034753</v>
      </c>
      <c r="F44">
        <v>0.46480354505169874</v>
      </c>
      <c r="G44">
        <v>0.71308609411268176</v>
      </c>
      <c r="H44">
        <v>0.88445537033129362</v>
      </c>
      <c r="I44">
        <v>1.1069145389322648</v>
      </c>
      <c r="J44">
        <v>1.413858619962018</v>
      </c>
      <c r="K44" t="s">
        <v>7</v>
      </c>
    </row>
    <row r="45" spans="2:11" x14ac:dyDescent="0.25">
      <c r="B45" t="s">
        <v>26</v>
      </c>
      <c r="E45">
        <v>0.28860941126820006</v>
      </c>
      <c r="F45">
        <v>0.41217978476471817</v>
      </c>
      <c r="G45">
        <v>0.61796265034817477</v>
      </c>
      <c r="H45">
        <v>0.63516564676091924</v>
      </c>
      <c r="I45">
        <v>0.62921291411690294</v>
      </c>
      <c r="J45">
        <v>0.54769466132095346</v>
      </c>
      <c r="K45" t="s">
        <v>7</v>
      </c>
    </row>
    <row r="46" spans="2:11" x14ac:dyDescent="0.25">
      <c r="B46" t="s">
        <v>1291</v>
      </c>
      <c r="E46">
        <v>0.33870491664908209</v>
      </c>
      <c r="F46">
        <v>0.82373308714918758</v>
      </c>
      <c r="G46">
        <v>1.2607991137370753</v>
      </c>
      <c r="H46">
        <v>1.5863528170500105</v>
      </c>
      <c r="I46">
        <v>1.8618240135049591</v>
      </c>
      <c r="J46">
        <v>2.1448575648871069</v>
      </c>
      <c r="K46" t="s">
        <v>7</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2E3F5-3474-40CD-8A96-2BEA42476589}">
  <dimension ref="A1:K46"/>
  <sheetViews>
    <sheetView showGridLines="0" workbookViewId="0">
      <selection activeCell="G52" sqref="G52"/>
    </sheetView>
  </sheetViews>
  <sheetFormatPr defaultRowHeight="15" x14ac:dyDescent="0.25"/>
  <sheetData>
    <row r="1" spans="1:1" ht="15.75" x14ac:dyDescent="0.25">
      <c r="A1" s="10" t="s">
        <v>1271</v>
      </c>
    </row>
    <row r="27" spans="2:11" x14ac:dyDescent="0.25">
      <c r="B27" t="s">
        <v>1225</v>
      </c>
      <c r="E27">
        <v>2025</v>
      </c>
      <c r="F27">
        <v>2030</v>
      </c>
      <c r="G27">
        <v>2035</v>
      </c>
      <c r="H27">
        <v>2040</v>
      </c>
      <c r="I27">
        <v>2045</v>
      </c>
      <c r="J27">
        <v>2050</v>
      </c>
      <c r="K27" t="s">
        <v>2</v>
      </c>
    </row>
    <row r="28" spans="2:11" x14ac:dyDescent="0.25">
      <c r="B28" t="s">
        <v>6</v>
      </c>
      <c r="E28">
        <v>0.502</v>
      </c>
      <c r="F28">
        <v>0.48299999999999998</v>
      </c>
      <c r="G28">
        <v>0.46100000000000002</v>
      </c>
      <c r="H28">
        <v>0.438</v>
      </c>
      <c r="I28">
        <v>0.41899999999999998</v>
      </c>
      <c r="J28">
        <v>0.40200000000000002</v>
      </c>
      <c r="K28" t="s">
        <v>7</v>
      </c>
    </row>
    <row r="29" spans="2:11" x14ac:dyDescent="0.25">
      <c r="B29" t="s">
        <v>8</v>
      </c>
      <c r="E29">
        <v>1.8200000000000001E-2</v>
      </c>
      <c r="F29">
        <v>1.41E-2</v>
      </c>
      <c r="G29">
        <v>9.9100000000000004E-3</v>
      </c>
      <c r="H29">
        <v>6.4200000000000004E-3</v>
      </c>
      <c r="I29">
        <v>0</v>
      </c>
      <c r="J29">
        <v>0</v>
      </c>
      <c r="K29" t="s">
        <v>7</v>
      </c>
    </row>
    <row r="30" spans="2:11" x14ac:dyDescent="0.25">
      <c r="B30" t="s">
        <v>23</v>
      </c>
      <c r="E30">
        <v>11.4</v>
      </c>
      <c r="F30">
        <v>11.9</v>
      </c>
      <c r="G30">
        <v>12.3</v>
      </c>
      <c r="H30">
        <v>12.7</v>
      </c>
      <c r="I30">
        <v>13.1</v>
      </c>
      <c r="J30">
        <v>13.5</v>
      </c>
      <c r="K30" t="s">
        <v>7</v>
      </c>
    </row>
    <row r="31" spans="2:11" x14ac:dyDescent="0.25">
      <c r="B31" t="s">
        <v>9</v>
      </c>
      <c r="E31">
        <v>7.04</v>
      </c>
      <c r="F31">
        <v>6.78</v>
      </c>
      <c r="G31">
        <v>6.46</v>
      </c>
      <c r="H31">
        <v>6.34</v>
      </c>
      <c r="I31">
        <v>6.22</v>
      </c>
      <c r="J31">
        <v>6.23</v>
      </c>
      <c r="K31" t="s">
        <v>7</v>
      </c>
    </row>
    <row r="32" spans="2:11" x14ac:dyDescent="0.25">
      <c r="B32" t="s">
        <v>13</v>
      </c>
      <c r="E32">
        <v>1.06</v>
      </c>
      <c r="F32">
        <v>1.05</v>
      </c>
      <c r="G32">
        <v>1.01</v>
      </c>
      <c r="H32">
        <v>0.96099999999999997</v>
      </c>
      <c r="I32">
        <v>0.879</v>
      </c>
      <c r="J32">
        <v>0.84299999999999997</v>
      </c>
      <c r="K32" t="s">
        <v>7</v>
      </c>
    </row>
    <row r="34" spans="2:11" x14ac:dyDescent="0.25">
      <c r="B34" t="s">
        <v>1288</v>
      </c>
      <c r="E34">
        <v>2025</v>
      </c>
      <c r="F34">
        <v>2030</v>
      </c>
      <c r="G34">
        <v>2035</v>
      </c>
      <c r="H34">
        <v>2040</v>
      </c>
      <c r="I34">
        <v>2045</v>
      </c>
      <c r="J34">
        <v>2050</v>
      </c>
      <c r="K34" t="s">
        <v>2</v>
      </c>
    </row>
    <row r="35" spans="2:11" x14ac:dyDescent="0.25">
      <c r="B35" t="s">
        <v>6</v>
      </c>
      <c r="E35">
        <v>0.64430154040936904</v>
      </c>
      <c r="F35">
        <v>0.57693817261025526</v>
      </c>
      <c r="G35">
        <v>0.53631462333825697</v>
      </c>
      <c r="H35">
        <v>0.50015404093690652</v>
      </c>
      <c r="I35">
        <v>0.4730354505169867</v>
      </c>
      <c r="J35">
        <v>0.45244671871702896</v>
      </c>
      <c r="K35" t="s">
        <v>7</v>
      </c>
    </row>
    <row r="36" spans="2:11" x14ac:dyDescent="0.25">
      <c r="B36" t="s">
        <v>8</v>
      </c>
      <c r="E36">
        <v>1.9324752057396075E-2</v>
      </c>
      <c r="F36">
        <v>2.1198565098121964E-2</v>
      </c>
      <c r="G36">
        <v>2.0674192867693609E-2</v>
      </c>
      <c r="H36">
        <v>1.9535767039459803E-2</v>
      </c>
      <c r="I36">
        <v>1.9002954209748891E-2</v>
      </c>
      <c r="J36">
        <v>1.8624182316944505E-2</v>
      </c>
      <c r="K36" t="s">
        <v>7</v>
      </c>
    </row>
    <row r="37" spans="2:11" x14ac:dyDescent="0.25">
      <c r="B37" t="s">
        <v>23</v>
      </c>
      <c r="E37">
        <v>10.226975100232117</v>
      </c>
      <c r="F37">
        <v>10.49361257649293</v>
      </c>
      <c r="G37">
        <v>10.714637054230849</v>
      </c>
      <c r="H37">
        <v>10.986267144967293</v>
      </c>
      <c r="I37">
        <v>11.359151719772104</v>
      </c>
      <c r="J37">
        <v>11.893893226419078</v>
      </c>
      <c r="K37" t="s">
        <v>7</v>
      </c>
    </row>
    <row r="38" spans="2:11" x14ac:dyDescent="0.25">
      <c r="B38" t="s">
        <v>9</v>
      </c>
      <c r="E38">
        <v>8.9840219455581352</v>
      </c>
      <c r="F38">
        <v>9.1434490398818316</v>
      </c>
      <c r="G38">
        <v>9.0895547583878464</v>
      </c>
      <c r="H38">
        <v>9.0192909896602664</v>
      </c>
      <c r="I38">
        <v>8.982562776957165</v>
      </c>
      <c r="J38">
        <v>8.9376070901033984</v>
      </c>
      <c r="K38" t="s">
        <v>7</v>
      </c>
    </row>
    <row r="39" spans="2:11" x14ac:dyDescent="0.25">
      <c r="B39" t="s">
        <v>13</v>
      </c>
      <c r="E39">
        <v>1.7682306393753957</v>
      </c>
      <c r="F39">
        <v>1.7397393964971513</v>
      </c>
      <c r="G39">
        <v>1.6990641485545475</v>
      </c>
      <c r="H39">
        <v>1.6622240979109517</v>
      </c>
      <c r="I39">
        <v>1.6320109727790673</v>
      </c>
      <c r="J39">
        <v>1.6055138214813252</v>
      </c>
      <c r="K39" t="s">
        <v>7</v>
      </c>
    </row>
    <row r="41" spans="2:11" x14ac:dyDescent="0.25">
      <c r="B41" t="s">
        <v>1289</v>
      </c>
      <c r="E41">
        <v>2025</v>
      </c>
      <c r="F41">
        <v>2030</v>
      </c>
      <c r="G41">
        <v>2035</v>
      </c>
      <c r="H41">
        <v>2040</v>
      </c>
      <c r="I41">
        <v>2045</v>
      </c>
      <c r="J41">
        <v>2050</v>
      </c>
      <c r="K41" t="s">
        <v>2</v>
      </c>
    </row>
    <row r="42" spans="2:11" x14ac:dyDescent="0.25">
      <c r="B42" t="s">
        <v>6</v>
      </c>
      <c r="E42">
        <v>-0.14230154040936904</v>
      </c>
      <c r="F42">
        <v>-9.3938172610255277E-2</v>
      </c>
      <c r="G42">
        <v>-7.5314623338256947E-2</v>
      </c>
      <c r="H42">
        <v>-6.2154040936906518E-2</v>
      </c>
      <c r="I42">
        <v>-5.4035450516986716E-2</v>
      </c>
      <c r="J42">
        <v>-5.0446718717028938E-2</v>
      </c>
      <c r="K42" t="s">
        <v>7</v>
      </c>
    </row>
    <row r="43" spans="2:11" x14ac:dyDescent="0.25">
      <c r="B43" t="s">
        <v>8</v>
      </c>
      <c r="E43">
        <v>-1.1247520573960737E-3</v>
      </c>
      <c r="F43">
        <v>-7.0985650981219648E-3</v>
      </c>
      <c r="G43">
        <v>-1.0764192867693608E-2</v>
      </c>
      <c r="H43">
        <v>-1.3115767039459802E-2</v>
      </c>
      <c r="I43">
        <v>-1.9002954209748891E-2</v>
      </c>
      <c r="J43">
        <v>-1.8624182316944505E-2</v>
      </c>
      <c r="K43" t="s">
        <v>7</v>
      </c>
    </row>
    <row r="44" spans="2:11" x14ac:dyDescent="0.25">
      <c r="B44" t="s">
        <v>23</v>
      </c>
      <c r="E44">
        <v>1.1730248997678832</v>
      </c>
      <c r="F44">
        <v>1.4063874235070699</v>
      </c>
      <c r="G44">
        <v>1.5853629457691518</v>
      </c>
      <c r="H44">
        <v>1.7137328550327062</v>
      </c>
      <c r="I44">
        <v>1.7408482802278957</v>
      </c>
      <c r="J44">
        <v>1.6061067735809225</v>
      </c>
      <c r="K44" t="s">
        <v>7</v>
      </c>
    </row>
    <row r="45" spans="2:11" x14ac:dyDescent="0.25">
      <c r="B45" t="s">
        <v>9</v>
      </c>
      <c r="E45">
        <v>-1.9440219455581351</v>
      </c>
      <c r="F45">
        <v>-2.3634490398818313</v>
      </c>
      <c r="G45">
        <v>-2.6295547583878465</v>
      </c>
      <c r="H45">
        <v>-2.6792909896602666</v>
      </c>
      <c r="I45">
        <v>-2.7625627769571652</v>
      </c>
      <c r="J45">
        <v>-2.707607090103398</v>
      </c>
      <c r="K45" t="s">
        <v>7</v>
      </c>
    </row>
    <row r="46" spans="2:11" x14ac:dyDescent="0.25">
      <c r="B46" t="s">
        <v>13</v>
      </c>
      <c r="E46">
        <v>-0.70823063937539565</v>
      </c>
      <c r="F46">
        <v>-0.68973939649715121</v>
      </c>
      <c r="G46">
        <v>-0.68906414855454745</v>
      </c>
      <c r="H46">
        <v>-0.70122409791095175</v>
      </c>
      <c r="I46">
        <v>-0.75301097277906726</v>
      </c>
      <c r="J46">
        <v>-0.76251382148132518</v>
      </c>
      <c r="K46" t="s">
        <v>7</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31F2-4362-494E-9419-152EA62EE7FC}">
  <dimension ref="A1:K49"/>
  <sheetViews>
    <sheetView showGridLines="0" workbookViewId="0">
      <selection activeCell="N29" sqref="N29:W47"/>
    </sheetView>
  </sheetViews>
  <sheetFormatPr defaultRowHeight="15" x14ac:dyDescent="0.25"/>
  <sheetData>
    <row r="1" spans="1:1" ht="15.75" x14ac:dyDescent="0.25">
      <c r="A1" s="10" t="s">
        <v>1272</v>
      </c>
    </row>
    <row r="27" spans="2:11" x14ac:dyDescent="0.25">
      <c r="B27" t="s">
        <v>1225</v>
      </c>
      <c r="E27">
        <v>2025</v>
      </c>
      <c r="F27">
        <v>2030</v>
      </c>
      <c r="G27">
        <v>2035</v>
      </c>
      <c r="H27">
        <v>2040</v>
      </c>
      <c r="I27">
        <v>2045</v>
      </c>
      <c r="J27">
        <v>2050</v>
      </c>
      <c r="K27" t="s">
        <v>2</v>
      </c>
    </row>
    <row r="28" spans="2:11" x14ac:dyDescent="0.25">
      <c r="B28" t="s">
        <v>6</v>
      </c>
      <c r="E28">
        <v>1.62</v>
      </c>
      <c r="F28">
        <v>1.67</v>
      </c>
      <c r="G28">
        <v>1.71</v>
      </c>
      <c r="H28">
        <v>1.77</v>
      </c>
      <c r="I28">
        <v>1.8</v>
      </c>
      <c r="J28">
        <v>1.81</v>
      </c>
      <c r="K28" t="s">
        <v>7</v>
      </c>
    </row>
    <row r="29" spans="2:11" x14ac:dyDescent="0.25">
      <c r="B29" t="s">
        <v>8</v>
      </c>
      <c r="E29">
        <v>1.29</v>
      </c>
      <c r="F29">
        <v>1.32</v>
      </c>
      <c r="G29">
        <v>1.35</v>
      </c>
      <c r="H29">
        <v>1.38</v>
      </c>
      <c r="I29">
        <v>1.4</v>
      </c>
      <c r="J29">
        <v>1.4</v>
      </c>
      <c r="K29" t="s">
        <v>7</v>
      </c>
    </row>
    <row r="30" spans="2:11" x14ac:dyDescent="0.25">
      <c r="B30" t="s">
        <v>23</v>
      </c>
      <c r="E30">
        <v>3.8140000000000001</v>
      </c>
      <c r="F30">
        <v>4.2110000000000003</v>
      </c>
      <c r="G30">
        <v>4.54</v>
      </c>
      <c r="H30">
        <v>4.8159999999999998</v>
      </c>
      <c r="I30">
        <v>5.1470000000000002</v>
      </c>
      <c r="J30">
        <v>5.6139999999999999</v>
      </c>
      <c r="K30" t="s">
        <v>7</v>
      </c>
    </row>
    <row r="31" spans="2:11" x14ac:dyDescent="0.25">
      <c r="B31" t="s">
        <v>9</v>
      </c>
      <c r="E31">
        <v>9.6900000000000013</v>
      </c>
      <c r="F31">
        <v>9.93</v>
      </c>
      <c r="G31">
        <v>10.130000000000001</v>
      </c>
      <c r="H31">
        <v>10.8</v>
      </c>
      <c r="I31">
        <v>11.82</v>
      </c>
      <c r="J31">
        <v>12.75</v>
      </c>
      <c r="K31" t="s">
        <v>7</v>
      </c>
    </row>
    <row r="32" spans="2:11" x14ac:dyDescent="0.25">
      <c r="B32" t="s">
        <v>12</v>
      </c>
      <c r="E32">
        <v>3.64E-3</v>
      </c>
      <c r="F32">
        <v>7.6499999999999997E-3</v>
      </c>
      <c r="G32">
        <v>1.17E-2</v>
      </c>
      <c r="H32">
        <v>1.9E-2</v>
      </c>
      <c r="I32">
        <v>2.69E-2</v>
      </c>
      <c r="J32">
        <v>4.19E-2</v>
      </c>
      <c r="K32" t="s">
        <v>7</v>
      </c>
    </row>
    <row r="33" spans="2:11" x14ac:dyDescent="0.25">
      <c r="B33" t="s">
        <v>13</v>
      </c>
      <c r="E33">
        <v>7.15</v>
      </c>
      <c r="F33">
        <v>7.48</v>
      </c>
      <c r="G33">
        <v>7.79</v>
      </c>
      <c r="H33">
        <v>8.1199999999999992</v>
      </c>
      <c r="I33">
        <v>8.49</v>
      </c>
      <c r="J33">
        <v>8.91</v>
      </c>
      <c r="K33" t="s">
        <v>7</v>
      </c>
    </row>
    <row r="35" spans="2:11" x14ac:dyDescent="0.25">
      <c r="B35" t="s">
        <v>1288</v>
      </c>
      <c r="E35">
        <v>2025</v>
      </c>
      <c r="F35">
        <v>2030</v>
      </c>
      <c r="G35">
        <v>2035</v>
      </c>
      <c r="H35">
        <v>2040</v>
      </c>
      <c r="I35">
        <v>2045</v>
      </c>
      <c r="J35">
        <v>2050</v>
      </c>
      <c r="K35" t="s">
        <v>2</v>
      </c>
    </row>
    <row r="36" spans="2:11" x14ac:dyDescent="0.25">
      <c r="B36" t="s">
        <v>6</v>
      </c>
      <c r="E36">
        <v>2.5942002532179784</v>
      </c>
      <c r="F36">
        <v>2.6322283182105926</v>
      </c>
      <c r="G36">
        <v>2.6938805655201516</v>
      </c>
      <c r="H36">
        <v>2.7483287613420555</v>
      </c>
      <c r="I36">
        <v>2.8290979109516776</v>
      </c>
      <c r="J36">
        <v>2.9388995568685377</v>
      </c>
      <c r="K36" t="s">
        <v>7</v>
      </c>
    </row>
    <row r="37" spans="2:11" x14ac:dyDescent="0.25">
      <c r="B37" t="s">
        <v>8</v>
      </c>
      <c r="E37">
        <v>0.84528909052542733</v>
      </c>
      <c r="F37">
        <v>0.82716395864106351</v>
      </c>
      <c r="G37">
        <v>0.77322114370120287</v>
      </c>
      <c r="H37">
        <v>0.71264190757543788</v>
      </c>
      <c r="I37">
        <v>0.67245832454104248</v>
      </c>
      <c r="J37">
        <v>0.66634733066047691</v>
      </c>
      <c r="K37" t="s">
        <v>7</v>
      </c>
    </row>
    <row r="38" spans="2:11" x14ac:dyDescent="0.25">
      <c r="B38" t="s">
        <v>23</v>
      </c>
      <c r="E38">
        <v>3.6623570373496523</v>
      </c>
      <c r="F38">
        <v>3.7961964549483014</v>
      </c>
      <c r="G38">
        <v>3.8869139058873179</v>
      </c>
      <c r="H38">
        <v>3.9915446296687067</v>
      </c>
      <c r="I38">
        <v>4.1100854610677358</v>
      </c>
      <c r="J38">
        <v>4.2601413800379824</v>
      </c>
      <c r="K38" t="s">
        <v>7</v>
      </c>
    </row>
    <row r="39" spans="2:11" x14ac:dyDescent="0.25">
      <c r="B39" t="s">
        <v>9</v>
      </c>
      <c r="E39">
        <v>9.0570879932475208</v>
      </c>
      <c r="F39">
        <v>9.6500854610677358</v>
      </c>
      <c r="G39">
        <v>9.8360118168389956</v>
      </c>
      <c r="H39">
        <v>10.163328761342054</v>
      </c>
      <c r="I39">
        <v>10.511615319687698</v>
      </c>
      <c r="J39">
        <v>10.907941548849969</v>
      </c>
      <c r="K39" t="s">
        <v>7</v>
      </c>
    </row>
    <row r="40" spans="2:11" x14ac:dyDescent="0.25">
      <c r="B40" t="s">
        <v>12</v>
      </c>
      <c r="E40">
        <v>0</v>
      </c>
      <c r="F40">
        <v>0</v>
      </c>
      <c r="G40">
        <v>0</v>
      </c>
      <c r="H40">
        <v>0</v>
      </c>
      <c r="I40">
        <v>0</v>
      </c>
      <c r="J40">
        <v>0</v>
      </c>
      <c r="K40" t="s">
        <v>7</v>
      </c>
    </row>
    <row r="41" spans="2:11" x14ac:dyDescent="0.25">
      <c r="B41" t="s">
        <v>13</v>
      </c>
      <c r="E41">
        <v>9.3876925511711331</v>
      </c>
      <c r="F41">
        <v>9.7927442498417392</v>
      </c>
      <c r="G41">
        <v>10.178462755855666</v>
      </c>
      <c r="H41">
        <v>10.536333614686644</v>
      </c>
      <c r="I41">
        <v>10.881514032496307</v>
      </c>
      <c r="J41">
        <v>11.236151086727157</v>
      </c>
      <c r="K41" t="s">
        <v>7</v>
      </c>
    </row>
    <row r="43" spans="2:11" x14ac:dyDescent="0.25">
      <c r="B43" t="s">
        <v>1289</v>
      </c>
      <c r="E43">
        <v>2025</v>
      </c>
      <c r="F43">
        <v>2030</v>
      </c>
      <c r="G43">
        <v>2035</v>
      </c>
      <c r="H43">
        <v>2040</v>
      </c>
      <c r="I43">
        <v>2045</v>
      </c>
      <c r="J43">
        <v>2050</v>
      </c>
      <c r="K43" t="s">
        <v>2</v>
      </c>
    </row>
    <row r="44" spans="2:11" x14ac:dyDescent="0.25">
      <c r="B44" t="s">
        <v>6</v>
      </c>
      <c r="E44">
        <v>-0.97420025321797832</v>
      </c>
      <c r="F44">
        <v>-0.96222831821059263</v>
      </c>
      <c r="G44">
        <v>-0.98388056552015168</v>
      </c>
      <c r="H44">
        <v>-0.97832876134205549</v>
      </c>
      <c r="I44">
        <v>-1.0290979109516776</v>
      </c>
      <c r="J44">
        <v>-1.1288995568685376</v>
      </c>
      <c r="K44" t="s">
        <v>7</v>
      </c>
    </row>
    <row r="45" spans="2:11" x14ac:dyDescent="0.25">
      <c r="B45" t="s">
        <v>8</v>
      </c>
      <c r="E45">
        <v>0.4447109094745727</v>
      </c>
      <c r="F45">
        <v>0.49283604135893655</v>
      </c>
      <c r="G45">
        <v>0.57677885629879722</v>
      </c>
      <c r="H45">
        <v>0.66735809242456201</v>
      </c>
      <c r="I45">
        <v>0.72754167545895743</v>
      </c>
      <c r="J45">
        <v>0.733652669339523</v>
      </c>
      <c r="K45" t="s">
        <v>7</v>
      </c>
    </row>
    <row r="46" spans="2:11" x14ac:dyDescent="0.25">
      <c r="B46" t="s">
        <v>23</v>
      </c>
      <c r="E46">
        <v>0.15164296265034771</v>
      </c>
      <c r="F46">
        <v>0.41480354505169892</v>
      </c>
      <c r="G46">
        <v>0.65308609411268215</v>
      </c>
      <c r="H46">
        <v>0.82445537033129312</v>
      </c>
      <c r="I46">
        <v>1.0369145389322645</v>
      </c>
      <c r="J46">
        <v>1.3538586199620175</v>
      </c>
      <c r="K46" t="s">
        <v>7</v>
      </c>
    </row>
    <row r="47" spans="2:11" x14ac:dyDescent="0.25">
      <c r="B47" t="s">
        <v>9</v>
      </c>
      <c r="E47">
        <v>0.63291200675248049</v>
      </c>
      <c r="F47">
        <v>0.27991453893226392</v>
      </c>
      <c r="G47">
        <v>0.29398818316100517</v>
      </c>
      <c r="H47">
        <v>0.6366712386579465</v>
      </c>
      <c r="I47">
        <v>1.3083846803123027</v>
      </c>
      <c r="J47">
        <v>1.8420584511500309</v>
      </c>
      <c r="K47" t="s">
        <v>7</v>
      </c>
    </row>
    <row r="48" spans="2:11" x14ac:dyDescent="0.25">
      <c r="B48" t="s">
        <v>12</v>
      </c>
      <c r="E48">
        <v>3.64E-3</v>
      </c>
      <c r="F48">
        <v>7.6499999999999997E-3</v>
      </c>
      <c r="G48">
        <v>1.17E-2</v>
      </c>
      <c r="H48">
        <v>1.9E-2</v>
      </c>
      <c r="I48">
        <v>2.69E-2</v>
      </c>
      <c r="J48">
        <v>4.19E-2</v>
      </c>
      <c r="K48" t="s">
        <v>7</v>
      </c>
    </row>
    <row r="49" spans="2:11" x14ac:dyDescent="0.25">
      <c r="B49" t="s">
        <v>13</v>
      </c>
      <c r="E49">
        <v>-2.2376925511711327</v>
      </c>
      <c r="F49">
        <v>-2.3127442498417388</v>
      </c>
      <c r="G49">
        <v>-2.3884627558556657</v>
      </c>
      <c r="H49">
        <v>-2.4163336146866445</v>
      </c>
      <c r="I49">
        <v>-2.3915140324963069</v>
      </c>
      <c r="J49">
        <v>-2.3261510867271564</v>
      </c>
      <c r="K49" t="s">
        <v>7</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BF38-9785-4016-AE24-7FFC7E804A94}">
  <dimension ref="A1:K46"/>
  <sheetViews>
    <sheetView showGridLines="0" topLeftCell="C1" workbookViewId="0">
      <selection activeCell="M30" sqref="M30:V49"/>
    </sheetView>
  </sheetViews>
  <sheetFormatPr defaultRowHeight="15" x14ac:dyDescent="0.25"/>
  <sheetData>
    <row r="1" spans="1:1" ht="15.75" x14ac:dyDescent="0.25">
      <c r="A1" s="10" t="s">
        <v>1273</v>
      </c>
    </row>
    <row r="30" spans="2:11" x14ac:dyDescent="0.25">
      <c r="B30" t="s">
        <v>1225</v>
      </c>
      <c r="E30">
        <v>2025</v>
      </c>
      <c r="F30">
        <v>2030</v>
      </c>
      <c r="G30">
        <v>2035</v>
      </c>
      <c r="H30">
        <v>2040</v>
      </c>
      <c r="I30">
        <v>2045</v>
      </c>
      <c r="J30">
        <v>2050</v>
      </c>
      <c r="K30" t="s">
        <v>2</v>
      </c>
    </row>
    <row r="31" spans="2:11" x14ac:dyDescent="0.25">
      <c r="B31" t="s">
        <v>23</v>
      </c>
      <c r="E31">
        <v>0.44800000000000001</v>
      </c>
      <c r="F31">
        <v>1.0900000000000001</v>
      </c>
      <c r="G31">
        <v>1.71</v>
      </c>
      <c r="H31">
        <v>2.19</v>
      </c>
      <c r="I31">
        <v>2.59</v>
      </c>
      <c r="J31">
        <v>2.97</v>
      </c>
      <c r="K31" t="s">
        <v>7</v>
      </c>
    </row>
    <row r="32" spans="2:11" x14ac:dyDescent="0.25">
      <c r="B32" t="s">
        <v>9</v>
      </c>
      <c r="E32">
        <v>6.2899999999999998E-2</v>
      </c>
      <c r="F32">
        <v>5.16E-2</v>
      </c>
      <c r="G32">
        <v>4.1599999999999998E-2</v>
      </c>
      <c r="H32">
        <v>3.7400000000000003E-2</v>
      </c>
      <c r="I32">
        <v>3.4799999999999998E-2</v>
      </c>
      <c r="J32">
        <v>3.32E-2</v>
      </c>
      <c r="K32" t="s">
        <v>7</v>
      </c>
    </row>
    <row r="33" spans="2:11" x14ac:dyDescent="0.25">
      <c r="B33" t="s">
        <v>12</v>
      </c>
      <c r="E33">
        <v>0.122</v>
      </c>
      <c r="F33">
        <v>0.38500000000000001</v>
      </c>
      <c r="G33">
        <v>0.67300000000000004</v>
      </c>
      <c r="H33">
        <v>1.03</v>
      </c>
      <c r="I33">
        <v>1.53</v>
      </c>
      <c r="J33">
        <v>2.11</v>
      </c>
      <c r="K33" t="s">
        <v>7</v>
      </c>
    </row>
    <row r="34" spans="2:11" x14ac:dyDescent="0.25">
      <c r="B34" t="s">
        <v>13</v>
      </c>
      <c r="E34">
        <v>24.9</v>
      </c>
      <c r="F34">
        <v>22.7</v>
      </c>
      <c r="G34">
        <v>20.8</v>
      </c>
      <c r="H34">
        <v>19.899999999999999</v>
      </c>
      <c r="I34">
        <v>19</v>
      </c>
      <c r="J34">
        <v>18.399999999999999</v>
      </c>
      <c r="K34" t="s">
        <v>7</v>
      </c>
    </row>
    <row r="36" spans="2:11" x14ac:dyDescent="0.25">
      <c r="B36" t="s">
        <v>1288</v>
      </c>
      <c r="E36">
        <v>2025</v>
      </c>
      <c r="F36">
        <v>2030</v>
      </c>
      <c r="G36">
        <v>2035</v>
      </c>
      <c r="H36">
        <v>2040</v>
      </c>
      <c r="I36">
        <v>2045</v>
      </c>
      <c r="J36">
        <v>2050</v>
      </c>
      <c r="K36" t="s">
        <v>2</v>
      </c>
    </row>
    <row r="37" spans="2:11" x14ac:dyDescent="0.25">
      <c r="B37" t="s">
        <v>23</v>
      </c>
      <c r="E37">
        <v>0.10969508335091792</v>
      </c>
      <c r="F37">
        <v>0.26116691285081239</v>
      </c>
      <c r="G37">
        <v>0.44220088626292464</v>
      </c>
      <c r="H37">
        <v>0.60764718294998943</v>
      </c>
      <c r="I37">
        <v>0.72917598649504112</v>
      </c>
      <c r="J37">
        <v>0.82514243511289309</v>
      </c>
      <c r="K37" t="s">
        <v>7</v>
      </c>
    </row>
    <row r="38" spans="2:11" x14ac:dyDescent="0.25">
      <c r="B38" t="s">
        <v>9</v>
      </c>
      <c r="E38">
        <v>0.12886051909685589</v>
      </c>
      <c r="F38">
        <v>0.15337623971301964</v>
      </c>
      <c r="G38">
        <v>0.16196560455792364</v>
      </c>
      <c r="H38">
        <v>0.19502954209748893</v>
      </c>
      <c r="I38">
        <v>0.24905465288035453</v>
      </c>
      <c r="J38">
        <v>0.32617535345009496</v>
      </c>
      <c r="K38" t="s">
        <v>7</v>
      </c>
    </row>
    <row r="39" spans="2:11" x14ac:dyDescent="0.25">
      <c r="B39" t="s">
        <v>12</v>
      </c>
      <c r="E39">
        <v>9.0103397341211229E-4</v>
      </c>
      <c r="F39">
        <v>1.3420552859253006E-3</v>
      </c>
      <c r="G39">
        <v>1.7408736020257439E-3</v>
      </c>
      <c r="H39">
        <v>2.053175775480059E-3</v>
      </c>
      <c r="I39">
        <v>2.2240979109516778E-3</v>
      </c>
      <c r="J39">
        <v>2.3528170500105509E-3</v>
      </c>
      <c r="K39" t="s">
        <v>7</v>
      </c>
    </row>
    <row r="40" spans="2:11" x14ac:dyDescent="0.25">
      <c r="B40" t="s">
        <v>13</v>
      </c>
      <c r="E40">
        <v>27.305980164591684</v>
      </c>
      <c r="F40">
        <v>25.973914327917281</v>
      </c>
      <c r="G40">
        <v>24.899206583667443</v>
      </c>
      <c r="H40">
        <v>24.430154040936909</v>
      </c>
      <c r="I40">
        <v>24.559472462544839</v>
      </c>
      <c r="J40">
        <v>25.219198143068159</v>
      </c>
      <c r="K40" t="s">
        <v>7</v>
      </c>
    </row>
    <row r="42" spans="2:11" x14ac:dyDescent="0.25">
      <c r="B42" t="s">
        <v>1289</v>
      </c>
      <c r="E42">
        <v>2025</v>
      </c>
      <c r="F42">
        <v>2030</v>
      </c>
      <c r="G42">
        <v>2035</v>
      </c>
      <c r="H42">
        <v>2040</v>
      </c>
      <c r="I42">
        <v>2045</v>
      </c>
      <c r="J42">
        <v>2050</v>
      </c>
      <c r="K42" t="s">
        <v>2</v>
      </c>
    </row>
    <row r="43" spans="2:11" x14ac:dyDescent="0.25">
      <c r="B43" t="s">
        <v>23</v>
      </c>
      <c r="E43">
        <v>0.33830491664908208</v>
      </c>
      <c r="F43">
        <v>0.82883308714918769</v>
      </c>
      <c r="G43">
        <v>1.2677991137370754</v>
      </c>
      <c r="H43">
        <v>1.5823528170500105</v>
      </c>
      <c r="I43">
        <v>1.8608240135049587</v>
      </c>
      <c r="J43">
        <v>2.1448575648871069</v>
      </c>
      <c r="K43" t="s">
        <v>7</v>
      </c>
    </row>
    <row r="44" spans="2:11" x14ac:dyDescent="0.25">
      <c r="B44" t="s">
        <v>9</v>
      </c>
      <c r="E44">
        <v>-6.5960519096855894E-2</v>
      </c>
      <c r="F44">
        <v>-0.10177623971301963</v>
      </c>
      <c r="G44">
        <v>-0.12036560455792364</v>
      </c>
      <c r="H44">
        <v>-0.15762954209748892</v>
      </c>
      <c r="I44">
        <v>-0.21425465288035453</v>
      </c>
      <c r="J44">
        <v>-0.29297535345009496</v>
      </c>
      <c r="K44" t="s">
        <v>7</v>
      </c>
    </row>
    <row r="45" spans="2:11" x14ac:dyDescent="0.25">
      <c r="B45" t="s">
        <v>12</v>
      </c>
      <c r="E45">
        <v>0.12109896602658789</v>
      </c>
      <c r="F45">
        <v>0.38365794471407472</v>
      </c>
      <c r="G45">
        <v>0.67125912639797425</v>
      </c>
      <c r="H45">
        <v>1.02794682422452</v>
      </c>
      <c r="I45">
        <v>1.5277759020890485</v>
      </c>
      <c r="J45">
        <v>2.1076471829499894</v>
      </c>
      <c r="K45" t="s">
        <v>7</v>
      </c>
    </row>
    <row r="46" spans="2:11" x14ac:dyDescent="0.25">
      <c r="B46" t="s">
        <v>13</v>
      </c>
      <c r="E46">
        <v>-2.4059801645916856</v>
      </c>
      <c r="F46">
        <v>-3.2739143279172822</v>
      </c>
      <c r="G46">
        <v>-4.0992065836674421</v>
      </c>
      <c r="H46">
        <v>-4.5301540409369103</v>
      </c>
      <c r="I46">
        <v>-5.5594724625448393</v>
      </c>
      <c r="J46">
        <v>-6.8191981430681601</v>
      </c>
      <c r="K46" t="s">
        <v>7</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D9D-F770-4E15-8C56-8AB7C3AD3C0B}">
  <dimension ref="B1:V50"/>
  <sheetViews>
    <sheetView showGridLines="0" topLeftCell="C1" workbookViewId="0">
      <selection activeCell="M31" sqref="M31:V49"/>
    </sheetView>
  </sheetViews>
  <sheetFormatPr defaultRowHeight="15" x14ac:dyDescent="0.25"/>
  <sheetData>
    <row r="1" spans="2:2" ht="15.75" x14ac:dyDescent="0.25">
      <c r="B1" s="10" t="s">
        <v>1274</v>
      </c>
    </row>
    <row r="30" spans="2:22" x14ac:dyDescent="0.25">
      <c r="B30" t="s">
        <v>1225</v>
      </c>
      <c r="E30">
        <v>2025</v>
      </c>
      <c r="F30">
        <v>2030</v>
      </c>
      <c r="G30">
        <v>2035</v>
      </c>
      <c r="H30">
        <v>2040</v>
      </c>
      <c r="I30">
        <v>2045</v>
      </c>
      <c r="J30">
        <v>2050</v>
      </c>
      <c r="K30" t="s">
        <v>2</v>
      </c>
    </row>
    <row r="31" spans="2:22" x14ac:dyDescent="0.25">
      <c r="B31" t="s">
        <v>43</v>
      </c>
      <c r="E31">
        <v>561000</v>
      </c>
      <c r="F31">
        <v>1450000</v>
      </c>
      <c r="G31">
        <v>2280000</v>
      </c>
      <c r="H31">
        <v>2840000</v>
      </c>
      <c r="I31">
        <v>3140000</v>
      </c>
      <c r="J31">
        <v>3260000</v>
      </c>
      <c r="K31" t="s">
        <v>59</v>
      </c>
      <c r="M31" t="s">
        <v>1225</v>
      </c>
      <c r="P31">
        <v>2025</v>
      </c>
      <c r="Q31">
        <v>2030</v>
      </c>
      <c r="R31">
        <v>2035</v>
      </c>
      <c r="S31">
        <v>2040</v>
      </c>
      <c r="T31">
        <v>2045</v>
      </c>
      <c r="U31">
        <v>2050</v>
      </c>
      <c r="V31" t="s">
        <v>2</v>
      </c>
    </row>
    <row r="32" spans="2:22" x14ac:dyDescent="0.25">
      <c r="B32" t="s">
        <v>50</v>
      </c>
      <c r="E32">
        <v>30900</v>
      </c>
      <c r="F32">
        <v>173000</v>
      </c>
      <c r="G32">
        <v>315000</v>
      </c>
      <c r="H32">
        <v>526000</v>
      </c>
      <c r="I32">
        <v>816000</v>
      </c>
      <c r="J32">
        <v>1120000</v>
      </c>
      <c r="K32" t="s">
        <v>59</v>
      </c>
      <c r="M32" t="s">
        <v>22</v>
      </c>
      <c r="P32">
        <v>5.69</v>
      </c>
      <c r="Q32">
        <v>5.84</v>
      </c>
      <c r="R32">
        <v>5.89</v>
      </c>
      <c r="S32">
        <v>6.08</v>
      </c>
      <c r="T32">
        <v>6.3</v>
      </c>
      <c r="U32">
        <v>6.47</v>
      </c>
      <c r="V32" t="s">
        <v>7</v>
      </c>
    </row>
    <row r="33" spans="2:22" x14ac:dyDescent="0.25">
      <c r="B33" t="s">
        <v>51</v>
      </c>
      <c r="E33">
        <v>1870000</v>
      </c>
      <c r="F33">
        <v>2500000</v>
      </c>
      <c r="G33">
        <v>2690000</v>
      </c>
      <c r="H33">
        <v>2720000</v>
      </c>
      <c r="I33">
        <v>2730000</v>
      </c>
      <c r="J33">
        <v>2780000</v>
      </c>
      <c r="K33" t="s">
        <v>59</v>
      </c>
      <c r="M33" t="s">
        <v>25</v>
      </c>
      <c r="P33">
        <v>3.8639999999999999</v>
      </c>
      <c r="Q33">
        <v>4.2610000000000001</v>
      </c>
      <c r="R33">
        <v>4.5999999999999996</v>
      </c>
      <c r="S33">
        <v>4.8760000000000003</v>
      </c>
      <c r="T33">
        <v>5.2170000000000005</v>
      </c>
      <c r="U33">
        <v>5.6740000000000004</v>
      </c>
      <c r="V33" t="s">
        <v>7</v>
      </c>
    </row>
    <row r="34" spans="2:22" x14ac:dyDescent="0.25">
      <c r="B34" t="s">
        <v>45</v>
      </c>
      <c r="E34">
        <v>5660000</v>
      </c>
      <c r="F34">
        <v>4550000</v>
      </c>
      <c r="G34">
        <v>3840000</v>
      </c>
      <c r="H34">
        <v>3450000</v>
      </c>
      <c r="I34">
        <v>3240000</v>
      </c>
      <c r="J34">
        <v>3160000</v>
      </c>
      <c r="K34" t="s">
        <v>59</v>
      </c>
      <c r="M34" t="s">
        <v>26</v>
      </c>
      <c r="P34">
        <v>5.73</v>
      </c>
      <c r="Q34">
        <v>6.04</v>
      </c>
      <c r="R34">
        <v>6.36</v>
      </c>
      <c r="S34">
        <v>6.58</v>
      </c>
      <c r="T34">
        <v>6.82</v>
      </c>
      <c r="U34">
        <v>7.07</v>
      </c>
      <c r="V34" t="s">
        <v>7</v>
      </c>
    </row>
    <row r="35" spans="2:22" x14ac:dyDescent="0.25">
      <c r="E35">
        <v>8121900</v>
      </c>
      <c r="F35">
        <v>8673000</v>
      </c>
      <c r="G35">
        <v>9125000</v>
      </c>
      <c r="H35">
        <v>9536000</v>
      </c>
      <c r="I35">
        <v>9926000</v>
      </c>
      <c r="J35">
        <v>10320000</v>
      </c>
      <c r="K35" t="s">
        <v>59</v>
      </c>
      <c r="M35" t="s">
        <v>1291</v>
      </c>
      <c r="P35">
        <v>0.44840000000000002</v>
      </c>
      <c r="Q35">
        <v>1.0849</v>
      </c>
      <c r="R35">
        <v>1.7030000000000001</v>
      </c>
      <c r="S35">
        <v>2.194</v>
      </c>
      <c r="T35">
        <v>2.5910000000000002</v>
      </c>
      <c r="U35">
        <v>2.9699999999999998</v>
      </c>
      <c r="V35" t="s">
        <v>7</v>
      </c>
    </row>
    <row r="37" spans="2:22" x14ac:dyDescent="0.25">
      <c r="B37" t="s">
        <v>1288</v>
      </c>
      <c r="E37">
        <v>2025</v>
      </c>
      <c r="F37">
        <v>2030</v>
      </c>
      <c r="G37">
        <v>2035</v>
      </c>
      <c r="H37">
        <v>2040</v>
      </c>
      <c r="I37">
        <v>2045</v>
      </c>
      <c r="J37">
        <v>2050</v>
      </c>
      <c r="K37" t="s">
        <v>2</v>
      </c>
    </row>
    <row r="38" spans="2:22" x14ac:dyDescent="0.25">
      <c r="B38" t="s">
        <v>43</v>
      </c>
      <c r="E38">
        <v>106996.30847775999</v>
      </c>
      <c r="F38">
        <v>325576.26391680003</v>
      </c>
      <c r="G38">
        <v>591173.21035552002</v>
      </c>
      <c r="H38">
        <v>832913.73218976008</v>
      </c>
      <c r="I38">
        <v>1002087.1341852801</v>
      </c>
      <c r="J38">
        <v>1129208.6137072002</v>
      </c>
      <c r="K38" t="s">
        <v>59</v>
      </c>
      <c r="M38" t="s">
        <v>1288</v>
      </c>
      <c r="P38">
        <v>2025</v>
      </c>
      <c r="Q38">
        <v>2030</v>
      </c>
      <c r="R38">
        <v>2035</v>
      </c>
      <c r="S38">
        <v>2040</v>
      </c>
      <c r="T38">
        <v>2045</v>
      </c>
      <c r="U38">
        <v>2050</v>
      </c>
      <c r="V38" t="s">
        <v>2</v>
      </c>
    </row>
    <row r="39" spans="2:22" x14ac:dyDescent="0.25">
      <c r="B39" t="s">
        <v>50</v>
      </c>
      <c r="E39">
        <v>596.53376639999999</v>
      </c>
      <c r="F39">
        <v>918.73307136000005</v>
      </c>
      <c r="G39">
        <v>1248.15793856</v>
      </c>
      <c r="H39">
        <v>1512.0609129600002</v>
      </c>
      <c r="I39">
        <v>1620.1018662400002</v>
      </c>
      <c r="J39">
        <v>1657.2725686399999</v>
      </c>
      <c r="K39" t="s">
        <v>59</v>
      </c>
      <c r="M39" t="s">
        <v>22</v>
      </c>
      <c r="P39">
        <v>4.7855845115003168</v>
      </c>
      <c r="Q39">
        <v>4.8657923612576495</v>
      </c>
      <c r="R39">
        <v>4.9725997045790251</v>
      </c>
      <c r="S39">
        <v>5.0414327917282131</v>
      </c>
      <c r="T39">
        <v>5.1683646338890066</v>
      </c>
      <c r="U39">
        <v>5.3715878877400298</v>
      </c>
      <c r="V39" t="s">
        <v>7</v>
      </c>
    </row>
    <row r="40" spans="2:22" x14ac:dyDescent="0.25">
      <c r="B40" t="s">
        <v>51</v>
      </c>
      <c r="E40">
        <v>264773.36367039999</v>
      </c>
      <c r="F40">
        <v>416473.72101920005</v>
      </c>
      <c r="G40">
        <v>580286.17298912001</v>
      </c>
      <c r="H40">
        <v>735714.15566687984</v>
      </c>
      <c r="I40">
        <v>861272.28720416001</v>
      </c>
      <c r="J40">
        <v>965305.01562144014</v>
      </c>
      <c r="K40" t="s">
        <v>59</v>
      </c>
      <c r="M40" t="s">
        <v>25</v>
      </c>
      <c r="P40">
        <v>3.6623570373496523</v>
      </c>
      <c r="Q40">
        <v>3.7961964549483014</v>
      </c>
      <c r="R40">
        <v>3.8869139058873179</v>
      </c>
      <c r="S40">
        <v>3.9915446296687067</v>
      </c>
      <c r="T40">
        <v>4.1100854610677358</v>
      </c>
      <c r="U40">
        <v>4.2601413800379824</v>
      </c>
      <c r="V40" t="s">
        <v>7</v>
      </c>
    </row>
    <row r="41" spans="2:22" x14ac:dyDescent="0.25">
      <c r="B41" t="s">
        <v>45</v>
      </c>
      <c r="E41">
        <v>7180464.1868335987</v>
      </c>
      <c r="F41">
        <v>7091712.8066928005</v>
      </c>
      <c r="G41">
        <v>6862440.9143680008</v>
      </c>
      <c r="H41">
        <v>6706501.0806892803</v>
      </c>
      <c r="I41">
        <v>6720925.4247532804</v>
      </c>
      <c r="J41">
        <v>6914049.08838592</v>
      </c>
      <c r="K41" t="s">
        <v>59</v>
      </c>
      <c r="M41" t="s">
        <v>26</v>
      </c>
      <c r="P41">
        <v>5.4413905887318004</v>
      </c>
      <c r="Q41">
        <v>5.6278202152352819</v>
      </c>
      <c r="R41">
        <v>5.7420373496518256</v>
      </c>
      <c r="S41">
        <v>5.9448343532390808</v>
      </c>
      <c r="T41">
        <v>6.1907870858830973</v>
      </c>
      <c r="U41">
        <v>6.5223053386790468</v>
      </c>
      <c r="V41" t="s">
        <v>7</v>
      </c>
    </row>
    <row r="42" spans="2:22" x14ac:dyDescent="0.25">
      <c r="B42" t="s">
        <v>1287</v>
      </c>
      <c r="E42">
        <v>689.21718112193048</v>
      </c>
      <c r="F42">
        <v>761.58868031948805</v>
      </c>
      <c r="G42">
        <v>875.56252575945109</v>
      </c>
      <c r="H42">
        <v>987.24716063961387</v>
      </c>
      <c r="I42">
        <v>1089.6153007987887</v>
      </c>
      <c r="J42">
        <v>1243.1366105601192</v>
      </c>
      <c r="K42" t="s">
        <v>59</v>
      </c>
      <c r="M42" t="s">
        <v>1291</v>
      </c>
      <c r="P42">
        <v>0.10969508335091792</v>
      </c>
      <c r="Q42">
        <v>0.26116691285081239</v>
      </c>
      <c r="R42">
        <v>0.44220088626292464</v>
      </c>
      <c r="S42">
        <v>0.60764718294998943</v>
      </c>
      <c r="T42">
        <v>0.72917598649504112</v>
      </c>
      <c r="U42">
        <v>0.82514243511289309</v>
      </c>
      <c r="V42" t="s">
        <v>7</v>
      </c>
    </row>
    <row r="43" spans="2:22" x14ac:dyDescent="0.25">
      <c r="E43">
        <v>7553519.6099292804</v>
      </c>
      <c r="F43">
        <v>7835443.1133804806</v>
      </c>
      <c r="G43">
        <v>8036024.0181769608</v>
      </c>
      <c r="H43">
        <v>8277628.27661952</v>
      </c>
      <c r="I43">
        <v>8586994.5633097589</v>
      </c>
      <c r="J43">
        <v>9011463.1268937606</v>
      </c>
      <c r="K43" t="s">
        <v>59</v>
      </c>
    </row>
    <row r="45" spans="2:22" x14ac:dyDescent="0.25">
      <c r="B45" t="s">
        <v>1289</v>
      </c>
      <c r="E45">
        <v>2025</v>
      </c>
      <c r="F45">
        <v>2030</v>
      </c>
      <c r="G45">
        <v>2035</v>
      </c>
      <c r="H45">
        <v>2040</v>
      </c>
      <c r="I45">
        <v>2045</v>
      </c>
      <c r="J45">
        <v>2050</v>
      </c>
      <c r="M45" t="s">
        <v>1289</v>
      </c>
      <c r="P45">
        <v>2025</v>
      </c>
      <c r="Q45">
        <v>2030</v>
      </c>
      <c r="R45">
        <v>2035</v>
      </c>
      <c r="S45">
        <v>2040</v>
      </c>
      <c r="T45">
        <v>2045</v>
      </c>
      <c r="U45">
        <v>2050</v>
      </c>
      <c r="V45" t="s">
        <v>2</v>
      </c>
    </row>
    <row r="46" spans="2:22" x14ac:dyDescent="0.25">
      <c r="B46" t="s">
        <v>43</v>
      </c>
      <c r="E46">
        <v>454003.69152224</v>
      </c>
      <c r="F46">
        <v>1124423.7360832</v>
      </c>
      <c r="G46">
        <v>1688826.78964448</v>
      </c>
      <c r="H46">
        <v>2007086.2678102399</v>
      </c>
      <c r="I46">
        <v>2137912.8658147198</v>
      </c>
      <c r="J46">
        <v>2130791.3862927998</v>
      </c>
      <c r="K46" t="s">
        <v>59</v>
      </c>
      <c r="M46" t="s">
        <v>22</v>
      </c>
      <c r="P46">
        <v>0.90441548849968356</v>
      </c>
      <c r="Q46">
        <v>0.97420763874235039</v>
      </c>
      <c r="R46">
        <v>0.91740029542097457</v>
      </c>
      <c r="S46">
        <v>1.0385672082717869</v>
      </c>
      <c r="T46">
        <v>1.1316353661109932</v>
      </c>
      <c r="U46">
        <v>1.0984121122599699</v>
      </c>
      <c r="V46" t="s">
        <v>7</v>
      </c>
    </row>
    <row r="47" spans="2:22" x14ac:dyDescent="0.25">
      <c r="B47" t="s">
        <v>50</v>
      </c>
      <c r="E47">
        <v>30303.4662336</v>
      </c>
      <c r="F47">
        <v>172081.26692863999</v>
      </c>
      <c r="G47">
        <v>313751.84206143999</v>
      </c>
      <c r="H47">
        <v>524487.93908704002</v>
      </c>
      <c r="I47">
        <v>814379.89813375997</v>
      </c>
      <c r="J47">
        <v>1118342.7274313599</v>
      </c>
      <c r="K47" t="s">
        <v>59</v>
      </c>
      <c r="M47" t="s">
        <v>25</v>
      </c>
      <c r="P47">
        <v>0.20164296265034753</v>
      </c>
      <c r="Q47">
        <v>0.46480354505169874</v>
      </c>
      <c r="R47">
        <v>0.71308609411268176</v>
      </c>
      <c r="S47">
        <v>0.88445537033129362</v>
      </c>
      <c r="T47">
        <v>1.1069145389322648</v>
      </c>
      <c r="U47">
        <v>1.413858619962018</v>
      </c>
      <c r="V47" t="s">
        <v>7</v>
      </c>
    </row>
    <row r="48" spans="2:22" x14ac:dyDescent="0.25">
      <c r="B48" t="s">
        <v>51</v>
      </c>
      <c r="E48">
        <v>1605226.6363296001</v>
      </c>
      <c r="F48">
        <v>2083526.2789808</v>
      </c>
      <c r="G48">
        <v>2109713.8270108802</v>
      </c>
      <c r="H48">
        <v>1984285.8443331202</v>
      </c>
      <c r="I48">
        <v>1868727.7127958401</v>
      </c>
      <c r="J48">
        <v>1814694.98437856</v>
      </c>
      <c r="K48" t="s">
        <v>59</v>
      </c>
      <c r="M48" t="s">
        <v>26</v>
      </c>
      <c r="P48">
        <v>0.28860941126820006</v>
      </c>
      <c r="Q48">
        <v>0.41217978476471817</v>
      </c>
      <c r="R48">
        <v>0.61796265034817477</v>
      </c>
      <c r="S48">
        <v>0.63516564676091924</v>
      </c>
      <c r="T48">
        <v>0.62921291411690294</v>
      </c>
      <c r="U48">
        <v>0.54769466132095346</v>
      </c>
      <c r="V48" t="s">
        <v>7</v>
      </c>
    </row>
    <row r="49" spans="2:22" x14ac:dyDescent="0.25">
      <c r="B49" t="s">
        <v>45</v>
      </c>
      <c r="E49">
        <v>-1520464.1868335987</v>
      </c>
      <c r="F49">
        <v>-2541712.8066928005</v>
      </c>
      <c r="G49">
        <v>-3022440.9143680008</v>
      </c>
      <c r="H49">
        <v>-3256501.0806892803</v>
      </c>
      <c r="I49">
        <v>-3480925.4247532804</v>
      </c>
      <c r="J49">
        <v>-3754049.08838592</v>
      </c>
      <c r="K49" t="s">
        <v>59</v>
      </c>
      <c r="M49" t="s">
        <v>1291</v>
      </c>
      <c r="P49">
        <v>0.33870491664908209</v>
      </c>
      <c r="Q49">
        <v>0.82373308714918758</v>
      </c>
      <c r="R49">
        <v>1.2607991137370753</v>
      </c>
      <c r="S49">
        <v>1.5863528170500105</v>
      </c>
      <c r="T49">
        <v>1.8618240135049591</v>
      </c>
      <c r="U49">
        <v>2.1448575648871069</v>
      </c>
      <c r="V49" t="s">
        <v>7</v>
      </c>
    </row>
    <row r="50" spans="2:22" x14ac:dyDescent="0.25">
      <c r="B50" t="s">
        <v>1287</v>
      </c>
      <c r="E50">
        <v>-689.21718112193048</v>
      </c>
      <c r="F50">
        <v>-761.58868031948805</v>
      </c>
      <c r="G50">
        <v>-875.56252575945109</v>
      </c>
      <c r="H50">
        <v>-987.24716063961387</v>
      </c>
      <c r="I50">
        <v>-1089.6153007987887</v>
      </c>
      <c r="J50">
        <v>-1243.1366105601192</v>
      </c>
      <c r="K50" t="s">
        <v>59</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DEA5-604F-42E8-A5EA-25D114161889}">
  <dimension ref="A1:L36"/>
  <sheetViews>
    <sheetView showGridLines="0" workbookViewId="0"/>
  </sheetViews>
  <sheetFormatPr defaultRowHeight="15" x14ac:dyDescent="0.25"/>
  <cols>
    <col min="3" max="3" width="14.5703125" customWidth="1"/>
    <col min="4" max="16" width="14.28515625" bestFit="1" customWidth="1"/>
  </cols>
  <sheetData>
    <row r="1" spans="1:1" ht="15.75" x14ac:dyDescent="0.25">
      <c r="A1" s="10" t="s">
        <v>1280</v>
      </c>
    </row>
    <row r="17" spans="2:12" x14ac:dyDescent="0.25">
      <c r="B17" t="s">
        <v>1227</v>
      </c>
    </row>
    <row r="19" spans="2:12" x14ac:dyDescent="0.25">
      <c r="C19" t="s">
        <v>1225</v>
      </c>
    </row>
    <row r="20" spans="2:12" x14ac:dyDescent="0.25">
      <c r="C20">
        <v>2015</v>
      </c>
      <c r="D20">
        <v>2020</v>
      </c>
      <c r="E20">
        <v>2025</v>
      </c>
      <c r="F20">
        <v>2030</v>
      </c>
      <c r="G20">
        <v>2035</v>
      </c>
      <c r="H20">
        <v>2040</v>
      </c>
      <c r="I20">
        <v>2045</v>
      </c>
      <c r="J20">
        <v>2050</v>
      </c>
    </row>
    <row r="21" spans="2:12" x14ac:dyDescent="0.25">
      <c r="B21" t="s">
        <v>1219</v>
      </c>
      <c r="C21" s="13">
        <v>9295126.5319116469</v>
      </c>
      <c r="D21" s="13">
        <v>6963895.0221882071</v>
      </c>
      <c r="E21" s="13">
        <v>5794384.0518025132</v>
      </c>
      <c r="F21" s="13">
        <v>5052670.553787658</v>
      </c>
      <c r="G21" s="13">
        <v>4689044.0018634982</v>
      </c>
      <c r="H21" s="13">
        <v>4566444.7569317902</v>
      </c>
      <c r="I21" s="13">
        <v>4462709.9733507112</v>
      </c>
      <c r="J21" s="13">
        <v>4369200.2661956195</v>
      </c>
      <c r="L21" s="13"/>
    </row>
    <row r="22" spans="2:12" x14ac:dyDescent="0.25">
      <c r="B22" t="s">
        <v>1220</v>
      </c>
      <c r="C22" s="13">
        <v>3813058.406554034</v>
      </c>
      <c r="D22" s="13">
        <v>1907285.9644128203</v>
      </c>
      <c r="E22" s="13">
        <v>1881829.2059136145</v>
      </c>
      <c r="F22" s="13">
        <v>1867520.5780047819</v>
      </c>
      <c r="G22" s="13">
        <v>1846953.1743375361</v>
      </c>
      <c r="H22" s="13">
        <v>1819316.2987765111</v>
      </c>
      <c r="I22" s="13">
        <v>1734008.1004006339</v>
      </c>
      <c r="J22" s="13">
        <v>1607206.9618232483</v>
      </c>
      <c r="L22" s="13"/>
    </row>
    <row r="23" spans="2:12" x14ac:dyDescent="0.25">
      <c r="B23" t="s">
        <v>1221</v>
      </c>
      <c r="C23" s="13">
        <v>1593834.5386525481</v>
      </c>
      <c r="D23" s="13">
        <v>1324705.0453162552</v>
      </c>
      <c r="E23" s="13">
        <v>1275614.335971168</v>
      </c>
      <c r="F23" s="13">
        <v>1246061.4278483747</v>
      </c>
      <c r="G23" s="13">
        <v>1222144.0144791757</v>
      </c>
      <c r="H23" s="13">
        <v>1204448.9522177824</v>
      </c>
      <c r="I23" s="13">
        <v>1185498.3904600381</v>
      </c>
      <c r="J23" s="13">
        <v>1164248.9841911446</v>
      </c>
      <c r="L23" s="13"/>
    </row>
    <row r="24" spans="2:12" x14ac:dyDescent="0.25">
      <c r="B24" t="s">
        <v>1222</v>
      </c>
      <c r="C24" s="13">
        <v>10009633.276398586</v>
      </c>
      <c r="D24" s="13">
        <v>8196837.226614546</v>
      </c>
      <c r="E24" s="13">
        <v>7897077.5233084187</v>
      </c>
      <c r="F24" s="13">
        <v>7890499.7731423425</v>
      </c>
      <c r="G24" s="13">
        <v>8015646.3661582768</v>
      </c>
      <c r="H24" s="13">
        <v>8239427.2727836939</v>
      </c>
      <c r="I24" s="13">
        <v>8482657.7737105377</v>
      </c>
      <c r="J24" s="13">
        <v>8686756.7656608336</v>
      </c>
      <c r="L24" s="13"/>
    </row>
    <row r="25" spans="2:12" x14ac:dyDescent="0.25">
      <c r="B25" t="s">
        <v>1223</v>
      </c>
      <c r="C25" s="13">
        <v>35172457.717231825</v>
      </c>
      <c r="D25" s="13">
        <v>28470502.360785659</v>
      </c>
      <c r="E25" s="13">
        <v>24330531.476677682</v>
      </c>
      <c r="F25" s="13">
        <v>22191895.609543115</v>
      </c>
      <c r="G25" s="13">
        <v>21354178.00732049</v>
      </c>
      <c r="H25" s="13">
        <v>21063589.225745324</v>
      </c>
      <c r="I25" s="13">
        <v>21004366.268968694</v>
      </c>
      <c r="J25" s="13">
        <v>20014324.78804858</v>
      </c>
      <c r="L25" s="13"/>
    </row>
    <row r="26" spans="2:12" x14ac:dyDescent="0.25">
      <c r="B26" t="s">
        <v>955</v>
      </c>
      <c r="C26" s="13">
        <v>263104.10879407433</v>
      </c>
      <c r="D26" s="13">
        <v>244623.07158677204</v>
      </c>
      <c r="E26" s="13">
        <v>236152.31357943849</v>
      </c>
      <c r="F26" s="13">
        <v>233830.71111677811</v>
      </c>
      <c r="G26" s="13">
        <v>233152.83132198491</v>
      </c>
      <c r="H26" s="13">
        <v>235766.14298333216</v>
      </c>
      <c r="I26" s="13">
        <v>240861.57588622012</v>
      </c>
      <c r="J26" s="13">
        <v>244889.3003476611</v>
      </c>
      <c r="L26" s="13"/>
    </row>
    <row r="29" spans="2:12" x14ac:dyDescent="0.25">
      <c r="C29" t="s">
        <v>1224</v>
      </c>
    </row>
    <row r="30" spans="2:12" x14ac:dyDescent="0.25">
      <c r="C30">
        <v>2016</v>
      </c>
      <c r="D30">
        <v>2023</v>
      </c>
      <c r="E30">
        <v>2026</v>
      </c>
      <c r="F30">
        <v>2032</v>
      </c>
    </row>
    <row r="31" spans="2:12" x14ac:dyDescent="0.25">
      <c r="B31" t="s">
        <v>1219</v>
      </c>
      <c r="C31" s="13">
        <v>9556302.729357522</v>
      </c>
      <c r="D31" s="13">
        <v>6568913.8642781619</v>
      </c>
      <c r="E31" s="13">
        <v>6076919.9188347319</v>
      </c>
      <c r="F31" s="13">
        <v>5650146.8677833742</v>
      </c>
    </row>
    <row r="32" spans="2:12" x14ac:dyDescent="0.25">
      <c r="B32" t="s">
        <v>1220</v>
      </c>
      <c r="C32" s="13">
        <v>2542844.9973689453</v>
      </c>
      <c r="D32" s="13">
        <v>1450356.8762349908</v>
      </c>
      <c r="E32" s="13">
        <v>1350952.1046597513</v>
      </c>
      <c r="F32" s="13">
        <v>1535092.0092555506</v>
      </c>
    </row>
    <row r="33" spans="2:6" x14ac:dyDescent="0.25">
      <c r="B33" t="s">
        <v>1221</v>
      </c>
      <c r="C33" s="13">
        <v>1617694.598081249</v>
      </c>
      <c r="D33" s="13">
        <v>1492058.8274349403</v>
      </c>
      <c r="E33" s="13">
        <v>1475723.8367921137</v>
      </c>
      <c r="F33" s="13">
        <v>1474691.1712660678</v>
      </c>
    </row>
    <row r="34" spans="2:6" x14ac:dyDescent="0.25">
      <c r="B34" t="s">
        <v>1222</v>
      </c>
      <c r="C34" s="13">
        <v>9896023.3013180047</v>
      </c>
      <c r="D34" s="13">
        <v>9200596.0776603185</v>
      </c>
      <c r="E34" s="13">
        <v>9134470.5644998178</v>
      </c>
      <c r="F34" s="13">
        <v>9048759.608600881</v>
      </c>
    </row>
    <row r="35" spans="2:6" x14ac:dyDescent="0.25">
      <c r="B35" t="s">
        <v>1223</v>
      </c>
      <c r="C35" s="13">
        <v>37441318.217010148</v>
      </c>
      <c r="D35" s="13">
        <v>32035653.301701281</v>
      </c>
      <c r="E35" s="13">
        <v>30591678.463387273</v>
      </c>
      <c r="F35" s="13">
        <v>28275668.873598251</v>
      </c>
    </row>
    <row r="36" spans="2:6" x14ac:dyDescent="0.25">
      <c r="B36" t="s">
        <v>955</v>
      </c>
      <c r="C36" s="13">
        <v>326291.31978347473</v>
      </c>
      <c r="D36" s="13">
        <v>332288.42263148859</v>
      </c>
      <c r="E36" s="13">
        <v>333654.96306072763</v>
      </c>
      <c r="F36" s="13">
        <v>334184.76924029452</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0AF3-9626-43A9-9EA1-127D324A0888}">
  <dimension ref="A1:J39"/>
  <sheetViews>
    <sheetView showGridLines="0" workbookViewId="0"/>
  </sheetViews>
  <sheetFormatPr defaultRowHeight="15" x14ac:dyDescent="0.25"/>
  <cols>
    <col min="3" max="10" width="13.28515625" bestFit="1" customWidth="1"/>
  </cols>
  <sheetData>
    <row r="1" spans="1:2" ht="15.75" x14ac:dyDescent="0.25">
      <c r="A1" s="10" t="s">
        <v>1279</v>
      </c>
    </row>
    <row r="15" spans="1:2" x14ac:dyDescent="0.25">
      <c r="B15" t="s">
        <v>1226</v>
      </c>
    </row>
    <row r="17" spans="2:10" x14ac:dyDescent="0.25">
      <c r="C17" t="s">
        <v>1225</v>
      </c>
    </row>
    <row r="18" spans="2:10" x14ac:dyDescent="0.25">
      <c r="C18">
        <v>2015</v>
      </c>
      <c r="D18">
        <v>2020</v>
      </c>
      <c r="E18">
        <v>2025</v>
      </c>
      <c r="F18">
        <v>2030</v>
      </c>
      <c r="G18">
        <v>2035</v>
      </c>
      <c r="H18">
        <v>2040</v>
      </c>
      <c r="I18">
        <v>2045</v>
      </c>
      <c r="J18">
        <v>2050</v>
      </c>
    </row>
    <row r="19" spans="2:10" x14ac:dyDescent="0.25">
      <c r="B19" t="s">
        <v>1214</v>
      </c>
      <c r="C19" s="13">
        <v>1513346.0495827445</v>
      </c>
      <c r="D19" s="13">
        <v>671610.78363538638</v>
      </c>
      <c r="E19" s="13">
        <v>636923.03092183766</v>
      </c>
      <c r="F19" s="13">
        <v>606409.89838853444</v>
      </c>
      <c r="G19" s="13">
        <v>572847.60918375035</v>
      </c>
      <c r="H19" s="13">
        <v>528968.51470883342</v>
      </c>
      <c r="I19" s="13">
        <v>456279.08622488583</v>
      </c>
      <c r="J19" s="13">
        <v>359170.44642633444</v>
      </c>
    </row>
    <row r="20" spans="2:10" x14ac:dyDescent="0.25">
      <c r="B20" t="s">
        <v>25</v>
      </c>
      <c r="C20" s="13">
        <v>2678415.3584617325</v>
      </c>
      <c r="D20" s="13">
        <v>2486426.9481856427</v>
      </c>
      <c r="E20" s="13">
        <v>2470683.4914088137</v>
      </c>
      <c r="F20" s="13">
        <v>2495905.2690280573</v>
      </c>
      <c r="G20" s="13">
        <v>2537142.9840767914</v>
      </c>
      <c r="H20" s="13">
        <v>2586182.9316646238</v>
      </c>
      <c r="I20" s="13">
        <v>2630804.7421954595</v>
      </c>
      <c r="J20" s="13">
        <v>2645414.5248590326</v>
      </c>
    </row>
    <row r="21" spans="2:10" x14ac:dyDescent="0.25">
      <c r="B21" t="s">
        <v>133</v>
      </c>
      <c r="C21" s="13">
        <v>447438.56838018668</v>
      </c>
      <c r="D21" s="13">
        <v>424592.12694132928</v>
      </c>
      <c r="E21" s="13">
        <v>408731.08996912208</v>
      </c>
      <c r="F21" s="13">
        <v>389806.6262483052</v>
      </c>
      <c r="G21" s="13">
        <v>368332.6948218203</v>
      </c>
      <c r="H21" s="13">
        <v>353567.26585985726</v>
      </c>
      <c r="I21" s="13">
        <v>337442.82651959959</v>
      </c>
      <c r="J21" s="13">
        <v>332561.05312934425</v>
      </c>
    </row>
    <row r="22" spans="2:10" x14ac:dyDescent="0.25">
      <c r="B22" t="s">
        <v>1215</v>
      </c>
      <c r="C22" s="13">
        <v>3583802.5287808818</v>
      </c>
      <c r="D22" s="13">
        <v>2442096.8122682674</v>
      </c>
      <c r="E22" s="13">
        <v>1523692.9242403803</v>
      </c>
      <c r="F22" s="13">
        <v>960569.61575946212</v>
      </c>
      <c r="G22" s="13">
        <v>750117.82536500657</v>
      </c>
      <c r="H22" s="13">
        <v>673230.10253708507</v>
      </c>
      <c r="I22" s="13">
        <v>602422.48669311672</v>
      </c>
      <c r="J22" s="13">
        <v>591767.0542881781</v>
      </c>
    </row>
    <row r="23" spans="2:10" x14ac:dyDescent="0.25">
      <c r="B23" t="s">
        <v>1216</v>
      </c>
      <c r="C23" s="13">
        <v>129747.12650999999</v>
      </c>
      <c r="D23" s="13">
        <v>137462.58101100003</v>
      </c>
      <c r="E23" s="13">
        <v>140998.92138899997</v>
      </c>
      <c r="F23" s="13">
        <v>142798.85306999995</v>
      </c>
      <c r="G23" s="13">
        <v>141500.86089000001</v>
      </c>
      <c r="H23" s="13">
        <v>148110.13663200001</v>
      </c>
      <c r="I23" s="13">
        <v>151522.66886399998</v>
      </c>
      <c r="J23" s="13">
        <v>149130.51310799993</v>
      </c>
    </row>
    <row r="24" spans="2:10" x14ac:dyDescent="0.25">
      <c r="B24" t="s">
        <v>1217</v>
      </c>
      <c r="C24" s="13">
        <v>649496.79604499973</v>
      </c>
      <c r="D24" s="13">
        <v>547015.588857</v>
      </c>
      <c r="E24" s="13">
        <v>409394.45368500019</v>
      </c>
      <c r="F24" s="13">
        <v>267730.11582299985</v>
      </c>
      <c r="G24" s="13">
        <v>152466.44992500005</v>
      </c>
      <c r="H24" s="13">
        <v>104007.355689</v>
      </c>
      <c r="I24" s="13">
        <v>107127.03022500002</v>
      </c>
      <c r="J24" s="13">
        <v>113491.16759999994</v>
      </c>
    </row>
    <row r="25" spans="2:10" x14ac:dyDescent="0.25">
      <c r="B25" t="s">
        <v>1218</v>
      </c>
      <c r="C25" s="13">
        <v>292880.10415109992</v>
      </c>
      <c r="D25" s="13">
        <v>254690.18128958091</v>
      </c>
      <c r="E25" s="13">
        <v>203960.14018836006</v>
      </c>
      <c r="F25" s="13">
        <v>189450.17547030005</v>
      </c>
      <c r="G25" s="13">
        <v>166635.57760112997</v>
      </c>
      <c r="H25" s="13">
        <v>172378.44984039001</v>
      </c>
      <c r="I25" s="13">
        <v>177111.13262864991</v>
      </c>
      <c r="J25" s="13">
        <v>177665.50678473001</v>
      </c>
    </row>
    <row r="26" spans="2:10" x14ac:dyDescent="0.25">
      <c r="B26" t="s">
        <v>3</v>
      </c>
      <c r="C26" s="13">
        <v>9295126.5319116469</v>
      </c>
      <c r="D26" s="13">
        <v>6963895.0221882071</v>
      </c>
      <c r="E26" s="13">
        <v>5794384.0518025132</v>
      </c>
      <c r="F26" s="13">
        <v>5052670.553787658</v>
      </c>
      <c r="G26" s="13">
        <v>4689044.0018634982</v>
      </c>
      <c r="H26" s="13">
        <v>4566444.7569317902</v>
      </c>
      <c r="I26" s="13">
        <v>4462709.9733507112</v>
      </c>
      <c r="J26" s="13">
        <v>4369200.2661956195</v>
      </c>
    </row>
    <row r="30" spans="2:10" x14ac:dyDescent="0.25">
      <c r="C30" t="s">
        <v>1224</v>
      </c>
    </row>
    <row r="31" spans="2:10" x14ac:dyDescent="0.25">
      <c r="C31">
        <v>2016</v>
      </c>
      <c r="D31">
        <v>2023</v>
      </c>
      <c r="E31">
        <v>2026</v>
      </c>
      <c r="F31">
        <v>2032</v>
      </c>
    </row>
    <row r="32" spans="2:10" x14ac:dyDescent="0.25">
      <c r="B32" t="s">
        <v>1214</v>
      </c>
      <c r="C32" s="13">
        <v>1302847.1654866757</v>
      </c>
      <c r="D32" s="13">
        <v>608340.47994933405</v>
      </c>
      <c r="E32" s="13">
        <v>538529.36342119798</v>
      </c>
      <c r="F32" s="13">
        <v>619010.70353466261</v>
      </c>
    </row>
    <row r="33" spans="2:6" x14ac:dyDescent="0.25">
      <c r="B33" t="s">
        <v>25</v>
      </c>
      <c r="C33" s="13">
        <v>3252822.9263116349</v>
      </c>
      <c r="D33" s="13">
        <v>2839223.9945494817</v>
      </c>
      <c r="E33" s="13">
        <v>2765626.5651398571</v>
      </c>
      <c r="F33" s="13">
        <v>2628903.002611143</v>
      </c>
    </row>
    <row r="34" spans="2:6" x14ac:dyDescent="0.25">
      <c r="B34" t="s">
        <v>133</v>
      </c>
      <c r="C34" s="13">
        <v>553145.01939010818</v>
      </c>
      <c r="D34" s="13">
        <v>552608.15868483274</v>
      </c>
      <c r="E34" s="13">
        <v>551283.83104794449</v>
      </c>
      <c r="F34" s="13">
        <v>540869.28503426432</v>
      </c>
    </row>
    <row r="35" spans="2:6" x14ac:dyDescent="0.25">
      <c r="B35" t="s">
        <v>1215</v>
      </c>
      <c r="C35" s="13">
        <v>3426746.7061604946</v>
      </c>
      <c r="D35" s="13">
        <v>1672620.9212198581</v>
      </c>
      <c r="E35" s="13">
        <v>1362450.6374044542</v>
      </c>
      <c r="F35" s="13">
        <v>1030696.3824984047</v>
      </c>
    </row>
    <row r="36" spans="2:6" x14ac:dyDescent="0.25">
      <c r="B36" t="s">
        <v>1216</v>
      </c>
      <c r="C36" s="13">
        <v>129685.74857216</v>
      </c>
      <c r="D36" s="13">
        <v>148322.60450221511</v>
      </c>
      <c r="E36" s="13">
        <v>154463.31202942709</v>
      </c>
      <c r="F36" s="13">
        <v>167642.82039212299</v>
      </c>
    </row>
    <row r="37" spans="2:6" x14ac:dyDescent="0.25">
      <c r="B37" t="s">
        <v>1217</v>
      </c>
      <c r="C37" s="13">
        <v>604187.52733117936</v>
      </c>
      <c r="D37" s="13">
        <v>512118.01906980132</v>
      </c>
      <c r="E37" s="13">
        <v>484250.38775412116</v>
      </c>
      <c r="F37" s="13">
        <v>459685.76573454373</v>
      </c>
    </row>
    <row r="38" spans="2:6" x14ac:dyDescent="0.25">
      <c r="B38" t="s">
        <v>1218</v>
      </c>
      <c r="C38" s="13">
        <v>286867.63610526995</v>
      </c>
      <c r="D38" s="13">
        <v>235679.6863026389</v>
      </c>
      <c r="E38" s="13">
        <v>220315.82203773022</v>
      </c>
      <c r="F38" s="13">
        <v>203338.90797823196</v>
      </c>
    </row>
    <row r="39" spans="2:6" x14ac:dyDescent="0.25">
      <c r="B39" t="s">
        <v>3</v>
      </c>
      <c r="C39" s="13">
        <v>9556302.729357522</v>
      </c>
      <c r="D39" s="13">
        <v>6568913.8642781619</v>
      </c>
      <c r="E39" s="13">
        <v>6076919.9188347319</v>
      </c>
      <c r="F39" s="13">
        <v>5650146.8677833742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CCA4-65E0-4A16-A586-BAB7DFA909C7}">
  <dimension ref="A1:M39"/>
  <sheetViews>
    <sheetView workbookViewId="0">
      <selection activeCell="A2" sqref="A2"/>
    </sheetView>
  </sheetViews>
  <sheetFormatPr defaultRowHeight="15" x14ac:dyDescent="0.25"/>
  <sheetData>
    <row r="1" spans="1:1" ht="15.75" x14ac:dyDescent="0.25">
      <c r="A1" s="10" t="s">
        <v>1233</v>
      </c>
    </row>
    <row r="27" spans="2:13" x14ac:dyDescent="0.25">
      <c r="B27" t="s">
        <v>0</v>
      </c>
      <c r="C27" t="s">
        <v>1</v>
      </c>
      <c r="D27" t="s">
        <v>69</v>
      </c>
      <c r="E27">
        <v>2015</v>
      </c>
      <c r="F27">
        <v>2020</v>
      </c>
      <c r="G27">
        <v>2025</v>
      </c>
      <c r="H27">
        <v>2030</v>
      </c>
      <c r="I27">
        <v>2035</v>
      </c>
      <c r="J27">
        <v>2040</v>
      </c>
      <c r="K27">
        <v>2045</v>
      </c>
      <c r="L27">
        <v>2050</v>
      </c>
      <c r="M27" t="s">
        <v>2</v>
      </c>
    </row>
    <row r="28" spans="2:13" x14ac:dyDescent="0.25">
      <c r="B28" t="s">
        <v>70</v>
      </c>
      <c r="C28" t="s">
        <v>3</v>
      </c>
      <c r="D28" t="s">
        <v>126</v>
      </c>
      <c r="E28">
        <v>6.7400000000000002E-2</v>
      </c>
      <c r="F28">
        <v>9.0700000000000003E-2</v>
      </c>
      <c r="G28">
        <v>0.11700000000000001</v>
      </c>
      <c r="H28">
        <v>0.13200000000000001</v>
      </c>
      <c r="I28">
        <v>0.14499999999999999</v>
      </c>
      <c r="J28">
        <v>0.161</v>
      </c>
      <c r="K28">
        <v>0.13</v>
      </c>
      <c r="L28">
        <v>0.13600000000000001</v>
      </c>
      <c r="M28" t="s">
        <v>7</v>
      </c>
    </row>
    <row r="29" spans="2:13" x14ac:dyDescent="0.25">
      <c r="B29" t="s">
        <v>70</v>
      </c>
      <c r="C29" t="s">
        <v>3</v>
      </c>
      <c r="D29" t="s">
        <v>11</v>
      </c>
      <c r="E29">
        <v>0.91</v>
      </c>
      <c r="F29">
        <v>1.06</v>
      </c>
      <c r="G29">
        <v>1.06</v>
      </c>
      <c r="H29">
        <v>1.06</v>
      </c>
      <c r="I29">
        <v>1.06</v>
      </c>
      <c r="J29">
        <v>1.06</v>
      </c>
      <c r="K29">
        <v>1.05</v>
      </c>
      <c r="L29">
        <v>1.05</v>
      </c>
      <c r="M29" t="s">
        <v>7</v>
      </c>
    </row>
    <row r="30" spans="2:13" x14ac:dyDescent="0.25">
      <c r="B30" t="s">
        <v>70</v>
      </c>
      <c r="C30" t="s">
        <v>3</v>
      </c>
      <c r="D30" t="s">
        <v>127</v>
      </c>
      <c r="E30">
        <v>0.128</v>
      </c>
      <c r="F30">
        <v>0.84099999999999997</v>
      </c>
      <c r="G30">
        <v>1.91</v>
      </c>
      <c r="H30">
        <v>2.88</v>
      </c>
      <c r="I30">
        <v>3.55</v>
      </c>
      <c r="J30">
        <v>4.22</v>
      </c>
      <c r="K30">
        <v>5.0199999999999996</v>
      </c>
      <c r="L30">
        <v>5.51</v>
      </c>
      <c r="M30" t="s">
        <v>7</v>
      </c>
    </row>
    <row r="31" spans="2:13" x14ac:dyDescent="0.25">
      <c r="B31" t="s">
        <v>70</v>
      </c>
      <c r="C31" t="s">
        <v>3</v>
      </c>
      <c r="D31" t="s">
        <v>128</v>
      </c>
      <c r="E31">
        <v>0.69499999999999995</v>
      </c>
      <c r="F31">
        <v>1.57</v>
      </c>
      <c r="G31">
        <v>2.54</v>
      </c>
      <c r="H31">
        <v>3.46</v>
      </c>
      <c r="I31">
        <v>4.43</v>
      </c>
      <c r="J31">
        <v>5.12</v>
      </c>
      <c r="K31">
        <v>5.61</v>
      </c>
      <c r="L31">
        <v>6.17</v>
      </c>
      <c r="M31" t="s">
        <v>7</v>
      </c>
    </row>
    <row r="32" spans="2:13" x14ac:dyDescent="0.25">
      <c r="B32" t="s">
        <v>70</v>
      </c>
      <c r="C32" t="s">
        <v>3</v>
      </c>
      <c r="D32" t="s">
        <v>18</v>
      </c>
      <c r="E32">
        <v>2.99</v>
      </c>
      <c r="F32">
        <v>2.92</v>
      </c>
      <c r="G32">
        <v>2.79</v>
      </c>
      <c r="H32">
        <v>2.74</v>
      </c>
      <c r="I32">
        <v>2.33</v>
      </c>
      <c r="J32">
        <v>1.89</v>
      </c>
      <c r="K32">
        <v>1.53</v>
      </c>
      <c r="L32">
        <v>1.17</v>
      </c>
      <c r="M32" t="s">
        <v>7</v>
      </c>
    </row>
    <row r="33" spans="2:13" x14ac:dyDescent="0.25">
      <c r="B33" t="s">
        <v>70</v>
      </c>
      <c r="C33" t="s">
        <v>3</v>
      </c>
      <c r="D33" t="s">
        <v>6</v>
      </c>
      <c r="E33">
        <v>2.79</v>
      </c>
      <c r="F33">
        <v>2.93</v>
      </c>
      <c r="G33">
        <v>2.94</v>
      </c>
      <c r="H33">
        <v>2.93</v>
      </c>
      <c r="I33">
        <v>3</v>
      </c>
      <c r="J33">
        <v>3.19</v>
      </c>
      <c r="K33">
        <v>3.53</v>
      </c>
      <c r="L33">
        <v>3.93</v>
      </c>
      <c r="M33" t="s">
        <v>7</v>
      </c>
    </row>
    <row r="34" spans="2:13" x14ac:dyDescent="0.25">
      <c r="B34" t="s">
        <v>70</v>
      </c>
      <c r="C34" t="s">
        <v>3</v>
      </c>
      <c r="D34" t="s">
        <v>8</v>
      </c>
      <c r="E34">
        <v>15.3</v>
      </c>
      <c r="F34">
        <v>8.15</v>
      </c>
      <c r="G34">
        <v>7.89</v>
      </c>
      <c r="H34">
        <v>6.38</v>
      </c>
      <c r="I34">
        <v>5.57</v>
      </c>
      <c r="J34">
        <v>5.14</v>
      </c>
      <c r="K34">
        <v>4.5599999999999996</v>
      </c>
      <c r="L34">
        <v>3.8</v>
      </c>
      <c r="M34" t="s">
        <v>7</v>
      </c>
    </row>
    <row r="35" spans="2:13" x14ac:dyDescent="0.25">
      <c r="B35" t="s">
        <v>70</v>
      </c>
      <c r="C35" t="s">
        <v>3</v>
      </c>
      <c r="D35" t="s">
        <v>129</v>
      </c>
      <c r="E35">
        <v>26.2</v>
      </c>
      <c r="F35">
        <v>27.4</v>
      </c>
      <c r="G35">
        <v>25.3</v>
      </c>
      <c r="H35">
        <v>25.4</v>
      </c>
      <c r="I35">
        <v>25.7</v>
      </c>
      <c r="J35">
        <v>26.4</v>
      </c>
      <c r="K35">
        <v>27.1</v>
      </c>
      <c r="L35">
        <v>28.1</v>
      </c>
      <c r="M35" t="s">
        <v>7</v>
      </c>
    </row>
    <row r="36" spans="2:13" x14ac:dyDescent="0.25">
      <c r="B36" t="s">
        <v>70</v>
      </c>
      <c r="C36" t="s">
        <v>3</v>
      </c>
      <c r="D36" t="s">
        <v>130</v>
      </c>
      <c r="E36">
        <v>23.8</v>
      </c>
      <c r="F36">
        <v>21.5</v>
      </c>
      <c r="G36">
        <v>19.899999999999999</v>
      </c>
      <c r="H36">
        <v>17.8</v>
      </c>
      <c r="I36">
        <v>16.2</v>
      </c>
      <c r="J36">
        <v>15.2</v>
      </c>
      <c r="K36">
        <v>14.6</v>
      </c>
      <c r="L36">
        <v>14</v>
      </c>
      <c r="M36" t="s">
        <v>7</v>
      </c>
    </row>
    <row r="37" spans="2:13" x14ac:dyDescent="0.25">
      <c r="B37" t="s">
        <v>70</v>
      </c>
      <c r="C37" t="s">
        <v>3</v>
      </c>
      <c r="D37" t="s">
        <v>131</v>
      </c>
      <c r="E37">
        <v>0.222</v>
      </c>
      <c r="F37">
        <v>0.25600000000000001</v>
      </c>
      <c r="G37">
        <v>0.38800000000000001</v>
      </c>
      <c r="H37">
        <v>0.42099999999999999</v>
      </c>
      <c r="I37">
        <v>0.46500000000000002</v>
      </c>
      <c r="J37">
        <v>0.51500000000000001</v>
      </c>
      <c r="K37">
        <v>0.53200000000000003</v>
      </c>
      <c r="L37">
        <v>0.502</v>
      </c>
      <c r="M37" t="s">
        <v>7</v>
      </c>
    </row>
    <row r="38" spans="2:13" x14ac:dyDescent="0.25">
      <c r="B38" t="s">
        <v>70</v>
      </c>
      <c r="C38" t="s">
        <v>3</v>
      </c>
      <c r="D38" t="s">
        <v>57</v>
      </c>
      <c r="E38">
        <v>0.53200000000000003</v>
      </c>
      <c r="F38">
        <v>2.0299999999999998</v>
      </c>
      <c r="G38">
        <v>3.42</v>
      </c>
      <c r="H38">
        <v>4.41</v>
      </c>
      <c r="I38">
        <v>5.27</v>
      </c>
      <c r="J38">
        <v>6.38</v>
      </c>
      <c r="K38">
        <v>8.27</v>
      </c>
      <c r="L38">
        <v>10.3</v>
      </c>
      <c r="M38" t="s">
        <v>7</v>
      </c>
    </row>
    <row r="39" spans="2:13" x14ac:dyDescent="0.25">
      <c r="B39" t="s">
        <v>70</v>
      </c>
      <c r="C39" t="s">
        <v>3</v>
      </c>
      <c r="D39" t="s">
        <v>58</v>
      </c>
      <c r="E39">
        <v>11.9</v>
      </c>
      <c r="F39">
        <v>13.3</v>
      </c>
      <c r="G39">
        <v>13.3</v>
      </c>
      <c r="H39">
        <v>13.5</v>
      </c>
      <c r="I39">
        <v>13.6</v>
      </c>
      <c r="J39">
        <v>13.1</v>
      </c>
      <c r="K39">
        <v>11.7</v>
      </c>
      <c r="L39">
        <v>10.8</v>
      </c>
      <c r="M39" t="s">
        <v>7</v>
      </c>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BF1D-C4F6-476A-A181-AA1C2A9E3B34}">
  <dimension ref="A1:J37"/>
  <sheetViews>
    <sheetView showGridLines="0" workbookViewId="0"/>
  </sheetViews>
  <sheetFormatPr defaultRowHeight="15" x14ac:dyDescent="0.25"/>
  <cols>
    <col min="3" max="10" width="13.28515625" bestFit="1" customWidth="1"/>
  </cols>
  <sheetData>
    <row r="1" spans="1:3" ht="18.75" x14ac:dyDescent="0.25">
      <c r="A1" s="10" t="s">
        <v>1278</v>
      </c>
    </row>
    <row r="14" spans="1:3" x14ac:dyDescent="0.25">
      <c r="B14" t="s">
        <v>1229</v>
      </c>
    </row>
    <row r="16" spans="1:3" x14ac:dyDescent="0.25">
      <c r="C16" t="s">
        <v>1225</v>
      </c>
    </row>
    <row r="17" spans="2:10" x14ac:dyDescent="0.25">
      <c r="C17">
        <v>2015</v>
      </c>
      <c r="D17">
        <v>2020</v>
      </c>
      <c r="E17">
        <v>2025</v>
      </c>
      <c r="F17">
        <v>2030</v>
      </c>
      <c r="G17">
        <v>2035</v>
      </c>
      <c r="H17">
        <v>2040</v>
      </c>
      <c r="I17">
        <v>2045</v>
      </c>
      <c r="J17">
        <v>2050</v>
      </c>
    </row>
    <row r="18" spans="2:10" x14ac:dyDescent="0.25">
      <c r="B18" t="s">
        <v>1214</v>
      </c>
      <c r="C18" s="13">
        <v>2579045.0870702202</v>
      </c>
      <c r="D18" s="13">
        <v>749703.04292992293</v>
      </c>
      <c r="E18" s="13">
        <v>729342.677062592</v>
      </c>
      <c r="F18" s="13">
        <v>699175.72189936566</v>
      </c>
      <c r="G18" s="13">
        <v>662625.15060416167</v>
      </c>
      <c r="H18" s="13">
        <v>614093.05283320148</v>
      </c>
      <c r="I18" s="13">
        <v>514606.76837308123</v>
      </c>
      <c r="J18" s="13">
        <v>369274.27163307322</v>
      </c>
    </row>
    <row r="19" spans="2:10" x14ac:dyDescent="0.25">
      <c r="B19" t="s">
        <v>25</v>
      </c>
      <c r="C19" s="13">
        <v>1073707.5670337412</v>
      </c>
      <c r="D19" s="13">
        <v>1015166.6470133287</v>
      </c>
      <c r="E19" s="13">
        <v>1022064.7511349295</v>
      </c>
      <c r="F19" s="13">
        <v>1051228.6412956195</v>
      </c>
      <c r="G19" s="13">
        <v>1080914.9860463943</v>
      </c>
      <c r="H19" s="13">
        <v>1112513.2899960447</v>
      </c>
      <c r="I19" s="13">
        <v>1140818.3725062152</v>
      </c>
      <c r="J19" s="13">
        <v>1165113.9111226071</v>
      </c>
    </row>
    <row r="20" spans="2:10" x14ac:dyDescent="0.25">
      <c r="B20" t="s">
        <v>133</v>
      </c>
      <c r="C20" s="13">
        <v>114440.69243608497</v>
      </c>
      <c r="D20" s="13">
        <v>101829.52056262968</v>
      </c>
      <c r="E20" s="13">
        <v>94306.779057508858</v>
      </c>
      <c r="F20" s="13">
        <v>84454.75511801141</v>
      </c>
      <c r="G20" s="13">
        <v>72466.096060686847</v>
      </c>
      <c r="H20" s="13">
        <v>61333.558002797625</v>
      </c>
      <c r="I20" s="13">
        <v>46808.335296355202</v>
      </c>
      <c r="J20" s="13">
        <v>41355.170140839531</v>
      </c>
    </row>
    <row r="21" spans="2:10" x14ac:dyDescent="0.25">
      <c r="B21" t="s">
        <v>1215</v>
      </c>
      <c r="C21" s="13">
        <v>24028.455508811989</v>
      </c>
      <c r="D21" s="13">
        <v>17225.668636797011</v>
      </c>
      <c r="E21" s="13">
        <v>11437.850791704006</v>
      </c>
      <c r="F21" s="13">
        <v>7819.8785005050013</v>
      </c>
      <c r="G21" s="13">
        <v>6290.9577190409964</v>
      </c>
      <c r="H21" s="13">
        <v>5796.1317460139981</v>
      </c>
      <c r="I21" s="13">
        <v>5619.9304143855024</v>
      </c>
      <c r="J21" s="13">
        <v>5628.8380690872018</v>
      </c>
    </row>
    <row r="22" spans="2:10" x14ac:dyDescent="0.25">
      <c r="B22" t="s">
        <v>1216</v>
      </c>
      <c r="C22" s="13">
        <v>15663.77558309999</v>
      </c>
      <c r="D22" s="13">
        <v>16575.737884499998</v>
      </c>
      <c r="E22" s="13">
        <v>17098.478739899998</v>
      </c>
      <c r="F22" s="13">
        <v>17384.934579000004</v>
      </c>
      <c r="G22" s="13">
        <v>17207.85765329999</v>
      </c>
      <c r="H22" s="13">
        <v>17985.554965200001</v>
      </c>
      <c r="I22" s="13">
        <v>18344.205424500007</v>
      </c>
      <c r="J22" s="13">
        <v>17907.085137599996</v>
      </c>
    </row>
    <row r="23" spans="2:10" x14ac:dyDescent="0.25">
      <c r="B23" t="s">
        <v>1217</v>
      </c>
      <c r="C23" s="13">
        <v>453.09519405000003</v>
      </c>
      <c r="D23" s="13">
        <v>481.59287336999989</v>
      </c>
      <c r="E23" s="13">
        <v>476.7308981820002</v>
      </c>
      <c r="F23" s="13">
        <v>421.86263441399967</v>
      </c>
      <c r="G23" s="13">
        <v>337.37054599800013</v>
      </c>
      <c r="H23" s="13">
        <v>310.86995308500002</v>
      </c>
      <c r="I23" s="13">
        <v>320.27844708900011</v>
      </c>
      <c r="J23" s="13">
        <v>339.08819955600006</v>
      </c>
    </row>
    <row r="24" spans="2:10" x14ac:dyDescent="0.25">
      <c r="B24" t="s">
        <v>1218</v>
      </c>
      <c r="C24" s="13">
        <v>5719.733728025999</v>
      </c>
      <c r="D24" s="13">
        <v>6303.7545122718002</v>
      </c>
      <c r="E24" s="13">
        <v>7101.9382287978005</v>
      </c>
      <c r="F24" s="13">
        <v>7034.7839778662983</v>
      </c>
      <c r="G24" s="13">
        <v>7110.7557079542003</v>
      </c>
      <c r="H24" s="13">
        <v>7283.8412801681989</v>
      </c>
      <c r="I24" s="13">
        <v>7490.2099390077001</v>
      </c>
      <c r="J24" s="13">
        <v>7588.5975204852002</v>
      </c>
    </row>
    <row r="25" spans="2:10" x14ac:dyDescent="0.25">
      <c r="B25" t="s">
        <v>1228</v>
      </c>
      <c r="C25" s="13">
        <v>3813058.406554034</v>
      </c>
      <c r="D25" s="13">
        <v>1907285.9644128203</v>
      </c>
      <c r="E25" s="13">
        <v>1881829.2059136145</v>
      </c>
      <c r="F25" s="13">
        <v>1867520.5780047819</v>
      </c>
      <c r="G25" s="13">
        <v>1846953.1743375361</v>
      </c>
      <c r="H25" s="13">
        <v>1819316.2987765111</v>
      </c>
      <c r="I25" s="13">
        <v>1734008.1004006339</v>
      </c>
      <c r="J25" s="13">
        <v>1607206.9618232483</v>
      </c>
    </row>
    <row r="28" spans="2:10" x14ac:dyDescent="0.25">
      <c r="C28" t="s">
        <v>1224</v>
      </c>
    </row>
    <row r="29" spans="2:10" x14ac:dyDescent="0.25">
      <c r="C29">
        <v>2016</v>
      </c>
      <c r="D29">
        <v>2023</v>
      </c>
      <c r="E29">
        <v>2026</v>
      </c>
      <c r="F29">
        <v>2032</v>
      </c>
    </row>
    <row r="30" spans="2:10" x14ac:dyDescent="0.25">
      <c r="B30" t="s">
        <v>1214</v>
      </c>
      <c r="C30" s="13">
        <v>1564105.0502440888</v>
      </c>
      <c r="D30" s="13">
        <v>633041.76761758071</v>
      </c>
      <c r="E30" s="13">
        <v>525586.94694907707</v>
      </c>
      <c r="F30" s="13">
        <v>711669.58008210559</v>
      </c>
    </row>
    <row r="31" spans="2:10" x14ac:dyDescent="0.25">
      <c r="B31" t="s">
        <v>25</v>
      </c>
      <c r="C31" s="13">
        <v>837286.41957349831</v>
      </c>
      <c r="D31" s="13">
        <v>731588.79995290632</v>
      </c>
      <c r="E31" s="13">
        <v>739572.51962653024</v>
      </c>
      <c r="F31" s="13">
        <v>736882.80257137073</v>
      </c>
    </row>
    <row r="32" spans="2:10" x14ac:dyDescent="0.25">
      <c r="B32" t="s">
        <v>133</v>
      </c>
      <c r="C32" s="13">
        <v>93061.7846718129</v>
      </c>
      <c r="D32" s="13">
        <v>49311.090208958245</v>
      </c>
      <c r="E32" s="13">
        <v>48343.758483070676</v>
      </c>
      <c r="F32" s="13">
        <v>47342.259428618105</v>
      </c>
    </row>
    <row r="33" spans="2:6" x14ac:dyDescent="0.25">
      <c r="B33" t="s">
        <v>1215</v>
      </c>
      <c r="C33" s="13">
        <v>26144.117484593498</v>
      </c>
      <c r="D33" s="13">
        <v>10924.445338105405</v>
      </c>
      <c r="E33" s="13">
        <v>10564.198646325181</v>
      </c>
      <c r="F33" s="13">
        <v>9872.8822648945134</v>
      </c>
    </row>
    <row r="34" spans="2:6" x14ac:dyDescent="0.25">
      <c r="B34" t="s">
        <v>1216</v>
      </c>
      <c r="C34" s="13">
        <v>15891.063970110794</v>
      </c>
      <c r="D34" s="13">
        <v>18362.567242245517</v>
      </c>
      <c r="E34" s="13">
        <v>19181.452126079395</v>
      </c>
      <c r="F34" s="13">
        <v>20936.359508176807</v>
      </c>
    </row>
    <row r="35" spans="2:6" x14ac:dyDescent="0.25">
      <c r="B35" t="s">
        <v>1217</v>
      </c>
      <c r="C35" s="13">
        <v>480.96926137873288</v>
      </c>
      <c r="D35" s="13">
        <v>483.87184110690254</v>
      </c>
      <c r="E35" s="13">
        <v>491.60315314157845</v>
      </c>
      <c r="F35" s="13">
        <v>489.65034505584481</v>
      </c>
    </row>
    <row r="36" spans="2:6" x14ac:dyDescent="0.25">
      <c r="B36" t="s">
        <v>1218</v>
      </c>
      <c r="C36" s="13">
        <v>5875.5921634626984</v>
      </c>
      <c r="D36" s="13">
        <v>6644.3340340881587</v>
      </c>
      <c r="E36" s="13">
        <v>7211.625675527057</v>
      </c>
      <c r="F36" s="13">
        <v>7898.4750553293197</v>
      </c>
    </row>
    <row r="37" spans="2:6" x14ac:dyDescent="0.25">
      <c r="B37" t="s">
        <v>1228</v>
      </c>
      <c r="C37" s="13">
        <v>2542844.9973689453</v>
      </c>
      <c r="D37" s="13">
        <v>1450356.8762349908</v>
      </c>
      <c r="E37" s="13">
        <v>1350952.1046597513</v>
      </c>
      <c r="F37" s="13">
        <v>1535092.0092555506</v>
      </c>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D0256-7C42-4A93-847C-4579335A28A1}">
  <dimension ref="A1:J37"/>
  <sheetViews>
    <sheetView showGridLines="0" workbookViewId="0"/>
  </sheetViews>
  <sheetFormatPr defaultRowHeight="15" x14ac:dyDescent="0.25"/>
  <cols>
    <col min="3" max="10" width="14.28515625" bestFit="1" customWidth="1"/>
  </cols>
  <sheetData>
    <row r="1" spans="1:3" ht="18.75" x14ac:dyDescent="0.25">
      <c r="A1" s="10" t="s">
        <v>1277</v>
      </c>
    </row>
    <row r="14" spans="1:3" x14ac:dyDescent="0.25">
      <c r="B14" t="s">
        <v>1230</v>
      </c>
    </row>
    <row r="16" spans="1:3" x14ac:dyDescent="0.25">
      <c r="C16" t="s">
        <v>1225</v>
      </c>
    </row>
    <row r="17" spans="2:10" x14ac:dyDescent="0.25">
      <c r="C17">
        <v>2015</v>
      </c>
      <c r="D17">
        <v>2020</v>
      </c>
      <c r="E17">
        <v>2025</v>
      </c>
      <c r="F17">
        <v>2030</v>
      </c>
      <c r="G17">
        <v>2035</v>
      </c>
      <c r="H17">
        <v>2040</v>
      </c>
      <c r="I17">
        <v>2045</v>
      </c>
      <c r="J17">
        <v>2050</v>
      </c>
    </row>
    <row r="18" spans="2:10" x14ac:dyDescent="0.25">
      <c r="B18" t="s">
        <v>1214</v>
      </c>
      <c r="C18" s="13">
        <v>146765.64508036585</v>
      </c>
      <c r="D18" s="13">
        <v>83126.142561310116</v>
      </c>
      <c r="E18" s="13">
        <v>77886.732891215201</v>
      </c>
      <c r="F18" s="13">
        <v>73776.476978039209</v>
      </c>
      <c r="G18" s="13">
        <v>67753.911410303117</v>
      </c>
      <c r="H18" s="13">
        <v>60710.481800132395</v>
      </c>
      <c r="I18" s="13">
        <v>49394.481105802515</v>
      </c>
      <c r="J18" s="13">
        <v>34212.117238830295</v>
      </c>
    </row>
    <row r="19" spans="2:10" x14ac:dyDescent="0.25">
      <c r="B19" t="s">
        <v>25</v>
      </c>
      <c r="C19" s="13">
        <v>921806.88749299117</v>
      </c>
      <c r="D19" s="13">
        <v>778275.78955941275</v>
      </c>
      <c r="E19" s="13">
        <v>785382.42113454582</v>
      </c>
      <c r="F19" s="13">
        <v>807131.92294939025</v>
      </c>
      <c r="G19" s="13">
        <v>827783.12985511555</v>
      </c>
      <c r="H19" s="13">
        <v>850567.19478309399</v>
      </c>
      <c r="I19" s="13">
        <v>871345.40100354759</v>
      </c>
      <c r="J19" s="13">
        <v>886893.10122740688</v>
      </c>
    </row>
    <row r="20" spans="2:10" x14ac:dyDescent="0.25">
      <c r="B20" t="s">
        <v>133</v>
      </c>
      <c r="C20" s="13">
        <v>359566.21113174816</v>
      </c>
      <c r="D20" s="13">
        <v>342191.3357443515</v>
      </c>
      <c r="E20" s="13">
        <v>324778.20404071297</v>
      </c>
      <c r="F20" s="13">
        <v>297958.52086218138</v>
      </c>
      <c r="G20" s="13">
        <v>267105.23318217369</v>
      </c>
      <c r="H20" s="13">
        <v>234950.83524671657</v>
      </c>
      <c r="I20" s="13">
        <v>206138.35187673286</v>
      </c>
      <c r="J20" s="13">
        <v>184426.77327452539</v>
      </c>
    </row>
    <row r="21" spans="2:10" x14ac:dyDescent="0.25">
      <c r="B21" t="s">
        <v>1215</v>
      </c>
      <c r="C21" s="13">
        <v>130580.43370659463</v>
      </c>
      <c r="D21" s="13">
        <v>90237.310380129667</v>
      </c>
      <c r="E21" s="13">
        <v>61378.105075693202</v>
      </c>
      <c r="F21" s="13">
        <v>45476.810861705977</v>
      </c>
      <c r="G21" s="13">
        <v>41256.666749958</v>
      </c>
      <c r="H21" s="13">
        <v>40796.568036792007</v>
      </c>
      <c r="I21" s="13">
        <v>40863.379249293022</v>
      </c>
      <c r="J21" s="13">
        <v>41263.260838773007</v>
      </c>
    </row>
    <row r="22" spans="2:10" x14ac:dyDescent="0.25">
      <c r="B22" t="s">
        <v>1216</v>
      </c>
      <c r="C22" s="13">
        <v>9132.6580008000019</v>
      </c>
      <c r="D22" s="13">
        <v>9669.1320672000002</v>
      </c>
      <c r="E22" s="13">
        <v>10099.809749099997</v>
      </c>
      <c r="F22" s="13">
        <v>10330.403247000002</v>
      </c>
      <c r="G22" s="13">
        <v>10202.688789900001</v>
      </c>
      <c r="H22" s="13">
        <v>10636.732044599998</v>
      </c>
      <c r="I22" s="13">
        <v>10778.317375199995</v>
      </c>
      <c r="J22" s="13">
        <v>10338.893168699999</v>
      </c>
    </row>
    <row r="23" spans="2:10" x14ac:dyDescent="0.25">
      <c r="B23" t="s">
        <v>1217</v>
      </c>
      <c r="C23" s="13">
        <v>19244.669052600009</v>
      </c>
      <c r="D23" s="13">
        <v>15050.739140700001</v>
      </c>
      <c r="E23" s="13">
        <v>10697.0976015</v>
      </c>
      <c r="F23" s="13">
        <v>6265.3471307100008</v>
      </c>
      <c r="G23" s="13">
        <v>3311.1435804899993</v>
      </c>
      <c r="H23" s="13">
        <v>1897.9915431299992</v>
      </c>
      <c r="I23" s="13">
        <v>1954.4548637399998</v>
      </c>
      <c r="J23" s="13">
        <v>2071.2903490500012</v>
      </c>
    </row>
    <row r="24" spans="2:10" x14ac:dyDescent="0.25">
      <c r="B24" t="s">
        <v>1218</v>
      </c>
      <c r="C24" s="13">
        <v>6738.034187448</v>
      </c>
      <c r="D24" s="13">
        <v>6154.5958631514022</v>
      </c>
      <c r="E24" s="13">
        <v>5391.965478400798</v>
      </c>
      <c r="F24" s="13">
        <v>5121.9458193479977</v>
      </c>
      <c r="G24" s="13">
        <v>4731.2409112350006</v>
      </c>
      <c r="H24" s="13">
        <v>4889.1487633170009</v>
      </c>
      <c r="I24" s="13">
        <v>5024.0049857219983</v>
      </c>
      <c r="J24" s="13">
        <v>5043.5480938589999</v>
      </c>
    </row>
    <row r="25" spans="2:10" x14ac:dyDescent="0.25">
      <c r="B25" t="s">
        <v>1228</v>
      </c>
      <c r="C25" s="13">
        <v>1593834.5386525481</v>
      </c>
      <c r="D25" s="13">
        <v>1324705.0453162552</v>
      </c>
      <c r="E25" s="13">
        <v>1275614.335971168</v>
      </c>
      <c r="F25" s="13">
        <v>1246061.4278483747</v>
      </c>
      <c r="G25" s="13">
        <v>1222144.0144791757</v>
      </c>
      <c r="H25" s="13">
        <v>1204448.9522177824</v>
      </c>
      <c r="I25" s="13">
        <v>1185498.3904600381</v>
      </c>
      <c r="J25" s="13">
        <v>1164248.9841911446</v>
      </c>
    </row>
    <row r="28" spans="2:10" x14ac:dyDescent="0.25">
      <c r="C28" t="s">
        <v>1224</v>
      </c>
    </row>
    <row r="29" spans="2:10" x14ac:dyDescent="0.25">
      <c r="C29">
        <v>2016</v>
      </c>
      <c r="D29">
        <v>2023</v>
      </c>
      <c r="E29">
        <v>2026</v>
      </c>
      <c r="F29">
        <v>2032</v>
      </c>
    </row>
    <row r="30" spans="2:10" x14ac:dyDescent="0.25">
      <c r="B30" t="s">
        <v>1214</v>
      </c>
      <c r="C30" s="13">
        <v>129576.59111381583</v>
      </c>
      <c r="D30" s="13">
        <v>98056.70410742356</v>
      </c>
      <c r="E30" s="13">
        <v>91590.263184188196</v>
      </c>
      <c r="F30" s="13">
        <v>100353.68803236695</v>
      </c>
    </row>
    <row r="31" spans="2:10" x14ac:dyDescent="0.25">
      <c r="B31" t="s">
        <v>25</v>
      </c>
      <c r="C31" s="13">
        <v>956760.6225129579</v>
      </c>
      <c r="D31" s="13">
        <v>921315.28682162298</v>
      </c>
      <c r="E31" s="13">
        <v>920604.6528065562</v>
      </c>
      <c r="F31" s="13">
        <v>916326.48335632554</v>
      </c>
    </row>
    <row r="32" spans="2:10" x14ac:dyDescent="0.25">
      <c r="B32" t="s">
        <v>133</v>
      </c>
      <c r="C32" s="13">
        <v>390951.15030441649</v>
      </c>
      <c r="D32" s="13">
        <v>381531.7949009905</v>
      </c>
      <c r="E32" s="13">
        <v>378472.24869495432</v>
      </c>
      <c r="F32" s="13">
        <v>380747.72737588064</v>
      </c>
    </row>
    <row r="33" spans="2:6" x14ac:dyDescent="0.25">
      <c r="B33" t="s">
        <v>1215</v>
      </c>
      <c r="C33" s="13">
        <v>107613.13013268932</v>
      </c>
      <c r="D33" s="13">
        <v>62637.68775413945</v>
      </c>
      <c r="E33" s="13">
        <v>57645.306355062748</v>
      </c>
      <c r="F33" s="13">
        <v>51340.252878158033</v>
      </c>
    </row>
    <row r="34" spans="2:6" x14ac:dyDescent="0.25">
      <c r="B34" t="s">
        <v>1216</v>
      </c>
      <c r="C34" s="13">
        <v>9012.8895878239928</v>
      </c>
      <c r="D34" s="13">
        <v>9062.5939384555004</v>
      </c>
      <c r="E34" s="13">
        <v>9203.1544909815075</v>
      </c>
      <c r="F34" s="13">
        <v>9525.6046688604929</v>
      </c>
    </row>
    <row r="35" spans="2:6" x14ac:dyDescent="0.25">
      <c r="B35" t="s">
        <v>1217</v>
      </c>
      <c r="C35" s="13">
        <v>17114.513900660408</v>
      </c>
      <c r="D35" s="13">
        <v>13554.895413755985</v>
      </c>
      <c r="E35" s="13">
        <v>12467.887527205741</v>
      </c>
      <c r="F35" s="13">
        <v>10799.569147072902</v>
      </c>
    </row>
    <row r="36" spans="2:6" x14ac:dyDescent="0.25">
      <c r="B36" t="s">
        <v>1218</v>
      </c>
      <c r="C36" s="13">
        <v>6665.7005288850041</v>
      </c>
      <c r="D36" s="13">
        <v>5899.8644985523779</v>
      </c>
      <c r="E36" s="13">
        <v>5740.3237331651771</v>
      </c>
      <c r="F36" s="13">
        <v>5597.8458074031796</v>
      </c>
    </row>
    <row r="37" spans="2:6" x14ac:dyDescent="0.25">
      <c r="B37" t="s">
        <v>1228</v>
      </c>
      <c r="C37" s="13">
        <v>1617694.598081249</v>
      </c>
      <c r="D37" s="13">
        <v>1492058.8274349403</v>
      </c>
      <c r="E37" s="13">
        <v>1475723.8367921137</v>
      </c>
      <c r="F37" s="13">
        <v>1474691.1712660678</v>
      </c>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29B3-9493-43C2-9C28-BBCAE13FBE45}">
  <dimension ref="A1:J39"/>
  <sheetViews>
    <sheetView showGridLines="0" workbookViewId="0"/>
  </sheetViews>
  <sheetFormatPr defaultRowHeight="15" x14ac:dyDescent="0.25"/>
  <cols>
    <col min="3" max="3" width="15.28515625" bestFit="1" customWidth="1"/>
    <col min="4" max="10" width="14.28515625" bestFit="1" customWidth="1"/>
  </cols>
  <sheetData>
    <row r="1" spans="1:2" ht="15.75" x14ac:dyDescent="0.25">
      <c r="A1" s="10" t="s">
        <v>1276</v>
      </c>
    </row>
    <row r="16" spans="1:2" x14ac:dyDescent="0.25">
      <c r="B16" t="s">
        <v>1231</v>
      </c>
    </row>
    <row r="18" spans="2:10" x14ac:dyDescent="0.25">
      <c r="C18" t="s">
        <v>1225</v>
      </c>
    </row>
    <row r="19" spans="2:10" x14ac:dyDescent="0.25">
      <c r="C19">
        <v>2015</v>
      </c>
      <c r="D19">
        <v>2020</v>
      </c>
      <c r="E19">
        <v>2025</v>
      </c>
      <c r="F19">
        <v>2030</v>
      </c>
      <c r="G19">
        <v>2035</v>
      </c>
      <c r="H19">
        <v>2040</v>
      </c>
      <c r="I19">
        <v>2045</v>
      </c>
      <c r="J19">
        <v>2050</v>
      </c>
    </row>
    <row r="20" spans="2:10" x14ac:dyDescent="0.25">
      <c r="B20" t="s">
        <v>1214</v>
      </c>
      <c r="C20" s="13">
        <v>33844.810674964225</v>
      </c>
      <c r="D20" s="13">
        <v>21769.922436619505</v>
      </c>
      <c r="E20" s="13">
        <v>19715.965074928838</v>
      </c>
      <c r="F20" s="13">
        <v>18472.466351065235</v>
      </c>
      <c r="G20" s="13">
        <v>17389.694182846466</v>
      </c>
      <c r="H20" s="13">
        <v>15845.107635750268</v>
      </c>
      <c r="I20" s="13">
        <v>13753.533001460712</v>
      </c>
      <c r="J20" s="13">
        <v>11377.814350599891</v>
      </c>
    </row>
    <row r="21" spans="2:10" x14ac:dyDescent="0.25">
      <c r="B21" t="s">
        <v>25</v>
      </c>
      <c r="C21" s="13">
        <v>7643507.9298103992</v>
      </c>
      <c r="D21" s="13">
        <v>6346013.1468431735</v>
      </c>
      <c r="E21" s="13">
        <v>6434043.5589308841</v>
      </c>
      <c r="F21" s="13">
        <v>6631962.4856670201</v>
      </c>
      <c r="G21" s="13">
        <v>6834184.5028065285</v>
      </c>
      <c r="H21" s="13">
        <v>7088754.6461272901</v>
      </c>
      <c r="I21" s="13">
        <v>7375164.9221368609</v>
      </c>
      <c r="J21" s="13">
        <v>7693187.0633456996</v>
      </c>
    </row>
    <row r="22" spans="2:10" x14ac:dyDescent="0.25">
      <c r="B22" t="s">
        <v>133</v>
      </c>
      <c r="C22" s="13">
        <v>242292.86545243839</v>
      </c>
      <c r="D22" s="13">
        <v>231878.00437626353</v>
      </c>
      <c r="E22" s="13">
        <v>221627.10100825955</v>
      </c>
      <c r="F22" s="13">
        <v>206857.13800851302</v>
      </c>
      <c r="G22" s="13">
        <v>190733.8073161293</v>
      </c>
      <c r="H22" s="13">
        <v>173889.40651911148</v>
      </c>
      <c r="I22" s="13">
        <v>158885.37015244665</v>
      </c>
      <c r="J22" s="13">
        <v>146922.89409514112</v>
      </c>
    </row>
    <row r="23" spans="2:10" x14ac:dyDescent="0.25">
      <c r="B23" t="s">
        <v>1215</v>
      </c>
      <c r="C23" s="13">
        <v>1986470.0993348109</v>
      </c>
      <c r="D23" s="13">
        <v>1489437.7920858487</v>
      </c>
      <c r="E23" s="13">
        <v>1122235.2383286874</v>
      </c>
      <c r="F23" s="13">
        <v>942098.67628816236</v>
      </c>
      <c r="G23" s="13">
        <v>889569.8099930638</v>
      </c>
      <c r="H23" s="13">
        <v>876427.19768141909</v>
      </c>
      <c r="I23" s="13">
        <v>847618.48967796576</v>
      </c>
      <c r="J23" s="13">
        <v>747326.41399844736</v>
      </c>
    </row>
    <row r="24" spans="2:10" x14ac:dyDescent="0.25">
      <c r="B24" t="s">
        <v>1216</v>
      </c>
      <c r="C24" s="13">
        <v>56226.926564999994</v>
      </c>
      <c r="D24" s="13">
        <v>59444.715917999965</v>
      </c>
      <c r="E24" s="13">
        <v>60047.908940999987</v>
      </c>
      <c r="F24" s="13">
        <v>60423.430214999993</v>
      </c>
      <c r="G24" s="13">
        <v>59910.334544999998</v>
      </c>
      <c r="H24" s="13">
        <v>62940.572507999997</v>
      </c>
      <c r="I24" s="13">
        <v>65056.500198000002</v>
      </c>
      <c r="J24" s="13">
        <v>65241.540623999994</v>
      </c>
    </row>
    <row r="25" spans="2:10" x14ac:dyDescent="0.25">
      <c r="B25" t="s">
        <v>1217</v>
      </c>
      <c r="C25" s="13">
        <v>31715.550169200007</v>
      </c>
      <c r="D25" s="13">
        <v>32725.705479900003</v>
      </c>
      <c r="E25" s="13">
        <v>23805.741548099999</v>
      </c>
      <c r="F25" s="13">
        <v>15482.757104699996</v>
      </c>
      <c r="G25" s="13">
        <v>9009.4030377900053</v>
      </c>
      <c r="H25" s="13">
        <v>6304.0859088599982</v>
      </c>
      <c r="I25" s="13">
        <v>6492.9132650400015</v>
      </c>
      <c r="J25" s="13">
        <v>6880.3337551499999</v>
      </c>
    </row>
    <row r="26" spans="2:10" x14ac:dyDescent="0.25">
      <c r="B26" t="s">
        <v>1218</v>
      </c>
      <c r="C26" s="13">
        <v>15575.094391770004</v>
      </c>
      <c r="D26" s="13">
        <v>15567.939474740397</v>
      </c>
      <c r="E26" s="13">
        <v>15602.009476558802</v>
      </c>
      <c r="F26" s="13">
        <v>15202.819507883994</v>
      </c>
      <c r="G26" s="13">
        <v>14848.814276918991</v>
      </c>
      <c r="H26" s="13">
        <v>15266.256403263</v>
      </c>
      <c r="I26" s="13">
        <v>15686.045278764004</v>
      </c>
      <c r="J26" s="13">
        <v>15820.705491795003</v>
      </c>
    </row>
    <row r="27" spans="2:10" x14ac:dyDescent="0.25">
      <c r="B27" t="s">
        <v>1228</v>
      </c>
      <c r="C27" s="13">
        <v>10009633.276398586</v>
      </c>
      <c r="D27" s="13">
        <v>8196837.226614546</v>
      </c>
      <c r="E27" s="13">
        <v>7897077.5233084187</v>
      </c>
      <c r="F27" s="13">
        <v>7890499.7731423425</v>
      </c>
      <c r="G27" s="13">
        <v>8015646.3661582768</v>
      </c>
      <c r="H27" s="13">
        <v>8239427.2727836939</v>
      </c>
      <c r="I27" s="13">
        <v>8482657.7737105377</v>
      </c>
      <c r="J27" s="13">
        <v>8686756.7656608336</v>
      </c>
    </row>
    <row r="30" spans="2:10" x14ac:dyDescent="0.25">
      <c r="C30" t="s">
        <v>1224</v>
      </c>
    </row>
    <row r="31" spans="2:10" x14ac:dyDescent="0.25">
      <c r="C31">
        <v>2016</v>
      </c>
      <c r="D31">
        <v>2023</v>
      </c>
      <c r="E31">
        <v>2026</v>
      </c>
      <c r="F31">
        <v>2032</v>
      </c>
    </row>
    <row r="32" spans="2:10" x14ac:dyDescent="0.25">
      <c r="B32" t="s">
        <v>1214</v>
      </c>
      <c r="C32" s="13">
        <v>34997.368128235743</v>
      </c>
      <c r="D32" s="13">
        <v>41991.28181229168</v>
      </c>
      <c r="E32" s="13">
        <v>42164.522901962322</v>
      </c>
      <c r="F32" s="13">
        <v>44984.529540057825</v>
      </c>
    </row>
    <row r="33" spans="2:6" x14ac:dyDescent="0.25">
      <c r="B33" t="s">
        <v>25</v>
      </c>
      <c r="C33" s="13">
        <v>8042338.6002226816</v>
      </c>
      <c r="D33" s="13">
        <v>7834168.4783147043</v>
      </c>
      <c r="E33" s="13">
        <v>7890252.6895096963</v>
      </c>
      <c r="F33" s="13">
        <v>7926436.0800460139</v>
      </c>
    </row>
    <row r="34" spans="2:6" x14ac:dyDescent="0.25">
      <c r="B34" t="s">
        <v>133</v>
      </c>
      <c r="C34" s="13">
        <v>380609.46797768812</v>
      </c>
      <c r="D34" s="13">
        <v>378012.63792857964</v>
      </c>
      <c r="E34" s="13">
        <v>377049.01740509778</v>
      </c>
      <c r="F34" s="13">
        <v>378996.39451807452</v>
      </c>
    </row>
    <row r="35" spans="2:6" x14ac:dyDescent="0.25">
      <c r="B35" t="s">
        <v>1215</v>
      </c>
      <c r="C35" s="13">
        <v>1337237.9523606729</v>
      </c>
      <c r="D35" s="13">
        <v>847729.92583668721</v>
      </c>
      <c r="E35" s="13">
        <v>726004.65090177476</v>
      </c>
      <c r="F35" s="13">
        <v>598047.27743941045</v>
      </c>
    </row>
    <row r="36" spans="2:6" x14ac:dyDescent="0.25">
      <c r="B36" t="s">
        <v>1216</v>
      </c>
      <c r="C36" s="13">
        <v>55888.197745263606</v>
      </c>
      <c r="D36" s="13">
        <v>59475.143805478801</v>
      </c>
      <c r="E36" s="13">
        <v>61167.612404562824</v>
      </c>
      <c r="F36" s="13">
        <v>64779.283583468816</v>
      </c>
    </row>
    <row r="37" spans="2:6" x14ac:dyDescent="0.25">
      <c r="B37" t="s">
        <v>1217</v>
      </c>
      <c r="C37" s="13">
        <v>29294.690162733805</v>
      </c>
      <c r="D37" s="13">
        <v>23428.654960123269</v>
      </c>
      <c r="E37" s="13">
        <v>21657.617597303379</v>
      </c>
      <c r="F37" s="13">
        <v>18617.683188168772</v>
      </c>
    </row>
    <row r="38" spans="2:6" x14ac:dyDescent="0.25">
      <c r="B38" t="s">
        <v>1218</v>
      </c>
      <c r="C38" s="13">
        <v>15657.024720729509</v>
      </c>
      <c r="D38" s="13">
        <v>15789.955002450599</v>
      </c>
      <c r="E38" s="13">
        <v>16174.453779419411</v>
      </c>
      <c r="F38" s="13">
        <v>16898.360285686846</v>
      </c>
    </row>
    <row r="39" spans="2:6" x14ac:dyDescent="0.25">
      <c r="B39" t="s">
        <v>1228</v>
      </c>
      <c r="C39" s="13">
        <v>9896023.3013180047</v>
      </c>
      <c r="D39" s="13">
        <v>9200596.0776603185</v>
      </c>
      <c r="E39" s="13">
        <v>9134470.5644998178</v>
      </c>
      <c r="F39" s="13">
        <v>9048759.608600881</v>
      </c>
    </row>
  </sheetData>
  <pageMargins left="0.7" right="0.7" top="0.75" bottom="0.75" header="0.3" footer="0.3"/>
  <pageSetup orientation="portrait" horizontalDpi="1200" verticalDpi="12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CBAE-F603-45BE-84AB-FAB630732213}">
  <dimension ref="A1:J38"/>
  <sheetViews>
    <sheetView showGridLines="0" workbookViewId="0">
      <selection activeCell="E46" sqref="E46"/>
    </sheetView>
  </sheetViews>
  <sheetFormatPr defaultRowHeight="15" x14ac:dyDescent="0.25"/>
  <cols>
    <col min="3" max="10" width="14.28515625" bestFit="1" customWidth="1"/>
  </cols>
  <sheetData>
    <row r="1" spans="1:2" ht="15.75" x14ac:dyDescent="0.25">
      <c r="A1" s="10" t="s">
        <v>1275</v>
      </c>
    </row>
    <row r="15" spans="1:2" x14ac:dyDescent="0.25">
      <c r="B15" t="s">
        <v>1232</v>
      </c>
    </row>
    <row r="17" spans="2:10" x14ac:dyDescent="0.25">
      <c r="C17" t="s">
        <v>1225</v>
      </c>
    </row>
    <row r="18" spans="2:10" x14ac:dyDescent="0.25">
      <c r="C18">
        <v>2015</v>
      </c>
      <c r="D18">
        <v>2020</v>
      </c>
      <c r="E18">
        <v>2025</v>
      </c>
      <c r="F18">
        <v>2030</v>
      </c>
      <c r="G18">
        <v>2035</v>
      </c>
      <c r="H18">
        <v>2040</v>
      </c>
      <c r="I18">
        <v>2045</v>
      </c>
      <c r="J18">
        <v>2050</v>
      </c>
    </row>
    <row r="19" spans="2:10" x14ac:dyDescent="0.25">
      <c r="B19" t="s">
        <v>1214</v>
      </c>
      <c r="C19" s="13">
        <v>631905.87970045907</v>
      </c>
      <c r="D19" s="13">
        <v>415557.21512708935</v>
      </c>
      <c r="E19" s="13">
        <v>411311.47463708575</v>
      </c>
      <c r="F19" s="13">
        <v>412012.22810689383</v>
      </c>
      <c r="G19" s="13">
        <v>416918.5353841178</v>
      </c>
      <c r="H19" s="13">
        <v>415109.58386118658</v>
      </c>
      <c r="I19" s="13">
        <v>400887.70719693071</v>
      </c>
      <c r="J19" s="13">
        <v>380023.75497210986</v>
      </c>
    </row>
    <row r="20" spans="2:10" x14ac:dyDescent="0.25">
      <c r="B20" t="s">
        <v>25</v>
      </c>
      <c r="C20" s="13">
        <v>11359444.595301738</v>
      </c>
      <c r="D20" s="13">
        <v>10150756.990122421</v>
      </c>
      <c r="E20" s="13">
        <v>10035906.880801383</v>
      </c>
      <c r="F20" s="13">
        <v>10035538.634583024</v>
      </c>
      <c r="G20" s="13">
        <v>10140475.303964626</v>
      </c>
      <c r="H20" s="13">
        <v>10275322.961542979</v>
      </c>
      <c r="I20" s="13">
        <v>10429089.462173749</v>
      </c>
      <c r="J20" s="13">
        <v>10407621.633629806</v>
      </c>
    </row>
    <row r="21" spans="2:10" x14ac:dyDescent="0.25">
      <c r="B21" t="s">
        <v>133</v>
      </c>
      <c r="C21" s="13">
        <v>1880762.8139254393</v>
      </c>
      <c r="D21" s="13">
        <v>1800355.4579030606</v>
      </c>
      <c r="E21" s="13">
        <v>1722404.3849645637</v>
      </c>
      <c r="F21" s="13">
        <v>1610409.0429345754</v>
      </c>
      <c r="G21" s="13">
        <v>1489910.029562192</v>
      </c>
      <c r="H21" s="13">
        <v>1364681.5228225095</v>
      </c>
      <c r="I21" s="13">
        <v>1252524.1692653687</v>
      </c>
      <c r="J21" s="13">
        <v>1165275.7523105904</v>
      </c>
    </row>
    <row r="22" spans="2:10" x14ac:dyDescent="0.25">
      <c r="B22" t="s">
        <v>1215</v>
      </c>
      <c r="C22" s="13">
        <v>20657580.352387801</v>
      </c>
      <c r="D22" s="13">
        <v>15423096.375394806</v>
      </c>
      <c r="E22" s="13">
        <v>11457228.893163297</v>
      </c>
      <c r="F22" s="13">
        <v>9432302.5120136999</v>
      </c>
      <c r="G22" s="13">
        <v>8631011.8982343003</v>
      </c>
      <c r="H22" s="13">
        <v>8313391.468100002</v>
      </c>
      <c r="I22" s="13">
        <v>8215333.913193509</v>
      </c>
      <c r="J22" s="13">
        <v>7371891.8597394861</v>
      </c>
    </row>
    <row r="23" spans="2:10" x14ac:dyDescent="0.25">
      <c r="B23" t="s">
        <v>1216</v>
      </c>
      <c r="C23" s="13">
        <v>500978.28636000003</v>
      </c>
      <c r="D23" s="13">
        <v>530780.78591999994</v>
      </c>
      <c r="E23" s="13">
        <v>552356.24408999993</v>
      </c>
      <c r="F23" s="13">
        <v>564010.09056000004</v>
      </c>
      <c r="G23" s="13">
        <v>558055.69185000018</v>
      </c>
      <c r="H23" s="13">
        <v>581745.09537</v>
      </c>
      <c r="I23" s="13">
        <v>589858.04207999969</v>
      </c>
      <c r="J23" s="13">
        <v>568527.95354999998</v>
      </c>
    </row>
    <row r="24" spans="2:10" x14ac:dyDescent="0.25">
      <c r="B24" t="s">
        <v>1217</v>
      </c>
      <c r="C24" s="13">
        <v>103123.90384199994</v>
      </c>
      <c r="D24" s="13">
        <v>109547.67661200004</v>
      </c>
      <c r="E24" s="13">
        <v>108511.05596099999</v>
      </c>
      <c r="F24" s="13">
        <v>95913.417417000004</v>
      </c>
      <c r="G24" s="13">
        <v>76715.192387999981</v>
      </c>
      <c r="H24" s="13">
        <v>70702.656050999984</v>
      </c>
      <c r="I24" s="13">
        <v>72859.210698000024</v>
      </c>
      <c r="J24" s="13">
        <v>77163.939098999981</v>
      </c>
    </row>
    <row r="25" spans="2:10" x14ac:dyDescent="0.25">
      <c r="B25" t="s">
        <v>1218</v>
      </c>
      <c r="C25" s="13">
        <v>38661.885714389995</v>
      </c>
      <c r="D25" s="13">
        <v>40407.85970628541</v>
      </c>
      <c r="E25" s="13">
        <v>42812.543060351993</v>
      </c>
      <c r="F25" s="13">
        <v>41709.683927915976</v>
      </c>
      <c r="G25" s="13">
        <v>41091.355937249995</v>
      </c>
      <c r="H25" s="13">
        <v>42635.937997649984</v>
      </c>
      <c r="I25" s="13">
        <v>43813.764361139976</v>
      </c>
      <c r="J25" s="13">
        <v>43819.894747590006</v>
      </c>
    </row>
    <row r="26" spans="2:10" x14ac:dyDescent="0.25">
      <c r="B26" t="s">
        <v>1228</v>
      </c>
      <c r="C26" s="13">
        <v>35172457.717231825</v>
      </c>
      <c r="D26" s="13">
        <v>28470502.360785659</v>
      </c>
      <c r="E26" s="13">
        <v>24330531.476677682</v>
      </c>
      <c r="F26" s="13">
        <v>22191895.609543115</v>
      </c>
      <c r="G26" s="13">
        <v>21354178.00732049</v>
      </c>
      <c r="H26" s="13">
        <v>21063589.225745324</v>
      </c>
      <c r="I26" s="13">
        <v>21004366.268968694</v>
      </c>
      <c r="J26" s="13">
        <v>20014324.78804858</v>
      </c>
    </row>
    <row r="29" spans="2:10" x14ac:dyDescent="0.25">
      <c r="C29" t="s">
        <v>1224</v>
      </c>
    </row>
    <row r="30" spans="2:10" x14ac:dyDescent="0.25">
      <c r="C30">
        <v>2016</v>
      </c>
      <c r="D30">
        <v>2023</v>
      </c>
      <c r="E30">
        <v>2026</v>
      </c>
      <c r="F30">
        <v>2032</v>
      </c>
    </row>
    <row r="31" spans="2:10" x14ac:dyDescent="0.25">
      <c r="B31" t="s">
        <v>1214</v>
      </c>
      <c r="C31" s="13">
        <v>637544.8443630666</v>
      </c>
      <c r="D31" s="13">
        <v>436614.89795199182</v>
      </c>
      <c r="E31" s="13">
        <v>385322.13208007865</v>
      </c>
      <c r="F31" s="13">
        <v>463002.59940427035</v>
      </c>
    </row>
    <row r="32" spans="2:10" x14ac:dyDescent="0.25">
      <c r="B32" t="s">
        <v>25</v>
      </c>
      <c r="C32" s="13">
        <v>14744695.051151998</v>
      </c>
      <c r="D32" s="13">
        <v>14771939.697976526</v>
      </c>
      <c r="E32" s="13">
        <v>14963648.414365849</v>
      </c>
      <c r="F32" s="13">
        <v>15449394.998160165</v>
      </c>
    </row>
    <row r="33" spans="2:6" x14ac:dyDescent="0.25">
      <c r="B33" t="s">
        <v>133</v>
      </c>
      <c r="C33" s="13">
        <v>2864626.3499308703</v>
      </c>
      <c r="D33" s="13">
        <v>2835340.7235125555</v>
      </c>
      <c r="E33" s="13">
        <v>2825699.5048858817</v>
      </c>
      <c r="F33" s="13">
        <v>2838951.2694786759</v>
      </c>
    </row>
    <row r="34" spans="2:6" x14ac:dyDescent="0.25">
      <c r="B34" t="s">
        <v>1215</v>
      </c>
      <c r="C34" s="13">
        <v>18559390.705885772</v>
      </c>
      <c r="D34" s="13">
        <v>13327439.139295628</v>
      </c>
      <c r="E34" s="13">
        <v>11733938.223381853</v>
      </c>
      <c r="F34" s="13">
        <v>8808318.3029092681</v>
      </c>
    </row>
    <row r="35" spans="2:6" x14ac:dyDescent="0.25">
      <c r="B35" t="s">
        <v>1216</v>
      </c>
      <c r="C35" s="13">
        <v>480024.43454291031</v>
      </c>
      <c r="D35" s="13">
        <v>504698.51131435513</v>
      </c>
      <c r="E35" s="13">
        <v>519119.30817525549</v>
      </c>
      <c r="F35" s="13">
        <v>550001.40573195554</v>
      </c>
    </row>
    <row r="36" spans="2:6" x14ac:dyDescent="0.25">
      <c r="B36" t="s">
        <v>1217</v>
      </c>
      <c r="C36" s="13">
        <v>115810.02710731406</v>
      </c>
      <c r="D36" s="13">
        <v>117060.39002199097</v>
      </c>
      <c r="E36" s="13">
        <v>119505.13438341201</v>
      </c>
      <c r="F36" s="13">
        <v>119066.57442140352</v>
      </c>
    </row>
    <row r="37" spans="2:6" x14ac:dyDescent="0.25">
      <c r="B37" t="s">
        <v>1218</v>
      </c>
      <c r="C37" s="13">
        <v>39226.804028223996</v>
      </c>
      <c r="D37" s="13">
        <v>42559.941628234388</v>
      </c>
      <c r="E37" s="13">
        <v>44445.74611495046</v>
      </c>
      <c r="F37" s="13">
        <v>46933.723492519181</v>
      </c>
    </row>
    <row r="38" spans="2:6" x14ac:dyDescent="0.25">
      <c r="B38" t="s">
        <v>1228</v>
      </c>
      <c r="C38" s="13">
        <v>37441318.217010148</v>
      </c>
      <c r="D38" s="13">
        <v>32035653.301701281</v>
      </c>
      <c r="E38" s="13">
        <v>30591678.463387273</v>
      </c>
      <c r="F38" s="13">
        <v>28275668.873598251</v>
      </c>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DCC-D711-4A7E-8F92-70506AE924D4}">
  <dimension ref="B29:L81"/>
  <sheetViews>
    <sheetView workbookViewId="0">
      <selection activeCell="B29" sqref="B29:M81"/>
    </sheetView>
  </sheetViews>
  <sheetFormatPr defaultRowHeight="15" x14ac:dyDescent="0.25"/>
  <sheetData>
    <row r="29" spans="2:12" x14ac:dyDescent="0.25">
      <c r="B29" t="s">
        <v>0</v>
      </c>
      <c r="C29" t="s">
        <v>1</v>
      </c>
      <c r="D29">
        <v>2015</v>
      </c>
      <c r="E29">
        <v>2020</v>
      </c>
      <c r="F29">
        <v>2025</v>
      </c>
      <c r="G29">
        <v>2030</v>
      </c>
      <c r="H29">
        <v>2035</v>
      </c>
      <c r="I29">
        <v>2040</v>
      </c>
      <c r="J29">
        <v>2045</v>
      </c>
      <c r="K29">
        <v>2050</v>
      </c>
      <c r="L29" t="s">
        <v>2</v>
      </c>
    </row>
    <row r="30" spans="2:12" x14ac:dyDescent="0.25">
      <c r="B30" t="s">
        <v>70</v>
      </c>
      <c r="C30" t="s">
        <v>71</v>
      </c>
      <c r="D30">
        <v>8.89</v>
      </c>
      <c r="E30">
        <v>7.91</v>
      </c>
      <c r="F30">
        <v>7.59</v>
      </c>
      <c r="G30">
        <v>7.47</v>
      </c>
      <c r="H30">
        <v>7.39</v>
      </c>
      <c r="I30">
        <v>7.46</v>
      </c>
      <c r="J30">
        <v>7.46</v>
      </c>
      <c r="K30">
        <v>7.43</v>
      </c>
      <c r="L30" t="s">
        <v>4</v>
      </c>
    </row>
    <row r="31" spans="2:12" x14ac:dyDescent="0.25">
      <c r="B31" t="s">
        <v>70</v>
      </c>
      <c r="C31" t="s">
        <v>72</v>
      </c>
      <c r="D31">
        <v>32.299999999999997</v>
      </c>
      <c r="E31">
        <v>27.9</v>
      </c>
      <c r="F31">
        <v>26.7</v>
      </c>
      <c r="G31">
        <v>25.9</v>
      </c>
      <c r="H31">
        <v>25</v>
      </c>
      <c r="I31">
        <v>23.7</v>
      </c>
      <c r="J31">
        <v>21.9</v>
      </c>
      <c r="K31">
        <v>21.9</v>
      </c>
      <c r="L31" t="s">
        <v>4</v>
      </c>
    </row>
    <row r="32" spans="2:12" x14ac:dyDescent="0.25">
      <c r="B32" t="s">
        <v>70</v>
      </c>
      <c r="C32" t="s">
        <v>73</v>
      </c>
      <c r="D32">
        <v>15.8</v>
      </c>
      <c r="E32">
        <v>13.2</v>
      </c>
      <c r="F32">
        <v>12.6</v>
      </c>
      <c r="G32">
        <v>12.2</v>
      </c>
      <c r="H32">
        <v>11.9</v>
      </c>
      <c r="I32">
        <v>11.4</v>
      </c>
      <c r="J32">
        <v>10.8</v>
      </c>
      <c r="K32">
        <v>10.199999999999999</v>
      </c>
      <c r="L32" t="s">
        <v>4</v>
      </c>
    </row>
    <row r="33" spans="2:12" x14ac:dyDescent="0.25">
      <c r="B33" t="s">
        <v>70</v>
      </c>
      <c r="C33" t="s">
        <v>74</v>
      </c>
      <c r="D33">
        <v>24.9</v>
      </c>
      <c r="E33">
        <v>20.2</v>
      </c>
      <c r="F33">
        <v>19.7</v>
      </c>
      <c r="G33">
        <v>19.399999999999999</v>
      </c>
      <c r="H33">
        <v>19</v>
      </c>
      <c r="I33">
        <v>18.3</v>
      </c>
      <c r="J33">
        <v>17.3</v>
      </c>
      <c r="K33">
        <v>17.600000000000001</v>
      </c>
      <c r="L33" t="s">
        <v>4</v>
      </c>
    </row>
    <row r="34" spans="2:12" x14ac:dyDescent="0.25">
      <c r="B34" t="s">
        <v>70</v>
      </c>
      <c r="C34" t="s">
        <v>75</v>
      </c>
      <c r="D34">
        <v>102</v>
      </c>
      <c r="E34">
        <v>100</v>
      </c>
      <c r="F34">
        <v>96.5</v>
      </c>
      <c r="G34">
        <v>92.3</v>
      </c>
      <c r="H34">
        <v>89</v>
      </c>
      <c r="I34">
        <v>87.5</v>
      </c>
      <c r="J34">
        <v>86.4</v>
      </c>
      <c r="K34">
        <v>84.5</v>
      </c>
      <c r="L34" t="s">
        <v>4</v>
      </c>
    </row>
    <row r="35" spans="2:12" x14ac:dyDescent="0.25">
      <c r="B35" t="s">
        <v>70</v>
      </c>
      <c r="C35" t="s">
        <v>76</v>
      </c>
      <c r="D35">
        <v>24.1</v>
      </c>
      <c r="E35">
        <v>20.5</v>
      </c>
      <c r="F35">
        <v>20</v>
      </c>
      <c r="G35">
        <v>19.100000000000001</v>
      </c>
      <c r="H35">
        <v>18.600000000000001</v>
      </c>
      <c r="I35">
        <v>18.2</v>
      </c>
      <c r="J35">
        <v>17.5</v>
      </c>
      <c r="K35">
        <v>16.899999999999999</v>
      </c>
      <c r="L35" t="s">
        <v>4</v>
      </c>
    </row>
    <row r="36" spans="2:12" x14ac:dyDescent="0.25">
      <c r="B36" t="s">
        <v>70</v>
      </c>
      <c r="C36" t="s">
        <v>77</v>
      </c>
      <c r="D36">
        <v>9.01</v>
      </c>
      <c r="E36">
        <v>8.1999999999999993</v>
      </c>
      <c r="F36">
        <v>7.36</v>
      </c>
      <c r="G36">
        <v>6.64</v>
      </c>
      <c r="H36">
        <v>6.2</v>
      </c>
      <c r="I36">
        <v>5.98</v>
      </c>
      <c r="J36">
        <v>5.76</v>
      </c>
      <c r="K36">
        <v>5.75</v>
      </c>
      <c r="L36" t="s">
        <v>4</v>
      </c>
    </row>
    <row r="37" spans="2:12" x14ac:dyDescent="0.25">
      <c r="B37" t="s">
        <v>70</v>
      </c>
      <c r="C37" t="s">
        <v>78</v>
      </c>
      <c r="D37">
        <v>0.72599999999999998</v>
      </c>
      <c r="E37">
        <v>0.69699999999999995</v>
      </c>
      <c r="F37">
        <v>0.65200000000000002</v>
      </c>
      <c r="G37">
        <v>0.61799999999999999</v>
      </c>
      <c r="H37">
        <v>0.59299999999999997</v>
      </c>
      <c r="I37">
        <v>0.58799999999999997</v>
      </c>
      <c r="J37">
        <v>0.57799999999999996</v>
      </c>
      <c r="K37">
        <v>0.58699999999999997</v>
      </c>
      <c r="L37" t="s">
        <v>4</v>
      </c>
    </row>
    <row r="38" spans="2:12" x14ac:dyDescent="0.25">
      <c r="B38" t="s">
        <v>70</v>
      </c>
      <c r="C38" t="s">
        <v>79</v>
      </c>
      <c r="D38">
        <v>3.37</v>
      </c>
      <c r="E38">
        <v>3.07</v>
      </c>
      <c r="F38">
        <v>2.78</v>
      </c>
      <c r="G38">
        <v>2.5299999999999998</v>
      </c>
      <c r="H38">
        <v>2.37</v>
      </c>
      <c r="I38">
        <v>2.2599999999999998</v>
      </c>
      <c r="J38">
        <v>2.15</v>
      </c>
      <c r="K38">
        <v>2.0499999999999998</v>
      </c>
      <c r="L38" t="s">
        <v>4</v>
      </c>
    </row>
    <row r="39" spans="2:12" x14ac:dyDescent="0.25">
      <c r="B39" t="s">
        <v>70</v>
      </c>
      <c r="C39" t="s">
        <v>80</v>
      </c>
      <c r="D39">
        <v>66.7</v>
      </c>
      <c r="E39">
        <v>62.4</v>
      </c>
      <c r="F39">
        <v>60.4</v>
      </c>
      <c r="G39">
        <v>58</v>
      </c>
      <c r="H39">
        <v>56.4</v>
      </c>
      <c r="I39">
        <v>55.8</v>
      </c>
      <c r="J39">
        <v>54.9</v>
      </c>
      <c r="K39">
        <v>54.3</v>
      </c>
      <c r="L39" t="s">
        <v>4</v>
      </c>
    </row>
    <row r="40" spans="2:12" x14ac:dyDescent="0.25">
      <c r="B40" t="s">
        <v>70</v>
      </c>
      <c r="C40" t="s">
        <v>81</v>
      </c>
      <c r="D40">
        <v>37.5</v>
      </c>
      <c r="E40">
        <v>33.1</v>
      </c>
      <c r="F40">
        <v>31.4</v>
      </c>
      <c r="G40">
        <v>29.8</v>
      </c>
      <c r="H40">
        <v>28.6</v>
      </c>
      <c r="I40">
        <v>28.2</v>
      </c>
      <c r="J40">
        <v>27.7</v>
      </c>
      <c r="K40">
        <v>26.7</v>
      </c>
      <c r="L40" t="s">
        <v>4</v>
      </c>
    </row>
    <row r="41" spans="2:12" x14ac:dyDescent="0.25">
      <c r="B41" t="s">
        <v>70</v>
      </c>
      <c r="C41" t="s">
        <v>82</v>
      </c>
      <c r="D41">
        <v>5.33</v>
      </c>
      <c r="E41">
        <v>4.6399999999999997</v>
      </c>
      <c r="F41">
        <v>4.17</v>
      </c>
      <c r="G41">
        <v>3.79</v>
      </c>
      <c r="H41">
        <v>3.53</v>
      </c>
      <c r="I41">
        <v>3.39</v>
      </c>
      <c r="J41">
        <v>3.25</v>
      </c>
      <c r="K41">
        <v>3.08</v>
      </c>
      <c r="L41" t="s">
        <v>4</v>
      </c>
    </row>
    <row r="42" spans="2:12" x14ac:dyDescent="0.25">
      <c r="B42" t="s">
        <v>70</v>
      </c>
      <c r="C42" t="s">
        <v>83</v>
      </c>
      <c r="D42">
        <v>13.5</v>
      </c>
      <c r="E42">
        <v>9.64</v>
      </c>
      <c r="F42">
        <v>9.41</v>
      </c>
      <c r="G42">
        <v>9.36</v>
      </c>
      <c r="H42">
        <v>9.82</v>
      </c>
      <c r="I42">
        <v>8.51</v>
      </c>
      <c r="J42">
        <v>6.6</v>
      </c>
      <c r="K42">
        <v>4.8899999999999997</v>
      </c>
      <c r="L42" t="s">
        <v>4</v>
      </c>
    </row>
    <row r="43" spans="2:12" x14ac:dyDescent="0.25">
      <c r="B43" t="s">
        <v>70</v>
      </c>
      <c r="C43" t="s">
        <v>84</v>
      </c>
      <c r="D43">
        <v>4.57</v>
      </c>
      <c r="E43">
        <v>4.71</v>
      </c>
      <c r="F43">
        <v>4.58</v>
      </c>
      <c r="G43">
        <v>4.3600000000000003</v>
      </c>
      <c r="H43">
        <v>4.1100000000000003</v>
      </c>
      <c r="I43">
        <v>3.95</v>
      </c>
      <c r="J43">
        <v>3.79</v>
      </c>
      <c r="K43">
        <v>3.68</v>
      </c>
      <c r="L43" t="s">
        <v>4</v>
      </c>
    </row>
    <row r="44" spans="2:12" x14ac:dyDescent="0.25">
      <c r="B44" t="s">
        <v>70</v>
      </c>
      <c r="C44" t="s">
        <v>85</v>
      </c>
      <c r="D44">
        <v>55.8</v>
      </c>
      <c r="E44">
        <v>48</v>
      </c>
      <c r="F44">
        <v>45.7</v>
      </c>
      <c r="G44">
        <v>37.6</v>
      </c>
      <c r="H44">
        <v>35.299999999999997</v>
      </c>
      <c r="I44">
        <v>33.6</v>
      </c>
      <c r="J44">
        <v>32.9</v>
      </c>
      <c r="K44">
        <v>33.700000000000003</v>
      </c>
      <c r="L44" t="s">
        <v>4</v>
      </c>
    </row>
    <row r="45" spans="2:12" x14ac:dyDescent="0.25">
      <c r="B45" t="s">
        <v>70</v>
      </c>
      <c r="C45" t="s">
        <v>86</v>
      </c>
      <c r="D45">
        <v>48.5</v>
      </c>
      <c r="E45">
        <v>39.5</v>
      </c>
      <c r="F45">
        <v>38.200000000000003</v>
      </c>
      <c r="G45">
        <v>31</v>
      </c>
      <c r="H45">
        <v>25.6</v>
      </c>
      <c r="I45">
        <v>25.2</v>
      </c>
      <c r="J45">
        <v>24.6</v>
      </c>
      <c r="K45">
        <v>24.7</v>
      </c>
      <c r="L45" t="s">
        <v>4</v>
      </c>
    </row>
    <row r="46" spans="2:12" x14ac:dyDescent="0.25">
      <c r="B46" t="s">
        <v>70</v>
      </c>
      <c r="C46" t="s">
        <v>87</v>
      </c>
      <c r="D46">
        <v>16.5</v>
      </c>
      <c r="E46">
        <v>13.3</v>
      </c>
      <c r="F46">
        <v>12.9</v>
      </c>
      <c r="G46">
        <v>12.5</v>
      </c>
      <c r="H46">
        <v>12.2</v>
      </c>
      <c r="I46">
        <v>11.7</v>
      </c>
      <c r="J46">
        <v>11.1</v>
      </c>
      <c r="K46">
        <v>10</v>
      </c>
      <c r="L46" t="s">
        <v>4</v>
      </c>
    </row>
    <row r="47" spans="2:12" x14ac:dyDescent="0.25">
      <c r="B47" t="s">
        <v>70</v>
      </c>
      <c r="C47" t="s">
        <v>88</v>
      </c>
      <c r="D47">
        <v>35.5</v>
      </c>
      <c r="E47">
        <v>27</v>
      </c>
      <c r="F47">
        <v>25.9</v>
      </c>
      <c r="G47">
        <v>25.1</v>
      </c>
      <c r="H47">
        <v>23.7</v>
      </c>
      <c r="I47">
        <v>22.9</v>
      </c>
      <c r="J47">
        <v>21.6</v>
      </c>
      <c r="K47">
        <v>21.2</v>
      </c>
      <c r="L47" t="s">
        <v>4</v>
      </c>
    </row>
    <row r="48" spans="2:12" x14ac:dyDescent="0.25">
      <c r="B48" t="s">
        <v>70</v>
      </c>
      <c r="C48" t="s">
        <v>89</v>
      </c>
      <c r="D48">
        <v>54.9</v>
      </c>
      <c r="E48">
        <v>51.2</v>
      </c>
      <c r="F48">
        <v>49.3</v>
      </c>
      <c r="G48">
        <v>48.8</v>
      </c>
      <c r="H48">
        <v>48.5</v>
      </c>
      <c r="I48">
        <v>49</v>
      </c>
      <c r="J48">
        <v>49</v>
      </c>
      <c r="K48">
        <v>48.9</v>
      </c>
      <c r="L48" t="s">
        <v>4</v>
      </c>
    </row>
    <row r="49" spans="2:12" x14ac:dyDescent="0.25">
      <c r="B49" t="s">
        <v>70</v>
      </c>
      <c r="C49" t="s">
        <v>90</v>
      </c>
      <c r="D49">
        <v>16.399999999999999</v>
      </c>
      <c r="E49">
        <v>14.9</v>
      </c>
      <c r="F49">
        <v>13.8</v>
      </c>
      <c r="G49">
        <v>12.6</v>
      </c>
      <c r="H49">
        <v>11.8</v>
      </c>
      <c r="I49">
        <v>11.4</v>
      </c>
      <c r="J49">
        <v>11</v>
      </c>
      <c r="K49">
        <v>10.8</v>
      </c>
      <c r="L49" t="s">
        <v>4</v>
      </c>
    </row>
    <row r="50" spans="2:12" x14ac:dyDescent="0.25">
      <c r="B50" t="s">
        <v>70</v>
      </c>
      <c r="C50" t="s">
        <v>91</v>
      </c>
      <c r="D50">
        <v>16.100000000000001</v>
      </c>
      <c r="E50">
        <v>13.2</v>
      </c>
      <c r="F50">
        <v>12.3</v>
      </c>
      <c r="G50">
        <v>11.4</v>
      </c>
      <c r="H50">
        <v>10.8</v>
      </c>
      <c r="I50">
        <v>10.5</v>
      </c>
      <c r="J50">
        <v>10.199999999999999</v>
      </c>
      <c r="K50">
        <v>9.94</v>
      </c>
      <c r="L50" t="s">
        <v>4</v>
      </c>
    </row>
    <row r="51" spans="2:12" x14ac:dyDescent="0.25">
      <c r="B51" t="s">
        <v>70</v>
      </c>
      <c r="C51" t="s">
        <v>92</v>
      </c>
      <c r="D51">
        <v>4.0999999999999996</v>
      </c>
      <c r="E51">
        <v>3.78</v>
      </c>
      <c r="F51">
        <v>3.47</v>
      </c>
      <c r="G51">
        <v>3.17</v>
      </c>
      <c r="H51">
        <v>2.92</v>
      </c>
      <c r="I51">
        <v>2.75</v>
      </c>
      <c r="J51">
        <v>2.59</v>
      </c>
      <c r="K51">
        <v>2.5099999999999998</v>
      </c>
      <c r="L51" t="s">
        <v>4</v>
      </c>
    </row>
    <row r="52" spans="2:12" x14ac:dyDescent="0.25">
      <c r="B52" t="s">
        <v>70</v>
      </c>
      <c r="C52" t="s">
        <v>93</v>
      </c>
      <c r="D52">
        <v>42.5</v>
      </c>
      <c r="E52">
        <v>36.1</v>
      </c>
      <c r="F52">
        <v>33.200000000000003</v>
      </c>
      <c r="G52">
        <v>26.5</v>
      </c>
      <c r="H52">
        <v>25.4</v>
      </c>
      <c r="I52">
        <v>24.9</v>
      </c>
      <c r="J52">
        <v>24.6</v>
      </c>
      <c r="K52">
        <v>24.9</v>
      </c>
      <c r="L52" t="s">
        <v>4</v>
      </c>
    </row>
    <row r="53" spans="2:12" x14ac:dyDescent="0.25">
      <c r="B53" t="s">
        <v>70</v>
      </c>
      <c r="C53" t="s">
        <v>94</v>
      </c>
      <c r="D53">
        <v>21.1</v>
      </c>
      <c r="E53">
        <v>17.7</v>
      </c>
      <c r="F53">
        <v>16.8</v>
      </c>
      <c r="G53">
        <v>15.3</v>
      </c>
      <c r="H53">
        <v>13.1</v>
      </c>
      <c r="I53">
        <v>12.1</v>
      </c>
      <c r="J53">
        <v>11.3</v>
      </c>
      <c r="K53">
        <v>10.7</v>
      </c>
      <c r="L53" t="s">
        <v>4</v>
      </c>
    </row>
    <row r="54" spans="2:12" x14ac:dyDescent="0.25">
      <c r="B54" t="s">
        <v>70</v>
      </c>
      <c r="C54" t="s">
        <v>95</v>
      </c>
      <c r="D54">
        <v>33.9</v>
      </c>
      <c r="E54">
        <v>26.6</v>
      </c>
      <c r="F54">
        <v>25.6</v>
      </c>
      <c r="G54">
        <v>24.9</v>
      </c>
      <c r="H54">
        <v>24.2</v>
      </c>
      <c r="I54">
        <v>22.6</v>
      </c>
      <c r="J54">
        <v>19.8</v>
      </c>
      <c r="K54">
        <v>17.5</v>
      </c>
      <c r="L54" t="s">
        <v>4</v>
      </c>
    </row>
    <row r="55" spans="2:12" x14ac:dyDescent="0.25">
      <c r="B55" t="s">
        <v>70</v>
      </c>
      <c r="C55" t="s">
        <v>96</v>
      </c>
      <c r="D55">
        <v>17.100000000000001</v>
      </c>
      <c r="E55">
        <v>15.8</v>
      </c>
      <c r="F55">
        <v>14.6</v>
      </c>
      <c r="G55">
        <v>13.9</v>
      </c>
      <c r="H55">
        <v>13.3</v>
      </c>
      <c r="I55">
        <v>12.4</v>
      </c>
      <c r="J55">
        <v>11.1</v>
      </c>
      <c r="K55">
        <v>10.199999999999999</v>
      </c>
      <c r="L55" t="s">
        <v>4</v>
      </c>
    </row>
    <row r="56" spans="2:12" x14ac:dyDescent="0.25">
      <c r="B56" t="s">
        <v>70</v>
      </c>
      <c r="C56" t="s">
        <v>97</v>
      </c>
      <c r="D56">
        <v>8.75</v>
      </c>
      <c r="E56">
        <v>6.26</v>
      </c>
      <c r="F56">
        <v>6.3</v>
      </c>
      <c r="G56">
        <v>6.36</v>
      </c>
      <c r="H56">
        <v>6.38</v>
      </c>
      <c r="I56">
        <v>6.55</v>
      </c>
      <c r="J56">
        <v>6.74</v>
      </c>
      <c r="K56">
        <v>6.95</v>
      </c>
      <c r="L56" t="s">
        <v>4</v>
      </c>
    </row>
    <row r="57" spans="2:12" x14ac:dyDescent="0.25">
      <c r="B57" t="s">
        <v>70</v>
      </c>
      <c r="C57" t="s">
        <v>98</v>
      </c>
      <c r="D57">
        <v>32.799999999999997</v>
      </c>
      <c r="E57">
        <v>25.2</v>
      </c>
      <c r="F57">
        <v>23.8</v>
      </c>
      <c r="G57">
        <v>22.5</v>
      </c>
      <c r="H57">
        <v>21.6</v>
      </c>
      <c r="I57">
        <v>21.4</v>
      </c>
      <c r="J57">
        <v>21.2</v>
      </c>
      <c r="K57">
        <v>21.4</v>
      </c>
      <c r="L57" t="s">
        <v>4</v>
      </c>
    </row>
    <row r="58" spans="2:12" x14ac:dyDescent="0.25">
      <c r="B58" t="s">
        <v>70</v>
      </c>
      <c r="C58" t="s">
        <v>99</v>
      </c>
      <c r="D58">
        <v>14</v>
      </c>
      <c r="E58">
        <v>10.5</v>
      </c>
      <c r="F58">
        <v>10.4</v>
      </c>
      <c r="G58">
        <v>10.4</v>
      </c>
      <c r="H58">
        <v>10.6</v>
      </c>
      <c r="I58">
        <v>10.3</v>
      </c>
      <c r="J58">
        <v>9.94</v>
      </c>
      <c r="K58">
        <v>9.1</v>
      </c>
      <c r="L58" t="s">
        <v>4</v>
      </c>
    </row>
    <row r="59" spans="2:12" x14ac:dyDescent="0.25">
      <c r="B59" t="s">
        <v>70</v>
      </c>
      <c r="C59" t="s">
        <v>100</v>
      </c>
      <c r="D59">
        <v>10.4</v>
      </c>
      <c r="E59">
        <v>7.74</v>
      </c>
      <c r="F59">
        <v>7.67</v>
      </c>
      <c r="G59">
        <v>7.73</v>
      </c>
      <c r="H59">
        <v>8.02</v>
      </c>
      <c r="I59">
        <v>7.38</v>
      </c>
      <c r="J59">
        <v>6.49</v>
      </c>
      <c r="K59">
        <v>5.68</v>
      </c>
      <c r="L59" t="s">
        <v>4</v>
      </c>
    </row>
    <row r="60" spans="2:12" x14ac:dyDescent="0.25">
      <c r="B60" t="s">
        <v>70</v>
      </c>
      <c r="C60" t="s">
        <v>101</v>
      </c>
      <c r="D60">
        <v>3.69</v>
      </c>
      <c r="E60">
        <v>3.34</v>
      </c>
      <c r="F60">
        <v>3.07</v>
      </c>
      <c r="G60">
        <v>2.68</v>
      </c>
      <c r="H60">
        <v>2.48</v>
      </c>
      <c r="I60">
        <v>2.3199999999999998</v>
      </c>
      <c r="J60">
        <v>2.1800000000000002</v>
      </c>
      <c r="K60">
        <v>2.17</v>
      </c>
      <c r="L60" t="s">
        <v>4</v>
      </c>
    </row>
    <row r="61" spans="2:12" x14ac:dyDescent="0.25">
      <c r="B61" t="s">
        <v>70</v>
      </c>
      <c r="C61" t="s">
        <v>102</v>
      </c>
      <c r="D61">
        <v>30.7</v>
      </c>
      <c r="E61">
        <v>29.4</v>
      </c>
      <c r="F61">
        <v>27.6</v>
      </c>
      <c r="G61">
        <v>25.5</v>
      </c>
      <c r="H61">
        <v>24.3</v>
      </c>
      <c r="I61">
        <v>24</v>
      </c>
      <c r="J61">
        <v>23.7</v>
      </c>
      <c r="K61">
        <v>23.4</v>
      </c>
      <c r="L61" t="s">
        <v>4</v>
      </c>
    </row>
    <row r="62" spans="2:12" x14ac:dyDescent="0.25">
      <c r="B62" t="s">
        <v>70</v>
      </c>
      <c r="C62" t="s">
        <v>103</v>
      </c>
      <c r="D62">
        <v>13.8</v>
      </c>
      <c r="E62">
        <v>11.3</v>
      </c>
      <c r="F62">
        <v>10.9</v>
      </c>
      <c r="G62">
        <v>10.7</v>
      </c>
      <c r="H62">
        <v>10.4</v>
      </c>
      <c r="I62">
        <v>10.1</v>
      </c>
      <c r="J62">
        <v>9.36</v>
      </c>
      <c r="K62">
        <v>8.36</v>
      </c>
      <c r="L62" t="s">
        <v>4</v>
      </c>
    </row>
    <row r="63" spans="2:12" x14ac:dyDescent="0.25">
      <c r="B63" t="s">
        <v>70</v>
      </c>
      <c r="C63" t="s">
        <v>104</v>
      </c>
      <c r="D63">
        <v>9.48</v>
      </c>
      <c r="E63">
        <v>8.93</v>
      </c>
      <c r="F63">
        <v>8.16</v>
      </c>
      <c r="G63">
        <v>7.8</v>
      </c>
      <c r="H63">
        <v>7.46</v>
      </c>
      <c r="I63">
        <v>7.23</v>
      </c>
      <c r="J63">
        <v>6.99</v>
      </c>
      <c r="K63">
        <v>6.83</v>
      </c>
      <c r="L63" t="s">
        <v>4</v>
      </c>
    </row>
    <row r="64" spans="2:12" x14ac:dyDescent="0.25">
      <c r="B64" t="s">
        <v>70</v>
      </c>
      <c r="C64" t="s">
        <v>105</v>
      </c>
      <c r="D64">
        <v>43.8</v>
      </c>
      <c r="E64">
        <v>40.799999999999997</v>
      </c>
      <c r="F64">
        <v>37.700000000000003</v>
      </c>
      <c r="G64">
        <v>35.299999999999997</v>
      </c>
      <c r="H64">
        <v>34</v>
      </c>
      <c r="I64">
        <v>33.5</v>
      </c>
      <c r="J64">
        <v>32.799999999999997</v>
      </c>
      <c r="K64">
        <v>32.5</v>
      </c>
      <c r="L64" t="s">
        <v>4</v>
      </c>
    </row>
    <row r="65" spans="2:12" x14ac:dyDescent="0.25">
      <c r="B65" t="s">
        <v>70</v>
      </c>
      <c r="C65" t="s">
        <v>106</v>
      </c>
      <c r="D65">
        <v>56.3</v>
      </c>
      <c r="E65">
        <v>48.2</v>
      </c>
      <c r="F65">
        <v>45.8</v>
      </c>
      <c r="G65">
        <v>39.299999999999997</v>
      </c>
      <c r="H65">
        <v>34.1</v>
      </c>
      <c r="I65">
        <v>32.6</v>
      </c>
      <c r="J65">
        <v>31.9</v>
      </c>
      <c r="K65">
        <v>31.9</v>
      </c>
      <c r="L65" t="s">
        <v>4</v>
      </c>
    </row>
    <row r="66" spans="2:12" x14ac:dyDescent="0.25">
      <c r="B66" t="s">
        <v>70</v>
      </c>
      <c r="C66" t="s">
        <v>107</v>
      </c>
      <c r="D66">
        <v>26.5</v>
      </c>
      <c r="E66">
        <v>21.2</v>
      </c>
      <c r="F66">
        <v>19.8</v>
      </c>
      <c r="G66">
        <v>19</v>
      </c>
      <c r="H66">
        <v>18.5</v>
      </c>
      <c r="I66">
        <v>17.7</v>
      </c>
      <c r="J66">
        <v>17.2</v>
      </c>
      <c r="K66">
        <v>16.5</v>
      </c>
      <c r="L66" t="s">
        <v>4</v>
      </c>
    </row>
    <row r="67" spans="2:12" x14ac:dyDescent="0.25">
      <c r="B67" t="s">
        <v>70</v>
      </c>
      <c r="C67" t="s">
        <v>108</v>
      </c>
      <c r="D67">
        <v>10.1</v>
      </c>
      <c r="E67">
        <v>9.33</v>
      </c>
      <c r="F67">
        <v>8.82</v>
      </c>
      <c r="G67">
        <v>8.3000000000000007</v>
      </c>
      <c r="H67">
        <v>7.81</v>
      </c>
      <c r="I67">
        <v>7.49</v>
      </c>
      <c r="J67">
        <v>7.18</v>
      </c>
      <c r="K67">
        <v>6.96</v>
      </c>
      <c r="L67" t="s">
        <v>4</v>
      </c>
    </row>
    <row r="68" spans="2:12" x14ac:dyDescent="0.25">
      <c r="B68" t="s">
        <v>70</v>
      </c>
      <c r="C68" t="s">
        <v>109</v>
      </c>
      <c r="D68">
        <v>60</v>
      </c>
      <c r="E68">
        <v>49.7</v>
      </c>
      <c r="F68">
        <v>47.8</v>
      </c>
      <c r="G68">
        <v>40.200000000000003</v>
      </c>
      <c r="H68">
        <v>39.200000000000003</v>
      </c>
      <c r="I68">
        <v>39.9</v>
      </c>
      <c r="J68">
        <v>40.6</v>
      </c>
      <c r="K68">
        <v>42.2</v>
      </c>
      <c r="L68" t="s">
        <v>4</v>
      </c>
    </row>
    <row r="69" spans="2:12" x14ac:dyDescent="0.25">
      <c r="B69" t="s">
        <v>70</v>
      </c>
      <c r="C69" t="s">
        <v>110</v>
      </c>
      <c r="D69">
        <v>2.63</v>
      </c>
      <c r="E69">
        <v>2.39</v>
      </c>
      <c r="F69">
        <v>2.11</v>
      </c>
      <c r="G69">
        <v>1.91</v>
      </c>
      <c r="H69">
        <v>1.78</v>
      </c>
      <c r="I69">
        <v>1.69</v>
      </c>
      <c r="J69">
        <v>1.59</v>
      </c>
      <c r="K69">
        <v>1.53</v>
      </c>
      <c r="L69" t="s">
        <v>4</v>
      </c>
    </row>
    <row r="70" spans="2:12" x14ac:dyDescent="0.25">
      <c r="B70" t="s">
        <v>70</v>
      </c>
      <c r="C70" t="s">
        <v>111</v>
      </c>
      <c r="D70">
        <v>20.5</v>
      </c>
      <c r="E70">
        <v>19.2</v>
      </c>
      <c r="F70">
        <v>18.5</v>
      </c>
      <c r="G70">
        <v>17.899999999999999</v>
      </c>
      <c r="H70">
        <v>17.600000000000001</v>
      </c>
      <c r="I70">
        <v>17.8</v>
      </c>
      <c r="J70">
        <v>17.899999999999999</v>
      </c>
      <c r="K70">
        <v>18</v>
      </c>
      <c r="L70" t="s">
        <v>4</v>
      </c>
    </row>
    <row r="71" spans="2:12" x14ac:dyDescent="0.25">
      <c r="B71" t="s">
        <v>70</v>
      </c>
      <c r="C71" t="s">
        <v>112</v>
      </c>
      <c r="D71">
        <v>1.83</v>
      </c>
      <c r="E71">
        <v>1.43</v>
      </c>
      <c r="F71">
        <v>1.33</v>
      </c>
      <c r="G71">
        <v>1.27</v>
      </c>
      <c r="H71">
        <v>1.28</v>
      </c>
      <c r="I71">
        <v>0.89100000000000001</v>
      </c>
      <c r="J71">
        <v>0.35699999999999998</v>
      </c>
      <c r="K71">
        <v>-7.2599999999999998E-2</v>
      </c>
      <c r="L71" t="s">
        <v>4</v>
      </c>
    </row>
    <row r="72" spans="2:12" x14ac:dyDescent="0.25">
      <c r="B72" t="s">
        <v>70</v>
      </c>
      <c r="C72" t="s">
        <v>113</v>
      </c>
      <c r="D72">
        <v>26.6</v>
      </c>
      <c r="E72">
        <v>23.6</v>
      </c>
      <c r="F72">
        <v>22.7</v>
      </c>
      <c r="G72">
        <v>21.7</v>
      </c>
      <c r="H72">
        <v>20.2</v>
      </c>
      <c r="I72">
        <v>19.399999999999999</v>
      </c>
      <c r="J72">
        <v>18.8</v>
      </c>
      <c r="K72">
        <v>18.2</v>
      </c>
      <c r="L72" t="s">
        <v>4</v>
      </c>
    </row>
    <row r="73" spans="2:12" x14ac:dyDescent="0.25">
      <c r="B73" t="s">
        <v>70</v>
      </c>
      <c r="C73" t="s">
        <v>114</v>
      </c>
      <c r="D73">
        <v>187</v>
      </c>
      <c r="E73">
        <v>176</v>
      </c>
      <c r="F73">
        <v>172</v>
      </c>
      <c r="G73">
        <v>170</v>
      </c>
      <c r="H73">
        <v>167</v>
      </c>
      <c r="I73">
        <v>164</v>
      </c>
      <c r="J73">
        <v>158</v>
      </c>
      <c r="K73">
        <v>153</v>
      </c>
      <c r="L73" t="s">
        <v>4</v>
      </c>
    </row>
    <row r="74" spans="2:12" x14ac:dyDescent="0.25">
      <c r="B74" t="s">
        <v>70</v>
      </c>
      <c r="C74" t="s">
        <v>115</v>
      </c>
      <c r="D74">
        <v>8.17</v>
      </c>
      <c r="E74">
        <v>6.29</v>
      </c>
      <c r="F74">
        <v>7.92</v>
      </c>
      <c r="G74">
        <v>16.2</v>
      </c>
      <c r="H74">
        <v>24.4</v>
      </c>
      <c r="I74">
        <v>33.700000000000003</v>
      </c>
      <c r="J74">
        <v>45</v>
      </c>
      <c r="K74">
        <v>55.9</v>
      </c>
      <c r="L74" t="s">
        <v>4</v>
      </c>
    </row>
    <row r="75" spans="2:12" x14ac:dyDescent="0.25">
      <c r="B75" t="s">
        <v>70</v>
      </c>
      <c r="C75" t="s">
        <v>116</v>
      </c>
      <c r="D75">
        <v>17.399999999999999</v>
      </c>
      <c r="E75">
        <v>14.8</v>
      </c>
      <c r="F75">
        <v>14.8</v>
      </c>
      <c r="G75">
        <v>14.3</v>
      </c>
      <c r="H75">
        <v>13.4</v>
      </c>
      <c r="I75">
        <v>12.7</v>
      </c>
      <c r="J75">
        <v>12.5</v>
      </c>
      <c r="K75">
        <v>12.3</v>
      </c>
      <c r="L75" t="s">
        <v>4</v>
      </c>
    </row>
    <row r="76" spans="2:12" x14ac:dyDescent="0.25">
      <c r="B76" t="s">
        <v>70</v>
      </c>
      <c r="C76" t="s">
        <v>117</v>
      </c>
      <c r="D76">
        <v>27.5</v>
      </c>
      <c r="E76">
        <v>23.1</v>
      </c>
      <c r="F76">
        <v>21.7</v>
      </c>
      <c r="G76">
        <v>19.600000000000001</v>
      </c>
      <c r="H76">
        <v>18.399999999999999</v>
      </c>
      <c r="I76">
        <v>17.899999999999999</v>
      </c>
      <c r="J76">
        <v>17.399999999999999</v>
      </c>
      <c r="K76">
        <v>16.899999999999999</v>
      </c>
      <c r="L76" t="s">
        <v>4</v>
      </c>
    </row>
    <row r="77" spans="2:12" x14ac:dyDescent="0.25">
      <c r="B77" t="s">
        <v>70</v>
      </c>
      <c r="C77" t="s">
        <v>118</v>
      </c>
      <c r="D77">
        <v>1.44</v>
      </c>
      <c r="E77">
        <v>1.36</v>
      </c>
      <c r="F77">
        <v>1.26</v>
      </c>
      <c r="G77">
        <v>1.1499999999999999</v>
      </c>
      <c r="H77">
        <v>1.05</v>
      </c>
      <c r="I77">
        <v>0.97499999999999998</v>
      </c>
      <c r="J77">
        <v>0.91200000000000003</v>
      </c>
      <c r="K77">
        <v>0.88400000000000001</v>
      </c>
      <c r="L77" t="s">
        <v>4</v>
      </c>
    </row>
    <row r="78" spans="2:12" x14ac:dyDescent="0.25">
      <c r="B78" t="s">
        <v>70</v>
      </c>
      <c r="C78" t="s">
        <v>119</v>
      </c>
      <c r="D78">
        <v>22.7</v>
      </c>
      <c r="E78">
        <v>22.2</v>
      </c>
      <c r="F78">
        <v>22.3</v>
      </c>
      <c r="G78">
        <v>21.7</v>
      </c>
      <c r="H78">
        <v>20.9</v>
      </c>
      <c r="I78">
        <v>19.899999999999999</v>
      </c>
      <c r="J78">
        <v>18.5</v>
      </c>
      <c r="K78">
        <v>17.2</v>
      </c>
      <c r="L78" t="s">
        <v>4</v>
      </c>
    </row>
    <row r="79" spans="2:12" x14ac:dyDescent="0.25">
      <c r="B79" t="s">
        <v>70</v>
      </c>
      <c r="C79" t="s">
        <v>120</v>
      </c>
      <c r="D79">
        <v>25.8</v>
      </c>
      <c r="E79">
        <v>21.5</v>
      </c>
      <c r="F79">
        <v>20.399999999999999</v>
      </c>
      <c r="G79">
        <v>15.7</v>
      </c>
      <c r="H79">
        <v>13.4</v>
      </c>
      <c r="I79">
        <v>12.9</v>
      </c>
      <c r="J79">
        <v>12.4</v>
      </c>
      <c r="K79">
        <v>12.5</v>
      </c>
      <c r="L79" t="s">
        <v>4</v>
      </c>
    </row>
    <row r="80" spans="2:12" x14ac:dyDescent="0.25">
      <c r="B80" t="s">
        <v>70</v>
      </c>
      <c r="C80" t="s">
        <v>121</v>
      </c>
      <c r="D80">
        <v>25.1</v>
      </c>
      <c r="E80">
        <v>18</v>
      </c>
      <c r="F80">
        <v>17.7</v>
      </c>
      <c r="G80">
        <v>18.100000000000001</v>
      </c>
      <c r="H80">
        <v>18.2</v>
      </c>
      <c r="I80">
        <v>17.8</v>
      </c>
      <c r="J80">
        <v>16</v>
      </c>
      <c r="K80">
        <v>14</v>
      </c>
      <c r="L80" t="s">
        <v>4</v>
      </c>
    </row>
    <row r="81" spans="2:12" x14ac:dyDescent="0.25">
      <c r="B81" t="s">
        <v>70</v>
      </c>
      <c r="C81" t="s">
        <v>122</v>
      </c>
      <c r="D81">
        <v>17.3</v>
      </c>
      <c r="E81">
        <v>12.5</v>
      </c>
      <c r="F81">
        <v>12.4</v>
      </c>
      <c r="G81">
        <v>12.6</v>
      </c>
      <c r="H81">
        <v>12.6</v>
      </c>
      <c r="I81">
        <v>12.5</v>
      </c>
      <c r="J81">
        <v>12</v>
      </c>
      <c r="K81">
        <v>11.3</v>
      </c>
      <c r="L81" t="s">
        <v>4</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D867-05BB-4E01-B47E-6A8172E857CE}">
  <dimension ref="B28:L29"/>
  <sheetViews>
    <sheetView workbookViewId="0">
      <selection activeCell="D33" sqref="D33"/>
    </sheetView>
  </sheetViews>
  <sheetFormatPr defaultRowHeight="15" x14ac:dyDescent="0.25"/>
  <sheetData>
    <row r="28" spans="2:12" x14ac:dyDescent="0.25">
      <c r="B28" t="s">
        <v>0</v>
      </c>
      <c r="C28" t="s">
        <v>1</v>
      </c>
      <c r="D28">
        <v>2015</v>
      </c>
      <c r="E28">
        <v>2020</v>
      </c>
      <c r="F28">
        <v>2025</v>
      </c>
      <c r="G28">
        <v>2030</v>
      </c>
      <c r="H28">
        <v>2035</v>
      </c>
      <c r="I28">
        <v>2040</v>
      </c>
      <c r="J28">
        <v>2045</v>
      </c>
      <c r="K28">
        <v>2050</v>
      </c>
      <c r="L28" t="s">
        <v>2</v>
      </c>
    </row>
    <row r="29" spans="2:12" x14ac:dyDescent="0.25">
      <c r="B29" t="s">
        <v>70</v>
      </c>
      <c r="C29" t="s">
        <v>3</v>
      </c>
      <c r="D29">
        <v>1420</v>
      </c>
      <c r="E29">
        <v>1240</v>
      </c>
      <c r="F29">
        <v>1190</v>
      </c>
      <c r="G29">
        <v>1120</v>
      </c>
      <c r="H29">
        <v>1080</v>
      </c>
      <c r="I29">
        <v>1070</v>
      </c>
      <c r="J29">
        <v>1040</v>
      </c>
      <c r="K29">
        <v>1030</v>
      </c>
      <c r="L29" t="s">
        <v>4</v>
      </c>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B2805-ED54-49B8-9055-C1C1D0A7FFF5}">
  <dimension ref="B31:M44"/>
  <sheetViews>
    <sheetView workbookViewId="0">
      <selection activeCell="O34" sqref="O34"/>
    </sheetView>
  </sheetViews>
  <sheetFormatPr defaultRowHeight="15" x14ac:dyDescent="0.25"/>
  <sheetData>
    <row r="31" spans="2:13" x14ac:dyDescent="0.25">
      <c r="B31" t="s">
        <v>0</v>
      </c>
      <c r="C31" t="s">
        <v>1</v>
      </c>
      <c r="D31" t="s">
        <v>5</v>
      </c>
      <c r="E31">
        <v>2015</v>
      </c>
      <c r="F31">
        <v>2020</v>
      </c>
      <c r="G31">
        <v>2025</v>
      </c>
      <c r="H31">
        <v>2030</v>
      </c>
      <c r="I31">
        <v>2035</v>
      </c>
      <c r="J31">
        <v>2040</v>
      </c>
      <c r="K31">
        <v>2045</v>
      </c>
      <c r="L31">
        <v>2050</v>
      </c>
      <c r="M31" t="s">
        <v>2</v>
      </c>
    </row>
    <row r="32" spans="2:13" x14ac:dyDescent="0.25">
      <c r="B32" t="s">
        <v>70</v>
      </c>
      <c r="C32" t="s">
        <v>3</v>
      </c>
      <c r="D32" t="s">
        <v>6</v>
      </c>
      <c r="E32">
        <v>0.24</v>
      </c>
      <c r="F32">
        <v>0.20699999999999999</v>
      </c>
      <c r="G32">
        <v>0.17</v>
      </c>
      <c r="H32">
        <v>0.16600000000000001</v>
      </c>
      <c r="I32">
        <v>0.17799999999999999</v>
      </c>
      <c r="J32">
        <v>0.188</v>
      </c>
      <c r="K32">
        <v>0.20699999999999999</v>
      </c>
      <c r="L32">
        <v>0.23100000000000001</v>
      </c>
      <c r="M32" t="s">
        <v>7</v>
      </c>
    </row>
    <row r="33" spans="2:13" x14ac:dyDescent="0.25">
      <c r="B33" t="s">
        <v>70</v>
      </c>
      <c r="C33" t="s">
        <v>3</v>
      </c>
      <c r="D33" t="s">
        <v>8</v>
      </c>
      <c r="E33">
        <v>5.3</v>
      </c>
      <c r="F33">
        <v>2.69</v>
      </c>
      <c r="G33">
        <v>2.64</v>
      </c>
      <c r="H33">
        <v>2.08</v>
      </c>
      <c r="I33">
        <v>1.79</v>
      </c>
      <c r="J33">
        <v>1.64</v>
      </c>
      <c r="K33">
        <v>1.42</v>
      </c>
      <c r="L33">
        <v>1.1299999999999999</v>
      </c>
      <c r="M33" t="s">
        <v>7</v>
      </c>
    </row>
    <row r="34" spans="2:13" x14ac:dyDescent="0.25">
      <c r="B34" t="s">
        <v>70</v>
      </c>
      <c r="C34" t="s">
        <v>3</v>
      </c>
      <c r="D34" t="s">
        <v>9</v>
      </c>
      <c r="E34">
        <v>4.99</v>
      </c>
      <c r="F34">
        <v>6.52</v>
      </c>
      <c r="G34">
        <v>6.35</v>
      </c>
      <c r="H34">
        <v>6.76</v>
      </c>
      <c r="I34">
        <v>7.27</v>
      </c>
      <c r="J34">
        <v>7.79</v>
      </c>
      <c r="K34">
        <v>8.4499999999999993</v>
      </c>
      <c r="L34">
        <v>9.4499999999999993</v>
      </c>
      <c r="M34" t="s">
        <v>7</v>
      </c>
    </row>
    <row r="35" spans="2:13" x14ac:dyDescent="0.25">
      <c r="B35" t="s">
        <v>70</v>
      </c>
      <c r="C35" t="s">
        <v>3</v>
      </c>
      <c r="D35" t="s">
        <v>10</v>
      </c>
      <c r="E35">
        <v>6.7400000000000002E-2</v>
      </c>
      <c r="F35">
        <v>9.0700000000000003E-2</v>
      </c>
      <c r="G35">
        <v>0.11700000000000001</v>
      </c>
      <c r="H35">
        <v>0.13200000000000001</v>
      </c>
      <c r="I35">
        <v>0.14499999999999999</v>
      </c>
      <c r="J35">
        <v>0.161</v>
      </c>
      <c r="K35">
        <v>0.13</v>
      </c>
      <c r="L35">
        <v>0.13600000000000001</v>
      </c>
      <c r="M35" t="s">
        <v>7</v>
      </c>
    </row>
    <row r="36" spans="2:13" x14ac:dyDescent="0.25">
      <c r="B36" t="s">
        <v>70</v>
      </c>
      <c r="C36" t="s">
        <v>3</v>
      </c>
      <c r="D36" t="s">
        <v>11</v>
      </c>
      <c r="E36">
        <v>0.91</v>
      </c>
      <c r="F36">
        <v>1.06</v>
      </c>
      <c r="G36">
        <v>1.06</v>
      </c>
      <c r="H36">
        <v>1.06</v>
      </c>
      <c r="I36">
        <v>1.06</v>
      </c>
      <c r="J36">
        <v>1.06</v>
      </c>
      <c r="K36">
        <v>1.05</v>
      </c>
      <c r="L36">
        <v>1.05</v>
      </c>
      <c r="M36" t="s">
        <v>7</v>
      </c>
    </row>
    <row r="37" spans="2:13" x14ac:dyDescent="0.25">
      <c r="B37" t="s">
        <v>70</v>
      </c>
      <c r="C37" t="s">
        <v>3</v>
      </c>
      <c r="D37" t="s">
        <v>12</v>
      </c>
      <c r="E37">
        <v>0</v>
      </c>
      <c r="F37">
        <v>3.8900000000000002E-4</v>
      </c>
      <c r="G37">
        <v>1.9900000000000001E-4</v>
      </c>
      <c r="H37">
        <v>4.2099999999999999E-4</v>
      </c>
      <c r="I37">
        <v>6.4099999999999997E-4</v>
      </c>
      <c r="J37">
        <v>1.1299999999999999E-3</v>
      </c>
      <c r="K37">
        <v>1.6000000000000001E-3</v>
      </c>
      <c r="L37">
        <v>2.5500000000000002E-3</v>
      </c>
      <c r="M37" t="s">
        <v>7</v>
      </c>
    </row>
    <row r="38" spans="2:13" x14ac:dyDescent="0.25">
      <c r="B38" t="s">
        <v>70</v>
      </c>
      <c r="C38" t="s">
        <v>3</v>
      </c>
      <c r="D38" t="s">
        <v>13</v>
      </c>
      <c r="E38">
        <v>0.13900000000000001</v>
      </c>
      <c r="F38">
        <v>6.6600000000000006E-2</v>
      </c>
      <c r="G38">
        <v>4.1700000000000001E-2</v>
      </c>
      <c r="H38">
        <v>3.5900000000000001E-2</v>
      </c>
      <c r="I38">
        <v>3.4099999999999998E-2</v>
      </c>
      <c r="J38">
        <v>3.3000000000000002E-2</v>
      </c>
      <c r="K38">
        <v>3.2199999999999999E-2</v>
      </c>
      <c r="L38">
        <v>3.1699999999999999E-2</v>
      </c>
      <c r="M38" t="s">
        <v>7</v>
      </c>
    </row>
    <row r="39" spans="2:13" x14ac:dyDescent="0.25">
      <c r="B39" t="s">
        <v>70</v>
      </c>
      <c r="C39" t="s">
        <v>3</v>
      </c>
      <c r="D39" t="s">
        <v>14</v>
      </c>
      <c r="E39">
        <v>0.11600000000000001</v>
      </c>
      <c r="F39">
        <v>0.752</v>
      </c>
      <c r="G39">
        <v>1.67</v>
      </c>
      <c r="H39">
        <v>2.44</v>
      </c>
      <c r="I39">
        <v>2.99</v>
      </c>
      <c r="J39">
        <v>3.48</v>
      </c>
      <c r="K39">
        <v>4.0199999999999996</v>
      </c>
      <c r="L39">
        <v>4.3</v>
      </c>
      <c r="M39" t="s">
        <v>7</v>
      </c>
    </row>
    <row r="40" spans="2:13" x14ac:dyDescent="0.25">
      <c r="B40" t="s">
        <v>70</v>
      </c>
      <c r="C40" t="s">
        <v>3</v>
      </c>
      <c r="D40" t="s">
        <v>15</v>
      </c>
      <c r="E40">
        <v>0</v>
      </c>
      <c r="F40">
        <v>2.6800000000000001E-2</v>
      </c>
      <c r="G40">
        <v>8.7099999999999997E-2</v>
      </c>
      <c r="H40">
        <v>0.159</v>
      </c>
      <c r="I40">
        <v>0.16900000000000001</v>
      </c>
      <c r="J40">
        <v>0.20799999999999999</v>
      </c>
      <c r="K40">
        <v>0.23699999999999999</v>
      </c>
      <c r="L40">
        <v>0.28699999999999998</v>
      </c>
      <c r="M40" t="s">
        <v>7</v>
      </c>
    </row>
    <row r="41" spans="2:13" x14ac:dyDescent="0.25">
      <c r="B41" t="s">
        <v>70</v>
      </c>
      <c r="C41" t="s">
        <v>3</v>
      </c>
      <c r="D41" t="s">
        <v>16</v>
      </c>
      <c r="E41">
        <v>0</v>
      </c>
      <c r="F41">
        <v>0</v>
      </c>
      <c r="G41">
        <v>0.17100000000000001</v>
      </c>
      <c r="H41">
        <v>0.377</v>
      </c>
      <c r="I41">
        <v>0.747</v>
      </c>
      <c r="J41">
        <v>0.871</v>
      </c>
      <c r="K41">
        <v>1.03</v>
      </c>
      <c r="L41">
        <v>1.0900000000000001</v>
      </c>
      <c r="M41" t="s">
        <v>7</v>
      </c>
    </row>
    <row r="42" spans="2:13" x14ac:dyDescent="0.25">
      <c r="B42" t="s">
        <v>70</v>
      </c>
      <c r="C42" t="s">
        <v>3</v>
      </c>
      <c r="D42" t="s">
        <v>17</v>
      </c>
      <c r="E42">
        <v>0.69499999999999995</v>
      </c>
      <c r="F42">
        <v>1.57</v>
      </c>
      <c r="G42">
        <v>2.37</v>
      </c>
      <c r="H42">
        <v>3.08</v>
      </c>
      <c r="I42">
        <v>3.68</v>
      </c>
      <c r="J42">
        <v>4.25</v>
      </c>
      <c r="K42">
        <v>4.58</v>
      </c>
      <c r="L42">
        <v>5.07</v>
      </c>
      <c r="M42" t="s">
        <v>7</v>
      </c>
    </row>
    <row r="43" spans="2:13" x14ac:dyDescent="0.25">
      <c r="B43" t="s">
        <v>70</v>
      </c>
      <c r="C43" t="s">
        <v>3</v>
      </c>
      <c r="D43" t="s">
        <v>18</v>
      </c>
      <c r="E43">
        <v>2.99</v>
      </c>
      <c r="F43">
        <v>2.92</v>
      </c>
      <c r="G43">
        <v>2.79</v>
      </c>
      <c r="H43">
        <v>2.71</v>
      </c>
      <c r="I43">
        <v>2.29</v>
      </c>
      <c r="J43">
        <v>1.83</v>
      </c>
      <c r="K43">
        <v>1.44</v>
      </c>
      <c r="L43">
        <v>1.05</v>
      </c>
      <c r="M43" t="s">
        <v>7</v>
      </c>
    </row>
    <row r="44" spans="2:13" x14ac:dyDescent="0.25">
      <c r="B44" t="s">
        <v>70</v>
      </c>
      <c r="C44" t="s">
        <v>3</v>
      </c>
      <c r="D44" t="s">
        <v>19</v>
      </c>
      <c r="E44">
        <v>1.2800000000000001E-2</v>
      </c>
      <c r="F44">
        <v>6.2799999999999995E-2</v>
      </c>
      <c r="G44">
        <v>0.16</v>
      </c>
      <c r="H44">
        <v>0.27700000000000002</v>
      </c>
      <c r="I44">
        <v>0.39</v>
      </c>
      <c r="J44">
        <v>0.53500000000000003</v>
      </c>
      <c r="K44">
        <v>0.75800000000000001</v>
      </c>
      <c r="L44">
        <v>0.92700000000000005</v>
      </c>
      <c r="M44" t="s">
        <v>7</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A456-C915-4AD6-801C-BBC3E1987A75}">
  <dimension ref="B26:M52"/>
  <sheetViews>
    <sheetView workbookViewId="0">
      <selection activeCell="B26" sqref="B26:N52"/>
    </sheetView>
  </sheetViews>
  <sheetFormatPr defaultRowHeight="15" x14ac:dyDescent="0.25"/>
  <sheetData>
    <row r="26" spans="2:13" x14ac:dyDescent="0.25">
      <c r="B26" t="s">
        <v>0</v>
      </c>
      <c r="C26" t="s">
        <v>1</v>
      </c>
      <c r="D26" t="s">
        <v>5</v>
      </c>
      <c r="E26">
        <v>2015</v>
      </c>
      <c r="F26">
        <v>2020</v>
      </c>
      <c r="G26">
        <v>2025</v>
      </c>
      <c r="H26">
        <v>2030</v>
      </c>
      <c r="I26">
        <v>2035</v>
      </c>
      <c r="J26">
        <v>2040</v>
      </c>
      <c r="K26">
        <v>2045</v>
      </c>
      <c r="L26">
        <v>2050</v>
      </c>
      <c r="M26" t="s">
        <v>2</v>
      </c>
    </row>
    <row r="27" spans="2:13" x14ac:dyDescent="0.25">
      <c r="B27" t="s">
        <v>123</v>
      </c>
      <c r="C27" t="s">
        <v>3</v>
      </c>
      <c r="D27" t="s">
        <v>6</v>
      </c>
      <c r="E27">
        <v>0.24</v>
      </c>
      <c r="F27">
        <v>0.20200000000000001</v>
      </c>
      <c r="G27">
        <v>0.19700000000000001</v>
      </c>
      <c r="H27">
        <v>0.20499999999999999</v>
      </c>
      <c r="I27">
        <v>0.218</v>
      </c>
      <c r="J27">
        <v>0.22900000000000001</v>
      </c>
      <c r="K27">
        <v>0.248</v>
      </c>
      <c r="L27">
        <v>0.27600000000000002</v>
      </c>
      <c r="M27" t="s">
        <v>7</v>
      </c>
    </row>
    <row r="28" spans="2:13" x14ac:dyDescent="0.25">
      <c r="B28" t="s">
        <v>123</v>
      </c>
      <c r="C28" t="s">
        <v>3</v>
      </c>
      <c r="D28" t="s">
        <v>8</v>
      </c>
      <c r="E28">
        <v>5.3</v>
      </c>
      <c r="F28">
        <v>2.89</v>
      </c>
      <c r="G28">
        <v>2.83</v>
      </c>
      <c r="H28">
        <v>2.71</v>
      </c>
      <c r="I28">
        <v>2.54</v>
      </c>
      <c r="J28">
        <v>2.31</v>
      </c>
      <c r="K28">
        <v>1.92</v>
      </c>
      <c r="L28">
        <v>1.38</v>
      </c>
      <c r="M28" t="s">
        <v>7</v>
      </c>
    </row>
    <row r="29" spans="2:13" x14ac:dyDescent="0.25">
      <c r="B29" t="s">
        <v>123</v>
      </c>
      <c r="C29" t="s">
        <v>3</v>
      </c>
      <c r="D29" t="s">
        <v>9</v>
      </c>
      <c r="E29">
        <v>4.99</v>
      </c>
      <c r="F29">
        <v>6.31</v>
      </c>
      <c r="G29">
        <v>6.63</v>
      </c>
      <c r="H29">
        <v>7.28</v>
      </c>
      <c r="I29">
        <v>8.07</v>
      </c>
      <c r="J29">
        <v>8.93</v>
      </c>
      <c r="K29">
        <v>10.1</v>
      </c>
      <c r="L29">
        <v>11.7</v>
      </c>
      <c r="M29" t="s">
        <v>7</v>
      </c>
    </row>
    <row r="30" spans="2:13" x14ac:dyDescent="0.25">
      <c r="B30" t="s">
        <v>123</v>
      </c>
      <c r="C30" t="s">
        <v>3</v>
      </c>
      <c r="D30" t="s">
        <v>10</v>
      </c>
      <c r="E30">
        <v>6.7400000000000002E-2</v>
      </c>
      <c r="F30">
        <v>8.8499999999999995E-2</v>
      </c>
      <c r="G30">
        <v>0.105</v>
      </c>
      <c r="H30">
        <v>0.11600000000000001</v>
      </c>
      <c r="I30">
        <v>0.129</v>
      </c>
      <c r="J30">
        <v>0.14299999999999999</v>
      </c>
      <c r="K30">
        <v>0.112</v>
      </c>
      <c r="L30">
        <v>0.12</v>
      </c>
      <c r="M30" t="s">
        <v>7</v>
      </c>
    </row>
    <row r="31" spans="2:13" x14ac:dyDescent="0.25">
      <c r="B31" t="s">
        <v>123</v>
      </c>
      <c r="C31" t="s">
        <v>3</v>
      </c>
      <c r="D31" t="s">
        <v>11</v>
      </c>
      <c r="E31">
        <v>0.91</v>
      </c>
      <c r="F31">
        <v>1.06</v>
      </c>
      <c r="G31">
        <v>1.06</v>
      </c>
      <c r="H31">
        <v>1.06</v>
      </c>
      <c r="I31">
        <v>1.06</v>
      </c>
      <c r="J31">
        <v>1.06</v>
      </c>
      <c r="K31">
        <v>1.05</v>
      </c>
      <c r="L31">
        <v>1.05</v>
      </c>
      <c r="M31" t="s">
        <v>7</v>
      </c>
    </row>
    <row r="32" spans="2:13" x14ac:dyDescent="0.25">
      <c r="B32" t="s">
        <v>123</v>
      </c>
      <c r="C32" t="s">
        <v>3</v>
      </c>
      <c r="D32" t="s">
        <v>12</v>
      </c>
      <c r="E32">
        <v>0</v>
      </c>
      <c r="F32">
        <v>3.8900000000000002E-4</v>
      </c>
      <c r="G32">
        <v>4.9299999999999995E-4</v>
      </c>
      <c r="H32">
        <v>8.3900000000000001E-4</v>
      </c>
      <c r="I32">
        <v>1.25E-3</v>
      </c>
      <c r="J32">
        <v>1.9E-3</v>
      </c>
      <c r="K32">
        <v>2.7599999999999999E-3</v>
      </c>
      <c r="L32">
        <v>4.3299999999999996E-3</v>
      </c>
      <c r="M32" t="s">
        <v>7</v>
      </c>
    </row>
    <row r="33" spans="2:13" x14ac:dyDescent="0.25">
      <c r="B33" t="s">
        <v>123</v>
      </c>
      <c r="C33" t="s">
        <v>3</v>
      </c>
      <c r="D33" t="s">
        <v>13</v>
      </c>
      <c r="E33">
        <v>0.13900000000000001</v>
      </c>
      <c r="F33">
        <v>6.4500000000000002E-2</v>
      </c>
      <c r="G33">
        <v>5.9799999999999999E-2</v>
      </c>
      <c r="H33">
        <v>5.1400000000000001E-2</v>
      </c>
      <c r="I33">
        <v>4.6699999999999998E-2</v>
      </c>
      <c r="J33">
        <v>4.36E-2</v>
      </c>
      <c r="K33">
        <v>4.2599999999999999E-2</v>
      </c>
      <c r="L33">
        <v>4.2900000000000001E-2</v>
      </c>
      <c r="M33" t="s">
        <v>7</v>
      </c>
    </row>
    <row r="34" spans="2:13" x14ac:dyDescent="0.25">
      <c r="B34" t="s">
        <v>123</v>
      </c>
      <c r="C34" t="s">
        <v>3</v>
      </c>
      <c r="D34" t="s">
        <v>14</v>
      </c>
      <c r="E34">
        <v>0.11600000000000001</v>
      </c>
      <c r="F34">
        <v>0.73</v>
      </c>
      <c r="G34">
        <v>1.04</v>
      </c>
      <c r="H34">
        <v>1.62</v>
      </c>
      <c r="I34">
        <v>2.17</v>
      </c>
      <c r="J34">
        <v>2.71</v>
      </c>
      <c r="K34">
        <v>3.25</v>
      </c>
      <c r="L34">
        <v>3.43</v>
      </c>
      <c r="M34" t="s">
        <v>7</v>
      </c>
    </row>
    <row r="35" spans="2:13" x14ac:dyDescent="0.25">
      <c r="B35" t="s">
        <v>123</v>
      </c>
      <c r="C35" t="s">
        <v>3</v>
      </c>
      <c r="D35" t="s">
        <v>15</v>
      </c>
      <c r="E35">
        <v>0</v>
      </c>
      <c r="F35">
        <v>2.6800000000000001E-2</v>
      </c>
      <c r="G35">
        <v>5.57E-2</v>
      </c>
      <c r="H35">
        <v>0.10299999999999999</v>
      </c>
      <c r="I35">
        <v>0.11700000000000001</v>
      </c>
      <c r="J35">
        <v>0.124</v>
      </c>
      <c r="K35">
        <v>0.13200000000000001</v>
      </c>
      <c r="L35">
        <v>0.16</v>
      </c>
      <c r="M35" t="s">
        <v>7</v>
      </c>
    </row>
    <row r="36" spans="2:13" x14ac:dyDescent="0.25">
      <c r="B36" t="s">
        <v>123</v>
      </c>
      <c r="C36" t="s">
        <v>3</v>
      </c>
      <c r="D36" t="s">
        <v>16</v>
      </c>
      <c r="E36">
        <v>0</v>
      </c>
      <c r="F36">
        <v>0</v>
      </c>
      <c r="G36">
        <v>1.89E-2</v>
      </c>
      <c r="H36">
        <v>7.2999999999999995E-2</v>
      </c>
      <c r="I36">
        <v>0.16400000000000001</v>
      </c>
      <c r="J36">
        <v>0.28599999999999998</v>
      </c>
      <c r="K36">
        <v>0.44800000000000001</v>
      </c>
      <c r="L36">
        <v>0.621</v>
      </c>
      <c r="M36" t="s">
        <v>7</v>
      </c>
    </row>
    <row r="37" spans="2:13" x14ac:dyDescent="0.25">
      <c r="B37" t="s">
        <v>123</v>
      </c>
      <c r="C37" t="s">
        <v>3</v>
      </c>
      <c r="D37" t="s">
        <v>17</v>
      </c>
      <c r="E37">
        <v>0.69499999999999995</v>
      </c>
      <c r="F37">
        <v>1.5</v>
      </c>
      <c r="G37">
        <v>1.87</v>
      </c>
      <c r="H37">
        <v>2.3199999999999998</v>
      </c>
      <c r="I37">
        <v>2.85</v>
      </c>
      <c r="J37">
        <v>3.36</v>
      </c>
      <c r="K37">
        <v>3.51</v>
      </c>
      <c r="L37">
        <v>3.78</v>
      </c>
      <c r="M37" t="s">
        <v>7</v>
      </c>
    </row>
    <row r="38" spans="2:13" x14ac:dyDescent="0.25">
      <c r="B38" t="s">
        <v>123</v>
      </c>
      <c r="C38" t="s">
        <v>3</v>
      </c>
      <c r="D38" t="s">
        <v>18</v>
      </c>
      <c r="E38">
        <v>2.99</v>
      </c>
      <c r="F38">
        <v>2.92</v>
      </c>
      <c r="G38">
        <v>2.79</v>
      </c>
      <c r="H38">
        <v>2.68</v>
      </c>
      <c r="I38">
        <v>2.25</v>
      </c>
      <c r="J38">
        <v>1.79</v>
      </c>
      <c r="K38">
        <v>1.36</v>
      </c>
      <c r="L38">
        <v>0.86799999999999999</v>
      </c>
      <c r="M38" t="s">
        <v>7</v>
      </c>
    </row>
    <row r="39" spans="2:13" x14ac:dyDescent="0.25">
      <c r="B39" t="s">
        <v>123</v>
      </c>
      <c r="C39" t="s">
        <v>3</v>
      </c>
      <c r="D39" t="s">
        <v>19</v>
      </c>
      <c r="E39">
        <v>1.2800000000000001E-2</v>
      </c>
      <c r="F39">
        <v>0.06</v>
      </c>
      <c r="G39">
        <v>8.5099999999999995E-2</v>
      </c>
      <c r="H39">
        <v>0.128</v>
      </c>
      <c r="I39">
        <v>0.17299999999999999</v>
      </c>
      <c r="J39">
        <v>0.224</v>
      </c>
      <c r="K39">
        <v>0.30599999999999999</v>
      </c>
      <c r="L39">
        <v>0.34699999999999998</v>
      </c>
      <c r="M39" t="s">
        <v>7</v>
      </c>
    </row>
    <row r="40" spans="2:13" x14ac:dyDescent="0.25">
      <c r="B40" t="s">
        <v>70</v>
      </c>
      <c r="C40" t="s">
        <v>3</v>
      </c>
      <c r="D40" t="s">
        <v>6</v>
      </c>
      <c r="E40">
        <v>0.24</v>
      </c>
      <c r="F40">
        <v>0.20699999999999999</v>
      </c>
      <c r="G40">
        <v>0.17</v>
      </c>
      <c r="H40">
        <v>0.16600000000000001</v>
      </c>
      <c r="I40">
        <v>0.17799999999999999</v>
      </c>
      <c r="J40">
        <v>0.188</v>
      </c>
      <c r="K40">
        <v>0.20699999999999999</v>
      </c>
      <c r="L40">
        <v>0.23100000000000001</v>
      </c>
      <c r="M40" t="s">
        <v>7</v>
      </c>
    </row>
    <row r="41" spans="2:13" x14ac:dyDescent="0.25">
      <c r="B41" t="s">
        <v>70</v>
      </c>
      <c r="C41" t="s">
        <v>3</v>
      </c>
      <c r="D41" t="s">
        <v>8</v>
      </c>
      <c r="E41">
        <v>5.3</v>
      </c>
      <c r="F41">
        <v>2.69</v>
      </c>
      <c r="G41">
        <v>2.64</v>
      </c>
      <c r="H41">
        <v>2.08</v>
      </c>
      <c r="I41">
        <v>1.79</v>
      </c>
      <c r="J41">
        <v>1.64</v>
      </c>
      <c r="K41">
        <v>1.42</v>
      </c>
      <c r="L41">
        <v>1.1299999999999999</v>
      </c>
      <c r="M41" t="s">
        <v>7</v>
      </c>
    </row>
    <row r="42" spans="2:13" x14ac:dyDescent="0.25">
      <c r="B42" t="s">
        <v>70</v>
      </c>
      <c r="C42" t="s">
        <v>3</v>
      </c>
      <c r="D42" t="s">
        <v>9</v>
      </c>
      <c r="E42">
        <v>4.99</v>
      </c>
      <c r="F42">
        <v>6.52</v>
      </c>
      <c r="G42">
        <v>6.35</v>
      </c>
      <c r="H42">
        <v>6.76</v>
      </c>
      <c r="I42">
        <v>7.27</v>
      </c>
      <c r="J42">
        <v>7.79</v>
      </c>
      <c r="K42">
        <v>8.4499999999999993</v>
      </c>
      <c r="L42">
        <v>9.4499999999999993</v>
      </c>
      <c r="M42" t="s">
        <v>7</v>
      </c>
    </row>
    <row r="43" spans="2:13" x14ac:dyDescent="0.25">
      <c r="B43" t="s">
        <v>70</v>
      </c>
      <c r="C43" t="s">
        <v>3</v>
      </c>
      <c r="D43" t="s">
        <v>10</v>
      </c>
      <c r="E43">
        <v>6.7400000000000002E-2</v>
      </c>
      <c r="F43">
        <v>9.0700000000000003E-2</v>
      </c>
      <c r="G43">
        <v>0.11700000000000001</v>
      </c>
      <c r="H43">
        <v>0.13200000000000001</v>
      </c>
      <c r="I43">
        <v>0.14499999999999999</v>
      </c>
      <c r="J43">
        <v>0.161</v>
      </c>
      <c r="K43">
        <v>0.13</v>
      </c>
      <c r="L43">
        <v>0.13600000000000001</v>
      </c>
      <c r="M43" t="s">
        <v>7</v>
      </c>
    </row>
    <row r="44" spans="2:13" x14ac:dyDescent="0.25">
      <c r="B44" t="s">
        <v>70</v>
      </c>
      <c r="C44" t="s">
        <v>3</v>
      </c>
      <c r="D44" t="s">
        <v>11</v>
      </c>
      <c r="E44">
        <v>0.91</v>
      </c>
      <c r="F44">
        <v>1.06</v>
      </c>
      <c r="G44">
        <v>1.06</v>
      </c>
      <c r="H44">
        <v>1.06</v>
      </c>
      <c r="I44">
        <v>1.06</v>
      </c>
      <c r="J44">
        <v>1.06</v>
      </c>
      <c r="K44">
        <v>1.05</v>
      </c>
      <c r="L44">
        <v>1.05</v>
      </c>
      <c r="M44" t="s">
        <v>7</v>
      </c>
    </row>
    <row r="45" spans="2:13" x14ac:dyDescent="0.25">
      <c r="B45" t="s">
        <v>70</v>
      </c>
      <c r="C45" t="s">
        <v>3</v>
      </c>
      <c r="D45" t="s">
        <v>12</v>
      </c>
      <c r="E45">
        <v>0</v>
      </c>
      <c r="F45">
        <v>3.8900000000000002E-4</v>
      </c>
      <c r="G45">
        <v>1.9900000000000001E-4</v>
      </c>
      <c r="H45">
        <v>4.2099999999999999E-4</v>
      </c>
      <c r="I45">
        <v>6.4099999999999997E-4</v>
      </c>
      <c r="J45">
        <v>1.1299999999999999E-3</v>
      </c>
      <c r="K45">
        <v>1.6000000000000001E-3</v>
      </c>
      <c r="L45">
        <v>2.5500000000000002E-3</v>
      </c>
      <c r="M45" t="s">
        <v>7</v>
      </c>
    </row>
    <row r="46" spans="2:13" x14ac:dyDescent="0.25">
      <c r="B46" t="s">
        <v>70</v>
      </c>
      <c r="C46" t="s">
        <v>3</v>
      </c>
      <c r="D46" t="s">
        <v>13</v>
      </c>
      <c r="E46">
        <v>0.13900000000000001</v>
      </c>
      <c r="F46">
        <v>6.6600000000000006E-2</v>
      </c>
      <c r="G46">
        <v>4.1700000000000001E-2</v>
      </c>
      <c r="H46">
        <v>3.5900000000000001E-2</v>
      </c>
      <c r="I46">
        <v>3.4099999999999998E-2</v>
      </c>
      <c r="J46">
        <v>3.3000000000000002E-2</v>
      </c>
      <c r="K46">
        <v>3.2199999999999999E-2</v>
      </c>
      <c r="L46">
        <v>3.1699999999999999E-2</v>
      </c>
      <c r="M46" t="s">
        <v>7</v>
      </c>
    </row>
    <row r="47" spans="2:13" x14ac:dyDescent="0.25">
      <c r="B47" t="s">
        <v>70</v>
      </c>
      <c r="C47" t="s">
        <v>3</v>
      </c>
      <c r="D47" t="s">
        <v>14</v>
      </c>
      <c r="E47">
        <v>0.11600000000000001</v>
      </c>
      <c r="F47">
        <v>0.752</v>
      </c>
      <c r="G47">
        <v>1.67</v>
      </c>
      <c r="H47">
        <v>2.44</v>
      </c>
      <c r="I47">
        <v>2.99</v>
      </c>
      <c r="J47">
        <v>3.48</v>
      </c>
      <c r="K47">
        <v>4.0199999999999996</v>
      </c>
      <c r="L47">
        <v>4.3</v>
      </c>
      <c r="M47" t="s">
        <v>7</v>
      </c>
    </row>
    <row r="48" spans="2:13" x14ac:dyDescent="0.25">
      <c r="B48" t="s">
        <v>70</v>
      </c>
      <c r="C48" t="s">
        <v>3</v>
      </c>
      <c r="D48" t="s">
        <v>15</v>
      </c>
      <c r="E48">
        <v>0</v>
      </c>
      <c r="F48">
        <v>2.6800000000000001E-2</v>
      </c>
      <c r="G48">
        <v>8.7099999999999997E-2</v>
      </c>
      <c r="H48">
        <v>0.159</v>
      </c>
      <c r="I48">
        <v>0.16900000000000001</v>
      </c>
      <c r="J48">
        <v>0.20799999999999999</v>
      </c>
      <c r="K48">
        <v>0.23699999999999999</v>
      </c>
      <c r="L48">
        <v>0.28699999999999998</v>
      </c>
      <c r="M48" t="s">
        <v>7</v>
      </c>
    </row>
    <row r="49" spans="2:13" x14ac:dyDescent="0.25">
      <c r="B49" t="s">
        <v>70</v>
      </c>
      <c r="C49" t="s">
        <v>3</v>
      </c>
      <c r="D49" t="s">
        <v>16</v>
      </c>
      <c r="E49">
        <v>0</v>
      </c>
      <c r="F49">
        <v>0</v>
      </c>
      <c r="G49">
        <v>0.17100000000000001</v>
      </c>
      <c r="H49">
        <v>0.377</v>
      </c>
      <c r="I49">
        <v>0.747</v>
      </c>
      <c r="J49">
        <v>0.871</v>
      </c>
      <c r="K49">
        <v>1.03</v>
      </c>
      <c r="L49">
        <v>1.0900000000000001</v>
      </c>
      <c r="M49" t="s">
        <v>7</v>
      </c>
    </row>
    <row r="50" spans="2:13" x14ac:dyDescent="0.25">
      <c r="B50" t="s">
        <v>70</v>
      </c>
      <c r="C50" t="s">
        <v>3</v>
      </c>
      <c r="D50" t="s">
        <v>17</v>
      </c>
      <c r="E50">
        <v>0.69499999999999995</v>
      </c>
      <c r="F50">
        <v>1.57</v>
      </c>
      <c r="G50">
        <v>2.37</v>
      </c>
      <c r="H50">
        <v>3.08</v>
      </c>
      <c r="I50">
        <v>3.68</v>
      </c>
      <c r="J50">
        <v>4.25</v>
      </c>
      <c r="K50">
        <v>4.58</v>
      </c>
      <c r="L50">
        <v>5.07</v>
      </c>
      <c r="M50" t="s">
        <v>7</v>
      </c>
    </row>
    <row r="51" spans="2:13" x14ac:dyDescent="0.25">
      <c r="B51" t="s">
        <v>70</v>
      </c>
      <c r="C51" t="s">
        <v>3</v>
      </c>
      <c r="D51" t="s">
        <v>18</v>
      </c>
      <c r="E51">
        <v>2.99</v>
      </c>
      <c r="F51">
        <v>2.92</v>
      </c>
      <c r="G51">
        <v>2.79</v>
      </c>
      <c r="H51">
        <v>2.71</v>
      </c>
      <c r="I51">
        <v>2.29</v>
      </c>
      <c r="J51">
        <v>1.83</v>
      </c>
      <c r="K51">
        <v>1.44</v>
      </c>
      <c r="L51">
        <v>1.05</v>
      </c>
      <c r="M51" t="s">
        <v>7</v>
      </c>
    </row>
    <row r="52" spans="2:13" x14ac:dyDescent="0.25">
      <c r="B52" t="s">
        <v>70</v>
      </c>
      <c r="C52" t="s">
        <v>3</v>
      </c>
      <c r="D52" t="s">
        <v>19</v>
      </c>
      <c r="E52">
        <v>1.2800000000000001E-2</v>
      </c>
      <c r="F52">
        <v>6.2799999999999995E-2</v>
      </c>
      <c r="G52">
        <v>0.16</v>
      </c>
      <c r="H52">
        <v>0.27700000000000002</v>
      </c>
      <c r="I52">
        <v>0.39</v>
      </c>
      <c r="J52">
        <v>0.53500000000000003</v>
      </c>
      <c r="K52">
        <v>0.75800000000000001</v>
      </c>
      <c r="L52">
        <v>0.92700000000000005</v>
      </c>
      <c r="M52" t="s">
        <v>7</v>
      </c>
    </row>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218D-7380-49E2-95A6-35119F0F0E11}">
  <dimension ref="B29:M71"/>
  <sheetViews>
    <sheetView workbookViewId="0">
      <selection activeCell="A2" sqref="A2"/>
    </sheetView>
  </sheetViews>
  <sheetFormatPr defaultRowHeight="15" x14ac:dyDescent="0.25"/>
  <sheetData>
    <row r="29" spans="4:13" x14ac:dyDescent="0.25">
      <c r="D29" t="s">
        <v>5</v>
      </c>
      <c r="E29">
        <v>2015</v>
      </c>
      <c r="F29">
        <v>2020</v>
      </c>
      <c r="G29">
        <v>2025</v>
      </c>
      <c r="H29">
        <v>2030</v>
      </c>
      <c r="I29">
        <v>2035</v>
      </c>
      <c r="J29">
        <v>2040</v>
      </c>
      <c r="K29">
        <v>2045</v>
      </c>
      <c r="L29">
        <v>2050</v>
      </c>
      <c r="M29" t="s">
        <v>2</v>
      </c>
    </row>
    <row r="30" spans="4:13" x14ac:dyDescent="0.25">
      <c r="D30" t="s">
        <v>6</v>
      </c>
      <c r="E30">
        <f>E59-E46</f>
        <v>0</v>
      </c>
      <c r="F30">
        <f t="shared" ref="F30:L30" si="0">F59-F46</f>
        <v>4.9999999999999767E-3</v>
      </c>
      <c r="G30">
        <f t="shared" si="0"/>
        <v>-2.6999999999999996E-2</v>
      </c>
      <c r="H30">
        <f t="shared" si="0"/>
        <v>-3.8999999999999979E-2</v>
      </c>
      <c r="I30">
        <f t="shared" si="0"/>
        <v>-4.0000000000000008E-2</v>
      </c>
      <c r="J30">
        <f t="shared" si="0"/>
        <v>-4.1000000000000009E-2</v>
      </c>
      <c r="K30">
        <f t="shared" si="0"/>
        <v>-4.1000000000000009E-2</v>
      </c>
      <c r="L30">
        <f t="shared" si="0"/>
        <v>-4.5000000000000012E-2</v>
      </c>
      <c r="M30" t="s">
        <v>7</v>
      </c>
    </row>
    <row r="31" spans="4:13" x14ac:dyDescent="0.25">
      <c r="D31" t="s">
        <v>8</v>
      </c>
      <c r="E31">
        <f t="shared" ref="E31:L31" si="1">E60-E47</f>
        <v>0</v>
      </c>
      <c r="F31">
        <f t="shared" si="1"/>
        <v>-0.20000000000000018</v>
      </c>
      <c r="G31">
        <f t="shared" si="1"/>
        <v>-0.18999999999999995</v>
      </c>
      <c r="H31">
        <f t="shared" si="1"/>
        <v>-0.62999999999999989</v>
      </c>
      <c r="I31">
        <f t="shared" si="1"/>
        <v>-0.75</v>
      </c>
      <c r="J31">
        <f t="shared" si="1"/>
        <v>-0.67000000000000015</v>
      </c>
      <c r="K31">
        <f t="shared" si="1"/>
        <v>-0.5</v>
      </c>
      <c r="L31">
        <f t="shared" si="1"/>
        <v>-0.25</v>
      </c>
      <c r="M31" t="s">
        <v>7</v>
      </c>
    </row>
    <row r="32" spans="4:13" x14ac:dyDescent="0.25">
      <c r="D32" t="s">
        <v>9</v>
      </c>
      <c r="E32">
        <f t="shared" ref="E32:L32" si="2">E61-E48</f>
        <v>0</v>
      </c>
      <c r="F32">
        <f t="shared" si="2"/>
        <v>0.20999999999999996</v>
      </c>
      <c r="G32">
        <f t="shared" si="2"/>
        <v>-0.28000000000000025</v>
      </c>
      <c r="H32">
        <f t="shared" si="2"/>
        <v>-0.52000000000000046</v>
      </c>
      <c r="I32">
        <f t="shared" si="2"/>
        <v>-0.80000000000000071</v>
      </c>
      <c r="J32">
        <f t="shared" si="2"/>
        <v>-1.1399999999999997</v>
      </c>
      <c r="K32">
        <f t="shared" si="2"/>
        <v>-1.6500000000000004</v>
      </c>
      <c r="L32">
        <f t="shared" si="2"/>
        <v>-2.25</v>
      </c>
      <c r="M32" t="s">
        <v>7</v>
      </c>
    </row>
    <row r="33" spans="2:13" x14ac:dyDescent="0.25">
      <c r="D33" t="s">
        <v>10</v>
      </c>
      <c r="E33">
        <f t="shared" ref="E33:L33" si="3">E62-E49</f>
        <v>0</v>
      </c>
      <c r="F33">
        <f t="shared" si="3"/>
        <v>2.2000000000000075E-3</v>
      </c>
      <c r="G33">
        <f t="shared" si="3"/>
        <v>1.2000000000000011E-2</v>
      </c>
      <c r="H33">
        <f t="shared" si="3"/>
        <v>1.6E-2</v>
      </c>
      <c r="I33">
        <f t="shared" si="3"/>
        <v>1.5999999999999986E-2</v>
      </c>
      <c r="J33">
        <f t="shared" si="3"/>
        <v>1.8000000000000016E-2</v>
      </c>
      <c r="K33">
        <f t="shared" si="3"/>
        <v>1.8000000000000002E-2</v>
      </c>
      <c r="L33">
        <f t="shared" si="3"/>
        <v>1.6000000000000014E-2</v>
      </c>
      <c r="M33" t="s">
        <v>7</v>
      </c>
    </row>
    <row r="34" spans="2:13" x14ac:dyDescent="0.25">
      <c r="D34" t="s">
        <v>11</v>
      </c>
      <c r="E34">
        <f t="shared" ref="E34:L34" si="4">E63-E50</f>
        <v>0</v>
      </c>
      <c r="F34">
        <f t="shared" si="4"/>
        <v>0</v>
      </c>
      <c r="G34">
        <f t="shared" si="4"/>
        <v>0</v>
      </c>
      <c r="H34">
        <f t="shared" si="4"/>
        <v>0</v>
      </c>
      <c r="I34">
        <f t="shared" si="4"/>
        <v>0</v>
      </c>
      <c r="J34">
        <f t="shared" si="4"/>
        <v>0</v>
      </c>
      <c r="K34">
        <f t="shared" si="4"/>
        <v>0</v>
      </c>
      <c r="L34">
        <f t="shared" si="4"/>
        <v>0</v>
      </c>
      <c r="M34" t="s">
        <v>7</v>
      </c>
    </row>
    <row r="35" spans="2:13" x14ac:dyDescent="0.25">
      <c r="D35" t="s">
        <v>12</v>
      </c>
      <c r="E35">
        <f t="shared" ref="E35:L35" si="5">E64-E51</f>
        <v>0</v>
      </c>
      <c r="F35">
        <f t="shared" si="5"/>
        <v>0</v>
      </c>
      <c r="G35">
        <f t="shared" si="5"/>
        <v>-2.9399999999999994E-4</v>
      </c>
      <c r="H35">
        <f t="shared" si="5"/>
        <v>-4.1800000000000002E-4</v>
      </c>
      <c r="I35">
        <f t="shared" si="5"/>
        <v>-6.0900000000000006E-4</v>
      </c>
      <c r="J35">
        <f t="shared" si="5"/>
        <v>-7.7000000000000007E-4</v>
      </c>
      <c r="K35">
        <f t="shared" si="5"/>
        <v>-1.1599999999999998E-3</v>
      </c>
      <c r="L35">
        <f t="shared" si="5"/>
        <v>-1.7799999999999995E-3</v>
      </c>
      <c r="M35" t="s">
        <v>7</v>
      </c>
    </row>
    <row r="36" spans="2:13" x14ac:dyDescent="0.25">
      <c r="D36" t="s">
        <v>13</v>
      </c>
      <c r="E36">
        <f t="shared" ref="E36:L36" si="6">E65-E52</f>
        <v>0</v>
      </c>
      <c r="F36">
        <f t="shared" si="6"/>
        <v>2.1000000000000046E-3</v>
      </c>
      <c r="G36">
        <f t="shared" si="6"/>
        <v>-1.8099999999999998E-2</v>
      </c>
      <c r="H36">
        <f t="shared" si="6"/>
        <v>-1.55E-2</v>
      </c>
      <c r="I36">
        <f t="shared" si="6"/>
        <v>-1.26E-2</v>
      </c>
      <c r="J36">
        <f t="shared" si="6"/>
        <v>-1.0599999999999998E-2</v>
      </c>
      <c r="K36">
        <f t="shared" si="6"/>
        <v>-1.04E-2</v>
      </c>
      <c r="L36">
        <f t="shared" si="6"/>
        <v>-1.1200000000000002E-2</v>
      </c>
      <c r="M36" t="s">
        <v>7</v>
      </c>
    </row>
    <row r="37" spans="2:13" x14ac:dyDescent="0.25">
      <c r="D37" t="s">
        <v>14</v>
      </c>
      <c r="E37">
        <f t="shared" ref="E37:L37" si="7">E66-E53</f>
        <v>0</v>
      </c>
      <c r="F37">
        <f t="shared" si="7"/>
        <v>2.200000000000002E-2</v>
      </c>
      <c r="G37">
        <f t="shared" si="7"/>
        <v>0.62999999999999989</v>
      </c>
      <c r="H37">
        <f t="shared" si="7"/>
        <v>0.81999999999999984</v>
      </c>
      <c r="I37">
        <f t="shared" si="7"/>
        <v>0.82000000000000028</v>
      </c>
      <c r="J37">
        <f t="shared" si="7"/>
        <v>0.77</v>
      </c>
      <c r="K37">
        <f t="shared" si="7"/>
        <v>0.76999999999999957</v>
      </c>
      <c r="L37">
        <f t="shared" si="7"/>
        <v>0.86999999999999966</v>
      </c>
      <c r="M37" t="s">
        <v>7</v>
      </c>
    </row>
    <row r="38" spans="2:13" x14ac:dyDescent="0.25">
      <c r="D38" t="s">
        <v>15</v>
      </c>
      <c r="E38">
        <f t="shared" ref="E38:L38" si="8">E67-E54</f>
        <v>0</v>
      </c>
      <c r="F38">
        <f t="shared" si="8"/>
        <v>0</v>
      </c>
      <c r="G38">
        <f t="shared" si="8"/>
        <v>3.1399999999999997E-2</v>
      </c>
      <c r="H38">
        <f t="shared" si="8"/>
        <v>5.6000000000000008E-2</v>
      </c>
      <c r="I38">
        <f t="shared" si="8"/>
        <v>5.2000000000000005E-2</v>
      </c>
      <c r="J38">
        <f t="shared" si="8"/>
        <v>8.3999999999999991E-2</v>
      </c>
      <c r="K38">
        <f t="shared" si="8"/>
        <v>0.10499999999999998</v>
      </c>
      <c r="L38">
        <f t="shared" si="8"/>
        <v>0.12699999999999997</v>
      </c>
      <c r="M38" t="s">
        <v>7</v>
      </c>
    </row>
    <row r="39" spans="2:13" x14ac:dyDescent="0.25">
      <c r="D39" t="s">
        <v>16</v>
      </c>
      <c r="E39">
        <f t="shared" ref="E39:L39" si="9">E68-E55</f>
        <v>0</v>
      </c>
      <c r="F39">
        <f t="shared" si="9"/>
        <v>0</v>
      </c>
      <c r="G39">
        <f t="shared" si="9"/>
        <v>0.15210000000000001</v>
      </c>
      <c r="H39">
        <f t="shared" si="9"/>
        <v>0.30399999999999999</v>
      </c>
      <c r="I39">
        <f t="shared" si="9"/>
        <v>0.58299999999999996</v>
      </c>
      <c r="J39">
        <f t="shared" si="9"/>
        <v>0.58499999999999996</v>
      </c>
      <c r="K39">
        <f t="shared" si="9"/>
        <v>0.58200000000000007</v>
      </c>
      <c r="L39">
        <f t="shared" si="9"/>
        <v>0.46900000000000008</v>
      </c>
      <c r="M39" t="s">
        <v>7</v>
      </c>
    </row>
    <row r="40" spans="2:13" x14ac:dyDescent="0.25">
      <c r="D40" t="s">
        <v>17</v>
      </c>
      <c r="E40">
        <f t="shared" ref="E40:L40" si="10">E69-E56</f>
        <v>0</v>
      </c>
      <c r="F40">
        <f t="shared" si="10"/>
        <v>7.0000000000000062E-2</v>
      </c>
      <c r="G40">
        <f t="shared" si="10"/>
        <v>0.5</v>
      </c>
      <c r="H40">
        <f t="shared" si="10"/>
        <v>0.76000000000000023</v>
      </c>
      <c r="I40">
        <f t="shared" si="10"/>
        <v>0.83000000000000007</v>
      </c>
      <c r="J40">
        <f t="shared" si="10"/>
        <v>0.89000000000000012</v>
      </c>
      <c r="K40">
        <f t="shared" si="10"/>
        <v>1.0700000000000003</v>
      </c>
      <c r="L40">
        <f t="shared" si="10"/>
        <v>1.2900000000000005</v>
      </c>
      <c r="M40" t="s">
        <v>7</v>
      </c>
    </row>
    <row r="41" spans="2:13" x14ac:dyDescent="0.25">
      <c r="D41" t="s">
        <v>18</v>
      </c>
      <c r="E41">
        <f t="shared" ref="E41:L41" si="11">E70-E57</f>
        <v>0</v>
      </c>
      <c r="F41">
        <f t="shared" si="11"/>
        <v>0</v>
      </c>
      <c r="G41">
        <f t="shared" si="11"/>
        <v>0</v>
      </c>
      <c r="H41">
        <f t="shared" si="11"/>
        <v>2.9999999999999805E-2</v>
      </c>
      <c r="I41">
        <f t="shared" si="11"/>
        <v>4.0000000000000036E-2</v>
      </c>
      <c r="J41">
        <f t="shared" si="11"/>
        <v>4.0000000000000036E-2</v>
      </c>
      <c r="K41">
        <f t="shared" si="11"/>
        <v>7.9999999999999849E-2</v>
      </c>
      <c r="L41">
        <f t="shared" si="11"/>
        <v>0.18200000000000005</v>
      </c>
      <c r="M41" t="s">
        <v>7</v>
      </c>
    </row>
    <row r="42" spans="2:13" x14ac:dyDescent="0.25">
      <c r="D42" t="s">
        <v>19</v>
      </c>
      <c r="E42">
        <f t="shared" ref="E42:L42" si="12">E71-E58</f>
        <v>0</v>
      </c>
      <c r="F42">
        <f t="shared" si="12"/>
        <v>2.7999999999999969E-3</v>
      </c>
      <c r="G42">
        <f t="shared" si="12"/>
        <v>7.4900000000000008E-2</v>
      </c>
      <c r="H42">
        <f t="shared" si="12"/>
        <v>0.14900000000000002</v>
      </c>
      <c r="I42">
        <f t="shared" si="12"/>
        <v>0.21700000000000003</v>
      </c>
      <c r="J42">
        <f t="shared" si="12"/>
        <v>0.31100000000000005</v>
      </c>
      <c r="K42">
        <f t="shared" si="12"/>
        <v>0.45200000000000001</v>
      </c>
      <c r="L42">
        <f t="shared" si="12"/>
        <v>0.58000000000000007</v>
      </c>
      <c r="M42" t="s">
        <v>7</v>
      </c>
    </row>
    <row r="45" spans="2:13" x14ac:dyDescent="0.25">
      <c r="B45" t="s">
        <v>0</v>
      </c>
      <c r="C45" t="s">
        <v>1</v>
      </c>
      <c r="D45" t="s">
        <v>5</v>
      </c>
      <c r="E45">
        <v>2015</v>
      </c>
      <c r="F45">
        <v>2020</v>
      </c>
      <c r="G45">
        <v>2025</v>
      </c>
      <c r="H45">
        <v>2030</v>
      </c>
      <c r="I45">
        <v>2035</v>
      </c>
      <c r="J45">
        <v>2040</v>
      </c>
      <c r="K45">
        <v>2045</v>
      </c>
      <c r="L45">
        <v>2050</v>
      </c>
      <c r="M45" t="s">
        <v>2</v>
      </c>
    </row>
    <row r="46" spans="2:13" x14ac:dyDescent="0.25">
      <c r="B46" t="s">
        <v>123</v>
      </c>
      <c r="C46" t="s">
        <v>3</v>
      </c>
      <c r="D46" t="s">
        <v>6</v>
      </c>
      <c r="E46">
        <v>0.24</v>
      </c>
      <c r="F46">
        <v>0.20200000000000001</v>
      </c>
      <c r="G46">
        <v>0.19700000000000001</v>
      </c>
      <c r="H46">
        <v>0.20499999999999999</v>
      </c>
      <c r="I46">
        <v>0.218</v>
      </c>
      <c r="J46">
        <v>0.22900000000000001</v>
      </c>
      <c r="K46">
        <v>0.248</v>
      </c>
      <c r="L46">
        <v>0.27600000000000002</v>
      </c>
      <c r="M46" t="s">
        <v>7</v>
      </c>
    </row>
    <row r="47" spans="2:13" x14ac:dyDescent="0.25">
      <c r="B47" t="s">
        <v>123</v>
      </c>
      <c r="C47" t="s">
        <v>3</v>
      </c>
      <c r="D47" t="s">
        <v>8</v>
      </c>
      <c r="E47">
        <v>5.3</v>
      </c>
      <c r="F47">
        <v>2.89</v>
      </c>
      <c r="G47">
        <v>2.83</v>
      </c>
      <c r="H47">
        <v>2.71</v>
      </c>
      <c r="I47">
        <v>2.54</v>
      </c>
      <c r="J47">
        <v>2.31</v>
      </c>
      <c r="K47">
        <v>1.92</v>
      </c>
      <c r="L47">
        <v>1.38</v>
      </c>
      <c r="M47" t="s">
        <v>7</v>
      </c>
    </row>
    <row r="48" spans="2:13" x14ac:dyDescent="0.25">
      <c r="B48" t="s">
        <v>123</v>
      </c>
      <c r="C48" t="s">
        <v>3</v>
      </c>
      <c r="D48" t="s">
        <v>9</v>
      </c>
      <c r="E48">
        <v>4.99</v>
      </c>
      <c r="F48">
        <v>6.31</v>
      </c>
      <c r="G48">
        <v>6.63</v>
      </c>
      <c r="H48">
        <v>7.28</v>
      </c>
      <c r="I48">
        <v>8.07</v>
      </c>
      <c r="J48">
        <v>8.93</v>
      </c>
      <c r="K48">
        <v>10.1</v>
      </c>
      <c r="L48">
        <v>11.7</v>
      </c>
      <c r="M48" t="s">
        <v>7</v>
      </c>
    </row>
    <row r="49" spans="2:13" x14ac:dyDescent="0.25">
      <c r="B49" t="s">
        <v>123</v>
      </c>
      <c r="C49" t="s">
        <v>3</v>
      </c>
      <c r="D49" t="s">
        <v>10</v>
      </c>
      <c r="E49">
        <v>6.7400000000000002E-2</v>
      </c>
      <c r="F49">
        <v>8.8499999999999995E-2</v>
      </c>
      <c r="G49">
        <v>0.105</v>
      </c>
      <c r="H49">
        <v>0.11600000000000001</v>
      </c>
      <c r="I49">
        <v>0.129</v>
      </c>
      <c r="J49">
        <v>0.14299999999999999</v>
      </c>
      <c r="K49">
        <v>0.112</v>
      </c>
      <c r="L49">
        <v>0.12</v>
      </c>
      <c r="M49" t="s">
        <v>7</v>
      </c>
    </row>
    <row r="50" spans="2:13" x14ac:dyDescent="0.25">
      <c r="B50" t="s">
        <v>123</v>
      </c>
      <c r="C50" t="s">
        <v>3</v>
      </c>
      <c r="D50" t="s">
        <v>11</v>
      </c>
      <c r="E50">
        <v>0.91</v>
      </c>
      <c r="F50">
        <v>1.06</v>
      </c>
      <c r="G50">
        <v>1.06</v>
      </c>
      <c r="H50">
        <v>1.06</v>
      </c>
      <c r="I50">
        <v>1.06</v>
      </c>
      <c r="J50">
        <v>1.06</v>
      </c>
      <c r="K50">
        <v>1.05</v>
      </c>
      <c r="L50">
        <v>1.05</v>
      </c>
      <c r="M50" t="s">
        <v>7</v>
      </c>
    </row>
    <row r="51" spans="2:13" x14ac:dyDescent="0.25">
      <c r="B51" t="s">
        <v>123</v>
      </c>
      <c r="C51" t="s">
        <v>3</v>
      </c>
      <c r="D51" t="s">
        <v>12</v>
      </c>
      <c r="E51">
        <v>0</v>
      </c>
      <c r="F51">
        <v>3.8900000000000002E-4</v>
      </c>
      <c r="G51">
        <v>4.9299999999999995E-4</v>
      </c>
      <c r="H51">
        <v>8.3900000000000001E-4</v>
      </c>
      <c r="I51">
        <v>1.25E-3</v>
      </c>
      <c r="J51">
        <v>1.9E-3</v>
      </c>
      <c r="K51">
        <v>2.7599999999999999E-3</v>
      </c>
      <c r="L51">
        <v>4.3299999999999996E-3</v>
      </c>
      <c r="M51" t="s">
        <v>7</v>
      </c>
    </row>
    <row r="52" spans="2:13" x14ac:dyDescent="0.25">
      <c r="B52" t="s">
        <v>123</v>
      </c>
      <c r="C52" t="s">
        <v>3</v>
      </c>
      <c r="D52" t="s">
        <v>13</v>
      </c>
      <c r="E52">
        <v>0.13900000000000001</v>
      </c>
      <c r="F52">
        <v>6.4500000000000002E-2</v>
      </c>
      <c r="G52">
        <v>5.9799999999999999E-2</v>
      </c>
      <c r="H52">
        <v>5.1400000000000001E-2</v>
      </c>
      <c r="I52">
        <v>4.6699999999999998E-2</v>
      </c>
      <c r="J52">
        <v>4.36E-2</v>
      </c>
      <c r="K52">
        <v>4.2599999999999999E-2</v>
      </c>
      <c r="L52">
        <v>4.2900000000000001E-2</v>
      </c>
      <c r="M52" t="s">
        <v>7</v>
      </c>
    </row>
    <row r="53" spans="2:13" x14ac:dyDescent="0.25">
      <c r="B53" t="s">
        <v>123</v>
      </c>
      <c r="C53" t="s">
        <v>3</v>
      </c>
      <c r="D53" t="s">
        <v>14</v>
      </c>
      <c r="E53">
        <v>0.11600000000000001</v>
      </c>
      <c r="F53">
        <v>0.73</v>
      </c>
      <c r="G53">
        <v>1.04</v>
      </c>
      <c r="H53">
        <v>1.62</v>
      </c>
      <c r="I53">
        <v>2.17</v>
      </c>
      <c r="J53">
        <v>2.71</v>
      </c>
      <c r="K53">
        <v>3.25</v>
      </c>
      <c r="L53">
        <v>3.43</v>
      </c>
      <c r="M53" t="s">
        <v>7</v>
      </c>
    </row>
    <row r="54" spans="2:13" x14ac:dyDescent="0.25">
      <c r="B54" t="s">
        <v>123</v>
      </c>
      <c r="C54" t="s">
        <v>3</v>
      </c>
      <c r="D54" t="s">
        <v>15</v>
      </c>
      <c r="E54">
        <v>0</v>
      </c>
      <c r="F54">
        <v>2.6800000000000001E-2</v>
      </c>
      <c r="G54">
        <v>5.57E-2</v>
      </c>
      <c r="H54">
        <v>0.10299999999999999</v>
      </c>
      <c r="I54">
        <v>0.11700000000000001</v>
      </c>
      <c r="J54">
        <v>0.124</v>
      </c>
      <c r="K54">
        <v>0.13200000000000001</v>
      </c>
      <c r="L54">
        <v>0.16</v>
      </c>
      <c r="M54" t="s">
        <v>7</v>
      </c>
    </row>
    <row r="55" spans="2:13" x14ac:dyDescent="0.25">
      <c r="B55" t="s">
        <v>123</v>
      </c>
      <c r="C55" t="s">
        <v>3</v>
      </c>
      <c r="D55" t="s">
        <v>16</v>
      </c>
      <c r="E55">
        <v>0</v>
      </c>
      <c r="F55">
        <v>0</v>
      </c>
      <c r="G55">
        <v>1.89E-2</v>
      </c>
      <c r="H55">
        <v>7.2999999999999995E-2</v>
      </c>
      <c r="I55">
        <v>0.16400000000000001</v>
      </c>
      <c r="J55">
        <v>0.28599999999999998</v>
      </c>
      <c r="K55">
        <v>0.44800000000000001</v>
      </c>
      <c r="L55">
        <v>0.621</v>
      </c>
      <c r="M55" t="s">
        <v>7</v>
      </c>
    </row>
    <row r="56" spans="2:13" x14ac:dyDescent="0.25">
      <c r="B56" t="s">
        <v>123</v>
      </c>
      <c r="C56" t="s">
        <v>3</v>
      </c>
      <c r="D56" t="s">
        <v>17</v>
      </c>
      <c r="E56">
        <v>0.69499999999999995</v>
      </c>
      <c r="F56">
        <v>1.5</v>
      </c>
      <c r="G56">
        <v>1.87</v>
      </c>
      <c r="H56">
        <v>2.3199999999999998</v>
      </c>
      <c r="I56">
        <v>2.85</v>
      </c>
      <c r="J56">
        <v>3.36</v>
      </c>
      <c r="K56">
        <v>3.51</v>
      </c>
      <c r="L56">
        <v>3.78</v>
      </c>
      <c r="M56" t="s">
        <v>7</v>
      </c>
    </row>
    <row r="57" spans="2:13" x14ac:dyDescent="0.25">
      <c r="B57" t="s">
        <v>123</v>
      </c>
      <c r="C57" t="s">
        <v>3</v>
      </c>
      <c r="D57" t="s">
        <v>18</v>
      </c>
      <c r="E57">
        <v>2.99</v>
      </c>
      <c r="F57">
        <v>2.92</v>
      </c>
      <c r="G57">
        <v>2.79</v>
      </c>
      <c r="H57">
        <v>2.68</v>
      </c>
      <c r="I57">
        <v>2.25</v>
      </c>
      <c r="J57">
        <v>1.79</v>
      </c>
      <c r="K57">
        <v>1.36</v>
      </c>
      <c r="L57">
        <v>0.86799999999999999</v>
      </c>
      <c r="M57" t="s">
        <v>7</v>
      </c>
    </row>
    <row r="58" spans="2:13" x14ac:dyDescent="0.25">
      <c r="B58" t="s">
        <v>123</v>
      </c>
      <c r="C58" t="s">
        <v>3</v>
      </c>
      <c r="D58" t="s">
        <v>19</v>
      </c>
      <c r="E58">
        <v>1.2800000000000001E-2</v>
      </c>
      <c r="F58">
        <v>0.06</v>
      </c>
      <c r="G58">
        <v>8.5099999999999995E-2</v>
      </c>
      <c r="H58">
        <v>0.128</v>
      </c>
      <c r="I58">
        <v>0.17299999999999999</v>
      </c>
      <c r="J58">
        <v>0.224</v>
      </c>
      <c r="K58">
        <v>0.30599999999999999</v>
      </c>
      <c r="L58">
        <v>0.34699999999999998</v>
      </c>
      <c r="M58" t="s">
        <v>7</v>
      </c>
    </row>
    <row r="59" spans="2:13" x14ac:dyDescent="0.25">
      <c r="B59" t="s">
        <v>70</v>
      </c>
      <c r="C59" t="s">
        <v>3</v>
      </c>
      <c r="D59" t="s">
        <v>6</v>
      </c>
      <c r="E59">
        <v>0.24</v>
      </c>
      <c r="F59">
        <v>0.20699999999999999</v>
      </c>
      <c r="G59">
        <v>0.17</v>
      </c>
      <c r="H59">
        <v>0.16600000000000001</v>
      </c>
      <c r="I59">
        <v>0.17799999999999999</v>
      </c>
      <c r="J59">
        <v>0.188</v>
      </c>
      <c r="K59">
        <v>0.20699999999999999</v>
      </c>
      <c r="L59">
        <v>0.23100000000000001</v>
      </c>
      <c r="M59" t="s">
        <v>7</v>
      </c>
    </row>
    <row r="60" spans="2:13" x14ac:dyDescent="0.25">
      <c r="B60" t="s">
        <v>70</v>
      </c>
      <c r="C60" t="s">
        <v>3</v>
      </c>
      <c r="D60" t="s">
        <v>8</v>
      </c>
      <c r="E60">
        <v>5.3</v>
      </c>
      <c r="F60">
        <v>2.69</v>
      </c>
      <c r="G60">
        <v>2.64</v>
      </c>
      <c r="H60">
        <v>2.08</v>
      </c>
      <c r="I60">
        <v>1.79</v>
      </c>
      <c r="J60">
        <v>1.64</v>
      </c>
      <c r="K60">
        <v>1.42</v>
      </c>
      <c r="L60">
        <v>1.1299999999999999</v>
      </c>
      <c r="M60" t="s">
        <v>7</v>
      </c>
    </row>
    <row r="61" spans="2:13" x14ac:dyDescent="0.25">
      <c r="B61" t="s">
        <v>70</v>
      </c>
      <c r="C61" t="s">
        <v>3</v>
      </c>
      <c r="D61" t="s">
        <v>9</v>
      </c>
      <c r="E61">
        <v>4.99</v>
      </c>
      <c r="F61">
        <v>6.52</v>
      </c>
      <c r="G61">
        <v>6.35</v>
      </c>
      <c r="H61">
        <v>6.76</v>
      </c>
      <c r="I61">
        <v>7.27</v>
      </c>
      <c r="J61">
        <v>7.79</v>
      </c>
      <c r="K61">
        <v>8.4499999999999993</v>
      </c>
      <c r="L61">
        <v>9.4499999999999993</v>
      </c>
      <c r="M61" t="s">
        <v>7</v>
      </c>
    </row>
    <row r="62" spans="2:13" x14ac:dyDescent="0.25">
      <c r="B62" t="s">
        <v>70</v>
      </c>
      <c r="C62" t="s">
        <v>3</v>
      </c>
      <c r="D62" t="s">
        <v>10</v>
      </c>
      <c r="E62">
        <v>6.7400000000000002E-2</v>
      </c>
      <c r="F62">
        <v>9.0700000000000003E-2</v>
      </c>
      <c r="G62">
        <v>0.11700000000000001</v>
      </c>
      <c r="H62">
        <v>0.13200000000000001</v>
      </c>
      <c r="I62">
        <v>0.14499999999999999</v>
      </c>
      <c r="J62">
        <v>0.161</v>
      </c>
      <c r="K62">
        <v>0.13</v>
      </c>
      <c r="L62">
        <v>0.13600000000000001</v>
      </c>
      <c r="M62" t="s">
        <v>7</v>
      </c>
    </row>
    <row r="63" spans="2:13" x14ac:dyDescent="0.25">
      <c r="B63" t="s">
        <v>70</v>
      </c>
      <c r="C63" t="s">
        <v>3</v>
      </c>
      <c r="D63" t="s">
        <v>11</v>
      </c>
      <c r="E63">
        <v>0.91</v>
      </c>
      <c r="F63">
        <v>1.06</v>
      </c>
      <c r="G63">
        <v>1.06</v>
      </c>
      <c r="H63">
        <v>1.06</v>
      </c>
      <c r="I63">
        <v>1.06</v>
      </c>
      <c r="J63">
        <v>1.06</v>
      </c>
      <c r="K63">
        <v>1.05</v>
      </c>
      <c r="L63">
        <v>1.05</v>
      </c>
      <c r="M63" t="s">
        <v>7</v>
      </c>
    </row>
    <row r="64" spans="2:13" x14ac:dyDescent="0.25">
      <c r="B64" t="s">
        <v>70</v>
      </c>
      <c r="C64" t="s">
        <v>3</v>
      </c>
      <c r="D64" t="s">
        <v>12</v>
      </c>
      <c r="E64">
        <v>0</v>
      </c>
      <c r="F64">
        <v>3.8900000000000002E-4</v>
      </c>
      <c r="G64">
        <v>1.9900000000000001E-4</v>
      </c>
      <c r="H64">
        <v>4.2099999999999999E-4</v>
      </c>
      <c r="I64">
        <v>6.4099999999999997E-4</v>
      </c>
      <c r="J64">
        <v>1.1299999999999999E-3</v>
      </c>
      <c r="K64">
        <v>1.6000000000000001E-3</v>
      </c>
      <c r="L64">
        <v>2.5500000000000002E-3</v>
      </c>
      <c r="M64" t="s">
        <v>7</v>
      </c>
    </row>
    <row r="65" spans="2:13" x14ac:dyDescent="0.25">
      <c r="B65" t="s">
        <v>70</v>
      </c>
      <c r="C65" t="s">
        <v>3</v>
      </c>
      <c r="D65" t="s">
        <v>13</v>
      </c>
      <c r="E65">
        <v>0.13900000000000001</v>
      </c>
      <c r="F65">
        <v>6.6600000000000006E-2</v>
      </c>
      <c r="G65">
        <v>4.1700000000000001E-2</v>
      </c>
      <c r="H65">
        <v>3.5900000000000001E-2</v>
      </c>
      <c r="I65">
        <v>3.4099999999999998E-2</v>
      </c>
      <c r="J65">
        <v>3.3000000000000002E-2</v>
      </c>
      <c r="K65">
        <v>3.2199999999999999E-2</v>
      </c>
      <c r="L65">
        <v>3.1699999999999999E-2</v>
      </c>
      <c r="M65" t="s">
        <v>7</v>
      </c>
    </row>
    <row r="66" spans="2:13" x14ac:dyDescent="0.25">
      <c r="B66" t="s">
        <v>70</v>
      </c>
      <c r="C66" t="s">
        <v>3</v>
      </c>
      <c r="D66" t="s">
        <v>14</v>
      </c>
      <c r="E66">
        <v>0.11600000000000001</v>
      </c>
      <c r="F66">
        <v>0.752</v>
      </c>
      <c r="G66">
        <v>1.67</v>
      </c>
      <c r="H66">
        <v>2.44</v>
      </c>
      <c r="I66">
        <v>2.99</v>
      </c>
      <c r="J66">
        <v>3.48</v>
      </c>
      <c r="K66">
        <v>4.0199999999999996</v>
      </c>
      <c r="L66">
        <v>4.3</v>
      </c>
      <c r="M66" t="s">
        <v>7</v>
      </c>
    </row>
    <row r="67" spans="2:13" x14ac:dyDescent="0.25">
      <c r="B67" t="s">
        <v>70</v>
      </c>
      <c r="C67" t="s">
        <v>3</v>
      </c>
      <c r="D67" t="s">
        <v>15</v>
      </c>
      <c r="E67">
        <v>0</v>
      </c>
      <c r="F67">
        <v>2.6800000000000001E-2</v>
      </c>
      <c r="G67">
        <v>8.7099999999999997E-2</v>
      </c>
      <c r="H67">
        <v>0.159</v>
      </c>
      <c r="I67">
        <v>0.16900000000000001</v>
      </c>
      <c r="J67">
        <v>0.20799999999999999</v>
      </c>
      <c r="K67">
        <v>0.23699999999999999</v>
      </c>
      <c r="L67">
        <v>0.28699999999999998</v>
      </c>
      <c r="M67" t="s">
        <v>7</v>
      </c>
    </row>
    <row r="68" spans="2:13" x14ac:dyDescent="0.25">
      <c r="B68" t="s">
        <v>70</v>
      </c>
      <c r="C68" t="s">
        <v>3</v>
      </c>
      <c r="D68" t="s">
        <v>16</v>
      </c>
      <c r="E68">
        <v>0</v>
      </c>
      <c r="F68">
        <v>0</v>
      </c>
      <c r="G68">
        <v>0.17100000000000001</v>
      </c>
      <c r="H68">
        <v>0.377</v>
      </c>
      <c r="I68">
        <v>0.747</v>
      </c>
      <c r="J68">
        <v>0.871</v>
      </c>
      <c r="K68">
        <v>1.03</v>
      </c>
      <c r="L68">
        <v>1.0900000000000001</v>
      </c>
      <c r="M68" t="s">
        <v>7</v>
      </c>
    </row>
    <row r="69" spans="2:13" x14ac:dyDescent="0.25">
      <c r="B69" t="s">
        <v>70</v>
      </c>
      <c r="C69" t="s">
        <v>3</v>
      </c>
      <c r="D69" t="s">
        <v>17</v>
      </c>
      <c r="E69">
        <v>0.69499999999999995</v>
      </c>
      <c r="F69">
        <v>1.57</v>
      </c>
      <c r="G69">
        <v>2.37</v>
      </c>
      <c r="H69">
        <v>3.08</v>
      </c>
      <c r="I69">
        <v>3.68</v>
      </c>
      <c r="J69">
        <v>4.25</v>
      </c>
      <c r="K69">
        <v>4.58</v>
      </c>
      <c r="L69">
        <v>5.07</v>
      </c>
      <c r="M69" t="s">
        <v>7</v>
      </c>
    </row>
    <row r="70" spans="2:13" x14ac:dyDescent="0.25">
      <c r="B70" t="s">
        <v>70</v>
      </c>
      <c r="C70" t="s">
        <v>3</v>
      </c>
      <c r="D70" t="s">
        <v>18</v>
      </c>
      <c r="E70">
        <v>2.99</v>
      </c>
      <c r="F70">
        <v>2.92</v>
      </c>
      <c r="G70">
        <v>2.79</v>
      </c>
      <c r="H70">
        <v>2.71</v>
      </c>
      <c r="I70">
        <v>2.29</v>
      </c>
      <c r="J70">
        <v>1.83</v>
      </c>
      <c r="K70">
        <v>1.44</v>
      </c>
      <c r="L70">
        <v>1.05</v>
      </c>
      <c r="M70" t="s">
        <v>7</v>
      </c>
    </row>
    <row r="71" spans="2:13" x14ac:dyDescent="0.25">
      <c r="B71" t="s">
        <v>70</v>
      </c>
      <c r="C71" t="s">
        <v>3</v>
      </c>
      <c r="D71" t="s">
        <v>19</v>
      </c>
      <c r="E71">
        <v>1.2800000000000001E-2</v>
      </c>
      <c r="F71">
        <v>6.2799999999999995E-2</v>
      </c>
      <c r="G71">
        <v>0.16</v>
      </c>
      <c r="H71">
        <v>0.27700000000000002</v>
      </c>
      <c r="I71">
        <v>0.39</v>
      </c>
      <c r="J71">
        <v>0.53500000000000003</v>
      </c>
      <c r="K71">
        <v>0.75800000000000001</v>
      </c>
      <c r="L71">
        <v>0.92700000000000005</v>
      </c>
      <c r="M71" t="s">
        <v>7</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A804D-AD0A-49A4-BAAA-4497746903DD}">
  <dimension ref="B26:C32"/>
  <sheetViews>
    <sheetView zoomScale="80" zoomScaleNormal="80" workbookViewId="0">
      <selection activeCell="F37" sqref="F37"/>
    </sheetView>
  </sheetViews>
  <sheetFormatPr defaultRowHeight="15" x14ac:dyDescent="0.25"/>
  <sheetData>
    <row r="26" spans="2:3" x14ac:dyDescent="0.25">
      <c r="B26" t="s">
        <v>30</v>
      </c>
      <c r="C26" t="s">
        <v>66</v>
      </c>
    </row>
    <row r="27" spans="2:3" x14ac:dyDescent="0.25">
      <c r="B27">
        <v>2025</v>
      </c>
      <c r="C27">
        <v>100</v>
      </c>
    </row>
    <row r="28" spans="2:3" x14ac:dyDescent="0.25">
      <c r="B28">
        <v>2030</v>
      </c>
      <c r="C28">
        <v>128</v>
      </c>
    </row>
    <row r="29" spans="2:3" x14ac:dyDescent="0.25">
      <c r="B29">
        <v>2035</v>
      </c>
      <c r="C29">
        <v>163</v>
      </c>
    </row>
    <row r="30" spans="2:3" x14ac:dyDescent="0.25">
      <c r="B30">
        <v>2040</v>
      </c>
      <c r="C30">
        <v>208</v>
      </c>
    </row>
    <row r="31" spans="2:3" x14ac:dyDescent="0.25">
      <c r="B31">
        <v>2045</v>
      </c>
      <c r="C31">
        <v>265</v>
      </c>
    </row>
    <row r="32" spans="2:3" x14ac:dyDescent="0.25">
      <c r="B32">
        <v>2050</v>
      </c>
      <c r="C32">
        <v>339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746E-F0DE-46CA-8967-DB2E276575A5}">
  <dimension ref="A1:M42"/>
  <sheetViews>
    <sheetView workbookViewId="0">
      <selection activeCell="A2" sqref="A2"/>
    </sheetView>
  </sheetViews>
  <sheetFormatPr defaultRowHeight="15" x14ac:dyDescent="0.25"/>
  <cols>
    <col min="4" max="4" width="18.140625" customWidth="1"/>
    <col min="5" max="5" width="11" bestFit="1" customWidth="1"/>
  </cols>
  <sheetData>
    <row r="1" spans="1:1" ht="15.75" x14ac:dyDescent="0.25">
      <c r="A1" s="10" t="s">
        <v>1234</v>
      </c>
    </row>
    <row r="26" spans="2:13" x14ac:dyDescent="0.25">
      <c r="B26" t="s">
        <v>0</v>
      </c>
      <c r="C26" t="s">
        <v>1</v>
      </c>
      <c r="D26" t="s">
        <v>5</v>
      </c>
      <c r="E26">
        <v>2015</v>
      </c>
      <c r="F26">
        <v>2020</v>
      </c>
      <c r="G26">
        <v>2025</v>
      </c>
      <c r="H26">
        <v>2030</v>
      </c>
      <c r="I26">
        <v>2035</v>
      </c>
      <c r="J26">
        <v>2040</v>
      </c>
      <c r="K26">
        <v>2045</v>
      </c>
      <c r="L26">
        <v>2050</v>
      </c>
      <c r="M26" t="s">
        <v>2</v>
      </c>
    </row>
    <row r="27" spans="2:13" x14ac:dyDescent="0.25">
      <c r="B27" t="s">
        <v>70</v>
      </c>
      <c r="C27" t="s">
        <v>3</v>
      </c>
      <c r="D27" t="s">
        <v>6</v>
      </c>
      <c r="E27">
        <v>0.24</v>
      </c>
      <c r="F27">
        <v>0.20699999999999999</v>
      </c>
      <c r="G27">
        <v>0.17</v>
      </c>
      <c r="H27">
        <v>0.16600000000000001</v>
      </c>
      <c r="I27">
        <v>0.17799999999999999</v>
      </c>
      <c r="J27">
        <v>0.188</v>
      </c>
      <c r="K27">
        <v>0.20699999999999999</v>
      </c>
      <c r="L27">
        <v>0.23100000000000001</v>
      </c>
      <c r="M27" t="s">
        <v>7</v>
      </c>
    </row>
    <row r="28" spans="2:13" x14ac:dyDescent="0.25">
      <c r="B28" t="s">
        <v>70</v>
      </c>
      <c r="C28" t="s">
        <v>3</v>
      </c>
      <c r="D28" t="s">
        <v>8</v>
      </c>
      <c r="E28">
        <v>5.3</v>
      </c>
      <c r="F28">
        <v>2.69</v>
      </c>
      <c r="G28">
        <v>2.64</v>
      </c>
      <c r="H28">
        <v>2.08</v>
      </c>
      <c r="I28">
        <v>1.79</v>
      </c>
      <c r="J28">
        <v>1.64</v>
      </c>
      <c r="K28">
        <v>1.42</v>
      </c>
      <c r="L28">
        <v>1.1299999999999999</v>
      </c>
      <c r="M28" t="s">
        <v>7</v>
      </c>
    </row>
    <row r="29" spans="2:13" x14ac:dyDescent="0.25">
      <c r="B29" t="s">
        <v>70</v>
      </c>
      <c r="C29" t="s">
        <v>3</v>
      </c>
      <c r="D29" t="s">
        <v>9</v>
      </c>
      <c r="E29">
        <v>4.99</v>
      </c>
      <c r="F29">
        <v>6.52</v>
      </c>
      <c r="G29">
        <v>6.35</v>
      </c>
      <c r="H29">
        <v>6.76</v>
      </c>
      <c r="I29">
        <v>7.27</v>
      </c>
      <c r="J29">
        <v>7.79</v>
      </c>
      <c r="K29">
        <v>8.4499999999999993</v>
      </c>
      <c r="L29">
        <v>9.4499999999999993</v>
      </c>
      <c r="M29" t="s">
        <v>7</v>
      </c>
    </row>
    <row r="30" spans="2:13" x14ac:dyDescent="0.25">
      <c r="B30" t="s">
        <v>70</v>
      </c>
      <c r="C30" t="s">
        <v>3</v>
      </c>
      <c r="D30" t="s">
        <v>10</v>
      </c>
      <c r="E30">
        <v>6.7400000000000002E-2</v>
      </c>
      <c r="F30">
        <v>9.0700000000000003E-2</v>
      </c>
      <c r="G30">
        <v>0.11700000000000001</v>
      </c>
      <c r="H30">
        <v>0.13200000000000001</v>
      </c>
      <c r="I30">
        <v>0.14499999999999999</v>
      </c>
      <c r="J30">
        <v>0.161</v>
      </c>
      <c r="K30">
        <v>0.13</v>
      </c>
      <c r="L30">
        <v>0.13600000000000001</v>
      </c>
      <c r="M30" t="s">
        <v>7</v>
      </c>
    </row>
    <row r="31" spans="2:13" x14ac:dyDescent="0.25">
      <c r="B31" t="s">
        <v>70</v>
      </c>
      <c r="C31" t="s">
        <v>3</v>
      </c>
      <c r="D31" t="s">
        <v>11</v>
      </c>
      <c r="E31">
        <v>0.91</v>
      </c>
      <c r="F31">
        <v>1.06</v>
      </c>
      <c r="G31">
        <v>1.06</v>
      </c>
      <c r="H31">
        <v>1.06</v>
      </c>
      <c r="I31">
        <v>1.06</v>
      </c>
      <c r="J31">
        <v>1.06</v>
      </c>
      <c r="K31">
        <v>1.05</v>
      </c>
      <c r="L31">
        <v>1.05</v>
      </c>
      <c r="M31" t="s">
        <v>7</v>
      </c>
    </row>
    <row r="32" spans="2:13" x14ac:dyDescent="0.25">
      <c r="B32" t="s">
        <v>70</v>
      </c>
      <c r="C32" t="s">
        <v>3</v>
      </c>
      <c r="D32" t="s">
        <v>12</v>
      </c>
      <c r="E32">
        <v>0</v>
      </c>
      <c r="F32">
        <v>3.8900000000000002E-4</v>
      </c>
      <c r="G32">
        <v>1.9900000000000001E-4</v>
      </c>
      <c r="H32">
        <v>4.2099999999999999E-4</v>
      </c>
      <c r="I32">
        <v>6.4099999999999997E-4</v>
      </c>
      <c r="J32">
        <v>1.1299999999999999E-3</v>
      </c>
      <c r="K32">
        <v>1.6000000000000001E-3</v>
      </c>
      <c r="L32">
        <v>2.5500000000000002E-3</v>
      </c>
      <c r="M32" t="s">
        <v>7</v>
      </c>
    </row>
    <row r="33" spans="2:13" x14ac:dyDescent="0.25">
      <c r="B33" t="s">
        <v>70</v>
      </c>
      <c r="C33" t="s">
        <v>3</v>
      </c>
      <c r="D33" t="s">
        <v>18</v>
      </c>
      <c r="E33">
        <v>2.99</v>
      </c>
      <c r="F33">
        <v>2.92</v>
      </c>
      <c r="G33">
        <v>2.79</v>
      </c>
      <c r="H33">
        <v>2.71</v>
      </c>
      <c r="I33">
        <v>2.29</v>
      </c>
      <c r="J33">
        <v>1.83</v>
      </c>
      <c r="K33">
        <v>1.44</v>
      </c>
      <c r="L33">
        <v>1.05</v>
      </c>
      <c r="M33" t="s">
        <v>7</v>
      </c>
    </row>
    <row r="34" spans="2:13" x14ac:dyDescent="0.25">
      <c r="B34" t="s">
        <v>70</v>
      </c>
      <c r="C34" t="s">
        <v>3</v>
      </c>
      <c r="D34" t="s">
        <v>13</v>
      </c>
      <c r="E34">
        <v>0.13900000000000001</v>
      </c>
      <c r="F34">
        <v>6.6600000000000006E-2</v>
      </c>
      <c r="G34">
        <v>4.1700000000000001E-2</v>
      </c>
      <c r="H34">
        <v>3.5900000000000001E-2</v>
      </c>
      <c r="I34">
        <v>3.4099999999999998E-2</v>
      </c>
      <c r="J34">
        <v>3.3000000000000002E-2</v>
      </c>
      <c r="K34">
        <v>3.2199999999999999E-2</v>
      </c>
      <c r="L34">
        <v>3.1699999999999999E-2</v>
      </c>
      <c r="M34" t="s">
        <v>7</v>
      </c>
    </row>
    <row r="35" spans="2:13" x14ac:dyDescent="0.25">
      <c r="B35" t="s">
        <v>70</v>
      </c>
      <c r="C35" t="s">
        <v>3</v>
      </c>
      <c r="D35" t="s">
        <v>19</v>
      </c>
      <c r="E35">
        <v>1.2800000000000001E-2</v>
      </c>
      <c r="F35">
        <v>6.2799999999999995E-2</v>
      </c>
      <c r="G35">
        <v>0.16</v>
      </c>
      <c r="H35">
        <v>0.27700000000000002</v>
      </c>
      <c r="I35">
        <v>0.39</v>
      </c>
      <c r="J35">
        <v>0.53500000000000003</v>
      </c>
      <c r="K35">
        <v>0.75800000000000001</v>
      </c>
      <c r="L35">
        <v>0.92700000000000005</v>
      </c>
      <c r="M35" t="s">
        <v>7</v>
      </c>
    </row>
    <row r="36" spans="2:13" x14ac:dyDescent="0.25">
      <c r="B36" t="s">
        <v>70</v>
      </c>
      <c r="C36" t="s">
        <v>3</v>
      </c>
      <c r="D36" t="s">
        <v>14</v>
      </c>
      <c r="E36">
        <v>0.11600000000000001</v>
      </c>
      <c r="F36">
        <v>0.752</v>
      </c>
      <c r="G36">
        <v>1.67</v>
      </c>
      <c r="H36">
        <v>2.44</v>
      </c>
      <c r="I36">
        <v>2.99</v>
      </c>
      <c r="J36">
        <v>3.48</v>
      </c>
      <c r="K36">
        <v>4.0199999999999996</v>
      </c>
      <c r="L36">
        <v>4.3</v>
      </c>
      <c r="M36" t="s">
        <v>7</v>
      </c>
    </row>
    <row r="37" spans="2:13" x14ac:dyDescent="0.25">
      <c r="B37" t="s">
        <v>70</v>
      </c>
      <c r="C37" t="s">
        <v>3</v>
      </c>
      <c r="D37" t="s">
        <v>15</v>
      </c>
      <c r="E37">
        <v>0</v>
      </c>
      <c r="F37">
        <v>2.6800000000000001E-2</v>
      </c>
      <c r="G37">
        <v>8.7099999999999997E-2</v>
      </c>
      <c r="H37">
        <v>0.159</v>
      </c>
      <c r="I37">
        <v>0.16900000000000001</v>
      </c>
      <c r="J37">
        <v>0.20799999999999999</v>
      </c>
      <c r="K37">
        <v>0.23699999999999999</v>
      </c>
      <c r="L37">
        <v>0.28699999999999998</v>
      </c>
      <c r="M37" t="s">
        <v>7</v>
      </c>
    </row>
    <row r="38" spans="2:13" x14ac:dyDescent="0.25">
      <c r="B38" t="s">
        <v>70</v>
      </c>
      <c r="C38" t="s">
        <v>3</v>
      </c>
      <c r="D38" t="s">
        <v>16</v>
      </c>
      <c r="E38">
        <v>0</v>
      </c>
      <c r="F38">
        <v>0</v>
      </c>
      <c r="G38">
        <v>0.17100000000000001</v>
      </c>
      <c r="H38">
        <v>0.377</v>
      </c>
      <c r="I38">
        <v>0.747</v>
      </c>
      <c r="J38">
        <v>0.871</v>
      </c>
      <c r="K38">
        <v>1.03</v>
      </c>
      <c r="L38">
        <v>1.0900000000000001</v>
      </c>
      <c r="M38" t="s">
        <v>7</v>
      </c>
    </row>
    <row r="39" spans="2:13" x14ac:dyDescent="0.25">
      <c r="B39" t="s">
        <v>70</v>
      </c>
      <c r="C39" t="s">
        <v>3</v>
      </c>
      <c r="D39" t="s">
        <v>17</v>
      </c>
      <c r="E39">
        <v>0.69499999999999995</v>
      </c>
      <c r="F39">
        <v>1.57</v>
      </c>
      <c r="G39">
        <v>2.37</v>
      </c>
      <c r="H39">
        <v>3.08</v>
      </c>
      <c r="I39">
        <v>3.68</v>
      </c>
      <c r="J39">
        <v>4.25</v>
      </c>
      <c r="K39">
        <v>4.58</v>
      </c>
      <c r="L39">
        <v>5.07</v>
      </c>
      <c r="M39" t="s">
        <v>7</v>
      </c>
    </row>
    <row r="40" spans="2:13" x14ac:dyDescent="0.25">
      <c r="D40" t="s">
        <v>1184</v>
      </c>
      <c r="E40" s="1">
        <f>SUM(E27:E39)</f>
        <v>15.4602</v>
      </c>
      <c r="F40" s="1">
        <f t="shared" ref="F40:L40" si="0">SUM(F27:F39)</f>
        <v>15.966289</v>
      </c>
      <c r="G40" s="1">
        <f t="shared" si="0"/>
        <v>17.626999000000001</v>
      </c>
      <c r="H40" s="1">
        <f t="shared" si="0"/>
        <v>19.277321000000001</v>
      </c>
      <c r="I40" s="1">
        <f t="shared" si="0"/>
        <v>20.743741</v>
      </c>
      <c r="J40" s="1">
        <f t="shared" si="0"/>
        <v>22.047129999999996</v>
      </c>
      <c r="K40" s="1">
        <f t="shared" si="0"/>
        <v>23.355800000000002</v>
      </c>
      <c r="L40" s="1">
        <f t="shared" si="0"/>
        <v>24.75525</v>
      </c>
      <c r="M40" t="s">
        <v>7</v>
      </c>
    </row>
    <row r="41" spans="2:13" x14ac:dyDescent="0.25">
      <c r="D41" t="s">
        <v>1185</v>
      </c>
      <c r="E41" s="11">
        <f>(E27+E31+E35+E36+E37+E38+E39)/E40</f>
        <v>0.12766975847660442</v>
      </c>
      <c r="F41" s="11">
        <f t="shared" ref="F41:L41" si="1">(F27+F31+F35+F36+F37+F38+F39)/F40</f>
        <v>0.23039793404716652</v>
      </c>
      <c r="G41" s="11">
        <f t="shared" si="1"/>
        <v>0.32269247873673784</v>
      </c>
      <c r="H41" s="11">
        <f t="shared" si="1"/>
        <v>0.39211880115499453</v>
      </c>
      <c r="I41" s="11">
        <f t="shared" si="1"/>
        <v>0.44418217524023274</v>
      </c>
      <c r="J41" s="11">
        <f t="shared" si="1"/>
        <v>0.48042534334400905</v>
      </c>
      <c r="K41" s="11">
        <f t="shared" si="1"/>
        <v>0.5087387287097852</v>
      </c>
      <c r="L41" s="11">
        <f t="shared" si="1"/>
        <v>0.5233233354540956</v>
      </c>
    </row>
    <row r="42" spans="2:13" x14ac:dyDescent="0.25">
      <c r="D42" t="s">
        <v>1186</v>
      </c>
      <c r="E42">
        <f>E40/$E40</f>
        <v>1</v>
      </c>
      <c r="F42" s="11">
        <f t="shared" ref="F42:L42" si="2">F40/$E40</f>
        <v>1.032734958150606</v>
      </c>
      <c r="G42" s="11">
        <f t="shared" si="2"/>
        <v>1.1401533615347796</v>
      </c>
      <c r="H42" s="11">
        <f t="shared" si="2"/>
        <v>1.2468998460563252</v>
      </c>
      <c r="I42" s="11">
        <f t="shared" si="2"/>
        <v>1.3417511416411172</v>
      </c>
      <c r="J42" s="11">
        <f t="shared" si="2"/>
        <v>1.4260572308249566</v>
      </c>
      <c r="K42" s="11">
        <f t="shared" si="2"/>
        <v>1.5107049067929263</v>
      </c>
      <c r="L42" s="11">
        <f t="shared" si="2"/>
        <v>1.6012244343540187</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532C-FEB6-40C3-BA67-9F5FAE23BF6C}">
  <dimension ref="B31:L33"/>
  <sheetViews>
    <sheetView topLeftCell="A4" workbookViewId="0">
      <selection activeCell="N23" sqref="N23"/>
    </sheetView>
  </sheetViews>
  <sheetFormatPr defaultRowHeight="15" x14ac:dyDescent="0.25"/>
  <sheetData>
    <row r="31" spans="2:12" x14ac:dyDescent="0.25">
      <c r="B31" t="s">
        <v>0</v>
      </c>
      <c r="C31" t="s">
        <v>1</v>
      </c>
      <c r="D31">
        <v>2015</v>
      </c>
      <c r="E31">
        <v>2020</v>
      </c>
      <c r="F31">
        <v>2025</v>
      </c>
      <c r="G31">
        <v>2030</v>
      </c>
      <c r="H31">
        <v>2035</v>
      </c>
      <c r="I31">
        <v>2040</v>
      </c>
      <c r="J31">
        <v>2045</v>
      </c>
      <c r="K31">
        <v>2050</v>
      </c>
      <c r="L31" t="s">
        <v>2</v>
      </c>
    </row>
    <row r="32" spans="2:12" x14ac:dyDescent="0.25">
      <c r="B32" t="s">
        <v>70</v>
      </c>
      <c r="C32" t="s">
        <v>3</v>
      </c>
      <c r="D32">
        <v>1420</v>
      </c>
      <c r="E32">
        <v>1240</v>
      </c>
      <c r="F32">
        <v>1190</v>
      </c>
      <c r="G32">
        <v>1120</v>
      </c>
      <c r="H32">
        <v>1080</v>
      </c>
      <c r="I32">
        <v>1070</v>
      </c>
      <c r="J32">
        <v>1040</v>
      </c>
      <c r="K32">
        <v>1030</v>
      </c>
      <c r="L32" t="s">
        <v>4</v>
      </c>
    </row>
    <row r="33" spans="2:12" x14ac:dyDescent="0.25">
      <c r="B33" t="s">
        <v>124</v>
      </c>
      <c r="C33" t="s">
        <v>3</v>
      </c>
      <c r="D33">
        <v>1420</v>
      </c>
      <c r="E33">
        <v>1240</v>
      </c>
      <c r="F33">
        <v>1120</v>
      </c>
      <c r="G33">
        <v>1020</v>
      </c>
      <c r="H33">
        <v>935</v>
      </c>
      <c r="I33">
        <v>853</v>
      </c>
      <c r="J33">
        <v>724</v>
      </c>
      <c r="K33">
        <v>572</v>
      </c>
      <c r="L33" t="s">
        <v>4</v>
      </c>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D755-061F-4B29-A561-683DF5536056}">
  <dimension ref="B28:M60"/>
  <sheetViews>
    <sheetView workbookViewId="0">
      <selection activeCell="L27" sqref="L27"/>
    </sheetView>
  </sheetViews>
  <sheetFormatPr defaultRowHeight="15" x14ac:dyDescent="0.25"/>
  <sheetData>
    <row r="28" spans="2:13" x14ac:dyDescent="0.25">
      <c r="B28" t="s">
        <v>125</v>
      </c>
    </row>
    <row r="29" spans="2:13" x14ac:dyDescent="0.25">
      <c r="D29" t="s">
        <v>20</v>
      </c>
      <c r="E29">
        <v>2015</v>
      </c>
      <c r="F29">
        <v>2020</v>
      </c>
      <c r="G29">
        <v>2025</v>
      </c>
      <c r="H29">
        <v>2030</v>
      </c>
      <c r="I29">
        <v>2035</v>
      </c>
      <c r="J29">
        <v>2040</v>
      </c>
      <c r="K29">
        <v>2045</v>
      </c>
      <c r="L29">
        <v>2050</v>
      </c>
      <c r="M29" t="s">
        <v>2</v>
      </c>
    </row>
    <row r="30" spans="2:13" x14ac:dyDescent="0.25">
      <c r="D30" t="s">
        <v>21</v>
      </c>
      <c r="E30">
        <f>E52-E43</f>
        <v>0</v>
      </c>
      <c r="F30">
        <f t="shared" ref="F30:L30" si="0">F52-F43</f>
        <v>0</v>
      </c>
      <c r="G30">
        <f t="shared" si="0"/>
        <v>-3</v>
      </c>
      <c r="H30">
        <f t="shared" si="0"/>
        <v>-5</v>
      </c>
      <c r="I30">
        <f t="shared" si="0"/>
        <v>-8.7999999999999972</v>
      </c>
      <c r="J30">
        <f t="shared" si="0"/>
        <v>-34.099999999999994</v>
      </c>
      <c r="K30">
        <f t="shared" si="0"/>
        <v>-99</v>
      </c>
      <c r="L30">
        <f t="shared" si="0"/>
        <v>-200</v>
      </c>
      <c r="M30" t="s">
        <v>4</v>
      </c>
    </row>
    <row r="31" spans="2:13" x14ac:dyDescent="0.25">
      <c r="D31" t="s">
        <v>22</v>
      </c>
      <c r="E31">
        <f t="shared" ref="E31:L31" si="1">E53-E44</f>
        <v>0</v>
      </c>
      <c r="F31">
        <f t="shared" si="1"/>
        <v>0</v>
      </c>
      <c r="G31">
        <f t="shared" si="1"/>
        <v>-1</v>
      </c>
      <c r="H31">
        <f t="shared" si="1"/>
        <v>-1.5</v>
      </c>
      <c r="I31">
        <f t="shared" si="1"/>
        <v>-2.5</v>
      </c>
      <c r="J31">
        <f t="shared" si="1"/>
        <v>-3.8000000000000043</v>
      </c>
      <c r="K31">
        <f t="shared" si="1"/>
        <v>-6.2999999999999972</v>
      </c>
      <c r="L31">
        <f t="shared" si="1"/>
        <v>-8.6000000000000014</v>
      </c>
      <c r="M31" t="s">
        <v>4</v>
      </c>
    </row>
    <row r="32" spans="2:13" x14ac:dyDescent="0.25">
      <c r="D32" t="s">
        <v>23</v>
      </c>
      <c r="E32">
        <f t="shared" ref="E32:L32" si="2">E54-E45</f>
        <v>0</v>
      </c>
      <c r="F32">
        <f t="shared" si="2"/>
        <v>0</v>
      </c>
      <c r="G32">
        <f t="shared" si="2"/>
        <v>-44</v>
      </c>
      <c r="H32">
        <f t="shared" si="2"/>
        <v>-67</v>
      </c>
      <c r="I32">
        <f t="shared" si="2"/>
        <v>-102</v>
      </c>
      <c r="J32">
        <f t="shared" si="2"/>
        <v>-130</v>
      </c>
      <c r="K32">
        <f t="shared" si="2"/>
        <v>-157</v>
      </c>
      <c r="L32">
        <f t="shared" si="2"/>
        <v>-180</v>
      </c>
      <c r="M32" t="s">
        <v>4</v>
      </c>
    </row>
    <row r="33" spans="2:13" x14ac:dyDescent="0.25">
      <c r="D33" t="s">
        <v>24</v>
      </c>
      <c r="E33">
        <f t="shared" ref="E33:L33" si="3">E55-E46</f>
        <v>0</v>
      </c>
      <c r="F33">
        <f t="shared" si="3"/>
        <v>0</v>
      </c>
      <c r="G33">
        <f t="shared" si="3"/>
        <v>-3.6000000000000014</v>
      </c>
      <c r="H33">
        <f t="shared" si="3"/>
        <v>-4.8000000000000043</v>
      </c>
      <c r="I33">
        <f t="shared" si="3"/>
        <v>-8.3000000000000043</v>
      </c>
      <c r="J33">
        <f t="shared" si="3"/>
        <v>-9.7000000000000028</v>
      </c>
      <c r="K33">
        <f t="shared" si="3"/>
        <v>-8.7000000000000028</v>
      </c>
      <c r="L33">
        <f t="shared" si="3"/>
        <v>-4.5</v>
      </c>
      <c r="M33" t="s">
        <v>4</v>
      </c>
    </row>
    <row r="34" spans="2:13" x14ac:dyDescent="0.25">
      <c r="D34" t="s">
        <v>25</v>
      </c>
      <c r="E34">
        <f t="shared" ref="E34:L34" si="4">E56-E47</f>
        <v>0</v>
      </c>
      <c r="F34">
        <f t="shared" si="4"/>
        <v>0</v>
      </c>
      <c r="G34">
        <f t="shared" si="4"/>
        <v>-11</v>
      </c>
      <c r="H34">
        <f t="shared" si="4"/>
        <v>-14</v>
      </c>
      <c r="I34">
        <f t="shared" si="4"/>
        <v>-18</v>
      </c>
      <c r="J34">
        <f t="shared" si="4"/>
        <v>-22</v>
      </c>
      <c r="K34">
        <f t="shared" si="4"/>
        <v>-28</v>
      </c>
      <c r="L34">
        <f t="shared" si="4"/>
        <v>-35</v>
      </c>
      <c r="M34" t="s">
        <v>4</v>
      </c>
    </row>
    <row r="35" spans="2:13" x14ac:dyDescent="0.25">
      <c r="D35" t="s">
        <v>26</v>
      </c>
      <c r="E35">
        <f t="shared" ref="E35:L35" si="5">E57-E48</f>
        <v>0</v>
      </c>
      <c r="F35">
        <f t="shared" si="5"/>
        <v>0</v>
      </c>
      <c r="G35">
        <f t="shared" si="5"/>
        <v>-9.9999999999994316E-2</v>
      </c>
      <c r="H35">
        <f t="shared" si="5"/>
        <v>-0.39999999999999147</v>
      </c>
      <c r="I35">
        <f t="shared" si="5"/>
        <v>-0.69999999999999574</v>
      </c>
      <c r="J35">
        <f t="shared" si="5"/>
        <v>-1.5</v>
      </c>
      <c r="K35">
        <f t="shared" si="5"/>
        <v>-2.7999999999999972</v>
      </c>
      <c r="L35">
        <f t="shared" si="5"/>
        <v>-5.1000000000000014</v>
      </c>
      <c r="M35" t="s">
        <v>4</v>
      </c>
    </row>
    <row r="36" spans="2:13" x14ac:dyDescent="0.25">
      <c r="D36" t="s">
        <v>27</v>
      </c>
      <c r="E36">
        <f t="shared" ref="E36:L36" si="6">E58-E49</f>
        <v>0</v>
      </c>
      <c r="F36">
        <f t="shared" si="6"/>
        <v>0</v>
      </c>
      <c r="G36">
        <f t="shared" si="6"/>
        <v>-6</v>
      </c>
      <c r="H36">
        <f t="shared" si="6"/>
        <v>-6</v>
      </c>
      <c r="I36">
        <f t="shared" si="6"/>
        <v>-6</v>
      </c>
      <c r="J36">
        <f t="shared" si="6"/>
        <v>-10</v>
      </c>
      <c r="K36">
        <f t="shared" si="6"/>
        <v>-12</v>
      </c>
      <c r="L36">
        <f t="shared" si="6"/>
        <v>-16</v>
      </c>
      <c r="M36" t="s">
        <v>4</v>
      </c>
    </row>
    <row r="37" spans="2:13" x14ac:dyDescent="0.25">
      <c r="D37" t="s">
        <v>28</v>
      </c>
      <c r="E37">
        <f t="shared" ref="E37:L37" si="7">E59-E50</f>
        <v>0</v>
      </c>
      <c r="F37">
        <f t="shared" si="7"/>
        <v>0</v>
      </c>
      <c r="G37">
        <f t="shared" si="7"/>
        <v>1</v>
      </c>
      <c r="H37">
        <f t="shared" si="7"/>
        <v>1</v>
      </c>
      <c r="I37">
        <f t="shared" si="7"/>
        <v>0</v>
      </c>
      <c r="J37">
        <f t="shared" si="7"/>
        <v>0</v>
      </c>
      <c r="K37">
        <f t="shared" si="7"/>
        <v>0</v>
      </c>
      <c r="L37">
        <f t="shared" si="7"/>
        <v>-1</v>
      </c>
      <c r="M37" t="s">
        <v>4</v>
      </c>
    </row>
    <row r="38" spans="2:13" x14ac:dyDescent="0.25">
      <c r="D38" t="s">
        <v>29</v>
      </c>
      <c r="E38">
        <f t="shared" ref="E38:L38" si="8">E60-E51</f>
        <v>0</v>
      </c>
      <c r="F38">
        <f t="shared" si="8"/>
        <v>0</v>
      </c>
      <c r="G38">
        <f t="shared" si="8"/>
        <v>-2</v>
      </c>
      <c r="H38">
        <f t="shared" si="8"/>
        <v>-2</v>
      </c>
      <c r="I38">
        <f t="shared" si="8"/>
        <v>-3</v>
      </c>
      <c r="J38">
        <f t="shared" si="8"/>
        <v>-4</v>
      </c>
      <c r="K38">
        <f t="shared" si="8"/>
        <v>-6</v>
      </c>
      <c r="L38">
        <f t="shared" si="8"/>
        <v>-8</v>
      </c>
      <c r="M38" t="s">
        <v>4</v>
      </c>
    </row>
    <row r="42" spans="2:13" x14ac:dyDescent="0.25">
      <c r="B42" t="s">
        <v>0</v>
      </c>
      <c r="C42" t="s">
        <v>1</v>
      </c>
      <c r="D42" t="s">
        <v>20</v>
      </c>
      <c r="E42">
        <v>2015</v>
      </c>
      <c r="F42">
        <v>2020</v>
      </c>
      <c r="G42">
        <v>2025</v>
      </c>
      <c r="H42">
        <v>2030</v>
      </c>
      <c r="I42">
        <v>2035</v>
      </c>
      <c r="J42">
        <v>2040</v>
      </c>
      <c r="K42">
        <v>2045</v>
      </c>
      <c r="L42">
        <v>2050</v>
      </c>
      <c r="M42" t="s">
        <v>2</v>
      </c>
    </row>
    <row r="43" spans="2:13" x14ac:dyDescent="0.25">
      <c r="B43" t="s">
        <v>70</v>
      </c>
      <c r="C43" t="s">
        <v>3</v>
      </c>
      <c r="D43" t="s">
        <v>21</v>
      </c>
      <c r="E43">
        <v>-89.4</v>
      </c>
      <c r="F43">
        <v>-90.5</v>
      </c>
      <c r="G43">
        <v>-85.1</v>
      </c>
      <c r="H43">
        <v>-82.3</v>
      </c>
      <c r="I43">
        <v>-80</v>
      </c>
      <c r="J43">
        <v>-93.9</v>
      </c>
      <c r="K43">
        <v>-115</v>
      </c>
      <c r="L43">
        <v>-131</v>
      </c>
      <c r="M43" t="s">
        <v>4</v>
      </c>
    </row>
    <row r="44" spans="2:13" x14ac:dyDescent="0.25">
      <c r="B44" t="s">
        <v>70</v>
      </c>
      <c r="C44" t="s">
        <v>3</v>
      </c>
      <c r="D44" t="s">
        <v>22</v>
      </c>
      <c r="E44">
        <v>58.1</v>
      </c>
      <c r="F44">
        <v>56.7</v>
      </c>
      <c r="G44">
        <v>56.4</v>
      </c>
      <c r="H44">
        <v>57.2</v>
      </c>
      <c r="I44">
        <v>58.2</v>
      </c>
      <c r="J44">
        <v>59.2</v>
      </c>
      <c r="K44">
        <v>58.8</v>
      </c>
      <c r="L44">
        <v>60.6</v>
      </c>
      <c r="M44" t="s">
        <v>4</v>
      </c>
    </row>
    <row r="45" spans="2:13" x14ac:dyDescent="0.25">
      <c r="B45" t="s">
        <v>70</v>
      </c>
      <c r="C45" t="s">
        <v>3</v>
      </c>
      <c r="D45" t="s">
        <v>23</v>
      </c>
      <c r="E45">
        <v>542</v>
      </c>
      <c r="F45">
        <v>375</v>
      </c>
      <c r="G45">
        <v>359</v>
      </c>
      <c r="H45">
        <v>326</v>
      </c>
      <c r="I45">
        <v>318</v>
      </c>
      <c r="J45">
        <v>319</v>
      </c>
      <c r="K45">
        <v>318</v>
      </c>
      <c r="L45">
        <v>318</v>
      </c>
      <c r="M45" t="s">
        <v>4</v>
      </c>
    </row>
    <row r="46" spans="2:13" x14ac:dyDescent="0.25">
      <c r="B46" t="s">
        <v>70</v>
      </c>
      <c r="C46" t="s">
        <v>3</v>
      </c>
      <c r="D46" t="s">
        <v>24</v>
      </c>
      <c r="E46">
        <v>61</v>
      </c>
      <c r="F46">
        <v>57.7</v>
      </c>
      <c r="G46">
        <v>55.7</v>
      </c>
      <c r="H46">
        <v>58.6</v>
      </c>
      <c r="I46">
        <v>62.1</v>
      </c>
      <c r="J46">
        <v>70.5</v>
      </c>
      <c r="K46">
        <v>82.3</v>
      </c>
      <c r="L46">
        <v>94.5</v>
      </c>
      <c r="M46" t="s">
        <v>4</v>
      </c>
    </row>
    <row r="47" spans="2:13" x14ac:dyDescent="0.25">
      <c r="B47" t="s">
        <v>70</v>
      </c>
      <c r="C47" t="s">
        <v>3</v>
      </c>
      <c r="D47" t="s">
        <v>25</v>
      </c>
      <c r="E47">
        <v>220</v>
      </c>
      <c r="F47">
        <v>232</v>
      </c>
      <c r="G47">
        <v>237</v>
      </c>
      <c r="H47">
        <v>246</v>
      </c>
      <c r="I47">
        <v>254</v>
      </c>
      <c r="J47">
        <v>262</v>
      </c>
      <c r="K47">
        <v>270</v>
      </c>
      <c r="L47">
        <v>274</v>
      </c>
      <c r="M47" t="s">
        <v>4</v>
      </c>
    </row>
    <row r="48" spans="2:13" x14ac:dyDescent="0.25">
      <c r="B48" t="s">
        <v>70</v>
      </c>
      <c r="C48" t="s">
        <v>3</v>
      </c>
      <c r="D48" t="s">
        <v>26</v>
      </c>
      <c r="E48">
        <v>85.6</v>
      </c>
      <c r="F48">
        <v>81</v>
      </c>
      <c r="G48">
        <v>76.5</v>
      </c>
      <c r="H48">
        <v>71.099999999999994</v>
      </c>
      <c r="I48">
        <v>64.3</v>
      </c>
      <c r="J48">
        <v>59.9</v>
      </c>
      <c r="K48">
        <v>56.4</v>
      </c>
      <c r="L48">
        <v>53.6</v>
      </c>
      <c r="M48" t="s">
        <v>4</v>
      </c>
    </row>
    <row r="49" spans="2:13" x14ac:dyDescent="0.25">
      <c r="B49" t="s">
        <v>70</v>
      </c>
      <c r="C49" t="s">
        <v>3</v>
      </c>
      <c r="D49" t="s">
        <v>27</v>
      </c>
      <c r="E49">
        <v>108</v>
      </c>
      <c r="F49">
        <v>113</v>
      </c>
      <c r="G49">
        <v>117</v>
      </c>
      <c r="H49">
        <v>118</v>
      </c>
      <c r="I49">
        <v>116</v>
      </c>
      <c r="J49">
        <v>120</v>
      </c>
      <c r="K49">
        <v>122</v>
      </c>
      <c r="L49">
        <v>121</v>
      </c>
      <c r="M49" t="s">
        <v>4</v>
      </c>
    </row>
    <row r="50" spans="2:13" x14ac:dyDescent="0.25">
      <c r="B50" t="s">
        <v>70</v>
      </c>
      <c r="C50" t="s">
        <v>3</v>
      </c>
      <c r="D50" t="s">
        <v>28</v>
      </c>
      <c r="E50">
        <v>150</v>
      </c>
      <c r="F50">
        <v>157</v>
      </c>
      <c r="G50">
        <v>156</v>
      </c>
      <c r="H50">
        <v>146</v>
      </c>
      <c r="I50">
        <v>135</v>
      </c>
      <c r="J50">
        <v>126</v>
      </c>
      <c r="K50">
        <v>113</v>
      </c>
      <c r="L50">
        <v>103</v>
      </c>
      <c r="M50" t="s">
        <v>4</v>
      </c>
    </row>
    <row r="51" spans="2:13" x14ac:dyDescent="0.25">
      <c r="B51" t="s">
        <v>70</v>
      </c>
      <c r="C51" t="s">
        <v>3</v>
      </c>
      <c r="D51" t="s">
        <v>29</v>
      </c>
      <c r="E51">
        <v>280</v>
      </c>
      <c r="F51">
        <v>255</v>
      </c>
      <c r="G51">
        <v>217</v>
      </c>
      <c r="H51">
        <v>181</v>
      </c>
      <c r="I51">
        <v>157</v>
      </c>
      <c r="J51">
        <v>144</v>
      </c>
      <c r="K51">
        <v>138</v>
      </c>
      <c r="L51">
        <v>137</v>
      </c>
      <c r="M51" t="s">
        <v>4</v>
      </c>
    </row>
    <row r="52" spans="2:13" x14ac:dyDescent="0.25">
      <c r="B52" t="s">
        <v>124</v>
      </c>
      <c r="C52" t="s">
        <v>3</v>
      </c>
      <c r="D52" t="s">
        <v>21</v>
      </c>
      <c r="E52">
        <v>-89.4</v>
      </c>
      <c r="F52">
        <v>-90.5</v>
      </c>
      <c r="G52">
        <v>-88.1</v>
      </c>
      <c r="H52">
        <v>-87.3</v>
      </c>
      <c r="I52">
        <v>-88.8</v>
      </c>
      <c r="J52">
        <v>-128</v>
      </c>
      <c r="K52">
        <v>-214</v>
      </c>
      <c r="L52">
        <v>-331</v>
      </c>
      <c r="M52" t="s">
        <v>4</v>
      </c>
    </row>
    <row r="53" spans="2:13" x14ac:dyDescent="0.25">
      <c r="B53" t="s">
        <v>124</v>
      </c>
      <c r="C53" t="s">
        <v>3</v>
      </c>
      <c r="D53" t="s">
        <v>22</v>
      </c>
      <c r="E53">
        <v>58.1</v>
      </c>
      <c r="F53">
        <v>56.7</v>
      </c>
      <c r="G53">
        <v>55.4</v>
      </c>
      <c r="H53">
        <v>55.7</v>
      </c>
      <c r="I53">
        <v>55.7</v>
      </c>
      <c r="J53">
        <v>55.4</v>
      </c>
      <c r="K53">
        <v>52.5</v>
      </c>
      <c r="L53">
        <v>52</v>
      </c>
      <c r="M53" t="s">
        <v>4</v>
      </c>
    </row>
    <row r="54" spans="2:13" x14ac:dyDescent="0.25">
      <c r="B54" t="s">
        <v>124</v>
      </c>
      <c r="C54" t="s">
        <v>3</v>
      </c>
      <c r="D54" t="s">
        <v>23</v>
      </c>
      <c r="E54">
        <v>542</v>
      </c>
      <c r="F54">
        <v>375</v>
      </c>
      <c r="G54">
        <v>315</v>
      </c>
      <c r="H54">
        <v>259</v>
      </c>
      <c r="I54">
        <v>216</v>
      </c>
      <c r="J54">
        <v>189</v>
      </c>
      <c r="K54">
        <v>161</v>
      </c>
      <c r="L54">
        <v>138</v>
      </c>
      <c r="M54" t="s">
        <v>4</v>
      </c>
    </row>
    <row r="55" spans="2:13" x14ac:dyDescent="0.25">
      <c r="B55" t="s">
        <v>124</v>
      </c>
      <c r="C55" t="s">
        <v>3</v>
      </c>
      <c r="D55" t="s">
        <v>24</v>
      </c>
      <c r="E55">
        <v>61</v>
      </c>
      <c r="F55">
        <v>57.7</v>
      </c>
      <c r="G55">
        <v>52.1</v>
      </c>
      <c r="H55">
        <v>53.8</v>
      </c>
      <c r="I55">
        <v>53.8</v>
      </c>
      <c r="J55">
        <v>60.8</v>
      </c>
      <c r="K55">
        <v>73.599999999999994</v>
      </c>
      <c r="L55">
        <v>90</v>
      </c>
      <c r="M55" t="s">
        <v>4</v>
      </c>
    </row>
    <row r="56" spans="2:13" x14ac:dyDescent="0.25">
      <c r="B56" t="s">
        <v>124</v>
      </c>
      <c r="C56" t="s">
        <v>3</v>
      </c>
      <c r="D56" t="s">
        <v>25</v>
      </c>
      <c r="E56">
        <v>220</v>
      </c>
      <c r="F56">
        <v>232</v>
      </c>
      <c r="G56">
        <v>226</v>
      </c>
      <c r="H56">
        <v>232</v>
      </c>
      <c r="I56">
        <v>236</v>
      </c>
      <c r="J56">
        <v>240</v>
      </c>
      <c r="K56">
        <v>242</v>
      </c>
      <c r="L56">
        <v>239</v>
      </c>
      <c r="M56" t="s">
        <v>4</v>
      </c>
    </row>
    <row r="57" spans="2:13" x14ac:dyDescent="0.25">
      <c r="B57" t="s">
        <v>124</v>
      </c>
      <c r="C57" t="s">
        <v>3</v>
      </c>
      <c r="D57" t="s">
        <v>26</v>
      </c>
      <c r="E57">
        <v>85.6</v>
      </c>
      <c r="F57">
        <v>81</v>
      </c>
      <c r="G57">
        <v>76.400000000000006</v>
      </c>
      <c r="H57">
        <v>70.7</v>
      </c>
      <c r="I57">
        <v>63.6</v>
      </c>
      <c r="J57">
        <v>58.4</v>
      </c>
      <c r="K57">
        <v>53.6</v>
      </c>
      <c r="L57">
        <v>48.5</v>
      </c>
      <c r="M57" t="s">
        <v>4</v>
      </c>
    </row>
    <row r="58" spans="2:13" x14ac:dyDescent="0.25">
      <c r="B58" t="s">
        <v>124</v>
      </c>
      <c r="C58" t="s">
        <v>3</v>
      </c>
      <c r="D58" t="s">
        <v>27</v>
      </c>
      <c r="E58">
        <v>108</v>
      </c>
      <c r="F58">
        <v>113</v>
      </c>
      <c r="G58">
        <v>111</v>
      </c>
      <c r="H58">
        <v>112</v>
      </c>
      <c r="I58">
        <v>110</v>
      </c>
      <c r="J58">
        <v>110</v>
      </c>
      <c r="K58">
        <v>110</v>
      </c>
      <c r="L58">
        <v>105</v>
      </c>
      <c r="M58" t="s">
        <v>4</v>
      </c>
    </row>
    <row r="59" spans="2:13" x14ac:dyDescent="0.25">
      <c r="B59" t="s">
        <v>124</v>
      </c>
      <c r="C59" t="s">
        <v>3</v>
      </c>
      <c r="D59" t="s">
        <v>28</v>
      </c>
      <c r="E59">
        <v>150</v>
      </c>
      <c r="F59">
        <v>157</v>
      </c>
      <c r="G59">
        <v>157</v>
      </c>
      <c r="H59">
        <v>147</v>
      </c>
      <c r="I59">
        <v>135</v>
      </c>
      <c r="J59">
        <v>126</v>
      </c>
      <c r="K59">
        <v>113</v>
      </c>
      <c r="L59">
        <v>102</v>
      </c>
      <c r="M59" t="s">
        <v>4</v>
      </c>
    </row>
    <row r="60" spans="2:13" x14ac:dyDescent="0.25">
      <c r="B60" t="s">
        <v>124</v>
      </c>
      <c r="C60" t="s">
        <v>3</v>
      </c>
      <c r="D60" t="s">
        <v>29</v>
      </c>
      <c r="E60">
        <v>280</v>
      </c>
      <c r="F60">
        <v>255</v>
      </c>
      <c r="G60">
        <v>215</v>
      </c>
      <c r="H60">
        <v>179</v>
      </c>
      <c r="I60">
        <v>154</v>
      </c>
      <c r="J60">
        <v>140</v>
      </c>
      <c r="K60">
        <v>132</v>
      </c>
      <c r="L60">
        <v>129</v>
      </c>
      <c r="M60" t="s">
        <v>4</v>
      </c>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879C-06ED-49D3-9B0D-5667C4103F1B}">
  <dimension ref="B39:M69"/>
  <sheetViews>
    <sheetView workbookViewId="0">
      <selection activeCell="B39" sqref="B39:M69"/>
    </sheetView>
  </sheetViews>
  <sheetFormatPr defaultRowHeight="15" x14ac:dyDescent="0.25"/>
  <sheetData>
    <row r="39" spans="2:13" x14ac:dyDescent="0.25">
      <c r="B39" t="s">
        <v>0</v>
      </c>
      <c r="C39" t="s">
        <v>1</v>
      </c>
      <c r="D39" t="s">
        <v>5</v>
      </c>
      <c r="E39">
        <v>2015</v>
      </c>
      <c r="F39">
        <v>2020</v>
      </c>
      <c r="G39">
        <v>2025</v>
      </c>
      <c r="H39">
        <v>2030</v>
      </c>
      <c r="I39">
        <v>2035</v>
      </c>
      <c r="J39">
        <v>2040</v>
      </c>
      <c r="K39">
        <v>2045</v>
      </c>
      <c r="L39">
        <v>2050</v>
      </c>
      <c r="M39" t="s">
        <v>2</v>
      </c>
    </row>
    <row r="40" spans="2:13" x14ac:dyDescent="0.25">
      <c r="B40" t="s">
        <v>70</v>
      </c>
      <c r="C40" t="s">
        <v>3</v>
      </c>
      <c r="D40" t="s">
        <v>6</v>
      </c>
      <c r="E40">
        <v>0.24</v>
      </c>
      <c r="F40">
        <v>0.20699999999999999</v>
      </c>
      <c r="G40">
        <v>0.17</v>
      </c>
      <c r="H40">
        <v>0.16600000000000001</v>
      </c>
      <c r="I40">
        <v>0.17799999999999999</v>
      </c>
      <c r="J40">
        <v>0.188</v>
      </c>
      <c r="K40">
        <v>0.20699999999999999</v>
      </c>
      <c r="L40">
        <v>0.23100000000000001</v>
      </c>
      <c r="M40" t="s">
        <v>7</v>
      </c>
    </row>
    <row r="41" spans="2:13" x14ac:dyDescent="0.25">
      <c r="B41" t="s">
        <v>70</v>
      </c>
      <c r="C41" t="s">
        <v>3</v>
      </c>
      <c r="D41" t="s">
        <v>8</v>
      </c>
      <c r="E41">
        <v>5.3</v>
      </c>
      <c r="F41">
        <v>2.69</v>
      </c>
      <c r="G41">
        <v>2.64</v>
      </c>
      <c r="H41">
        <v>2.08</v>
      </c>
      <c r="I41">
        <v>1.79</v>
      </c>
      <c r="J41">
        <v>1.64</v>
      </c>
      <c r="K41">
        <v>1.42</v>
      </c>
      <c r="L41">
        <v>1.1299999999999999</v>
      </c>
      <c r="M41" t="s">
        <v>7</v>
      </c>
    </row>
    <row r="42" spans="2:13" x14ac:dyDescent="0.25">
      <c r="B42" t="s">
        <v>70</v>
      </c>
      <c r="C42" t="s">
        <v>3</v>
      </c>
      <c r="D42" t="s">
        <v>9</v>
      </c>
      <c r="E42">
        <v>4.99</v>
      </c>
      <c r="F42">
        <v>6.52</v>
      </c>
      <c r="G42">
        <v>6.35</v>
      </c>
      <c r="H42">
        <v>6.76</v>
      </c>
      <c r="I42">
        <v>7.27</v>
      </c>
      <c r="J42">
        <v>7.79</v>
      </c>
      <c r="K42">
        <v>8.4499999999999993</v>
      </c>
      <c r="L42">
        <v>9.4499999999999993</v>
      </c>
      <c r="M42" t="s">
        <v>7</v>
      </c>
    </row>
    <row r="43" spans="2:13" x14ac:dyDescent="0.25">
      <c r="B43" t="s">
        <v>70</v>
      </c>
      <c r="C43" t="s">
        <v>3</v>
      </c>
      <c r="D43" t="s">
        <v>10</v>
      </c>
      <c r="E43">
        <v>6.7400000000000002E-2</v>
      </c>
      <c r="F43">
        <v>9.0700000000000003E-2</v>
      </c>
      <c r="G43">
        <v>0.11700000000000001</v>
      </c>
      <c r="H43">
        <v>0.13200000000000001</v>
      </c>
      <c r="I43">
        <v>0.14499999999999999</v>
      </c>
      <c r="J43">
        <v>0.161</v>
      </c>
      <c r="K43">
        <v>0.13</v>
      </c>
      <c r="L43">
        <v>0.13600000000000001</v>
      </c>
      <c r="M43" t="s">
        <v>7</v>
      </c>
    </row>
    <row r="44" spans="2:13" x14ac:dyDescent="0.25">
      <c r="B44" t="s">
        <v>70</v>
      </c>
      <c r="C44" t="s">
        <v>3</v>
      </c>
      <c r="D44" t="s">
        <v>11</v>
      </c>
      <c r="E44">
        <v>0.91</v>
      </c>
      <c r="F44">
        <v>1.06</v>
      </c>
      <c r="G44">
        <v>1.06</v>
      </c>
      <c r="H44">
        <v>1.06</v>
      </c>
      <c r="I44">
        <v>1.06</v>
      </c>
      <c r="J44">
        <v>1.06</v>
      </c>
      <c r="K44">
        <v>1.05</v>
      </c>
      <c r="L44">
        <v>1.05</v>
      </c>
      <c r="M44" t="s">
        <v>7</v>
      </c>
    </row>
    <row r="45" spans="2:13" x14ac:dyDescent="0.25">
      <c r="B45" t="s">
        <v>70</v>
      </c>
      <c r="C45" t="s">
        <v>3</v>
      </c>
      <c r="D45" t="s">
        <v>12</v>
      </c>
      <c r="E45">
        <v>0</v>
      </c>
      <c r="F45">
        <v>3.8900000000000002E-4</v>
      </c>
      <c r="G45">
        <v>1.9900000000000001E-4</v>
      </c>
      <c r="H45">
        <v>4.2099999999999999E-4</v>
      </c>
      <c r="I45">
        <v>6.4099999999999997E-4</v>
      </c>
      <c r="J45">
        <v>1.1299999999999999E-3</v>
      </c>
      <c r="K45">
        <v>1.6000000000000001E-3</v>
      </c>
      <c r="L45">
        <v>2.5500000000000002E-3</v>
      </c>
      <c r="M45" t="s">
        <v>7</v>
      </c>
    </row>
    <row r="46" spans="2:13" x14ac:dyDescent="0.25">
      <c r="B46" t="s">
        <v>70</v>
      </c>
      <c r="C46" t="s">
        <v>3</v>
      </c>
      <c r="D46" t="s">
        <v>13</v>
      </c>
      <c r="E46">
        <v>0.13900000000000001</v>
      </c>
      <c r="F46">
        <v>6.6600000000000006E-2</v>
      </c>
      <c r="G46">
        <v>4.1700000000000001E-2</v>
      </c>
      <c r="H46">
        <v>3.5900000000000001E-2</v>
      </c>
      <c r="I46">
        <v>3.4099999999999998E-2</v>
      </c>
      <c r="J46">
        <v>3.3000000000000002E-2</v>
      </c>
      <c r="K46">
        <v>3.2199999999999999E-2</v>
      </c>
      <c r="L46">
        <v>3.1699999999999999E-2</v>
      </c>
      <c r="M46" t="s">
        <v>7</v>
      </c>
    </row>
    <row r="47" spans="2:13" x14ac:dyDescent="0.25">
      <c r="B47" t="s">
        <v>70</v>
      </c>
      <c r="C47" t="s">
        <v>3</v>
      </c>
      <c r="D47" t="s">
        <v>14</v>
      </c>
      <c r="E47">
        <v>0.11600000000000001</v>
      </c>
      <c r="F47">
        <v>0.752</v>
      </c>
      <c r="G47">
        <v>1.67</v>
      </c>
      <c r="H47">
        <v>2.44</v>
      </c>
      <c r="I47">
        <v>2.99</v>
      </c>
      <c r="J47">
        <v>3.48</v>
      </c>
      <c r="K47">
        <v>4.0199999999999996</v>
      </c>
      <c r="L47">
        <v>4.3</v>
      </c>
      <c r="M47" t="s">
        <v>7</v>
      </c>
    </row>
    <row r="48" spans="2:13" x14ac:dyDescent="0.25">
      <c r="B48" t="s">
        <v>70</v>
      </c>
      <c r="C48" t="s">
        <v>3</v>
      </c>
      <c r="D48" t="s">
        <v>15</v>
      </c>
      <c r="E48">
        <v>0</v>
      </c>
      <c r="F48">
        <v>2.6800000000000001E-2</v>
      </c>
      <c r="G48">
        <v>8.7099999999999997E-2</v>
      </c>
      <c r="H48">
        <v>0.159</v>
      </c>
      <c r="I48">
        <v>0.16900000000000001</v>
      </c>
      <c r="J48">
        <v>0.20799999999999999</v>
      </c>
      <c r="K48">
        <v>0.23699999999999999</v>
      </c>
      <c r="L48">
        <v>0.28699999999999998</v>
      </c>
      <c r="M48" t="s">
        <v>7</v>
      </c>
    </row>
    <row r="49" spans="2:13" x14ac:dyDescent="0.25">
      <c r="B49" t="s">
        <v>70</v>
      </c>
      <c r="C49" t="s">
        <v>3</v>
      </c>
      <c r="D49" t="s">
        <v>16</v>
      </c>
      <c r="E49">
        <v>0</v>
      </c>
      <c r="F49">
        <v>0</v>
      </c>
      <c r="G49">
        <v>0.17100000000000001</v>
      </c>
      <c r="H49">
        <v>0.377</v>
      </c>
      <c r="I49">
        <v>0.747</v>
      </c>
      <c r="J49">
        <v>0.871</v>
      </c>
      <c r="K49">
        <v>1.03</v>
      </c>
      <c r="L49">
        <v>1.0900000000000001</v>
      </c>
      <c r="M49" t="s">
        <v>7</v>
      </c>
    </row>
    <row r="50" spans="2:13" x14ac:dyDescent="0.25">
      <c r="B50" t="s">
        <v>70</v>
      </c>
      <c r="C50" t="s">
        <v>3</v>
      </c>
      <c r="D50" t="s">
        <v>17</v>
      </c>
      <c r="E50">
        <v>0.69499999999999995</v>
      </c>
      <c r="F50">
        <v>1.57</v>
      </c>
      <c r="G50">
        <v>2.37</v>
      </c>
      <c r="H50">
        <v>3.08</v>
      </c>
      <c r="I50">
        <v>3.68</v>
      </c>
      <c r="J50">
        <v>4.25</v>
      </c>
      <c r="K50">
        <v>4.58</v>
      </c>
      <c r="L50">
        <v>5.07</v>
      </c>
      <c r="M50" t="s">
        <v>7</v>
      </c>
    </row>
    <row r="51" spans="2:13" x14ac:dyDescent="0.25">
      <c r="B51" t="s">
        <v>70</v>
      </c>
      <c r="C51" t="s">
        <v>3</v>
      </c>
      <c r="D51" t="s">
        <v>18</v>
      </c>
      <c r="E51">
        <v>2.99</v>
      </c>
      <c r="F51">
        <v>2.92</v>
      </c>
      <c r="G51">
        <v>2.79</v>
      </c>
      <c r="H51">
        <v>2.71</v>
      </c>
      <c r="I51">
        <v>2.29</v>
      </c>
      <c r="J51">
        <v>1.83</v>
      </c>
      <c r="K51">
        <v>1.44</v>
      </c>
      <c r="L51">
        <v>1.05</v>
      </c>
      <c r="M51" t="s">
        <v>7</v>
      </c>
    </row>
    <row r="52" spans="2:13" x14ac:dyDescent="0.25">
      <c r="B52" t="s">
        <v>70</v>
      </c>
      <c r="C52" t="s">
        <v>3</v>
      </c>
      <c r="D52" t="s">
        <v>19</v>
      </c>
      <c r="E52">
        <v>1.2800000000000001E-2</v>
      </c>
      <c r="F52">
        <v>6.2799999999999995E-2</v>
      </c>
      <c r="G52">
        <v>0.16</v>
      </c>
      <c r="H52">
        <v>0.27700000000000002</v>
      </c>
      <c r="I52">
        <v>0.39</v>
      </c>
      <c r="J52">
        <v>0.53500000000000003</v>
      </c>
      <c r="K52">
        <v>0.75800000000000001</v>
      </c>
      <c r="L52">
        <v>0.92700000000000005</v>
      </c>
      <c r="M52" t="s">
        <v>7</v>
      </c>
    </row>
    <row r="53" spans="2:13" x14ac:dyDescent="0.25">
      <c r="B53" t="s">
        <v>124</v>
      </c>
      <c r="C53" t="s">
        <v>3</v>
      </c>
      <c r="D53" t="s">
        <v>6</v>
      </c>
      <c r="E53">
        <v>0.24</v>
      </c>
      <c r="F53">
        <v>0.20699999999999999</v>
      </c>
      <c r="G53">
        <v>0.189</v>
      </c>
      <c r="H53">
        <v>0.191</v>
      </c>
      <c r="I53">
        <v>0.21099999999999999</v>
      </c>
      <c r="J53">
        <v>0.23</v>
      </c>
      <c r="K53">
        <v>0.254</v>
      </c>
      <c r="L53">
        <v>0.255</v>
      </c>
      <c r="M53" t="s">
        <v>7</v>
      </c>
    </row>
    <row r="54" spans="2:13" x14ac:dyDescent="0.25">
      <c r="B54" t="s">
        <v>124</v>
      </c>
      <c r="C54" t="s">
        <v>3</v>
      </c>
      <c r="D54" t="s">
        <v>226</v>
      </c>
      <c r="E54">
        <v>0</v>
      </c>
      <c r="F54">
        <v>0</v>
      </c>
      <c r="G54">
        <v>9.2999999999999992E-3</v>
      </c>
      <c r="H54">
        <v>1.7899999999999999E-2</v>
      </c>
      <c r="I54">
        <v>3.6999999999999998E-2</v>
      </c>
      <c r="J54">
        <v>7.0300000000000001E-2</v>
      </c>
      <c r="K54">
        <v>0.17399999999999999</v>
      </c>
      <c r="L54">
        <v>0.47799999999999998</v>
      </c>
      <c r="M54" t="s">
        <v>7</v>
      </c>
    </row>
    <row r="55" spans="2:13" x14ac:dyDescent="0.25">
      <c r="B55" t="s">
        <v>124</v>
      </c>
      <c r="C55" t="s">
        <v>3</v>
      </c>
      <c r="D55" t="s">
        <v>8</v>
      </c>
      <c r="E55">
        <v>5.3</v>
      </c>
      <c r="F55">
        <v>2.69</v>
      </c>
      <c r="G55">
        <v>2.2999999999999998</v>
      </c>
      <c r="H55">
        <v>1.54</v>
      </c>
      <c r="I55">
        <v>0.93899999999999995</v>
      </c>
      <c r="J55">
        <v>0.59599999999999997</v>
      </c>
      <c r="K55">
        <v>0.314</v>
      </c>
      <c r="L55">
        <v>0.14199999999999999</v>
      </c>
      <c r="M55" t="s">
        <v>7</v>
      </c>
    </row>
    <row r="56" spans="2:13" x14ac:dyDescent="0.25">
      <c r="B56" t="s">
        <v>124</v>
      </c>
      <c r="C56" t="s">
        <v>3</v>
      </c>
      <c r="D56" t="s">
        <v>227</v>
      </c>
      <c r="E56">
        <v>0</v>
      </c>
      <c r="F56">
        <v>0</v>
      </c>
      <c r="G56">
        <v>0.14299999999999999</v>
      </c>
      <c r="H56">
        <v>0.25900000000000001</v>
      </c>
      <c r="I56">
        <v>0.40799999999999997</v>
      </c>
      <c r="J56">
        <v>0.58499999999999996</v>
      </c>
      <c r="K56">
        <v>0.83099999999999996</v>
      </c>
      <c r="L56">
        <v>1.1599999999999999</v>
      </c>
      <c r="M56" t="s">
        <v>7</v>
      </c>
    </row>
    <row r="57" spans="2:13" x14ac:dyDescent="0.25">
      <c r="B57" t="s">
        <v>124</v>
      </c>
      <c r="C57" t="s">
        <v>3</v>
      </c>
      <c r="D57" t="s">
        <v>9</v>
      </c>
      <c r="E57">
        <v>4.99</v>
      </c>
      <c r="F57">
        <v>6.52</v>
      </c>
      <c r="G57">
        <v>5.41</v>
      </c>
      <c r="H57">
        <v>5.33</v>
      </c>
      <c r="I57">
        <v>5.2</v>
      </c>
      <c r="J57">
        <v>4.9400000000000004</v>
      </c>
      <c r="K57">
        <v>4.3899999999999997</v>
      </c>
      <c r="L57">
        <v>3.72</v>
      </c>
      <c r="M57" t="s">
        <v>7</v>
      </c>
    </row>
    <row r="58" spans="2:13" x14ac:dyDescent="0.25">
      <c r="B58" t="s">
        <v>124</v>
      </c>
      <c r="C58" t="s">
        <v>3</v>
      </c>
      <c r="D58" t="s">
        <v>228</v>
      </c>
      <c r="E58">
        <v>0</v>
      </c>
      <c r="F58">
        <v>0</v>
      </c>
      <c r="G58">
        <v>0.192</v>
      </c>
      <c r="H58">
        <v>0.35299999999999998</v>
      </c>
      <c r="I58">
        <v>0.56999999999999995</v>
      </c>
      <c r="J58">
        <v>0.81399999999999995</v>
      </c>
      <c r="K58">
        <v>1.1499999999999999</v>
      </c>
      <c r="L58">
        <v>1.59</v>
      </c>
      <c r="M58" t="s">
        <v>7</v>
      </c>
    </row>
    <row r="59" spans="2:13" x14ac:dyDescent="0.25">
      <c r="B59" t="s">
        <v>124</v>
      </c>
      <c r="C59" t="s">
        <v>3</v>
      </c>
      <c r="D59" t="s">
        <v>10</v>
      </c>
      <c r="E59">
        <v>6.7400000000000002E-2</v>
      </c>
      <c r="F59">
        <v>9.0700000000000003E-2</v>
      </c>
      <c r="G59">
        <v>0.13400000000000001</v>
      </c>
      <c r="H59">
        <v>0.156</v>
      </c>
      <c r="I59">
        <v>0.17899999999999999</v>
      </c>
      <c r="J59">
        <v>0.20399999999999999</v>
      </c>
      <c r="K59">
        <v>0.186</v>
      </c>
      <c r="L59">
        <v>0.20300000000000001</v>
      </c>
      <c r="M59" t="s">
        <v>7</v>
      </c>
    </row>
    <row r="60" spans="2:13" x14ac:dyDescent="0.25">
      <c r="B60" t="s">
        <v>124</v>
      </c>
      <c r="C60" t="s">
        <v>3</v>
      </c>
      <c r="D60" t="s">
        <v>11</v>
      </c>
      <c r="E60">
        <v>0.91</v>
      </c>
      <c r="F60">
        <v>1.06</v>
      </c>
      <c r="G60">
        <v>1.06</v>
      </c>
      <c r="H60">
        <v>1.06</v>
      </c>
      <c r="I60">
        <v>1.06</v>
      </c>
      <c r="J60">
        <v>1.06</v>
      </c>
      <c r="K60">
        <v>1.05</v>
      </c>
      <c r="L60">
        <v>1.05</v>
      </c>
      <c r="M60" t="s">
        <v>7</v>
      </c>
    </row>
    <row r="61" spans="2:13" x14ac:dyDescent="0.25">
      <c r="B61" t="s">
        <v>124</v>
      </c>
      <c r="C61" t="s">
        <v>3</v>
      </c>
      <c r="D61" t="s">
        <v>12</v>
      </c>
      <c r="E61">
        <v>0</v>
      </c>
      <c r="F61">
        <v>3.8900000000000002E-4</v>
      </c>
      <c r="G61">
        <v>1.6799999999999999E-4</v>
      </c>
      <c r="H61">
        <v>3.8999999999999999E-4</v>
      </c>
      <c r="I61">
        <v>5.8900000000000001E-4</v>
      </c>
      <c r="J61">
        <v>1.01E-3</v>
      </c>
      <c r="K61">
        <v>1.3500000000000001E-3</v>
      </c>
      <c r="L61">
        <v>1.97E-3</v>
      </c>
      <c r="M61" t="s">
        <v>7</v>
      </c>
    </row>
    <row r="62" spans="2:13" x14ac:dyDescent="0.25">
      <c r="B62" t="s">
        <v>124</v>
      </c>
      <c r="C62" t="s">
        <v>3</v>
      </c>
      <c r="D62" t="s">
        <v>13</v>
      </c>
      <c r="E62">
        <v>0.13900000000000001</v>
      </c>
      <c r="F62">
        <v>6.6600000000000006E-2</v>
      </c>
      <c r="G62">
        <v>3.9899999999999998E-2</v>
      </c>
      <c r="H62">
        <v>3.3599999999999998E-2</v>
      </c>
      <c r="I62">
        <v>3.1899999999999998E-2</v>
      </c>
      <c r="J62">
        <v>2.87E-2</v>
      </c>
      <c r="K62">
        <v>2.5600000000000001E-2</v>
      </c>
      <c r="L62">
        <v>2.3300000000000001E-2</v>
      </c>
      <c r="M62" t="s">
        <v>7</v>
      </c>
    </row>
    <row r="63" spans="2:13" x14ac:dyDescent="0.25">
      <c r="B63" t="s">
        <v>124</v>
      </c>
      <c r="C63" t="s">
        <v>3</v>
      </c>
      <c r="D63" t="s">
        <v>14</v>
      </c>
      <c r="E63">
        <v>0.11600000000000001</v>
      </c>
      <c r="F63">
        <v>0.752</v>
      </c>
      <c r="G63">
        <v>1.91</v>
      </c>
      <c r="H63">
        <v>2.71</v>
      </c>
      <c r="I63">
        <v>3.32</v>
      </c>
      <c r="J63">
        <v>3.9</v>
      </c>
      <c r="K63">
        <v>4.6399999999999997</v>
      </c>
      <c r="L63">
        <v>5.26</v>
      </c>
      <c r="M63" t="s">
        <v>7</v>
      </c>
    </row>
    <row r="64" spans="2:13" x14ac:dyDescent="0.25">
      <c r="B64" t="s">
        <v>124</v>
      </c>
      <c r="C64" t="s">
        <v>3</v>
      </c>
      <c r="D64" t="s">
        <v>15</v>
      </c>
      <c r="E64">
        <v>0</v>
      </c>
      <c r="F64">
        <v>2.6800000000000001E-2</v>
      </c>
      <c r="G64">
        <v>0.112</v>
      </c>
      <c r="H64">
        <v>0.219</v>
      </c>
      <c r="I64">
        <v>0.27600000000000002</v>
      </c>
      <c r="J64">
        <v>0.38600000000000001</v>
      </c>
      <c r="K64">
        <v>0.47499999999999998</v>
      </c>
      <c r="L64">
        <v>0.55200000000000005</v>
      </c>
      <c r="M64" t="s">
        <v>7</v>
      </c>
    </row>
    <row r="65" spans="2:13" x14ac:dyDescent="0.25">
      <c r="B65" t="s">
        <v>124</v>
      </c>
      <c r="C65" t="s">
        <v>3</v>
      </c>
      <c r="D65" t="s">
        <v>16</v>
      </c>
      <c r="E65">
        <v>0</v>
      </c>
      <c r="F65">
        <v>0</v>
      </c>
      <c r="G65">
        <v>0.192</v>
      </c>
      <c r="H65">
        <v>0.43099999999999999</v>
      </c>
      <c r="I65">
        <v>0.84399999999999997</v>
      </c>
      <c r="J65">
        <v>0.997</v>
      </c>
      <c r="K65">
        <v>1.21</v>
      </c>
      <c r="L65">
        <v>1.31</v>
      </c>
      <c r="M65" t="s">
        <v>7</v>
      </c>
    </row>
    <row r="66" spans="2:13" x14ac:dyDescent="0.25">
      <c r="B66" t="s">
        <v>124</v>
      </c>
      <c r="C66" t="s">
        <v>3</v>
      </c>
      <c r="D66" t="s">
        <v>17</v>
      </c>
      <c r="E66">
        <v>0.69499999999999995</v>
      </c>
      <c r="F66">
        <v>1.57</v>
      </c>
      <c r="G66">
        <v>2.66</v>
      </c>
      <c r="H66">
        <v>3.54</v>
      </c>
      <c r="I66">
        <v>4.33</v>
      </c>
      <c r="J66">
        <v>5.08</v>
      </c>
      <c r="K66">
        <v>5.62</v>
      </c>
      <c r="L66">
        <v>6.26</v>
      </c>
      <c r="M66" t="s">
        <v>7</v>
      </c>
    </row>
    <row r="67" spans="2:13" x14ac:dyDescent="0.25">
      <c r="B67" t="s">
        <v>124</v>
      </c>
      <c r="C67" t="s">
        <v>3</v>
      </c>
      <c r="D67" t="s">
        <v>18</v>
      </c>
      <c r="E67">
        <v>2.99</v>
      </c>
      <c r="F67">
        <v>2.92</v>
      </c>
      <c r="G67">
        <v>2.78</v>
      </c>
      <c r="H67">
        <v>2.79</v>
      </c>
      <c r="I67">
        <v>2.48</v>
      </c>
      <c r="J67">
        <v>2.12</v>
      </c>
      <c r="K67">
        <v>1.9</v>
      </c>
      <c r="L67">
        <v>1.71</v>
      </c>
      <c r="M67" t="s">
        <v>7</v>
      </c>
    </row>
    <row r="68" spans="2:13" x14ac:dyDescent="0.25">
      <c r="B68" t="s">
        <v>124</v>
      </c>
      <c r="C68" t="s">
        <v>3</v>
      </c>
      <c r="D68" t="s">
        <v>19</v>
      </c>
      <c r="E68">
        <v>1.2800000000000001E-2</v>
      </c>
      <c r="F68">
        <v>6.2799999999999995E-2</v>
      </c>
      <c r="G68">
        <v>0.219</v>
      </c>
      <c r="H68">
        <v>0.39</v>
      </c>
      <c r="I68">
        <v>0.56899999999999995</v>
      </c>
      <c r="J68">
        <v>0.79100000000000004</v>
      </c>
      <c r="K68">
        <v>1.1200000000000001</v>
      </c>
      <c r="L68">
        <v>1.43</v>
      </c>
      <c r="M68" t="s">
        <v>7</v>
      </c>
    </row>
    <row r="69" spans="2:13" x14ac:dyDescent="0.25">
      <c r="B69" t="s">
        <v>124</v>
      </c>
      <c r="C69" t="s">
        <v>3</v>
      </c>
      <c r="D69" t="s">
        <v>229</v>
      </c>
      <c r="E69">
        <v>0</v>
      </c>
      <c r="F69">
        <v>0</v>
      </c>
      <c r="G69">
        <v>1.55E-4</v>
      </c>
      <c r="H69">
        <v>1.07E-4</v>
      </c>
      <c r="I69">
        <v>1.45E-4</v>
      </c>
      <c r="J69">
        <v>1.4799999999999999E-4</v>
      </c>
      <c r="K69">
        <v>2.0699999999999999E-4</v>
      </c>
      <c r="L69">
        <v>4.0000000000000002E-4</v>
      </c>
      <c r="M69" t="s">
        <v>7</v>
      </c>
    </row>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1350-3E70-4DCA-9927-9AF47F8D3A6D}">
  <dimension ref="B44:M95"/>
  <sheetViews>
    <sheetView workbookViewId="0">
      <selection activeCell="N52" sqref="N52"/>
    </sheetView>
  </sheetViews>
  <sheetFormatPr defaultRowHeight="15" x14ac:dyDescent="0.25"/>
  <sheetData>
    <row r="44" spans="4:13" x14ac:dyDescent="0.25">
      <c r="D44" t="s">
        <v>231</v>
      </c>
    </row>
    <row r="45" spans="4:13" x14ac:dyDescent="0.25">
      <c r="D45" t="s">
        <v>230</v>
      </c>
      <c r="E45">
        <v>2015</v>
      </c>
      <c r="F45">
        <v>2020</v>
      </c>
      <c r="G45">
        <v>2025</v>
      </c>
      <c r="H45">
        <v>2030</v>
      </c>
      <c r="I45">
        <v>2035</v>
      </c>
      <c r="J45">
        <v>2040</v>
      </c>
      <c r="K45">
        <v>2045</v>
      </c>
      <c r="L45">
        <v>2050</v>
      </c>
    </row>
    <row r="46" spans="4:13" x14ac:dyDescent="0.25">
      <c r="D46" t="s">
        <v>6</v>
      </c>
      <c r="E46">
        <f>E79-E66</f>
        <v>0</v>
      </c>
      <c r="F46">
        <f t="shared" ref="F46:L46" si="0">F79-F66</f>
        <v>0</v>
      </c>
      <c r="G46">
        <f t="shared" si="0"/>
        <v>1.8999999999999989E-2</v>
      </c>
      <c r="H46">
        <f t="shared" si="0"/>
        <v>2.4999999999999994E-2</v>
      </c>
      <c r="I46">
        <f t="shared" si="0"/>
        <v>3.3000000000000002E-2</v>
      </c>
      <c r="J46">
        <f t="shared" si="0"/>
        <v>4.200000000000001E-2</v>
      </c>
      <c r="K46">
        <f t="shared" si="0"/>
        <v>4.7000000000000014E-2</v>
      </c>
      <c r="L46">
        <f t="shared" si="0"/>
        <v>2.3999999999999994E-2</v>
      </c>
      <c r="M46" t="s">
        <v>7</v>
      </c>
    </row>
    <row r="47" spans="4:13" x14ac:dyDescent="0.25">
      <c r="D47" t="s">
        <v>226</v>
      </c>
      <c r="E47">
        <f>E80</f>
        <v>0</v>
      </c>
      <c r="F47">
        <f t="shared" ref="F47:L47" si="1">F80</f>
        <v>0</v>
      </c>
      <c r="G47">
        <f t="shared" si="1"/>
        <v>9.2999999999999992E-3</v>
      </c>
      <c r="H47">
        <f t="shared" si="1"/>
        <v>1.7899999999999999E-2</v>
      </c>
      <c r="I47">
        <f t="shared" si="1"/>
        <v>3.6999999999999998E-2</v>
      </c>
      <c r="J47">
        <f t="shared" si="1"/>
        <v>7.0300000000000001E-2</v>
      </c>
      <c r="K47">
        <f t="shared" si="1"/>
        <v>0.17399999999999999</v>
      </c>
      <c r="L47">
        <f t="shared" si="1"/>
        <v>0.47799999999999998</v>
      </c>
      <c r="M47" t="s">
        <v>7</v>
      </c>
    </row>
    <row r="48" spans="4:13" x14ac:dyDescent="0.25">
      <c r="D48" t="s">
        <v>8</v>
      </c>
      <c r="E48">
        <f>E81-E67</f>
        <v>0</v>
      </c>
      <c r="F48">
        <f t="shared" ref="F48:L48" si="2">F81-F67</f>
        <v>0</v>
      </c>
      <c r="G48">
        <f t="shared" si="2"/>
        <v>-0.3400000000000003</v>
      </c>
      <c r="H48">
        <f t="shared" si="2"/>
        <v>-0.54</v>
      </c>
      <c r="I48">
        <f t="shared" si="2"/>
        <v>-0.85100000000000009</v>
      </c>
      <c r="J48">
        <f t="shared" si="2"/>
        <v>-1.044</v>
      </c>
      <c r="K48">
        <f t="shared" si="2"/>
        <v>-1.1059999999999999</v>
      </c>
      <c r="L48">
        <f t="shared" si="2"/>
        <v>-0.98799999999999988</v>
      </c>
      <c r="M48" t="s">
        <v>7</v>
      </c>
    </row>
    <row r="49" spans="4:13" x14ac:dyDescent="0.25">
      <c r="D49" t="s">
        <v>227</v>
      </c>
      <c r="E49">
        <f>E82</f>
        <v>0</v>
      </c>
      <c r="F49">
        <f t="shared" ref="F49:L49" si="3">F82</f>
        <v>0</v>
      </c>
      <c r="G49">
        <f t="shared" si="3"/>
        <v>0.14299999999999999</v>
      </c>
      <c r="H49">
        <f t="shared" si="3"/>
        <v>0.25900000000000001</v>
      </c>
      <c r="I49">
        <f t="shared" si="3"/>
        <v>0.40799999999999997</v>
      </c>
      <c r="J49">
        <f t="shared" si="3"/>
        <v>0.58499999999999996</v>
      </c>
      <c r="K49">
        <f t="shared" si="3"/>
        <v>0.83099999999999996</v>
      </c>
      <c r="L49">
        <f t="shared" si="3"/>
        <v>1.1599999999999999</v>
      </c>
      <c r="M49" t="s">
        <v>7</v>
      </c>
    </row>
    <row r="50" spans="4:13" x14ac:dyDescent="0.25">
      <c r="D50" t="s">
        <v>9</v>
      </c>
      <c r="E50">
        <f>E83-E68</f>
        <v>0</v>
      </c>
      <c r="F50">
        <f t="shared" ref="F50:L50" si="4">F83-F68</f>
        <v>0</v>
      </c>
      <c r="G50">
        <f t="shared" si="4"/>
        <v>-0.9399999999999995</v>
      </c>
      <c r="H50">
        <f t="shared" si="4"/>
        <v>-1.4299999999999997</v>
      </c>
      <c r="I50">
        <f t="shared" si="4"/>
        <v>-2.0699999999999994</v>
      </c>
      <c r="J50">
        <f t="shared" si="4"/>
        <v>-2.8499999999999996</v>
      </c>
      <c r="K50">
        <f t="shared" si="4"/>
        <v>-4.0599999999999996</v>
      </c>
      <c r="L50">
        <f t="shared" si="4"/>
        <v>-5.7299999999999986</v>
      </c>
      <c r="M50" t="s">
        <v>7</v>
      </c>
    </row>
    <row r="51" spans="4:13" x14ac:dyDescent="0.25">
      <c r="D51" t="s">
        <v>228</v>
      </c>
      <c r="E51">
        <f>E84</f>
        <v>0</v>
      </c>
      <c r="F51">
        <f t="shared" ref="F51:L51" si="5">F84</f>
        <v>0</v>
      </c>
      <c r="G51">
        <f t="shared" si="5"/>
        <v>0.192</v>
      </c>
      <c r="H51">
        <f t="shared" si="5"/>
        <v>0.35299999999999998</v>
      </c>
      <c r="I51">
        <f t="shared" si="5"/>
        <v>0.56999999999999995</v>
      </c>
      <c r="J51">
        <f t="shared" si="5"/>
        <v>0.81399999999999995</v>
      </c>
      <c r="K51">
        <f t="shared" si="5"/>
        <v>1.1499999999999999</v>
      </c>
      <c r="L51">
        <f t="shared" si="5"/>
        <v>1.59</v>
      </c>
      <c r="M51" t="s">
        <v>7</v>
      </c>
    </row>
    <row r="52" spans="4:13" x14ac:dyDescent="0.25">
      <c r="D52" t="s">
        <v>10</v>
      </c>
      <c r="E52">
        <f>E85-E69</f>
        <v>0</v>
      </c>
      <c r="F52">
        <f t="shared" ref="F52:L52" si="6">F85-F69</f>
        <v>0</v>
      </c>
      <c r="G52">
        <f t="shared" si="6"/>
        <v>1.7000000000000001E-2</v>
      </c>
      <c r="H52">
        <f t="shared" si="6"/>
        <v>2.3999999999999994E-2</v>
      </c>
      <c r="I52">
        <f t="shared" si="6"/>
        <v>3.4000000000000002E-2</v>
      </c>
      <c r="J52">
        <f t="shared" si="6"/>
        <v>4.2999999999999983E-2</v>
      </c>
      <c r="K52">
        <f t="shared" si="6"/>
        <v>5.5999999999999994E-2</v>
      </c>
      <c r="L52">
        <f t="shared" si="6"/>
        <v>6.7000000000000004E-2</v>
      </c>
      <c r="M52" t="s">
        <v>7</v>
      </c>
    </row>
    <row r="53" spans="4:13" x14ac:dyDescent="0.25">
      <c r="D53" t="s">
        <v>11</v>
      </c>
      <c r="E53">
        <f>E86-E70</f>
        <v>0</v>
      </c>
      <c r="F53">
        <f t="shared" ref="F53:L53" si="7">F86-F70</f>
        <v>0</v>
      </c>
      <c r="G53">
        <f t="shared" si="7"/>
        <v>0</v>
      </c>
      <c r="H53">
        <f t="shared" si="7"/>
        <v>0</v>
      </c>
      <c r="I53">
        <f t="shared" si="7"/>
        <v>0</v>
      </c>
      <c r="J53">
        <f t="shared" si="7"/>
        <v>0</v>
      </c>
      <c r="K53">
        <f t="shared" si="7"/>
        <v>0</v>
      </c>
      <c r="L53">
        <f t="shared" si="7"/>
        <v>0</v>
      </c>
      <c r="M53" t="s">
        <v>7</v>
      </c>
    </row>
    <row r="54" spans="4:13" x14ac:dyDescent="0.25">
      <c r="D54" t="s">
        <v>12</v>
      </c>
      <c r="E54">
        <f>E87-E71</f>
        <v>0</v>
      </c>
      <c r="F54">
        <f t="shared" ref="F54:L54" si="8">F87-F71</f>
        <v>0</v>
      </c>
      <c r="G54">
        <f t="shared" si="8"/>
        <v>-3.1000000000000022E-5</v>
      </c>
      <c r="H54">
        <f t="shared" si="8"/>
        <v>-3.0999999999999995E-5</v>
      </c>
      <c r="I54">
        <f t="shared" si="8"/>
        <v>-5.1999999999999963E-5</v>
      </c>
      <c r="J54">
        <f t="shared" si="8"/>
        <v>-1.1999999999999988E-4</v>
      </c>
      <c r="K54">
        <f t="shared" si="8"/>
        <v>-2.5000000000000001E-4</v>
      </c>
      <c r="L54">
        <f t="shared" si="8"/>
        <v>-5.8000000000000022E-4</v>
      </c>
      <c r="M54" t="s">
        <v>7</v>
      </c>
    </row>
    <row r="55" spans="4:13" x14ac:dyDescent="0.25">
      <c r="D55" t="s">
        <v>13</v>
      </c>
      <c r="E55">
        <f>E88-E72</f>
        <v>0</v>
      </c>
      <c r="F55">
        <f t="shared" ref="F55:L55" si="9">F88-F72</f>
        <v>0</v>
      </c>
      <c r="G55">
        <f t="shared" si="9"/>
        <v>-1.800000000000003E-3</v>
      </c>
      <c r="H55">
        <f t="shared" si="9"/>
        <v>-2.3000000000000034E-3</v>
      </c>
      <c r="I55">
        <f t="shared" si="9"/>
        <v>-2.2000000000000006E-3</v>
      </c>
      <c r="J55">
        <f t="shared" si="9"/>
        <v>-4.3000000000000017E-3</v>
      </c>
      <c r="K55">
        <f t="shared" si="9"/>
        <v>-6.5999999999999982E-3</v>
      </c>
      <c r="L55">
        <f t="shared" si="9"/>
        <v>-8.3999999999999977E-3</v>
      </c>
      <c r="M55" t="s">
        <v>7</v>
      </c>
    </row>
    <row r="56" spans="4:13" x14ac:dyDescent="0.25">
      <c r="D56" t="s">
        <v>14</v>
      </c>
      <c r="E56">
        <f t="shared" ref="E56:L61" si="10">E89-E73</f>
        <v>0</v>
      </c>
      <c r="F56">
        <f t="shared" si="10"/>
        <v>0</v>
      </c>
      <c r="G56">
        <f t="shared" si="10"/>
        <v>0.24</v>
      </c>
      <c r="H56">
        <f t="shared" si="10"/>
        <v>0.27</v>
      </c>
      <c r="I56">
        <f t="shared" si="10"/>
        <v>0.32999999999999963</v>
      </c>
      <c r="J56">
        <f t="shared" si="10"/>
        <v>0.41999999999999993</v>
      </c>
      <c r="K56">
        <f t="shared" si="10"/>
        <v>0.62000000000000011</v>
      </c>
      <c r="L56">
        <f t="shared" si="10"/>
        <v>0.96</v>
      </c>
      <c r="M56" t="s">
        <v>7</v>
      </c>
    </row>
    <row r="57" spans="4:13" x14ac:dyDescent="0.25">
      <c r="D57" t="s">
        <v>15</v>
      </c>
      <c r="E57">
        <f t="shared" si="10"/>
        <v>0</v>
      </c>
      <c r="F57">
        <f t="shared" si="10"/>
        <v>0</v>
      </c>
      <c r="G57">
        <f t="shared" si="10"/>
        <v>2.4900000000000005E-2</v>
      </c>
      <c r="H57">
        <f t="shared" si="10"/>
        <v>0.06</v>
      </c>
      <c r="I57">
        <f t="shared" si="10"/>
        <v>0.10700000000000001</v>
      </c>
      <c r="J57">
        <f t="shared" si="10"/>
        <v>0.17800000000000002</v>
      </c>
      <c r="K57">
        <f t="shared" si="10"/>
        <v>0.23799999999999999</v>
      </c>
      <c r="L57">
        <f t="shared" si="10"/>
        <v>0.26500000000000007</v>
      </c>
      <c r="M57" t="s">
        <v>7</v>
      </c>
    </row>
    <row r="58" spans="4:13" x14ac:dyDescent="0.25">
      <c r="D58" t="s">
        <v>16</v>
      </c>
      <c r="E58">
        <f t="shared" si="10"/>
        <v>0</v>
      </c>
      <c r="F58">
        <f t="shared" si="10"/>
        <v>0</v>
      </c>
      <c r="G58">
        <f t="shared" si="10"/>
        <v>2.0999999999999991E-2</v>
      </c>
      <c r="H58">
        <f t="shared" si="10"/>
        <v>5.3999999999999992E-2</v>
      </c>
      <c r="I58">
        <f t="shared" si="10"/>
        <v>9.6999999999999975E-2</v>
      </c>
      <c r="J58">
        <f t="shared" si="10"/>
        <v>0.126</v>
      </c>
      <c r="K58">
        <f t="shared" si="10"/>
        <v>0.17999999999999994</v>
      </c>
      <c r="L58">
        <f t="shared" si="10"/>
        <v>0.21999999999999997</v>
      </c>
      <c r="M58" t="s">
        <v>7</v>
      </c>
    </row>
    <row r="59" spans="4:13" x14ac:dyDescent="0.25">
      <c r="D59" t="s">
        <v>17</v>
      </c>
      <c r="E59">
        <f t="shared" si="10"/>
        <v>0</v>
      </c>
      <c r="F59">
        <f t="shared" si="10"/>
        <v>0</v>
      </c>
      <c r="G59">
        <f t="shared" si="10"/>
        <v>0.29000000000000004</v>
      </c>
      <c r="H59">
        <f t="shared" si="10"/>
        <v>0.45999999999999996</v>
      </c>
      <c r="I59">
        <f t="shared" si="10"/>
        <v>0.64999999999999991</v>
      </c>
      <c r="J59">
        <f t="shared" si="10"/>
        <v>0.83000000000000007</v>
      </c>
      <c r="K59">
        <f t="shared" si="10"/>
        <v>1.04</v>
      </c>
      <c r="L59">
        <f t="shared" si="10"/>
        <v>1.1899999999999995</v>
      </c>
      <c r="M59" t="s">
        <v>7</v>
      </c>
    </row>
    <row r="60" spans="4:13" x14ac:dyDescent="0.25">
      <c r="D60" t="s">
        <v>18</v>
      </c>
      <c r="E60">
        <f t="shared" si="10"/>
        <v>0</v>
      </c>
      <c r="F60">
        <f t="shared" si="10"/>
        <v>0</v>
      </c>
      <c r="G60">
        <f t="shared" si="10"/>
        <v>-1.0000000000000231E-2</v>
      </c>
      <c r="H60">
        <f t="shared" si="10"/>
        <v>8.0000000000000071E-2</v>
      </c>
      <c r="I60">
        <f t="shared" si="10"/>
        <v>0.18999999999999995</v>
      </c>
      <c r="J60">
        <f t="shared" si="10"/>
        <v>0.29000000000000004</v>
      </c>
      <c r="K60">
        <f t="shared" si="10"/>
        <v>0.45999999999999996</v>
      </c>
      <c r="L60">
        <f t="shared" si="10"/>
        <v>0.65999999999999992</v>
      </c>
      <c r="M60" t="s">
        <v>7</v>
      </c>
    </row>
    <row r="61" spans="4:13" x14ac:dyDescent="0.25">
      <c r="D61" t="s">
        <v>19</v>
      </c>
      <c r="E61">
        <f t="shared" si="10"/>
        <v>0</v>
      </c>
      <c r="F61">
        <f t="shared" si="10"/>
        <v>0</v>
      </c>
      <c r="G61">
        <f t="shared" si="10"/>
        <v>5.8999999999999997E-2</v>
      </c>
      <c r="H61">
        <f t="shared" si="10"/>
        <v>0.11299999999999999</v>
      </c>
      <c r="I61">
        <f t="shared" si="10"/>
        <v>0.17899999999999994</v>
      </c>
      <c r="J61">
        <f t="shared" si="10"/>
        <v>0.25600000000000001</v>
      </c>
      <c r="K61">
        <f t="shared" si="10"/>
        <v>0.3620000000000001</v>
      </c>
      <c r="L61">
        <f t="shared" si="10"/>
        <v>0.50299999999999989</v>
      </c>
      <c r="M61" t="s">
        <v>7</v>
      </c>
    </row>
    <row r="62" spans="4:13" x14ac:dyDescent="0.25">
      <c r="D62" t="s">
        <v>229</v>
      </c>
      <c r="E62">
        <f>E95</f>
        <v>0</v>
      </c>
      <c r="F62">
        <f t="shared" ref="F62:L62" si="11">F95</f>
        <v>0</v>
      </c>
      <c r="G62">
        <f t="shared" si="11"/>
        <v>1.55E-4</v>
      </c>
      <c r="H62">
        <f t="shared" si="11"/>
        <v>1.07E-4</v>
      </c>
      <c r="I62">
        <f t="shared" si="11"/>
        <v>1.45E-4</v>
      </c>
      <c r="J62">
        <f t="shared" si="11"/>
        <v>1.4799999999999999E-4</v>
      </c>
      <c r="K62">
        <f t="shared" si="11"/>
        <v>2.0699999999999999E-4</v>
      </c>
      <c r="L62">
        <f t="shared" si="11"/>
        <v>4.0000000000000002E-4</v>
      </c>
      <c r="M62" t="s">
        <v>7</v>
      </c>
    </row>
    <row r="65" spans="2:13" x14ac:dyDescent="0.25">
      <c r="B65" t="s">
        <v>0</v>
      </c>
      <c r="C65" t="s">
        <v>1</v>
      </c>
      <c r="D65" t="s">
        <v>5</v>
      </c>
      <c r="E65">
        <v>2015</v>
      </c>
      <c r="F65">
        <v>2020</v>
      </c>
      <c r="G65">
        <v>2025</v>
      </c>
      <c r="H65">
        <v>2030</v>
      </c>
      <c r="I65">
        <v>2035</v>
      </c>
      <c r="J65">
        <v>2040</v>
      </c>
      <c r="K65">
        <v>2045</v>
      </c>
      <c r="L65">
        <v>2050</v>
      </c>
      <c r="M65" t="s">
        <v>2</v>
      </c>
    </row>
    <row r="66" spans="2:13" x14ac:dyDescent="0.25">
      <c r="B66" t="s">
        <v>70</v>
      </c>
      <c r="C66" t="s">
        <v>3</v>
      </c>
      <c r="D66" t="s">
        <v>6</v>
      </c>
      <c r="E66">
        <v>0.24</v>
      </c>
      <c r="F66">
        <v>0.20699999999999999</v>
      </c>
      <c r="G66">
        <v>0.17</v>
      </c>
      <c r="H66">
        <v>0.16600000000000001</v>
      </c>
      <c r="I66">
        <v>0.17799999999999999</v>
      </c>
      <c r="J66">
        <v>0.188</v>
      </c>
      <c r="K66">
        <v>0.20699999999999999</v>
      </c>
      <c r="L66">
        <v>0.23100000000000001</v>
      </c>
      <c r="M66" t="s">
        <v>7</v>
      </c>
    </row>
    <row r="67" spans="2:13" x14ac:dyDescent="0.25">
      <c r="B67" t="s">
        <v>70</v>
      </c>
      <c r="C67" t="s">
        <v>3</v>
      </c>
      <c r="D67" t="s">
        <v>8</v>
      </c>
      <c r="E67">
        <v>5.3</v>
      </c>
      <c r="F67">
        <v>2.69</v>
      </c>
      <c r="G67">
        <v>2.64</v>
      </c>
      <c r="H67">
        <v>2.08</v>
      </c>
      <c r="I67">
        <v>1.79</v>
      </c>
      <c r="J67">
        <v>1.64</v>
      </c>
      <c r="K67">
        <v>1.42</v>
      </c>
      <c r="L67">
        <v>1.1299999999999999</v>
      </c>
      <c r="M67" t="s">
        <v>7</v>
      </c>
    </row>
    <row r="68" spans="2:13" x14ac:dyDescent="0.25">
      <c r="B68" t="s">
        <v>70</v>
      </c>
      <c r="C68" t="s">
        <v>3</v>
      </c>
      <c r="D68" t="s">
        <v>9</v>
      </c>
      <c r="E68">
        <v>4.99</v>
      </c>
      <c r="F68">
        <v>6.52</v>
      </c>
      <c r="G68">
        <v>6.35</v>
      </c>
      <c r="H68">
        <v>6.76</v>
      </c>
      <c r="I68">
        <v>7.27</v>
      </c>
      <c r="J68">
        <v>7.79</v>
      </c>
      <c r="K68">
        <v>8.4499999999999993</v>
      </c>
      <c r="L68">
        <v>9.4499999999999993</v>
      </c>
      <c r="M68" t="s">
        <v>7</v>
      </c>
    </row>
    <row r="69" spans="2:13" x14ac:dyDescent="0.25">
      <c r="B69" t="s">
        <v>70</v>
      </c>
      <c r="C69" t="s">
        <v>3</v>
      </c>
      <c r="D69" t="s">
        <v>10</v>
      </c>
      <c r="E69">
        <v>6.7400000000000002E-2</v>
      </c>
      <c r="F69">
        <v>9.0700000000000003E-2</v>
      </c>
      <c r="G69">
        <v>0.11700000000000001</v>
      </c>
      <c r="H69">
        <v>0.13200000000000001</v>
      </c>
      <c r="I69">
        <v>0.14499999999999999</v>
      </c>
      <c r="J69">
        <v>0.161</v>
      </c>
      <c r="K69">
        <v>0.13</v>
      </c>
      <c r="L69">
        <v>0.13600000000000001</v>
      </c>
      <c r="M69" t="s">
        <v>7</v>
      </c>
    </row>
    <row r="70" spans="2:13" x14ac:dyDescent="0.25">
      <c r="B70" t="s">
        <v>70</v>
      </c>
      <c r="C70" t="s">
        <v>3</v>
      </c>
      <c r="D70" t="s">
        <v>11</v>
      </c>
      <c r="E70">
        <v>0.91</v>
      </c>
      <c r="F70">
        <v>1.06</v>
      </c>
      <c r="G70">
        <v>1.06</v>
      </c>
      <c r="H70">
        <v>1.06</v>
      </c>
      <c r="I70">
        <v>1.06</v>
      </c>
      <c r="J70">
        <v>1.06</v>
      </c>
      <c r="K70">
        <v>1.05</v>
      </c>
      <c r="L70">
        <v>1.05</v>
      </c>
      <c r="M70" t="s">
        <v>7</v>
      </c>
    </row>
    <row r="71" spans="2:13" x14ac:dyDescent="0.25">
      <c r="B71" t="s">
        <v>70</v>
      </c>
      <c r="C71" t="s">
        <v>3</v>
      </c>
      <c r="D71" t="s">
        <v>12</v>
      </c>
      <c r="E71">
        <v>0</v>
      </c>
      <c r="F71">
        <v>3.8900000000000002E-4</v>
      </c>
      <c r="G71">
        <v>1.9900000000000001E-4</v>
      </c>
      <c r="H71">
        <v>4.2099999999999999E-4</v>
      </c>
      <c r="I71">
        <v>6.4099999999999997E-4</v>
      </c>
      <c r="J71">
        <v>1.1299999999999999E-3</v>
      </c>
      <c r="K71">
        <v>1.6000000000000001E-3</v>
      </c>
      <c r="L71">
        <v>2.5500000000000002E-3</v>
      </c>
      <c r="M71" t="s">
        <v>7</v>
      </c>
    </row>
    <row r="72" spans="2:13" x14ac:dyDescent="0.25">
      <c r="B72" t="s">
        <v>70</v>
      </c>
      <c r="C72" t="s">
        <v>3</v>
      </c>
      <c r="D72" t="s">
        <v>13</v>
      </c>
      <c r="E72">
        <v>0.13900000000000001</v>
      </c>
      <c r="F72">
        <v>6.6600000000000006E-2</v>
      </c>
      <c r="G72">
        <v>4.1700000000000001E-2</v>
      </c>
      <c r="H72">
        <v>3.5900000000000001E-2</v>
      </c>
      <c r="I72">
        <v>3.4099999999999998E-2</v>
      </c>
      <c r="J72">
        <v>3.3000000000000002E-2</v>
      </c>
      <c r="K72">
        <v>3.2199999999999999E-2</v>
      </c>
      <c r="L72">
        <v>3.1699999999999999E-2</v>
      </c>
      <c r="M72" t="s">
        <v>7</v>
      </c>
    </row>
    <row r="73" spans="2:13" x14ac:dyDescent="0.25">
      <c r="B73" t="s">
        <v>70</v>
      </c>
      <c r="C73" t="s">
        <v>3</v>
      </c>
      <c r="D73" t="s">
        <v>14</v>
      </c>
      <c r="E73">
        <v>0.11600000000000001</v>
      </c>
      <c r="F73">
        <v>0.752</v>
      </c>
      <c r="G73">
        <v>1.67</v>
      </c>
      <c r="H73">
        <v>2.44</v>
      </c>
      <c r="I73">
        <v>2.99</v>
      </c>
      <c r="J73">
        <v>3.48</v>
      </c>
      <c r="K73">
        <v>4.0199999999999996</v>
      </c>
      <c r="L73">
        <v>4.3</v>
      </c>
      <c r="M73" t="s">
        <v>7</v>
      </c>
    </row>
    <row r="74" spans="2:13" x14ac:dyDescent="0.25">
      <c r="B74" t="s">
        <v>70</v>
      </c>
      <c r="C74" t="s">
        <v>3</v>
      </c>
      <c r="D74" t="s">
        <v>15</v>
      </c>
      <c r="E74">
        <v>0</v>
      </c>
      <c r="F74">
        <v>2.6800000000000001E-2</v>
      </c>
      <c r="G74">
        <v>8.7099999999999997E-2</v>
      </c>
      <c r="H74">
        <v>0.159</v>
      </c>
      <c r="I74">
        <v>0.16900000000000001</v>
      </c>
      <c r="J74">
        <v>0.20799999999999999</v>
      </c>
      <c r="K74">
        <v>0.23699999999999999</v>
      </c>
      <c r="L74">
        <v>0.28699999999999998</v>
      </c>
      <c r="M74" t="s">
        <v>7</v>
      </c>
    </row>
    <row r="75" spans="2:13" x14ac:dyDescent="0.25">
      <c r="B75" t="s">
        <v>70</v>
      </c>
      <c r="C75" t="s">
        <v>3</v>
      </c>
      <c r="D75" t="s">
        <v>16</v>
      </c>
      <c r="E75">
        <v>0</v>
      </c>
      <c r="F75">
        <v>0</v>
      </c>
      <c r="G75">
        <v>0.17100000000000001</v>
      </c>
      <c r="H75">
        <v>0.377</v>
      </c>
      <c r="I75">
        <v>0.747</v>
      </c>
      <c r="J75">
        <v>0.871</v>
      </c>
      <c r="K75">
        <v>1.03</v>
      </c>
      <c r="L75">
        <v>1.0900000000000001</v>
      </c>
      <c r="M75" t="s">
        <v>7</v>
      </c>
    </row>
    <row r="76" spans="2:13" x14ac:dyDescent="0.25">
      <c r="B76" t="s">
        <v>70</v>
      </c>
      <c r="C76" t="s">
        <v>3</v>
      </c>
      <c r="D76" t="s">
        <v>17</v>
      </c>
      <c r="E76">
        <v>0.69499999999999995</v>
      </c>
      <c r="F76">
        <v>1.57</v>
      </c>
      <c r="G76">
        <v>2.37</v>
      </c>
      <c r="H76">
        <v>3.08</v>
      </c>
      <c r="I76">
        <v>3.68</v>
      </c>
      <c r="J76">
        <v>4.25</v>
      </c>
      <c r="K76">
        <v>4.58</v>
      </c>
      <c r="L76">
        <v>5.07</v>
      </c>
      <c r="M76" t="s">
        <v>7</v>
      </c>
    </row>
    <row r="77" spans="2:13" x14ac:dyDescent="0.25">
      <c r="B77" t="s">
        <v>70</v>
      </c>
      <c r="C77" t="s">
        <v>3</v>
      </c>
      <c r="D77" t="s">
        <v>18</v>
      </c>
      <c r="E77">
        <v>2.99</v>
      </c>
      <c r="F77">
        <v>2.92</v>
      </c>
      <c r="G77">
        <v>2.79</v>
      </c>
      <c r="H77">
        <v>2.71</v>
      </c>
      <c r="I77">
        <v>2.29</v>
      </c>
      <c r="J77">
        <v>1.83</v>
      </c>
      <c r="K77">
        <v>1.44</v>
      </c>
      <c r="L77">
        <v>1.05</v>
      </c>
      <c r="M77" t="s">
        <v>7</v>
      </c>
    </row>
    <row r="78" spans="2:13" x14ac:dyDescent="0.25">
      <c r="B78" t="s">
        <v>70</v>
      </c>
      <c r="C78" t="s">
        <v>3</v>
      </c>
      <c r="D78" t="s">
        <v>19</v>
      </c>
      <c r="E78">
        <v>1.2800000000000001E-2</v>
      </c>
      <c r="F78">
        <v>6.2799999999999995E-2</v>
      </c>
      <c r="G78">
        <v>0.16</v>
      </c>
      <c r="H78">
        <v>0.27700000000000002</v>
      </c>
      <c r="I78">
        <v>0.39</v>
      </c>
      <c r="J78">
        <v>0.53500000000000003</v>
      </c>
      <c r="K78">
        <v>0.75800000000000001</v>
      </c>
      <c r="L78">
        <v>0.92700000000000005</v>
      </c>
      <c r="M78" t="s">
        <v>7</v>
      </c>
    </row>
    <row r="79" spans="2:13" x14ac:dyDescent="0.25">
      <c r="B79" t="s">
        <v>124</v>
      </c>
      <c r="C79" t="s">
        <v>3</v>
      </c>
      <c r="D79" t="s">
        <v>6</v>
      </c>
      <c r="E79">
        <v>0.24</v>
      </c>
      <c r="F79">
        <v>0.20699999999999999</v>
      </c>
      <c r="G79">
        <v>0.189</v>
      </c>
      <c r="H79">
        <v>0.191</v>
      </c>
      <c r="I79">
        <v>0.21099999999999999</v>
      </c>
      <c r="J79">
        <v>0.23</v>
      </c>
      <c r="K79">
        <v>0.254</v>
      </c>
      <c r="L79">
        <v>0.255</v>
      </c>
      <c r="M79" t="s">
        <v>7</v>
      </c>
    </row>
    <row r="80" spans="2:13" x14ac:dyDescent="0.25">
      <c r="B80" t="s">
        <v>124</v>
      </c>
      <c r="C80" t="s">
        <v>3</v>
      </c>
      <c r="D80" t="s">
        <v>226</v>
      </c>
      <c r="E80">
        <v>0</v>
      </c>
      <c r="F80">
        <v>0</v>
      </c>
      <c r="G80">
        <v>9.2999999999999992E-3</v>
      </c>
      <c r="H80">
        <v>1.7899999999999999E-2</v>
      </c>
      <c r="I80">
        <v>3.6999999999999998E-2</v>
      </c>
      <c r="J80">
        <v>7.0300000000000001E-2</v>
      </c>
      <c r="K80">
        <v>0.17399999999999999</v>
      </c>
      <c r="L80">
        <v>0.47799999999999998</v>
      </c>
      <c r="M80" t="s">
        <v>7</v>
      </c>
    </row>
    <row r="81" spans="2:13" x14ac:dyDescent="0.25">
      <c r="B81" t="s">
        <v>124</v>
      </c>
      <c r="C81" t="s">
        <v>3</v>
      </c>
      <c r="D81" t="s">
        <v>8</v>
      </c>
      <c r="E81">
        <v>5.3</v>
      </c>
      <c r="F81">
        <v>2.69</v>
      </c>
      <c r="G81">
        <v>2.2999999999999998</v>
      </c>
      <c r="H81">
        <v>1.54</v>
      </c>
      <c r="I81">
        <v>0.93899999999999995</v>
      </c>
      <c r="J81">
        <v>0.59599999999999997</v>
      </c>
      <c r="K81">
        <v>0.314</v>
      </c>
      <c r="L81">
        <v>0.14199999999999999</v>
      </c>
      <c r="M81" t="s">
        <v>7</v>
      </c>
    </row>
    <row r="82" spans="2:13" x14ac:dyDescent="0.25">
      <c r="B82" t="s">
        <v>124</v>
      </c>
      <c r="C82" t="s">
        <v>3</v>
      </c>
      <c r="D82" t="s">
        <v>227</v>
      </c>
      <c r="E82">
        <v>0</v>
      </c>
      <c r="F82">
        <v>0</v>
      </c>
      <c r="G82">
        <v>0.14299999999999999</v>
      </c>
      <c r="H82">
        <v>0.25900000000000001</v>
      </c>
      <c r="I82">
        <v>0.40799999999999997</v>
      </c>
      <c r="J82">
        <v>0.58499999999999996</v>
      </c>
      <c r="K82">
        <v>0.83099999999999996</v>
      </c>
      <c r="L82">
        <v>1.1599999999999999</v>
      </c>
      <c r="M82" t="s">
        <v>7</v>
      </c>
    </row>
    <row r="83" spans="2:13" x14ac:dyDescent="0.25">
      <c r="B83" t="s">
        <v>124</v>
      </c>
      <c r="C83" t="s">
        <v>3</v>
      </c>
      <c r="D83" t="s">
        <v>9</v>
      </c>
      <c r="E83">
        <v>4.99</v>
      </c>
      <c r="F83">
        <v>6.52</v>
      </c>
      <c r="G83">
        <v>5.41</v>
      </c>
      <c r="H83">
        <v>5.33</v>
      </c>
      <c r="I83">
        <v>5.2</v>
      </c>
      <c r="J83">
        <v>4.9400000000000004</v>
      </c>
      <c r="K83">
        <v>4.3899999999999997</v>
      </c>
      <c r="L83">
        <v>3.72</v>
      </c>
      <c r="M83" t="s">
        <v>7</v>
      </c>
    </row>
    <row r="84" spans="2:13" x14ac:dyDescent="0.25">
      <c r="B84" t="s">
        <v>124</v>
      </c>
      <c r="C84" t="s">
        <v>3</v>
      </c>
      <c r="D84" t="s">
        <v>228</v>
      </c>
      <c r="E84">
        <v>0</v>
      </c>
      <c r="F84">
        <v>0</v>
      </c>
      <c r="G84">
        <v>0.192</v>
      </c>
      <c r="H84">
        <v>0.35299999999999998</v>
      </c>
      <c r="I84">
        <v>0.56999999999999995</v>
      </c>
      <c r="J84">
        <v>0.81399999999999995</v>
      </c>
      <c r="K84">
        <v>1.1499999999999999</v>
      </c>
      <c r="L84">
        <v>1.59</v>
      </c>
      <c r="M84" t="s">
        <v>7</v>
      </c>
    </row>
    <row r="85" spans="2:13" x14ac:dyDescent="0.25">
      <c r="B85" t="s">
        <v>124</v>
      </c>
      <c r="C85" t="s">
        <v>3</v>
      </c>
      <c r="D85" t="s">
        <v>10</v>
      </c>
      <c r="E85">
        <v>6.7400000000000002E-2</v>
      </c>
      <c r="F85">
        <v>9.0700000000000003E-2</v>
      </c>
      <c r="G85">
        <v>0.13400000000000001</v>
      </c>
      <c r="H85">
        <v>0.156</v>
      </c>
      <c r="I85">
        <v>0.17899999999999999</v>
      </c>
      <c r="J85">
        <v>0.20399999999999999</v>
      </c>
      <c r="K85">
        <v>0.186</v>
      </c>
      <c r="L85">
        <v>0.20300000000000001</v>
      </c>
      <c r="M85" t="s">
        <v>7</v>
      </c>
    </row>
    <row r="86" spans="2:13" x14ac:dyDescent="0.25">
      <c r="B86" t="s">
        <v>124</v>
      </c>
      <c r="C86" t="s">
        <v>3</v>
      </c>
      <c r="D86" t="s">
        <v>11</v>
      </c>
      <c r="E86">
        <v>0.91</v>
      </c>
      <c r="F86">
        <v>1.06</v>
      </c>
      <c r="G86">
        <v>1.06</v>
      </c>
      <c r="H86">
        <v>1.06</v>
      </c>
      <c r="I86">
        <v>1.06</v>
      </c>
      <c r="J86">
        <v>1.06</v>
      </c>
      <c r="K86">
        <v>1.05</v>
      </c>
      <c r="L86">
        <v>1.05</v>
      </c>
      <c r="M86" t="s">
        <v>7</v>
      </c>
    </row>
    <row r="87" spans="2:13" x14ac:dyDescent="0.25">
      <c r="B87" t="s">
        <v>124</v>
      </c>
      <c r="C87" t="s">
        <v>3</v>
      </c>
      <c r="D87" t="s">
        <v>12</v>
      </c>
      <c r="E87">
        <v>0</v>
      </c>
      <c r="F87">
        <v>3.8900000000000002E-4</v>
      </c>
      <c r="G87">
        <v>1.6799999999999999E-4</v>
      </c>
      <c r="H87">
        <v>3.8999999999999999E-4</v>
      </c>
      <c r="I87">
        <v>5.8900000000000001E-4</v>
      </c>
      <c r="J87">
        <v>1.01E-3</v>
      </c>
      <c r="K87">
        <v>1.3500000000000001E-3</v>
      </c>
      <c r="L87">
        <v>1.97E-3</v>
      </c>
      <c r="M87" t="s">
        <v>7</v>
      </c>
    </row>
    <row r="88" spans="2:13" x14ac:dyDescent="0.25">
      <c r="B88" t="s">
        <v>124</v>
      </c>
      <c r="C88" t="s">
        <v>3</v>
      </c>
      <c r="D88" t="s">
        <v>13</v>
      </c>
      <c r="E88">
        <v>0.13900000000000001</v>
      </c>
      <c r="F88">
        <v>6.6600000000000006E-2</v>
      </c>
      <c r="G88">
        <v>3.9899999999999998E-2</v>
      </c>
      <c r="H88">
        <v>3.3599999999999998E-2</v>
      </c>
      <c r="I88">
        <v>3.1899999999999998E-2</v>
      </c>
      <c r="J88">
        <v>2.87E-2</v>
      </c>
      <c r="K88">
        <v>2.5600000000000001E-2</v>
      </c>
      <c r="L88">
        <v>2.3300000000000001E-2</v>
      </c>
      <c r="M88" t="s">
        <v>7</v>
      </c>
    </row>
    <row r="89" spans="2:13" x14ac:dyDescent="0.25">
      <c r="B89" t="s">
        <v>124</v>
      </c>
      <c r="C89" t="s">
        <v>3</v>
      </c>
      <c r="D89" t="s">
        <v>14</v>
      </c>
      <c r="E89">
        <v>0.11600000000000001</v>
      </c>
      <c r="F89">
        <v>0.752</v>
      </c>
      <c r="G89">
        <v>1.91</v>
      </c>
      <c r="H89">
        <v>2.71</v>
      </c>
      <c r="I89">
        <v>3.32</v>
      </c>
      <c r="J89">
        <v>3.9</v>
      </c>
      <c r="K89">
        <v>4.6399999999999997</v>
      </c>
      <c r="L89">
        <v>5.26</v>
      </c>
      <c r="M89" t="s">
        <v>7</v>
      </c>
    </row>
    <row r="90" spans="2:13" x14ac:dyDescent="0.25">
      <c r="B90" t="s">
        <v>124</v>
      </c>
      <c r="C90" t="s">
        <v>3</v>
      </c>
      <c r="D90" t="s">
        <v>15</v>
      </c>
      <c r="E90">
        <v>0</v>
      </c>
      <c r="F90">
        <v>2.6800000000000001E-2</v>
      </c>
      <c r="G90">
        <v>0.112</v>
      </c>
      <c r="H90">
        <v>0.219</v>
      </c>
      <c r="I90">
        <v>0.27600000000000002</v>
      </c>
      <c r="J90">
        <v>0.38600000000000001</v>
      </c>
      <c r="K90">
        <v>0.47499999999999998</v>
      </c>
      <c r="L90">
        <v>0.55200000000000005</v>
      </c>
      <c r="M90" t="s">
        <v>7</v>
      </c>
    </row>
    <row r="91" spans="2:13" x14ac:dyDescent="0.25">
      <c r="B91" t="s">
        <v>124</v>
      </c>
      <c r="C91" t="s">
        <v>3</v>
      </c>
      <c r="D91" t="s">
        <v>16</v>
      </c>
      <c r="E91">
        <v>0</v>
      </c>
      <c r="F91">
        <v>0</v>
      </c>
      <c r="G91">
        <v>0.192</v>
      </c>
      <c r="H91">
        <v>0.43099999999999999</v>
      </c>
      <c r="I91">
        <v>0.84399999999999997</v>
      </c>
      <c r="J91">
        <v>0.997</v>
      </c>
      <c r="K91">
        <v>1.21</v>
      </c>
      <c r="L91">
        <v>1.31</v>
      </c>
      <c r="M91" t="s">
        <v>7</v>
      </c>
    </row>
    <row r="92" spans="2:13" x14ac:dyDescent="0.25">
      <c r="B92" t="s">
        <v>124</v>
      </c>
      <c r="C92" t="s">
        <v>3</v>
      </c>
      <c r="D92" t="s">
        <v>17</v>
      </c>
      <c r="E92">
        <v>0.69499999999999995</v>
      </c>
      <c r="F92">
        <v>1.57</v>
      </c>
      <c r="G92">
        <v>2.66</v>
      </c>
      <c r="H92">
        <v>3.54</v>
      </c>
      <c r="I92">
        <v>4.33</v>
      </c>
      <c r="J92">
        <v>5.08</v>
      </c>
      <c r="K92">
        <v>5.62</v>
      </c>
      <c r="L92">
        <v>6.26</v>
      </c>
      <c r="M92" t="s">
        <v>7</v>
      </c>
    </row>
    <row r="93" spans="2:13" x14ac:dyDescent="0.25">
      <c r="B93" t="s">
        <v>124</v>
      </c>
      <c r="C93" t="s">
        <v>3</v>
      </c>
      <c r="D93" t="s">
        <v>18</v>
      </c>
      <c r="E93">
        <v>2.99</v>
      </c>
      <c r="F93">
        <v>2.92</v>
      </c>
      <c r="G93">
        <v>2.78</v>
      </c>
      <c r="H93">
        <v>2.79</v>
      </c>
      <c r="I93">
        <v>2.48</v>
      </c>
      <c r="J93">
        <v>2.12</v>
      </c>
      <c r="K93">
        <v>1.9</v>
      </c>
      <c r="L93">
        <v>1.71</v>
      </c>
      <c r="M93" t="s">
        <v>7</v>
      </c>
    </row>
    <row r="94" spans="2:13" x14ac:dyDescent="0.25">
      <c r="B94" t="s">
        <v>124</v>
      </c>
      <c r="C94" t="s">
        <v>3</v>
      </c>
      <c r="D94" t="s">
        <v>19</v>
      </c>
      <c r="E94">
        <v>1.2800000000000001E-2</v>
      </c>
      <c r="F94">
        <v>6.2799999999999995E-2</v>
      </c>
      <c r="G94">
        <v>0.219</v>
      </c>
      <c r="H94">
        <v>0.39</v>
      </c>
      <c r="I94">
        <v>0.56899999999999995</v>
      </c>
      <c r="J94">
        <v>0.79100000000000004</v>
      </c>
      <c r="K94">
        <v>1.1200000000000001</v>
      </c>
      <c r="L94">
        <v>1.43</v>
      </c>
      <c r="M94" t="s">
        <v>7</v>
      </c>
    </row>
    <row r="95" spans="2:13" x14ac:dyDescent="0.25">
      <c r="B95" t="s">
        <v>124</v>
      </c>
      <c r="C95" t="s">
        <v>3</v>
      </c>
      <c r="D95" t="s">
        <v>229</v>
      </c>
      <c r="E95">
        <v>0</v>
      </c>
      <c r="F95">
        <v>0</v>
      </c>
      <c r="G95">
        <v>1.55E-4</v>
      </c>
      <c r="H95">
        <v>1.07E-4</v>
      </c>
      <c r="I95">
        <v>1.45E-4</v>
      </c>
      <c r="J95">
        <v>1.4799999999999999E-4</v>
      </c>
      <c r="K95">
        <v>2.0699999999999999E-4</v>
      </c>
      <c r="L95">
        <v>4.0000000000000002E-4</v>
      </c>
      <c r="M95" t="s">
        <v>7</v>
      </c>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E6E4-1489-44DE-BBEA-DE6C6436E36D}">
  <dimension ref="C41:N51"/>
  <sheetViews>
    <sheetView topLeftCell="A16" workbookViewId="0">
      <selection activeCell="C41" sqref="C41:P51"/>
    </sheetView>
  </sheetViews>
  <sheetFormatPr defaultRowHeight="15" x14ac:dyDescent="0.25"/>
  <sheetData>
    <row r="41" spans="3:14" x14ac:dyDescent="0.25">
      <c r="C41" t="s">
        <v>0</v>
      </c>
      <c r="D41" t="s">
        <v>1</v>
      </c>
      <c r="E41" t="s">
        <v>20</v>
      </c>
      <c r="F41">
        <v>2015</v>
      </c>
      <c r="G41">
        <v>2020</v>
      </c>
      <c r="H41">
        <v>2025</v>
      </c>
      <c r="I41">
        <v>2030</v>
      </c>
      <c r="J41">
        <v>2035</v>
      </c>
      <c r="K41">
        <v>2040</v>
      </c>
      <c r="L41">
        <v>2045</v>
      </c>
      <c r="M41">
        <v>2050</v>
      </c>
      <c r="N41" t="s">
        <v>2</v>
      </c>
    </row>
    <row r="42" spans="3:14" x14ac:dyDescent="0.25">
      <c r="C42" t="s">
        <v>70</v>
      </c>
      <c r="D42" t="s">
        <v>3</v>
      </c>
      <c r="E42" t="s">
        <v>22</v>
      </c>
      <c r="F42">
        <v>0.10299999999999999</v>
      </c>
      <c r="G42">
        <v>0.109</v>
      </c>
      <c r="H42">
        <v>0.114</v>
      </c>
      <c r="I42">
        <v>0.11799999999999999</v>
      </c>
      <c r="J42">
        <v>0.124</v>
      </c>
      <c r="K42">
        <v>0.128</v>
      </c>
      <c r="L42">
        <v>0.13200000000000001</v>
      </c>
      <c r="M42">
        <v>0.13400000000000001</v>
      </c>
      <c r="N42" t="s">
        <v>7</v>
      </c>
    </row>
    <row r="43" spans="3:14" x14ac:dyDescent="0.25">
      <c r="C43" t="s">
        <v>70</v>
      </c>
      <c r="D43" t="s">
        <v>3</v>
      </c>
      <c r="E43" t="s">
        <v>23</v>
      </c>
      <c r="F43">
        <v>0.56000000000000005</v>
      </c>
      <c r="G43">
        <v>0.34399999999999997</v>
      </c>
      <c r="H43">
        <v>0.182</v>
      </c>
      <c r="I43">
        <v>0.156</v>
      </c>
      <c r="J43">
        <v>0.187</v>
      </c>
      <c r="K43">
        <v>0.21</v>
      </c>
      <c r="L43">
        <v>0.25800000000000001</v>
      </c>
      <c r="M43">
        <v>0.32100000000000001</v>
      </c>
      <c r="N43" t="s">
        <v>7</v>
      </c>
    </row>
    <row r="44" spans="3:14" x14ac:dyDescent="0.25">
      <c r="C44" t="s">
        <v>70</v>
      </c>
      <c r="D44" t="s">
        <v>3</v>
      </c>
      <c r="E44" t="s">
        <v>25</v>
      </c>
      <c r="F44">
        <v>1.47</v>
      </c>
      <c r="G44">
        <v>1.6</v>
      </c>
      <c r="H44">
        <v>1.62</v>
      </c>
      <c r="I44">
        <v>1.67</v>
      </c>
      <c r="J44">
        <v>1.71</v>
      </c>
      <c r="K44">
        <v>1.77</v>
      </c>
      <c r="L44">
        <v>1.8</v>
      </c>
      <c r="M44">
        <v>1.81</v>
      </c>
      <c r="N44" t="s">
        <v>7</v>
      </c>
    </row>
    <row r="45" spans="3:14" x14ac:dyDescent="0.25">
      <c r="C45" t="s">
        <v>70</v>
      </c>
      <c r="D45" t="s">
        <v>3</v>
      </c>
      <c r="E45" t="s">
        <v>26</v>
      </c>
      <c r="F45">
        <v>0.41899999999999998</v>
      </c>
      <c r="G45">
        <v>0.40500000000000003</v>
      </c>
      <c r="H45">
        <v>0.38800000000000001</v>
      </c>
      <c r="I45">
        <v>0.36399999999999999</v>
      </c>
      <c r="J45">
        <v>0.33700000000000002</v>
      </c>
      <c r="K45">
        <v>0.31</v>
      </c>
      <c r="L45">
        <v>0.28699999999999998</v>
      </c>
      <c r="M45">
        <v>0.26800000000000002</v>
      </c>
      <c r="N45" t="s">
        <v>7</v>
      </c>
    </row>
    <row r="46" spans="3:14" x14ac:dyDescent="0.25">
      <c r="C46" t="s">
        <v>70</v>
      </c>
      <c r="D46" t="s">
        <v>3</v>
      </c>
      <c r="E46" t="s">
        <v>24</v>
      </c>
      <c r="F46">
        <v>1.31</v>
      </c>
      <c r="G46">
        <v>1.45</v>
      </c>
      <c r="H46">
        <v>1.39</v>
      </c>
      <c r="I46">
        <v>1.3</v>
      </c>
      <c r="J46">
        <v>1.19</v>
      </c>
      <c r="K46">
        <v>1.8</v>
      </c>
      <c r="L46">
        <v>2.77</v>
      </c>
      <c r="M46">
        <v>3.54</v>
      </c>
      <c r="N46" t="s">
        <v>7</v>
      </c>
    </row>
    <row r="47" spans="3:14" x14ac:dyDescent="0.25">
      <c r="C47" t="s">
        <v>124</v>
      </c>
      <c r="D47" t="s">
        <v>3</v>
      </c>
      <c r="E47" t="s">
        <v>22</v>
      </c>
      <c r="F47">
        <v>0.10299999999999999</v>
      </c>
      <c r="G47">
        <v>0.109</v>
      </c>
      <c r="H47">
        <v>0.11700000000000001</v>
      </c>
      <c r="I47">
        <v>0.13100000000000001</v>
      </c>
      <c r="J47">
        <v>0.14899999999999999</v>
      </c>
      <c r="K47">
        <v>0.16900000000000001</v>
      </c>
      <c r="L47">
        <v>0.19800000000000001</v>
      </c>
      <c r="M47">
        <v>0.19900000000000001</v>
      </c>
      <c r="N47" t="s">
        <v>7</v>
      </c>
    </row>
    <row r="48" spans="3:14" x14ac:dyDescent="0.25">
      <c r="C48" t="s">
        <v>124</v>
      </c>
      <c r="D48" t="s">
        <v>3</v>
      </c>
      <c r="E48" t="s">
        <v>23</v>
      </c>
      <c r="F48">
        <v>0.56000000000000005</v>
      </c>
      <c r="G48">
        <v>0.34399999999999997</v>
      </c>
      <c r="H48">
        <v>0.29499999999999998</v>
      </c>
      <c r="I48">
        <v>0.314</v>
      </c>
      <c r="J48">
        <v>0.437</v>
      </c>
      <c r="K48">
        <v>0.58899999999999997</v>
      </c>
      <c r="L48">
        <v>0.97199999999999998</v>
      </c>
      <c r="M48">
        <v>1.91</v>
      </c>
      <c r="N48" t="s">
        <v>7</v>
      </c>
    </row>
    <row r="49" spans="3:14" x14ac:dyDescent="0.25">
      <c r="C49" t="s">
        <v>124</v>
      </c>
      <c r="D49" t="s">
        <v>3</v>
      </c>
      <c r="E49" t="s">
        <v>25</v>
      </c>
      <c r="F49">
        <v>1.47</v>
      </c>
      <c r="G49">
        <v>1.6</v>
      </c>
      <c r="H49">
        <v>1.63</v>
      </c>
      <c r="I49">
        <v>1.7</v>
      </c>
      <c r="J49">
        <v>1.77</v>
      </c>
      <c r="K49">
        <v>1.87</v>
      </c>
      <c r="L49">
        <v>1.94</v>
      </c>
      <c r="M49">
        <v>1.96</v>
      </c>
      <c r="N49" t="s">
        <v>7</v>
      </c>
    </row>
    <row r="50" spans="3:14" x14ac:dyDescent="0.25">
      <c r="C50" t="s">
        <v>124</v>
      </c>
      <c r="D50" t="s">
        <v>3</v>
      </c>
      <c r="E50" t="s">
        <v>26</v>
      </c>
      <c r="F50">
        <v>0.41899999999999998</v>
      </c>
      <c r="G50">
        <v>0.40500000000000003</v>
      </c>
      <c r="H50">
        <v>0.39300000000000002</v>
      </c>
      <c r="I50">
        <v>0.377</v>
      </c>
      <c r="J50">
        <v>0.36399999999999999</v>
      </c>
      <c r="K50">
        <v>0.35499999999999998</v>
      </c>
      <c r="L50">
        <v>0.35</v>
      </c>
      <c r="M50">
        <v>0.32600000000000001</v>
      </c>
      <c r="N50" t="s">
        <v>7</v>
      </c>
    </row>
    <row r="51" spans="3:14" x14ac:dyDescent="0.25">
      <c r="C51" t="s">
        <v>124</v>
      </c>
      <c r="D51" t="s">
        <v>3</v>
      </c>
      <c r="E51" t="s">
        <v>24</v>
      </c>
      <c r="F51">
        <v>1.31</v>
      </c>
      <c r="G51">
        <v>1.45</v>
      </c>
      <c r="H51">
        <v>1.39</v>
      </c>
      <c r="I51">
        <v>1.33</v>
      </c>
      <c r="J51">
        <v>1.28</v>
      </c>
      <c r="K51">
        <v>2.85</v>
      </c>
      <c r="L51">
        <v>6.35</v>
      </c>
      <c r="M51">
        <v>10.7</v>
      </c>
      <c r="N51" t="s">
        <v>7</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5236-5797-4D11-831F-3D05F2F4514D}">
  <dimension ref="B44:M78"/>
  <sheetViews>
    <sheetView topLeftCell="A7" workbookViewId="0">
      <selection activeCell="F46" sqref="F46:L55"/>
    </sheetView>
  </sheetViews>
  <sheetFormatPr defaultRowHeight="15" x14ac:dyDescent="0.25"/>
  <cols>
    <col min="4" max="4" width="15.5703125" customWidth="1"/>
  </cols>
  <sheetData>
    <row r="44" spans="4:13" x14ac:dyDescent="0.25">
      <c r="D44" t="s">
        <v>239</v>
      </c>
    </row>
    <row r="45" spans="4:13" x14ac:dyDescent="0.25">
      <c r="D45" t="s">
        <v>238</v>
      </c>
      <c r="E45">
        <v>2015</v>
      </c>
      <c r="F45">
        <v>2020</v>
      </c>
      <c r="G45">
        <v>2025</v>
      </c>
      <c r="H45">
        <v>2030</v>
      </c>
      <c r="I45">
        <v>2035</v>
      </c>
      <c r="J45">
        <v>2040</v>
      </c>
      <c r="K45">
        <v>2045</v>
      </c>
      <c r="L45">
        <v>2050</v>
      </c>
      <c r="M45" t="s">
        <v>2</v>
      </c>
    </row>
    <row r="46" spans="4:13" x14ac:dyDescent="0.25">
      <c r="D46" t="s">
        <v>38</v>
      </c>
      <c r="E46">
        <f>E69-E61</f>
        <v>0</v>
      </c>
      <c r="F46">
        <f t="shared" ref="F46:L46" si="0">F69-F61</f>
        <v>0</v>
      </c>
      <c r="G46">
        <f t="shared" si="0"/>
        <v>0</v>
      </c>
      <c r="H46">
        <f t="shared" si="0"/>
        <v>0</v>
      </c>
      <c r="I46">
        <f t="shared" si="0"/>
        <v>0</v>
      </c>
      <c r="J46">
        <f t="shared" si="0"/>
        <v>-5.91E-2</v>
      </c>
      <c r="K46">
        <f t="shared" si="0"/>
        <v>-0.26000000000000006</v>
      </c>
      <c r="L46">
        <f t="shared" si="0"/>
        <v>-0.54200000000000004</v>
      </c>
      <c r="M46" t="s">
        <v>7</v>
      </c>
    </row>
    <row r="47" spans="4:13" x14ac:dyDescent="0.25">
      <c r="D47" t="s">
        <v>132</v>
      </c>
      <c r="E47">
        <f>E70-E62</f>
        <v>0</v>
      </c>
      <c r="F47">
        <f t="shared" ref="F47:L47" si="1">F70-F62</f>
        <v>0</v>
      </c>
      <c r="G47">
        <f t="shared" si="1"/>
        <v>-0.40000000000000213</v>
      </c>
      <c r="H47">
        <f t="shared" si="1"/>
        <v>-0.40000000000000213</v>
      </c>
      <c r="I47">
        <f t="shared" si="1"/>
        <v>-0.40000000000000213</v>
      </c>
      <c r="J47">
        <f t="shared" si="1"/>
        <v>-1.2999999999999972</v>
      </c>
      <c r="K47">
        <f t="shared" si="1"/>
        <v>-3.1000000000000014</v>
      </c>
      <c r="L47">
        <f t="shared" si="1"/>
        <v>-5.3999999999999986</v>
      </c>
      <c r="M47" t="s">
        <v>7</v>
      </c>
    </row>
    <row r="48" spans="4:13" x14ac:dyDescent="0.25">
      <c r="D48" t="s">
        <v>46</v>
      </c>
      <c r="E48">
        <f>E71-E63</f>
        <v>0</v>
      </c>
      <c r="F48">
        <f t="shared" ref="F48:L48" si="2">F71-F63</f>
        <v>0</v>
      </c>
      <c r="G48">
        <f t="shared" si="2"/>
        <v>-3.0000000000000729E-6</v>
      </c>
      <c r="H48">
        <f t="shared" si="2"/>
        <v>9.9999999999991589E-7</v>
      </c>
      <c r="I48">
        <f t="shared" si="2"/>
        <v>1.0000000000000026E-5</v>
      </c>
      <c r="J48">
        <f t="shared" si="2"/>
        <v>9.7700000000000009E-3</v>
      </c>
      <c r="K48">
        <f t="shared" si="2"/>
        <v>4.1900000000000007E-2</v>
      </c>
      <c r="L48">
        <f t="shared" si="2"/>
        <v>8.5300000000000001E-2</v>
      </c>
      <c r="M48" t="s">
        <v>7</v>
      </c>
    </row>
    <row r="49" spans="2:13" x14ac:dyDescent="0.25">
      <c r="D49" t="s">
        <v>234</v>
      </c>
      <c r="E49">
        <f>E72</f>
        <v>0</v>
      </c>
      <c r="F49">
        <f t="shared" ref="F49:L49" si="3">F72</f>
        <v>0</v>
      </c>
      <c r="G49">
        <f t="shared" si="3"/>
        <v>0</v>
      </c>
      <c r="H49">
        <f t="shared" si="3"/>
        <v>0</v>
      </c>
      <c r="I49">
        <f t="shared" si="3"/>
        <v>0</v>
      </c>
      <c r="J49">
        <f t="shared" si="3"/>
        <v>3.3599999999999998E-2</v>
      </c>
      <c r="K49">
        <f t="shared" si="3"/>
        <v>0.154</v>
      </c>
      <c r="L49">
        <f t="shared" si="3"/>
        <v>0.36099999999999999</v>
      </c>
      <c r="M49" t="s">
        <v>7</v>
      </c>
    </row>
    <row r="50" spans="2:13" x14ac:dyDescent="0.25">
      <c r="D50" t="s">
        <v>235</v>
      </c>
      <c r="E50">
        <f>E73</f>
        <v>0</v>
      </c>
      <c r="F50">
        <f t="shared" ref="F50:L50" si="4">F73</f>
        <v>0</v>
      </c>
      <c r="G50">
        <f t="shared" si="4"/>
        <v>0</v>
      </c>
      <c r="H50">
        <f t="shared" si="4"/>
        <v>0</v>
      </c>
      <c r="I50">
        <f t="shared" si="4"/>
        <v>0</v>
      </c>
      <c r="J50">
        <f t="shared" si="4"/>
        <v>3.1300000000000001E-2</v>
      </c>
      <c r="K50">
        <f t="shared" si="4"/>
        <v>0.15</v>
      </c>
      <c r="L50">
        <f t="shared" si="4"/>
        <v>0.36399999999999999</v>
      </c>
      <c r="M50" t="s">
        <v>7</v>
      </c>
    </row>
    <row r="51" spans="2:13" x14ac:dyDescent="0.25">
      <c r="D51" t="s">
        <v>47</v>
      </c>
      <c r="E51">
        <f>E74-E64</f>
        <v>0</v>
      </c>
      <c r="F51">
        <f t="shared" ref="F51:L51" si="5">F74-F64</f>
        <v>0</v>
      </c>
      <c r="G51">
        <f t="shared" si="5"/>
        <v>-1.0000000000000009E-3</v>
      </c>
      <c r="H51">
        <f t="shared" si="5"/>
        <v>0</v>
      </c>
      <c r="I51">
        <f t="shared" si="5"/>
        <v>3.0000000000000027E-3</v>
      </c>
      <c r="J51">
        <f t="shared" si="5"/>
        <v>5.7999999999999996E-2</v>
      </c>
      <c r="K51">
        <f t="shared" si="5"/>
        <v>0.11000000000000004</v>
      </c>
      <c r="L51">
        <f t="shared" si="5"/>
        <v>0.15500000000000003</v>
      </c>
      <c r="M51" t="s">
        <v>7</v>
      </c>
    </row>
    <row r="52" spans="2:13" x14ac:dyDescent="0.25">
      <c r="D52" t="s">
        <v>48</v>
      </c>
      <c r="E52">
        <f>E75-E65</f>
        <v>0</v>
      </c>
      <c r="F52">
        <f t="shared" ref="F52:L52" si="6">F75-F65</f>
        <v>0</v>
      </c>
      <c r="G52">
        <f t="shared" si="6"/>
        <v>-1.0000000000000026E-5</v>
      </c>
      <c r="H52">
        <f t="shared" si="6"/>
        <v>0</v>
      </c>
      <c r="I52">
        <f t="shared" si="6"/>
        <v>4.0000000000000105E-5</v>
      </c>
      <c r="J52">
        <f t="shared" si="6"/>
        <v>3.1700000000000006E-2</v>
      </c>
      <c r="K52">
        <f t="shared" si="6"/>
        <v>0.1358</v>
      </c>
      <c r="L52">
        <f t="shared" si="6"/>
        <v>0.27</v>
      </c>
      <c r="M52" t="s">
        <v>7</v>
      </c>
    </row>
    <row r="53" spans="2:13" x14ac:dyDescent="0.25">
      <c r="D53" t="s">
        <v>236</v>
      </c>
      <c r="E53">
        <f>E76</f>
        <v>0</v>
      </c>
      <c r="F53">
        <f t="shared" ref="F53:L53" si="7">F76</f>
        <v>0</v>
      </c>
      <c r="G53">
        <f t="shared" si="7"/>
        <v>0</v>
      </c>
      <c r="H53">
        <f t="shared" si="7"/>
        <v>0</v>
      </c>
      <c r="I53">
        <f t="shared" si="7"/>
        <v>0</v>
      </c>
      <c r="J53">
        <f t="shared" si="7"/>
        <v>6.8400000000000002E-2</v>
      </c>
      <c r="K53">
        <f t="shared" si="7"/>
        <v>0.27300000000000002</v>
      </c>
      <c r="L53">
        <f t="shared" si="7"/>
        <v>0.54400000000000004</v>
      </c>
      <c r="M53" t="s">
        <v>7</v>
      </c>
    </row>
    <row r="54" spans="2:13" x14ac:dyDescent="0.25">
      <c r="D54" t="s">
        <v>237</v>
      </c>
      <c r="E54">
        <f>E77</f>
        <v>0</v>
      </c>
      <c r="F54">
        <f t="shared" ref="F54:L54" si="8">F77</f>
        <v>0</v>
      </c>
      <c r="G54">
        <f t="shared" si="8"/>
        <v>0</v>
      </c>
      <c r="H54">
        <f t="shared" si="8"/>
        <v>0</v>
      </c>
      <c r="I54">
        <f t="shared" si="8"/>
        <v>0</v>
      </c>
      <c r="J54">
        <f t="shared" si="8"/>
        <v>7.9500000000000001E-2</v>
      </c>
      <c r="K54">
        <f t="shared" si="8"/>
        <v>0.39500000000000002</v>
      </c>
      <c r="L54">
        <f t="shared" si="8"/>
        <v>0.996</v>
      </c>
      <c r="M54" t="s">
        <v>7</v>
      </c>
    </row>
    <row r="55" spans="2:13" x14ac:dyDescent="0.25">
      <c r="D55" t="s">
        <v>49</v>
      </c>
      <c r="E55">
        <f>E78-E66</f>
        <v>0</v>
      </c>
      <c r="F55">
        <f t="shared" ref="F55:L55" si="9">F78-F66</f>
        <v>0</v>
      </c>
      <c r="G55">
        <f t="shared" si="9"/>
        <v>0</v>
      </c>
      <c r="H55">
        <f t="shared" si="9"/>
        <v>0</v>
      </c>
      <c r="I55">
        <f t="shared" si="9"/>
        <v>2.0000000000000018E-2</v>
      </c>
      <c r="J55">
        <f t="shared" si="9"/>
        <v>0.39999999999999991</v>
      </c>
      <c r="K55">
        <f t="shared" si="9"/>
        <v>0.96999999999999975</v>
      </c>
      <c r="L55">
        <f t="shared" si="9"/>
        <v>1.4900000000000002</v>
      </c>
      <c r="M55" t="s">
        <v>7</v>
      </c>
    </row>
    <row r="60" spans="2:13" x14ac:dyDescent="0.25">
      <c r="B60" t="s">
        <v>0</v>
      </c>
      <c r="C60" t="s">
        <v>1</v>
      </c>
      <c r="D60" t="s">
        <v>31</v>
      </c>
      <c r="E60">
        <v>2015</v>
      </c>
      <c r="F60">
        <v>2020</v>
      </c>
      <c r="G60">
        <v>2025</v>
      </c>
      <c r="H60">
        <v>2030</v>
      </c>
      <c r="I60">
        <v>2035</v>
      </c>
      <c r="J60">
        <v>2040</v>
      </c>
      <c r="K60">
        <v>2045</v>
      </c>
      <c r="L60">
        <v>2050</v>
      </c>
      <c r="M60" t="s">
        <v>2</v>
      </c>
    </row>
    <row r="61" spans="2:13" x14ac:dyDescent="0.25">
      <c r="B61" t="s">
        <v>70</v>
      </c>
      <c r="C61" t="s">
        <v>3</v>
      </c>
      <c r="D61" t="s">
        <v>38</v>
      </c>
      <c r="E61">
        <v>0</v>
      </c>
      <c r="F61">
        <v>0</v>
      </c>
      <c r="G61">
        <v>0</v>
      </c>
      <c r="H61">
        <v>0</v>
      </c>
      <c r="I61">
        <v>0</v>
      </c>
      <c r="J61">
        <v>0.153</v>
      </c>
      <c r="K61">
        <v>0.54700000000000004</v>
      </c>
      <c r="L61">
        <v>1</v>
      </c>
      <c r="M61" t="s">
        <v>7</v>
      </c>
    </row>
    <row r="62" spans="2:13" x14ac:dyDescent="0.25">
      <c r="B62" t="s">
        <v>70</v>
      </c>
      <c r="C62" t="s">
        <v>3</v>
      </c>
      <c r="D62" t="s">
        <v>132</v>
      </c>
      <c r="E62">
        <v>34</v>
      </c>
      <c r="F62">
        <v>33</v>
      </c>
      <c r="G62">
        <v>31.6</v>
      </c>
      <c r="H62">
        <v>29.8</v>
      </c>
      <c r="I62">
        <v>28.3</v>
      </c>
      <c r="J62">
        <v>26.9</v>
      </c>
      <c r="K62">
        <v>25.1</v>
      </c>
      <c r="L62">
        <v>23.7</v>
      </c>
      <c r="M62" t="s">
        <v>7</v>
      </c>
    </row>
    <row r="63" spans="2:13" x14ac:dyDescent="0.25">
      <c r="B63" t="s">
        <v>70</v>
      </c>
      <c r="C63" t="s">
        <v>3</v>
      </c>
      <c r="D63" t="s">
        <v>46</v>
      </c>
      <c r="E63">
        <v>0</v>
      </c>
      <c r="F63">
        <v>6.2E-4</v>
      </c>
      <c r="G63">
        <v>5.9900000000000003E-4</v>
      </c>
      <c r="H63">
        <v>5.8200000000000005E-4</v>
      </c>
      <c r="I63">
        <v>5.9599999999999996E-4</v>
      </c>
      <c r="J63">
        <v>9.0299999999999998E-3</v>
      </c>
      <c r="K63">
        <v>2.6599999999999999E-2</v>
      </c>
      <c r="L63">
        <v>4.3700000000000003E-2</v>
      </c>
      <c r="M63" t="s">
        <v>7</v>
      </c>
    </row>
    <row r="64" spans="2:13" x14ac:dyDescent="0.25">
      <c r="B64" t="s">
        <v>70</v>
      </c>
      <c r="C64" t="s">
        <v>3</v>
      </c>
      <c r="D64" t="s">
        <v>47</v>
      </c>
      <c r="E64">
        <v>0.252</v>
      </c>
      <c r="F64">
        <v>0.27700000000000002</v>
      </c>
      <c r="G64">
        <v>0.26100000000000001</v>
      </c>
      <c r="H64">
        <v>0.23699999999999999</v>
      </c>
      <c r="I64">
        <v>0.20799999999999999</v>
      </c>
      <c r="J64">
        <v>0.27800000000000002</v>
      </c>
      <c r="K64">
        <v>0.34899999999999998</v>
      </c>
      <c r="L64">
        <v>0.39200000000000002</v>
      </c>
      <c r="M64" t="s">
        <v>7</v>
      </c>
    </row>
    <row r="65" spans="2:13" x14ac:dyDescent="0.25">
      <c r="B65" t="s">
        <v>70</v>
      </c>
      <c r="C65" t="s">
        <v>3</v>
      </c>
      <c r="D65" t="s">
        <v>48</v>
      </c>
      <c r="E65">
        <v>0</v>
      </c>
      <c r="F65">
        <v>2.1900000000000001E-3</v>
      </c>
      <c r="G65">
        <v>2.1199999999999999E-3</v>
      </c>
      <c r="H65">
        <v>2.0600000000000002E-3</v>
      </c>
      <c r="I65">
        <v>2.1099999999999999E-3</v>
      </c>
      <c r="J65">
        <v>2.87E-2</v>
      </c>
      <c r="K65">
        <v>8.3199999999999996E-2</v>
      </c>
      <c r="L65">
        <v>0.13600000000000001</v>
      </c>
      <c r="M65" t="s">
        <v>7</v>
      </c>
    </row>
    <row r="66" spans="2:13" x14ac:dyDescent="0.25">
      <c r="B66" t="s">
        <v>70</v>
      </c>
      <c r="C66" t="s">
        <v>3</v>
      </c>
      <c r="D66" t="s">
        <v>49</v>
      </c>
      <c r="E66">
        <v>1.31</v>
      </c>
      <c r="F66">
        <v>1.45</v>
      </c>
      <c r="G66">
        <v>1.36</v>
      </c>
      <c r="H66">
        <v>1.24</v>
      </c>
      <c r="I66">
        <v>1.0900000000000001</v>
      </c>
      <c r="J66">
        <v>1.58</v>
      </c>
      <c r="K66">
        <v>2.35</v>
      </c>
      <c r="L66">
        <v>2.91</v>
      </c>
      <c r="M66" t="s">
        <v>7</v>
      </c>
    </row>
    <row r="67" spans="2:13" x14ac:dyDescent="0.25">
      <c r="B67" t="s">
        <v>124</v>
      </c>
      <c r="C67" t="s">
        <v>3</v>
      </c>
      <c r="D67" t="s">
        <v>232</v>
      </c>
      <c r="E67">
        <v>0</v>
      </c>
      <c r="F67">
        <v>0</v>
      </c>
      <c r="G67">
        <v>0</v>
      </c>
      <c r="H67">
        <v>0</v>
      </c>
      <c r="I67">
        <v>0</v>
      </c>
      <c r="J67">
        <v>1.66E-2</v>
      </c>
      <c r="K67">
        <v>4.9399999999999999E-2</v>
      </c>
      <c r="L67">
        <v>7.7499999999999999E-2</v>
      </c>
      <c r="M67" t="s">
        <v>7</v>
      </c>
    </row>
    <row r="68" spans="2:13" x14ac:dyDescent="0.25">
      <c r="B68" t="s">
        <v>124</v>
      </c>
      <c r="C68" t="s">
        <v>3</v>
      </c>
      <c r="D68" t="s">
        <v>233</v>
      </c>
      <c r="E68">
        <v>0</v>
      </c>
      <c r="F68">
        <v>0</v>
      </c>
      <c r="G68">
        <v>0</v>
      </c>
      <c r="H68">
        <v>0</v>
      </c>
      <c r="I68">
        <v>0</v>
      </c>
      <c r="J68">
        <v>1.46E-2</v>
      </c>
      <c r="K68">
        <v>4.5499999999999999E-2</v>
      </c>
      <c r="L68">
        <v>7.4099999999999999E-2</v>
      </c>
      <c r="M68" t="s">
        <v>7</v>
      </c>
    </row>
    <row r="69" spans="2:13" x14ac:dyDescent="0.25">
      <c r="B69" t="s">
        <v>124</v>
      </c>
      <c r="C69" t="s">
        <v>3</v>
      </c>
      <c r="D69" t="s">
        <v>38</v>
      </c>
      <c r="E69">
        <v>0</v>
      </c>
      <c r="F69">
        <v>0</v>
      </c>
      <c r="G69">
        <v>0</v>
      </c>
      <c r="H69">
        <v>0</v>
      </c>
      <c r="I69">
        <v>0</v>
      </c>
      <c r="J69">
        <v>9.3899999999999997E-2</v>
      </c>
      <c r="K69">
        <v>0.28699999999999998</v>
      </c>
      <c r="L69">
        <v>0.45800000000000002</v>
      </c>
      <c r="M69" t="s">
        <v>7</v>
      </c>
    </row>
    <row r="70" spans="2:13" x14ac:dyDescent="0.25">
      <c r="B70" t="s">
        <v>124</v>
      </c>
      <c r="C70" t="s">
        <v>3</v>
      </c>
      <c r="D70" t="s">
        <v>132</v>
      </c>
      <c r="E70">
        <v>34</v>
      </c>
      <c r="F70">
        <v>33</v>
      </c>
      <c r="G70">
        <v>31.2</v>
      </c>
      <c r="H70">
        <v>29.4</v>
      </c>
      <c r="I70">
        <v>27.9</v>
      </c>
      <c r="J70">
        <v>25.6</v>
      </c>
      <c r="K70">
        <v>22</v>
      </c>
      <c r="L70">
        <v>18.3</v>
      </c>
      <c r="M70" t="s">
        <v>7</v>
      </c>
    </row>
    <row r="71" spans="2:13" x14ac:dyDescent="0.25">
      <c r="B71" t="s">
        <v>124</v>
      </c>
      <c r="C71" t="s">
        <v>3</v>
      </c>
      <c r="D71" t="s">
        <v>46</v>
      </c>
      <c r="E71">
        <v>0</v>
      </c>
      <c r="F71">
        <v>6.2E-4</v>
      </c>
      <c r="G71">
        <v>5.9599999999999996E-4</v>
      </c>
      <c r="H71">
        <v>5.8299999999999997E-4</v>
      </c>
      <c r="I71">
        <v>6.0599999999999998E-4</v>
      </c>
      <c r="J71">
        <v>1.8800000000000001E-2</v>
      </c>
      <c r="K71">
        <v>6.8500000000000005E-2</v>
      </c>
      <c r="L71">
        <v>0.129</v>
      </c>
      <c r="M71" t="s">
        <v>7</v>
      </c>
    </row>
    <row r="72" spans="2:13" x14ac:dyDescent="0.25">
      <c r="B72" t="s">
        <v>124</v>
      </c>
      <c r="C72" t="s">
        <v>3</v>
      </c>
      <c r="D72" t="s">
        <v>234</v>
      </c>
      <c r="E72">
        <v>0</v>
      </c>
      <c r="F72">
        <v>0</v>
      </c>
      <c r="G72">
        <v>0</v>
      </c>
      <c r="H72">
        <v>0</v>
      </c>
      <c r="I72">
        <v>0</v>
      </c>
      <c r="J72">
        <v>3.3599999999999998E-2</v>
      </c>
      <c r="K72">
        <v>0.154</v>
      </c>
      <c r="L72">
        <v>0.36099999999999999</v>
      </c>
      <c r="M72" t="s">
        <v>7</v>
      </c>
    </row>
    <row r="73" spans="2:13" x14ac:dyDescent="0.25">
      <c r="B73" t="s">
        <v>124</v>
      </c>
      <c r="C73" t="s">
        <v>3</v>
      </c>
      <c r="D73" t="s">
        <v>235</v>
      </c>
      <c r="E73">
        <v>0</v>
      </c>
      <c r="F73">
        <v>0</v>
      </c>
      <c r="G73">
        <v>0</v>
      </c>
      <c r="H73">
        <v>0</v>
      </c>
      <c r="I73">
        <v>0</v>
      </c>
      <c r="J73">
        <v>3.1300000000000001E-2</v>
      </c>
      <c r="K73">
        <v>0.15</v>
      </c>
      <c r="L73">
        <v>0.36399999999999999</v>
      </c>
      <c r="M73" t="s">
        <v>7</v>
      </c>
    </row>
    <row r="74" spans="2:13" x14ac:dyDescent="0.25">
      <c r="B74" t="s">
        <v>124</v>
      </c>
      <c r="C74" t="s">
        <v>3</v>
      </c>
      <c r="D74" t="s">
        <v>47</v>
      </c>
      <c r="E74">
        <v>0.252</v>
      </c>
      <c r="F74">
        <v>0.27700000000000002</v>
      </c>
      <c r="G74">
        <v>0.26</v>
      </c>
      <c r="H74">
        <v>0.23699999999999999</v>
      </c>
      <c r="I74">
        <v>0.21099999999999999</v>
      </c>
      <c r="J74">
        <v>0.33600000000000002</v>
      </c>
      <c r="K74">
        <v>0.45900000000000002</v>
      </c>
      <c r="L74">
        <v>0.54700000000000004</v>
      </c>
      <c r="M74" t="s">
        <v>7</v>
      </c>
    </row>
    <row r="75" spans="2:13" x14ac:dyDescent="0.25">
      <c r="B75" t="s">
        <v>124</v>
      </c>
      <c r="C75" t="s">
        <v>3</v>
      </c>
      <c r="D75" t="s">
        <v>48</v>
      </c>
      <c r="E75">
        <v>0</v>
      </c>
      <c r="F75">
        <v>2.1900000000000001E-3</v>
      </c>
      <c r="G75">
        <v>2.1099999999999999E-3</v>
      </c>
      <c r="H75">
        <v>2.0600000000000002E-3</v>
      </c>
      <c r="I75">
        <v>2.15E-3</v>
      </c>
      <c r="J75">
        <v>6.0400000000000002E-2</v>
      </c>
      <c r="K75">
        <v>0.219</v>
      </c>
      <c r="L75">
        <v>0.40600000000000003</v>
      </c>
      <c r="M75" t="s">
        <v>7</v>
      </c>
    </row>
    <row r="76" spans="2:13" x14ac:dyDescent="0.25">
      <c r="B76" t="s">
        <v>124</v>
      </c>
      <c r="C76" t="s">
        <v>3</v>
      </c>
      <c r="D76" t="s">
        <v>236</v>
      </c>
      <c r="E76">
        <v>0</v>
      </c>
      <c r="F76">
        <v>0</v>
      </c>
      <c r="G76">
        <v>0</v>
      </c>
      <c r="H76">
        <v>0</v>
      </c>
      <c r="I76">
        <v>0</v>
      </c>
      <c r="J76">
        <v>6.8400000000000002E-2</v>
      </c>
      <c r="K76">
        <v>0.27300000000000002</v>
      </c>
      <c r="L76">
        <v>0.54400000000000004</v>
      </c>
      <c r="M76" t="s">
        <v>7</v>
      </c>
    </row>
    <row r="77" spans="2:13" x14ac:dyDescent="0.25">
      <c r="B77" t="s">
        <v>124</v>
      </c>
      <c r="C77" t="s">
        <v>3</v>
      </c>
      <c r="D77" t="s">
        <v>237</v>
      </c>
      <c r="E77">
        <v>0</v>
      </c>
      <c r="F77">
        <v>0</v>
      </c>
      <c r="G77">
        <v>0</v>
      </c>
      <c r="H77">
        <v>0</v>
      </c>
      <c r="I77">
        <v>0</v>
      </c>
      <c r="J77">
        <v>7.9500000000000001E-2</v>
      </c>
      <c r="K77">
        <v>0.39500000000000002</v>
      </c>
      <c r="L77">
        <v>0.996</v>
      </c>
      <c r="M77" t="s">
        <v>7</v>
      </c>
    </row>
    <row r="78" spans="2:13" x14ac:dyDescent="0.25">
      <c r="B78" t="s">
        <v>124</v>
      </c>
      <c r="C78" t="s">
        <v>3</v>
      </c>
      <c r="D78" t="s">
        <v>49</v>
      </c>
      <c r="E78">
        <v>1.31</v>
      </c>
      <c r="F78">
        <v>1.45</v>
      </c>
      <c r="G78">
        <v>1.36</v>
      </c>
      <c r="H78">
        <v>1.24</v>
      </c>
      <c r="I78">
        <v>1.1100000000000001</v>
      </c>
      <c r="J78">
        <v>1.98</v>
      </c>
      <c r="K78">
        <v>3.32</v>
      </c>
      <c r="L78">
        <v>4.4000000000000004</v>
      </c>
      <c r="M78" t="s">
        <v>7</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837A-D713-4080-B8AE-D868C645D566}">
  <dimension ref="B27:P557"/>
  <sheetViews>
    <sheetView workbookViewId="0">
      <selection activeCell="N19" sqref="N19"/>
    </sheetView>
  </sheetViews>
  <sheetFormatPr defaultRowHeight="15" x14ac:dyDescent="0.25"/>
  <sheetData>
    <row r="27" spans="2:16" x14ac:dyDescent="0.25">
      <c r="B27" t="s">
        <v>0</v>
      </c>
      <c r="C27" t="s">
        <v>1</v>
      </c>
      <c r="D27" t="s">
        <v>20</v>
      </c>
      <c r="E27" t="s">
        <v>5</v>
      </c>
      <c r="F27" t="s">
        <v>240</v>
      </c>
      <c r="G27" t="s">
        <v>31</v>
      </c>
      <c r="H27">
        <v>2015</v>
      </c>
      <c r="I27">
        <v>2020</v>
      </c>
      <c r="J27">
        <v>2025</v>
      </c>
      <c r="K27">
        <v>2030</v>
      </c>
      <c r="L27">
        <v>2035</v>
      </c>
      <c r="M27">
        <v>2040</v>
      </c>
      <c r="N27">
        <v>2045</v>
      </c>
      <c r="O27">
        <v>2050</v>
      </c>
      <c r="P27" t="s">
        <v>2</v>
      </c>
    </row>
    <row r="28" spans="2:16" x14ac:dyDescent="0.25">
      <c r="B28" t="s">
        <v>241</v>
      </c>
      <c r="C28" t="s">
        <v>3</v>
      </c>
      <c r="D28" t="s">
        <v>32</v>
      </c>
      <c r="E28" t="s">
        <v>6</v>
      </c>
      <c r="F28" t="s">
        <v>32</v>
      </c>
      <c r="G28" t="s">
        <v>33</v>
      </c>
      <c r="H28">
        <v>0</v>
      </c>
      <c r="I28">
        <v>7.0500000000000006E-5</v>
      </c>
      <c r="J28">
        <v>3.4</v>
      </c>
      <c r="K28">
        <v>10.4</v>
      </c>
      <c r="L28">
        <v>20.3</v>
      </c>
      <c r="M28">
        <v>31.7</v>
      </c>
      <c r="N28">
        <v>50.1</v>
      </c>
      <c r="O28">
        <v>48.6</v>
      </c>
      <c r="P28" t="s">
        <v>242</v>
      </c>
    </row>
    <row r="29" spans="2:16" x14ac:dyDescent="0.25">
      <c r="B29" t="s">
        <v>241</v>
      </c>
      <c r="C29" t="s">
        <v>3</v>
      </c>
      <c r="D29" t="s">
        <v>32</v>
      </c>
      <c r="E29" t="s">
        <v>23</v>
      </c>
      <c r="F29" t="s">
        <v>32</v>
      </c>
      <c r="G29" t="s">
        <v>34</v>
      </c>
      <c r="H29">
        <v>0</v>
      </c>
      <c r="I29">
        <v>3.1300000000000002E-5</v>
      </c>
      <c r="J29">
        <v>3.79</v>
      </c>
      <c r="K29">
        <v>11.1</v>
      </c>
      <c r="L29">
        <v>19</v>
      </c>
      <c r="M29">
        <v>27.5</v>
      </c>
      <c r="N29">
        <v>39.799999999999997</v>
      </c>
      <c r="O29">
        <v>48.6</v>
      </c>
      <c r="P29" t="s">
        <v>242</v>
      </c>
    </row>
    <row r="30" spans="2:16" x14ac:dyDescent="0.25">
      <c r="B30" t="s">
        <v>241</v>
      </c>
      <c r="C30" t="s">
        <v>3</v>
      </c>
      <c r="D30" t="s">
        <v>32</v>
      </c>
      <c r="E30" t="s">
        <v>9</v>
      </c>
      <c r="F30" t="s">
        <v>32</v>
      </c>
      <c r="G30" t="s">
        <v>35</v>
      </c>
      <c r="H30">
        <v>0</v>
      </c>
      <c r="I30">
        <v>-6.5200000000000003E-6</v>
      </c>
      <c r="J30">
        <v>-1.9</v>
      </c>
      <c r="K30">
        <v>-4.2300000000000004</v>
      </c>
      <c r="L30">
        <v>-8.3699999999999992</v>
      </c>
      <c r="M30">
        <v>-14.2</v>
      </c>
      <c r="N30">
        <v>-28.7</v>
      </c>
      <c r="O30">
        <v>-33.799999999999997</v>
      </c>
      <c r="P30" t="s">
        <v>242</v>
      </c>
    </row>
    <row r="31" spans="2:16" x14ac:dyDescent="0.25">
      <c r="B31" t="s">
        <v>241</v>
      </c>
      <c r="C31" t="s">
        <v>3</v>
      </c>
      <c r="D31" t="s">
        <v>36</v>
      </c>
      <c r="E31" t="s">
        <v>23</v>
      </c>
      <c r="F31" t="s">
        <v>36</v>
      </c>
      <c r="G31" t="s">
        <v>37</v>
      </c>
      <c r="H31">
        <v>1000</v>
      </c>
      <c r="I31">
        <v>1.03E-4</v>
      </c>
      <c r="J31">
        <v>16.7</v>
      </c>
      <c r="K31">
        <v>29.8</v>
      </c>
      <c r="L31">
        <v>38.6</v>
      </c>
      <c r="M31">
        <v>47.3</v>
      </c>
      <c r="N31">
        <v>59.1</v>
      </c>
      <c r="O31">
        <v>71.099999999999994</v>
      </c>
      <c r="P31" t="s">
        <v>242</v>
      </c>
    </row>
    <row r="32" spans="2:16" x14ac:dyDescent="0.25">
      <c r="B32" t="s">
        <v>241</v>
      </c>
      <c r="C32" t="s">
        <v>3</v>
      </c>
      <c r="D32" t="s">
        <v>38</v>
      </c>
      <c r="E32" t="s">
        <v>38</v>
      </c>
      <c r="F32" t="s">
        <v>38</v>
      </c>
      <c r="G32" t="s">
        <v>38</v>
      </c>
      <c r="H32">
        <v>1000</v>
      </c>
      <c r="I32">
        <v>1000</v>
      </c>
      <c r="J32">
        <v>1000</v>
      </c>
      <c r="K32">
        <v>1000</v>
      </c>
      <c r="L32">
        <v>1000</v>
      </c>
      <c r="M32">
        <v>-38.799999999999997</v>
      </c>
      <c r="N32">
        <v>-47.6</v>
      </c>
      <c r="O32">
        <v>-54.3</v>
      </c>
      <c r="P32" t="s">
        <v>242</v>
      </c>
    </row>
    <row r="33" spans="2:16" x14ac:dyDescent="0.25">
      <c r="B33" t="s">
        <v>241</v>
      </c>
      <c r="C33" t="s">
        <v>3</v>
      </c>
      <c r="D33" t="s">
        <v>243</v>
      </c>
      <c r="E33" t="s">
        <v>243</v>
      </c>
      <c r="F33" t="s">
        <v>243</v>
      </c>
      <c r="G33" t="s">
        <v>243</v>
      </c>
      <c r="H33">
        <v>0</v>
      </c>
      <c r="I33">
        <v>2.2800000000000001E-4</v>
      </c>
      <c r="J33">
        <v>9.4600000000000009</v>
      </c>
      <c r="K33">
        <v>13.2</v>
      </c>
      <c r="L33">
        <v>21.8</v>
      </c>
      <c r="M33">
        <v>51.1</v>
      </c>
      <c r="N33">
        <v>127</v>
      </c>
      <c r="O33">
        <v>231</v>
      </c>
      <c r="P33" t="s">
        <v>242</v>
      </c>
    </row>
    <row r="34" spans="2:16" x14ac:dyDescent="0.25">
      <c r="B34" t="s">
        <v>241</v>
      </c>
      <c r="C34" t="s">
        <v>3</v>
      </c>
      <c r="D34" t="s">
        <v>39</v>
      </c>
      <c r="E34" t="s">
        <v>23</v>
      </c>
      <c r="F34" t="s">
        <v>39</v>
      </c>
      <c r="G34" t="s">
        <v>40</v>
      </c>
      <c r="H34">
        <v>1000</v>
      </c>
      <c r="I34">
        <v>1.4100000000000001E-4</v>
      </c>
      <c r="J34">
        <v>8.02</v>
      </c>
      <c r="K34">
        <v>15.3</v>
      </c>
      <c r="L34">
        <v>23.1</v>
      </c>
      <c r="M34">
        <v>30.7</v>
      </c>
      <c r="N34">
        <v>37.299999999999997</v>
      </c>
      <c r="O34">
        <v>41.2</v>
      </c>
      <c r="P34" t="s">
        <v>242</v>
      </c>
    </row>
    <row r="35" spans="2:16" x14ac:dyDescent="0.25">
      <c r="B35" t="s">
        <v>241</v>
      </c>
      <c r="C35" t="s">
        <v>3</v>
      </c>
      <c r="D35" t="s">
        <v>41</v>
      </c>
      <c r="E35" t="s">
        <v>23</v>
      </c>
      <c r="F35" t="s">
        <v>41</v>
      </c>
      <c r="G35" t="s">
        <v>37</v>
      </c>
      <c r="H35">
        <v>1000</v>
      </c>
      <c r="I35">
        <v>7.2200000000000007E-5</v>
      </c>
      <c r="J35">
        <v>26.8</v>
      </c>
      <c r="K35">
        <v>37.4</v>
      </c>
      <c r="L35">
        <v>46.6</v>
      </c>
      <c r="M35">
        <v>52.7</v>
      </c>
      <c r="N35">
        <v>59.6</v>
      </c>
      <c r="O35">
        <v>66.3</v>
      </c>
      <c r="P35" t="s">
        <v>242</v>
      </c>
    </row>
    <row r="36" spans="2:16" x14ac:dyDescent="0.25">
      <c r="B36" t="s">
        <v>241</v>
      </c>
      <c r="C36" t="s">
        <v>3</v>
      </c>
      <c r="D36" t="s">
        <v>244</v>
      </c>
      <c r="E36" t="s">
        <v>42</v>
      </c>
      <c r="F36" t="s">
        <v>244</v>
      </c>
      <c r="G36" t="s">
        <v>43</v>
      </c>
      <c r="H36">
        <v>1000</v>
      </c>
      <c r="I36">
        <v>1000</v>
      </c>
      <c r="J36">
        <v>1000</v>
      </c>
      <c r="K36">
        <v>1000</v>
      </c>
      <c r="L36">
        <v>8.4499999999999993</v>
      </c>
      <c r="M36">
        <v>14.5</v>
      </c>
      <c r="N36">
        <v>22.7</v>
      </c>
      <c r="O36">
        <v>32.299999999999997</v>
      </c>
      <c r="P36" t="s">
        <v>245</v>
      </c>
    </row>
    <row r="37" spans="2:16" x14ac:dyDescent="0.25">
      <c r="B37" t="s">
        <v>241</v>
      </c>
      <c r="C37" t="s">
        <v>3</v>
      </c>
      <c r="D37" t="s">
        <v>246</v>
      </c>
      <c r="E37" t="s">
        <v>44</v>
      </c>
      <c r="F37" t="s">
        <v>246</v>
      </c>
      <c r="G37" t="s">
        <v>45</v>
      </c>
      <c r="H37">
        <v>0</v>
      </c>
      <c r="I37">
        <v>-1.3899999999999999E-4</v>
      </c>
      <c r="J37">
        <v>-14.5</v>
      </c>
      <c r="K37">
        <v>-18</v>
      </c>
      <c r="L37">
        <v>-21.8</v>
      </c>
      <c r="M37">
        <v>-29</v>
      </c>
      <c r="N37">
        <v>-37.200000000000003</v>
      </c>
      <c r="O37">
        <v>-46.9</v>
      </c>
      <c r="P37" t="s">
        <v>247</v>
      </c>
    </row>
    <row r="38" spans="2:16" x14ac:dyDescent="0.25">
      <c r="B38" t="s">
        <v>241</v>
      </c>
      <c r="C38" t="s">
        <v>3</v>
      </c>
      <c r="D38" t="s">
        <v>248</v>
      </c>
      <c r="E38" t="s">
        <v>249</v>
      </c>
      <c r="F38" t="s">
        <v>248</v>
      </c>
      <c r="G38" t="s">
        <v>249</v>
      </c>
      <c r="H38">
        <v>0</v>
      </c>
      <c r="I38">
        <v>2.0899999999999998E-3</v>
      </c>
      <c r="J38">
        <v>-18.2</v>
      </c>
      <c r="K38">
        <v>-15.5</v>
      </c>
      <c r="L38">
        <v>-9.42</v>
      </c>
      <c r="M38">
        <v>0.29299999999999998</v>
      </c>
      <c r="N38">
        <v>21.4</v>
      </c>
      <c r="O38">
        <v>42.6</v>
      </c>
      <c r="P38" t="s">
        <v>250</v>
      </c>
    </row>
    <row r="39" spans="2:16" x14ac:dyDescent="0.25">
      <c r="B39" t="s">
        <v>241</v>
      </c>
      <c r="C39" t="s">
        <v>3</v>
      </c>
      <c r="D39" t="s">
        <v>251</v>
      </c>
      <c r="E39" t="s">
        <v>249</v>
      </c>
      <c r="F39" t="s">
        <v>251</v>
      </c>
      <c r="G39" t="s">
        <v>249</v>
      </c>
      <c r="H39">
        <v>0</v>
      </c>
      <c r="I39">
        <v>4.4900000000000001E-3</v>
      </c>
      <c r="J39">
        <v>-56.5</v>
      </c>
      <c r="K39">
        <v>-62.9</v>
      </c>
      <c r="L39">
        <v>-63.3</v>
      </c>
      <c r="M39">
        <v>-67.5</v>
      </c>
      <c r="N39">
        <v>-70.400000000000006</v>
      </c>
      <c r="O39">
        <v>-68.599999999999994</v>
      </c>
      <c r="P39" t="s">
        <v>250</v>
      </c>
    </row>
    <row r="40" spans="2:16" x14ac:dyDescent="0.25">
      <c r="B40" t="s">
        <v>241</v>
      </c>
      <c r="C40" t="s">
        <v>3</v>
      </c>
      <c r="D40" t="s">
        <v>252</v>
      </c>
      <c r="E40" t="s">
        <v>252</v>
      </c>
      <c r="F40" t="s">
        <v>252</v>
      </c>
      <c r="G40" t="s">
        <v>46</v>
      </c>
      <c r="H40">
        <v>1000</v>
      </c>
      <c r="I40">
        <v>3.2200000000000002E-3</v>
      </c>
      <c r="J40">
        <v>-0.42399999999999999</v>
      </c>
      <c r="K40">
        <v>0.13100000000000001</v>
      </c>
      <c r="L40">
        <v>1.8</v>
      </c>
      <c r="M40">
        <v>108</v>
      </c>
      <c r="N40">
        <v>158</v>
      </c>
      <c r="O40">
        <v>194</v>
      </c>
      <c r="P40" t="s">
        <v>242</v>
      </c>
    </row>
    <row r="41" spans="2:16" x14ac:dyDescent="0.25">
      <c r="B41" t="s">
        <v>241</v>
      </c>
      <c r="C41" t="s">
        <v>3</v>
      </c>
      <c r="D41" t="s">
        <v>252</v>
      </c>
      <c r="E41" t="s">
        <v>252</v>
      </c>
      <c r="F41" t="s">
        <v>252</v>
      </c>
      <c r="G41" t="s">
        <v>47</v>
      </c>
      <c r="H41">
        <v>0</v>
      </c>
      <c r="I41">
        <v>2.3900000000000001E-4</v>
      </c>
      <c r="J41">
        <v>-0.59899999999999998</v>
      </c>
      <c r="K41">
        <v>-2.3300000000000001E-2</v>
      </c>
      <c r="L41">
        <v>1.65</v>
      </c>
      <c r="M41">
        <v>20.7</v>
      </c>
      <c r="N41">
        <v>31.6</v>
      </c>
      <c r="O41">
        <v>39.799999999999997</v>
      </c>
      <c r="P41" t="s">
        <v>242</v>
      </c>
    </row>
    <row r="42" spans="2:16" x14ac:dyDescent="0.25">
      <c r="B42" t="s">
        <v>241</v>
      </c>
      <c r="C42" t="s">
        <v>3</v>
      </c>
      <c r="D42" t="s">
        <v>252</v>
      </c>
      <c r="E42" t="s">
        <v>252</v>
      </c>
      <c r="F42" t="s">
        <v>252</v>
      </c>
      <c r="G42" t="s">
        <v>48</v>
      </c>
      <c r="H42">
        <v>1000</v>
      </c>
      <c r="I42">
        <v>3.2299999999999998E-3</v>
      </c>
      <c r="J42">
        <v>-0.32</v>
      </c>
      <c r="K42">
        <v>0.22500000000000001</v>
      </c>
      <c r="L42">
        <v>1.89</v>
      </c>
      <c r="M42">
        <v>111</v>
      </c>
      <c r="N42">
        <v>163</v>
      </c>
      <c r="O42">
        <v>199</v>
      </c>
      <c r="P42" t="s">
        <v>242</v>
      </c>
    </row>
    <row r="43" spans="2:16" x14ac:dyDescent="0.25">
      <c r="B43" t="s">
        <v>241</v>
      </c>
      <c r="C43" t="s">
        <v>3</v>
      </c>
      <c r="D43" t="s">
        <v>252</v>
      </c>
      <c r="E43" t="s">
        <v>252</v>
      </c>
      <c r="F43" t="s">
        <v>252</v>
      </c>
      <c r="G43" t="s">
        <v>49</v>
      </c>
      <c r="H43">
        <v>0</v>
      </c>
      <c r="I43">
        <v>2.9599999999999998E-4</v>
      </c>
      <c r="J43">
        <v>-0.39300000000000002</v>
      </c>
      <c r="K43">
        <v>0.16900000000000001</v>
      </c>
      <c r="L43">
        <v>1.83</v>
      </c>
      <c r="M43">
        <v>24.9</v>
      </c>
      <c r="N43">
        <v>41</v>
      </c>
      <c r="O43">
        <v>51.2</v>
      </c>
      <c r="P43" t="s">
        <v>242</v>
      </c>
    </row>
    <row r="44" spans="2:16" x14ac:dyDescent="0.25">
      <c r="B44" t="s">
        <v>241</v>
      </c>
      <c r="C44" t="s">
        <v>3</v>
      </c>
      <c r="D44" t="s">
        <v>253</v>
      </c>
      <c r="E44" t="s">
        <v>253</v>
      </c>
      <c r="F44" t="s">
        <v>253</v>
      </c>
      <c r="G44" t="s">
        <v>253</v>
      </c>
      <c r="H44">
        <v>0</v>
      </c>
      <c r="I44">
        <v>4.5899999999999999E-4</v>
      </c>
      <c r="J44">
        <v>-51.3</v>
      </c>
      <c r="K44">
        <v>-60.5</v>
      </c>
      <c r="L44">
        <v>-70</v>
      </c>
      <c r="M44">
        <v>-79.2</v>
      </c>
      <c r="N44">
        <v>-87</v>
      </c>
      <c r="O44">
        <v>-92.8</v>
      </c>
      <c r="P44" t="s">
        <v>254</v>
      </c>
    </row>
    <row r="45" spans="2:16" x14ac:dyDescent="0.25">
      <c r="B45" t="s">
        <v>241</v>
      </c>
      <c r="C45" t="s">
        <v>3</v>
      </c>
      <c r="D45" t="s">
        <v>255</v>
      </c>
      <c r="E45" t="s">
        <v>6</v>
      </c>
      <c r="F45" t="s">
        <v>255</v>
      </c>
      <c r="G45" t="s">
        <v>6</v>
      </c>
      <c r="H45">
        <v>0</v>
      </c>
      <c r="I45">
        <v>-9.8900000000000008E-4</v>
      </c>
      <c r="J45">
        <v>60.6</v>
      </c>
      <c r="K45">
        <v>74.400000000000006</v>
      </c>
      <c r="L45">
        <v>90.5</v>
      </c>
      <c r="M45">
        <v>121</v>
      </c>
      <c r="N45">
        <v>153</v>
      </c>
      <c r="O45">
        <v>130</v>
      </c>
      <c r="P45" t="s">
        <v>242</v>
      </c>
    </row>
    <row r="46" spans="2:16" x14ac:dyDescent="0.25">
      <c r="B46" t="s">
        <v>241</v>
      </c>
      <c r="C46" t="s">
        <v>3</v>
      </c>
      <c r="D46" t="s">
        <v>255</v>
      </c>
      <c r="E46" t="s">
        <v>8</v>
      </c>
      <c r="F46" t="s">
        <v>255</v>
      </c>
      <c r="G46" t="s">
        <v>8</v>
      </c>
      <c r="H46">
        <v>0</v>
      </c>
      <c r="I46">
        <v>2.7499999999999998E-3</v>
      </c>
      <c r="J46">
        <v>-54.5</v>
      </c>
      <c r="K46">
        <v>-62.8</v>
      </c>
      <c r="L46">
        <v>-70.5</v>
      </c>
      <c r="M46">
        <v>-76.400000000000006</v>
      </c>
      <c r="N46">
        <v>-82</v>
      </c>
      <c r="O46">
        <v>-87.1</v>
      </c>
      <c r="P46" t="s">
        <v>242</v>
      </c>
    </row>
    <row r="47" spans="2:16" x14ac:dyDescent="0.25">
      <c r="B47" t="s">
        <v>241</v>
      </c>
      <c r="C47" t="s">
        <v>3</v>
      </c>
      <c r="D47" t="s">
        <v>255</v>
      </c>
      <c r="E47" t="s">
        <v>9</v>
      </c>
      <c r="F47" t="s">
        <v>255</v>
      </c>
      <c r="G47" t="s">
        <v>9</v>
      </c>
      <c r="H47">
        <v>0</v>
      </c>
      <c r="I47">
        <v>-1.47E-3</v>
      </c>
      <c r="J47">
        <v>-5.75</v>
      </c>
      <c r="K47">
        <v>-10.1</v>
      </c>
      <c r="L47">
        <v>-19</v>
      </c>
      <c r="M47">
        <v>-22.9</v>
      </c>
      <c r="N47">
        <v>-28.1</v>
      </c>
      <c r="O47">
        <v>-32.799999999999997</v>
      </c>
      <c r="P47" t="s">
        <v>242</v>
      </c>
    </row>
    <row r="48" spans="2:16" x14ac:dyDescent="0.25">
      <c r="B48" t="s">
        <v>241</v>
      </c>
      <c r="C48" t="s">
        <v>3</v>
      </c>
      <c r="D48" t="s">
        <v>256</v>
      </c>
      <c r="E48" t="s">
        <v>256</v>
      </c>
      <c r="F48" t="s">
        <v>256</v>
      </c>
      <c r="G48" t="s">
        <v>257</v>
      </c>
      <c r="H48">
        <v>0</v>
      </c>
      <c r="I48">
        <v>1.4300000000000001E-4</v>
      </c>
      <c r="J48">
        <v>-0.59899999999999998</v>
      </c>
      <c r="K48">
        <v>-2.3300000000000001E-2</v>
      </c>
      <c r="L48">
        <v>1.65</v>
      </c>
      <c r="M48">
        <v>20.7</v>
      </c>
      <c r="N48">
        <v>31.6</v>
      </c>
      <c r="O48">
        <v>39.799999999999997</v>
      </c>
      <c r="P48" t="s">
        <v>242</v>
      </c>
    </row>
    <row r="49" spans="2:16" x14ac:dyDescent="0.25">
      <c r="B49" t="s">
        <v>241</v>
      </c>
      <c r="C49" t="s">
        <v>3</v>
      </c>
      <c r="D49" t="s">
        <v>258</v>
      </c>
      <c r="E49" t="s">
        <v>258</v>
      </c>
      <c r="F49" t="s">
        <v>259</v>
      </c>
      <c r="G49" t="s">
        <v>258</v>
      </c>
      <c r="H49">
        <v>0</v>
      </c>
      <c r="I49">
        <v>2.4899999999999999E-5</v>
      </c>
      <c r="J49">
        <v>-0.39300000000000002</v>
      </c>
      <c r="K49">
        <v>0.16900000000000001</v>
      </c>
      <c r="L49">
        <v>1.83</v>
      </c>
      <c r="M49">
        <v>24.9</v>
      </c>
      <c r="N49">
        <v>33.9</v>
      </c>
      <c r="O49">
        <v>37.6</v>
      </c>
      <c r="P49" t="s">
        <v>254</v>
      </c>
    </row>
    <row r="50" spans="2:16" x14ac:dyDescent="0.25">
      <c r="B50" t="s">
        <v>241</v>
      </c>
      <c r="C50" t="s">
        <v>3</v>
      </c>
      <c r="D50" t="s">
        <v>258</v>
      </c>
      <c r="E50" t="s">
        <v>258</v>
      </c>
      <c r="F50" t="s">
        <v>258</v>
      </c>
      <c r="G50" t="s">
        <v>258</v>
      </c>
      <c r="H50">
        <v>0</v>
      </c>
      <c r="I50">
        <v>3.1300000000000002E-4</v>
      </c>
      <c r="J50">
        <v>-0.39300000000000002</v>
      </c>
      <c r="K50">
        <v>0.16900000000000001</v>
      </c>
      <c r="L50">
        <v>1.83</v>
      </c>
      <c r="M50">
        <v>24.9</v>
      </c>
      <c r="N50">
        <v>41</v>
      </c>
      <c r="O50">
        <v>51.2</v>
      </c>
      <c r="P50" t="s">
        <v>242</v>
      </c>
    </row>
    <row r="51" spans="2:16" x14ac:dyDescent="0.25">
      <c r="B51" t="s">
        <v>241</v>
      </c>
      <c r="C51" t="s">
        <v>3</v>
      </c>
      <c r="D51" t="s">
        <v>246</v>
      </c>
      <c r="E51" t="s">
        <v>44</v>
      </c>
      <c r="F51" t="s">
        <v>246</v>
      </c>
      <c r="G51" t="s">
        <v>43</v>
      </c>
      <c r="H51">
        <v>1000</v>
      </c>
      <c r="I51">
        <v>1000</v>
      </c>
      <c r="J51">
        <v>1000</v>
      </c>
      <c r="K51">
        <v>1000</v>
      </c>
      <c r="L51">
        <v>10.199999999999999</v>
      </c>
      <c r="M51">
        <v>25.2</v>
      </c>
      <c r="N51">
        <v>45.1</v>
      </c>
      <c r="O51">
        <v>64.5</v>
      </c>
      <c r="P51" t="s">
        <v>247</v>
      </c>
    </row>
    <row r="52" spans="2:16" x14ac:dyDescent="0.25">
      <c r="B52" t="s">
        <v>241</v>
      </c>
      <c r="C52" t="s">
        <v>3</v>
      </c>
      <c r="D52" t="s">
        <v>246</v>
      </c>
      <c r="E52" t="s">
        <v>44</v>
      </c>
      <c r="F52" t="s">
        <v>246</v>
      </c>
      <c r="G52" t="s">
        <v>50</v>
      </c>
      <c r="H52">
        <v>1000</v>
      </c>
      <c r="I52">
        <v>1000</v>
      </c>
      <c r="J52">
        <v>1000</v>
      </c>
      <c r="K52">
        <v>1000</v>
      </c>
      <c r="L52">
        <v>-32.1</v>
      </c>
      <c r="M52">
        <v>-32.200000000000003</v>
      </c>
      <c r="N52">
        <v>-32.5</v>
      </c>
      <c r="O52">
        <v>-35.9</v>
      </c>
      <c r="P52" t="s">
        <v>247</v>
      </c>
    </row>
    <row r="53" spans="2:16" x14ac:dyDescent="0.25">
      <c r="B53" t="s">
        <v>241</v>
      </c>
      <c r="C53" t="s">
        <v>3</v>
      </c>
      <c r="D53" t="s">
        <v>246</v>
      </c>
      <c r="E53" t="s">
        <v>44</v>
      </c>
      <c r="F53" t="s">
        <v>246</v>
      </c>
      <c r="G53" t="s">
        <v>51</v>
      </c>
      <c r="H53">
        <v>1000</v>
      </c>
      <c r="I53">
        <v>-2.0999999999999999E-5</v>
      </c>
      <c r="J53">
        <v>-5.9</v>
      </c>
      <c r="K53">
        <v>-9.35</v>
      </c>
      <c r="L53">
        <v>-13.3</v>
      </c>
      <c r="M53">
        <v>-18.600000000000001</v>
      </c>
      <c r="N53">
        <v>-25.3</v>
      </c>
      <c r="O53">
        <v>-34.6</v>
      </c>
      <c r="P53" t="s">
        <v>247</v>
      </c>
    </row>
    <row r="54" spans="2:16" x14ac:dyDescent="0.25">
      <c r="B54" t="s">
        <v>241</v>
      </c>
      <c r="C54" t="s">
        <v>3</v>
      </c>
      <c r="D54" t="s">
        <v>260</v>
      </c>
      <c r="E54" t="s">
        <v>52</v>
      </c>
      <c r="F54" t="s">
        <v>260</v>
      </c>
      <c r="G54" t="s">
        <v>43</v>
      </c>
      <c r="H54">
        <v>1000</v>
      </c>
      <c r="I54">
        <v>1000</v>
      </c>
      <c r="J54">
        <v>1000</v>
      </c>
      <c r="K54">
        <v>1000</v>
      </c>
      <c r="L54">
        <v>19</v>
      </c>
      <c r="M54">
        <v>34.9</v>
      </c>
      <c r="N54">
        <v>58.5</v>
      </c>
      <c r="O54">
        <v>89.5</v>
      </c>
      <c r="P54" t="s">
        <v>247</v>
      </c>
    </row>
    <row r="55" spans="2:16" x14ac:dyDescent="0.25">
      <c r="B55" t="s">
        <v>241</v>
      </c>
      <c r="C55" t="s">
        <v>3</v>
      </c>
      <c r="D55" t="s">
        <v>251</v>
      </c>
      <c r="E55" t="s">
        <v>261</v>
      </c>
      <c r="F55" t="s">
        <v>251</v>
      </c>
      <c r="G55" t="s">
        <v>261</v>
      </c>
      <c r="H55">
        <v>0</v>
      </c>
      <c r="I55">
        <v>-1.1900000000000001E-4</v>
      </c>
      <c r="J55">
        <v>-8.1300000000000008</v>
      </c>
      <c r="K55">
        <v>-16</v>
      </c>
      <c r="L55">
        <v>-29.7</v>
      </c>
      <c r="M55">
        <v>-40.1</v>
      </c>
      <c r="N55">
        <v>-63.1</v>
      </c>
      <c r="O55">
        <v>-73.900000000000006</v>
      </c>
      <c r="P55" t="s">
        <v>250</v>
      </c>
    </row>
    <row r="56" spans="2:16" x14ac:dyDescent="0.25">
      <c r="B56" t="s">
        <v>241</v>
      </c>
      <c r="C56" t="s">
        <v>3</v>
      </c>
      <c r="D56" t="s">
        <v>251</v>
      </c>
      <c r="E56" t="s">
        <v>262</v>
      </c>
      <c r="F56" t="s">
        <v>251</v>
      </c>
      <c r="G56" t="s">
        <v>262</v>
      </c>
      <c r="H56">
        <v>0</v>
      </c>
      <c r="I56">
        <v>-7.0099999999999996E-5</v>
      </c>
      <c r="J56">
        <v>-3.15</v>
      </c>
      <c r="K56">
        <v>-5.73</v>
      </c>
      <c r="L56">
        <v>-11.8</v>
      </c>
      <c r="M56">
        <v>-18.7</v>
      </c>
      <c r="N56">
        <v>-35.799999999999997</v>
      </c>
      <c r="O56">
        <v>-56.5</v>
      </c>
      <c r="P56" t="s">
        <v>250</v>
      </c>
    </row>
    <row r="57" spans="2:16" x14ac:dyDescent="0.25">
      <c r="B57" t="s">
        <v>241</v>
      </c>
      <c r="C57" t="s">
        <v>3</v>
      </c>
      <c r="D57" t="s">
        <v>251</v>
      </c>
      <c r="E57" t="s">
        <v>263</v>
      </c>
      <c r="F57" t="s">
        <v>251</v>
      </c>
      <c r="G57" t="s">
        <v>263</v>
      </c>
      <c r="H57">
        <v>0</v>
      </c>
      <c r="I57">
        <v>4.7899999999999999E-5</v>
      </c>
      <c r="J57">
        <v>-10.4</v>
      </c>
      <c r="K57">
        <v>-19.2</v>
      </c>
      <c r="L57">
        <v>-30.9</v>
      </c>
      <c r="M57">
        <v>-41.3</v>
      </c>
      <c r="N57">
        <v>-54.6</v>
      </c>
      <c r="O57">
        <v>-63.6</v>
      </c>
      <c r="P57" t="s">
        <v>250</v>
      </c>
    </row>
    <row r="58" spans="2:16" x14ac:dyDescent="0.25">
      <c r="B58" t="s">
        <v>241</v>
      </c>
      <c r="C58" t="s">
        <v>3</v>
      </c>
      <c r="D58" t="s">
        <v>251</v>
      </c>
      <c r="E58" t="s">
        <v>264</v>
      </c>
      <c r="F58" t="s">
        <v>251</v>
      </c>
      <c r="G58" t="s">
        <v>264</v>
      </c>
      <c r="H58">
        <v>0</v>
      </c>
      <c r="I58">
        <v>0</v>
      </c>
      <c r="J58">
        <v>-6.64</v>
      </c>
      <c r="K58">
        <v>-13.2</v>
      </c>
      <c r="L58">
        <v>-21.7</v>
      </c>
      <c r="M58">
        <v>-22</v>
      </c>
      <c r="N58">
        <v>-36.6</v>
      </c>
      <c r="O58">
        <v>-67.7</v>
      </c>
      <c r="P58" t="s">
        <v>250</v>
      </c>
    </row>
    <row r="59" spans="2:16" x14ac:dyDescent="0.25">
      <c r="B59" t="s">
        <v>241</v>
      </c>
      <c r="C59" t="s">
        <v>3</v>
      </c>
      <c r="D59" t="s">
        <v>251</v>
      </c>
      <c r="E59" t="s">
        <v>265</v>
      </c>
      <c r="F59" t="s">
        <v>251</v>
      </c>
      <c r="G59" t="s">
        <v>265</v>
      </c>
      <c r="H59">
        <v>0</v>
      </c>
      <c r="I59">
        <v>1.94E-4</v>
      </c>
      <c r="J59">
        <v>-13.5</v>
      </c>
      <c r="K59">
        <v>-26.5</v>
      </c>
      <c r="L59">
        <v>-36.299999999999997</v>
      </c>
      <c r="M59">
        <v>-44.5</v>
      </c>
      <c r="N59">
        <v>-49.8</v>
      </c>
      <c r="O59">
        <v>-60.8</v>
      </c>
      <c r="P59" t="s">
        <v>250</v>
      </c>
    </row>
    <row r="60" spans="2:16" x14ac:dyDescent="0.25">
      <c r="B60" t="s">
        <v>241</v>
      </c>
      <c r="C60" t="s">
        <v>3</v>
      </c>
      <c r="D60" t="s">
        <v>251</v>
      </c>
      <c r="E60" t="s">
        <v>266</v>
      </c>
      <c r="F60" t="s">
        <v>251</v>
      </c>
      <c r="G60" t="s">
        <v>266</v>
      </c>
      <c r="H60">
        <v>0</v>
      </c>
      <c r="I60">
        <v>9.31E-5</v>
      </c>
      <c r="J60">
        <v>-16.2</v>
      </c>
      <c r="K60">
        <v>-34.299999999999997</v>
      </c>
      <c r="L60">
        <v>-48.6</v>
      </c>
      <c r="M60">
        <v>-61.4</v>
      </c>
      <c r="N60">
        <v>-69.400000000000006</v>
      </c>
      <c r="O60">
        <v>-70.599999999999994</v>
      </c>
      <c r="P60" t="s">
        <v>250</v>
      </c>
    </row>
    <row r="61" spans="2:16" x14ac:dyDescent="0.25">
      <c r="B61" t="s">
        <v>241</v>
      </c>
      <c r="C61" t="s">
        <v>3</v>
      </c>
      <c r="D61" t="s">
        <v>251</v>
      </c>
      <c r="E61" t="s">
        <v>267</v>
      </c>
      <c r="F61" t="s">
        <v>251</v>
      </c>
      <c r="G61" t="s">
        <v>267</v>
      </c>
      <c r="H61">
        <v>0</v>
      </c>
      <c r="I61">
        <v>5.8199999999999998E-5</v>
      </c>
      <c r="J61">
        <v>-9.98</v>
      </c>
      <c r="K61">
        <v>-18.399999999999999</v>
      </c>
      <c r="L61">
        <v>-24.6</v>
      </c>
      <c r="M61">
        <v>-30.4</v>
      </c>
      <c r="N61">
        <v>-36</v>
      </c>
      <c r="O61">
        <v>-49.7</v>
      </c>
      <c r="P61" t="s">
        <v>250</v>
      </c>
    </row>
    <row r="62" spans="2:16" x14ac:dyDescent="0.25">
      <c r="B62" t="s">
        <v>241</v>
      </c>
      <c r="C62" t="s">
        <v>3</v>
      </c>
      <c r="D62" t="s">
        <v>268</v>
      </c>
      <c r="E62" t="s">
        <v>9</v>
      </c>
      <c r="F62" t="s">
        <v>268</v>
      </c>
      <c r="G62" t="s">
        <v>9</v>
      </c>
      <c r="H62">
        <v>0</v>
      </c>
      <c r="I62">
        <v>-1.2400000000000001E-4</v>
      </c>
      <c r="J62">
        <v>-6.97</v>
      </c>
      <c r="K62">
        <v>-15.1</v>
      </c>
      <c r="L62">
        <v>-24.7</v>
      </c>
      <c r="M62">
        <v>-35.299999999999997</v>
      </c>
      <c r="N62">
        <v>-45.2</v>
      </c>
      <c r="O62">
        <v>-55.1</v>
      </c>
      <c r="P62" t="s">
        <v>269</v>
      </c>
    </row>
    <row r="63" spans="2:16" x14ac:dyDescent="0.25">
      <c r="B63" t="s">
        <v>241</v>
      </c>
      <c r="C63" t="s">
        <v>3</v>
      </c>
      <c r="D63" t="s">
        <v>270</v>
      </c>
      <c r="E63" t="s">
        <v>271</v>
      </c>
      <c r="F63" t="s">
        <v>270</v>
      </c>
      <c r="G63" t="s">
        <v>272</v>
      </c>
      <c r="H63">
        <v>0</v>
      </c>
      <c r="I63">
        <v>-2.1800000000000001E-3</v>
      </c>
      <c r="J63">
        <v>-2.5</v>
      </c>
      <c r="K63">
        <v>-3.45</v>
      </c>
      <c r="L63">
        <v>-3.51</v>
      </c>
      <c r="M63">
        <v>1.06</v>
      </c>
      <c r="N63">
        <v>12.9</v>
      </c>
      <c r="O63">
        <v>35.6</v>
      </c>
      <c r="P63" t="s">
        <v>250</v>
      </c>
    </row>
    <row r="64" spans="2:16" x14ac:dyDescent="0.25">
      <c r="B64" t="s">
        <v>241</v>
      </c>
      <c r="C64" t="s">
        <v>3</v>
      </c>
      <c r="D64" t="s">
        <v>248</v>
      </c>
      <c r="E64" t="s">
        <v>271</v>
      </c>
      <c r="F64" t="s">
        <v>248</v>
      </c>
      <c r="G64" t="s">
        <v>271</v>
      </c>
      <c r="H64">
        <v>0</v>
      </c>
      <c r="I64">
        <v>3.4699999999999998E-6</v>
      </c>
      <c r="J64">
        <v>11.4</v>
      </c>
      <c r="K64">
        <v>14.4</v>
      </c>
      <c r="L64">
        <v>18.100000000000001</v>
      </c>
      <c r="M64">
        <v>21.6</v>
      </c>
      <c r="N64">
        <v>33.799999999999997</v>
      </c>
      <c r="O64">
        <v>43.5</v>
      </c>
      <c r="P64" t="s">
        <v>250</v>
      </c>
    </row>
    <row r="65" spans="2:16" x14ac:dyDescent="0.25">
      <c r="B65" t="s">
        <v>241</v>
      </c>
      <c r="C65" t="s">
        <v>3</v>
      </c>
      <c r="D65" t="s">
        <v>251</v>
      </c>
      <c r="E65" t="s">
        <v>271</v>
      </c>
      <c r="F65" t="s">
        <v>251</v>
      </c>
      <c r="G65" t="s">
        <v>271</v>
      </c>
      <c r="H65">
        <v>0</v>
      </c>
      <c r="I65">
        <v>5.2900000000000002E-6</v>
      </c>
      <c r="J65">
        <v>8.77</v>
      </c>
      <c r="K65">
        <v>11.3</v>
      </c>
      <c r="L65">
        <v>14.7</v>
      </c>
      <c r="M65">
        <v>18.3</v>
      </c>
      <c r="N65">
        <v>29.8</v>
      </c>
      <c r="O65">
        <v>40.5</v>
      </c>
      <c r="P65" t="s">
        <v>250</v>
      </c>
    </row>
    <row r="66" spans="2:16" x14ac:dyDescent="0.25">
      <c r="B66" t="s">
        <v>241</v>
      </c>
      <c r="C66" t="s">
        <v>3</v>
      </c>
      <c r="D66" t="s">
        <v>251</v>
      </c>
      <c r="E66" t="s">
        <v>271</v>
      </c>
      <c r="F66" t="s">
        <v>251</v>
      </c>
      <c r="G66" t="s">
        <v>272</v>
      </c>
      <c r="H66">
        <v>0</v>
      </c>
      <c r="I66">
        <v>-1.9499999999999999E-3</v>
      </c>
      <c r="J66">
        <v>6.37</v>
      </c>
      <c r="K66">
        <v>7.75</v>
      </c>
      <c r="L66">
        <v>11.1</v>
      </c>
      <c r="M66">
        <v>19.399999999999999</v>
      </c>
      <c r="N66">
        <v>45.6</v>
      </c>
      <c r="O66">
        <v>88.5</v>
      </c>
      <c r="P66" t="s">
        <v>250</v>
      </c>
    </row>
    <row r="67" spans="2:16" x14ac:dyDescent="0.25">
      <c r="B67" t="s">
        <v>241</v>
      </c>
      <c r="C67" t="s">
        <v>3</v>
      </c>
      <c r="D67" t="s">
        <v>273</v>
      </c>
      <c r="E67" t="s">
        <v>271</v>
      </c>
      <c r="F67" t="s">
        <v>273</v>
      </c>
      <c r="G67" t="s">
        <v>272</v>
      </c>
      <c r="H67">
        <v>0</v>
      </c>
      <c r="I67">
        <v>-1.6100000000000001E-3</v>
      </c>
      <c r="J67">
        <v>-2.27</v>
      </c>
      <c r="K67">
        <v>-3.21</v>
      </c>
      <c r="L67">
        <v>-3.23</v>
      </c>
      <c r="M67">
        <v>0.85199999999999998</v>
      </c>
      <c r="N67">
        <v>11.9</v>
      </c>
      <c r="O67">
        <v>33.4</v>
      </c>
      <c r="P67" t="s">
        <v>250</v>
      </c>
    </row>
    <row r="68" spans="2:16" x14ac:dyDescent="0.25">
      <c r="B68" t="s">
        <v>241</v>
      </c>
      <c r="C68" t="s">
        <v>3</v>
      </c>
      <c r="D68" t="s">
        <v>251</v>
      </c>
      <c r="E68" t="s">
        <v>274</v>
      </c>
      <c r="F68" t="s">
        <v>251</v>
      </c>
      <c r="G68" t="s">
        <v>274</v>
      </c>
      <c r="H68">
        <v>0</v>
      </c>
      <c r="I68">
        <v>2.4099999999999998E-6</v>
      </c>
      <c r="J68">
        <v>-8.6199999999999992</v>
      </c>
      <c r="K68">
        <v>-18.600000000000001</v>
      </c>
      <c r="L68">
        <v>-34.299999999999997</v>
      </c>
      <c r="M68">
        <v>-50.4</v>
      </c>
      <c r="N68">
        <v>-64</v>
      </c>
      <c r="O68">
        <v>-74.5</v>
      </c>
      <c r="P68" t="s">
        <v>250</v>
      </c>
    </row>
    <row r="69" spans="2:16" x14ac:dyDescent="0.25">
      <c r="B69" t="s">
        <v>241</v>
      </c>
      <c r="C69" t="s">
        <v>3</v>
      </c>
      <c r="D69" t="s">
        <v>251</v>
      </c>
      <c r="E69" t="s">
        <v>275</v>
      </c>
      <c r="F69" t="s">
        <v>251</v>
      </c>
      <c r="G69" t="s">
        <v>275</v>
      </c>
      <c r="H69">
        <v>0</v>
      </c>
      <c r="I69">
        <v>0</v>
      </c>
      <c r="J69">
        <v>-18.399999999999999</v>
      </c>
      <c r="K69">
        <v>-33.9</v>
      </c>
      <c r="L69">
        <v>-46.7</v>
      </c>
      <c r="M69">
        <v>-55.7</v>
      </c>
      <c r="N69">
        <v>-55.8</v>
      </c>
      <c r="O69">
        <v>-51.4</v>
      </c>
      <c r="P69" t="s">
        <v>250</v>
      </c>
    </row>
    <row r="70" spans="2:16" x14ac:dyDescent="0.25">
      <c r="B70" t="s">
        <v>241</v>
      </c>
      <c r="C70" t="s">
        <v>3</v>
      </c>
      <c r="D70" t="s">
        <v>248</v>
      </c>
      <c r="E70" t="s">
        <v>276</v>
      </c>
      <c r="F70" t="s">
        <v>248</v>
      </c>
      <c r="G70" t="s">
        <v>276</v>
      </c>
      <c r="H70">
        <v>0</v>
      </c>
      <c r="I70">
        <v>-3.39E-4</v>
      </c>
      <c r="J70">
        <v>-0.36799999999999999</v>
      </c>
      <c r="K70">
        <v>1.8</v>
      </c>
      <c r="L70">
        <v>4.97</v>
      </c>
      <c r="M70">
        <v>10.7</v>
      </c>
      <c r="N70">
        <v>20.3</v>
      </c>
      <c r="O70">
        <v>36.1</v>
      </c>
      <c r="P70" t="s">
        <v>250</v>
      </c>
    </row>
    <row r="71" spans="2:16" x14ac:dyDescent="0.25">
      <c r="B71" t="s">
        <v>241</v>
      </c>
      <c r="C71" t="s">
        <v>3</v>
      </c>
      <c r="D71" t="s">
        <v>248</v>
      </c>
      <c r="E71" t="s">
        <v>277</v>
      </c>
      <c r="F71" t="s">
        <v>248</v>
      </c>
      <c r="G71" t="s">
        <v>277</v>
      </c>
      <c r="H71">
        <v>0</v>
      </c>
      <c r="I71">
        <v>-7.64E-5</v>
      </c>
      <c r="J71">
        <v>1.99</v>
      </c>
      <c r="K71">
        <v>9.32</v>
      </c>
      <c r="L71">
        <v>17.3</v>
      </c>
      <c r="M71">
        <v>23.6</v>
      </c>
      <c r="N71">
        <v>31.7</v>
      </c>
      <c r="O71">
        <v>44.6</v>
      </c>
      <c r="P71" t="s">
        <v>250</v>
      </c>
    </row>
    <row r="72" spans="2:16" x14ac:dyDescent="0.25">
      <c r="B72" t="s">
        <v>241</v>
      </c>
      <c r="C72" t="s">
        <v>3</v>
      </c>
      <c r="D72" t="s">
        <v>251</v>
      </c>
      <c r="E72" t="s">
        <v>276</v>
      </c>
      <c r="F72" t="s">
        <v>251</v>
      </c>
      <c r="G72" t="s">
        <v>276</v>
      </c>
      <c r="H72">
        <v>0</v>
      </c>
      <c r="I72">
        <v>-5.7300000000000005E-4</v>
      </c>
      <c r="J72">
        <v>-0.66100000000000003</v>
      </c>
      <c r="K72">
        <v>-2.14</v>
      </c>
      <c r="L72">
        <v>-6.26</v>
      </c>
      <c r="M72">
        <v>-15.4</v>
      </c>
      <c r="N72">
        <v>-23.8</v>
      </c>
      <c r="O72">
        <v>-33.9</v>
      </c>
      <c r="P72" t="s">
        <v>250</v>
      </c>
    </row>
    <row r="73" spans="2:16" x14ac:dyDescent="0.25">
      <c r="B73" t="s">
        <v>241</v>
      </c>
      <c r="C73" t="s">
        <v>3</v>
      </c>
      <c r="D73" t="s">
        <v>251</v>
      </c>
      <c r="E73" t="s">
        <v>277</v>
      </c>
      <c r="F73" t="s">
        <v>251</v>
      </c>
      <c r="G73" t="s">
        <v>277</v>
      </c>
      <c r="H73">
        <v>0</v>
      </c>
      <c r="I73">
        <v>-2.4600000000000002E-5</v>
      </c>
      <c r="J73">
        <v>7.79</v>
      </c>
      <c r="K73">
        <v>29.1</v>
      </c>
      <c r="L73">
        <v>38.700000000000003</v>
      </c>
      <c r="M73">
        <v>38.4</v>
      </c>
      <c r="N73">
        <v>36.799999999999997</v>
      </c>
      <c r="O73">
        <v>20.2</v>
      </c>
      <c r="P73" t="s">
        <v>250</v>
      </c>
    </row>
    <row r="74" spans="2:16" x14ac:dyDescent="0.25">
      <c r="B74" t="s">
        <v>241</v>
      </c>
      <c r="C74" t="s">
        <v>3</v>
      </c>
      <c r="D74" t="s">
        <v>251</v>
      </c>
      <c r="E74" t="s">
        <v>278</v>
      </c>
      <c r="F74" t="s">
        <v>251</v>
      </c>
      <c r="G74" t="s">
        <v>278</v>
      </c>
      <c r="H74">
        <v>0</v>
      </c>
      <c r="I74">
        <v>0</v>
      </c>
      <c r="J74">
        <v>-8.57</v>
      </c>
      <c r="K74">
        <v>-12.2</v>
      </c>
      <c r="L74">
        <v>-19.399999999999999</v>
      </c>
      <c r="M74">
        <v>-28.9</v>
      </c>
      <c r="N74">
        <v>-39.200000000000003</v>
      </c>
      <c r="O74">
        <v>-51.6</v>
      </c>
      <c r="P74" t="s">
        <v>250</v>
      </c>
    </row>
    <row r="75" spans="2:16" x14ac:dyDescent="0.25">
      <c r="B75" t="s">
        <v>241</v>
      </c>
      <c r="C75" t="s">
        <v>3</v>
      </c>
      <c r="D75" t="s">
        <v>248</v>
      </c>
      <c r="E75" t="s">
        <v>279</v>
      </c>
      <c r="F75" t="s">
        <v>248</v>
      </c>
      <c r="G75" t="s">
        <v>279</v>
      </c>
      <c r="H75">
        <v>0</v>
      </c>
      <c r="I75">
        <v>0</v>
      </c>
      <c r="J75">
        <v>-2.35</v>
      </c>
      <c r="K75">
        <v>1.84E-2</v>
      </c>
      <c r="L75">
        <v>3.78</v>
      </c>
      <c r="M75">
        <v>8.0399999999999991</v>
      </c>
      <c r="N75">
        <v>16.3</v>
      </c>
      <c r="O75">
        <v>34.6</v>
      </c>
      <c r="P75" t="s">
        <v>250</v>
      </c>
    </row>
    <row r="76" spans="2:16" x14ac:dyDescent="0.25">
      <c r="B76" t="s">
        <v>241</v>
      </c>
      <c r="C76" t="s">
        <v>3</v>
      </c>
      <c r="D76" t="s">
        <v>251</v>
      </c>
      <c r="E76" t="s">
        <v>279</v>
      </c>
      <c r="F76" t="s">
        <v>251</v>
      </c>
      <c r="G76" t="s">
        <v>279</v>
      </c>
      <c r="H76">
        <v>0</v>
      </c>
      <c r="I76">
        <v>6.1099999999999999E-6</v>
      </c>
      <c r="J76">
        <v>-6.57</v>
      </c>
      <c r="K76">
        <v>-7.53</v>
      </c>
      <c r="L76">
        <v>-15</v>
      </c>
      <c r="M76">
        <v>-25.3</v>
      </c>
      <c r="N76">
        <v>-32.299999999999997</v>
      </c>
      <c r="O76">
        <v>-42.2</v>
      </c>
      <c r="P76" t="s">
        <v>250</v>
      </c>
    </row>
    <row r="77" spans="2:16" x14ac:dyDescent="0.25">
      <c r="B77" t="s">
        <v>241</v>
      </c>
      <c r="C77" t="s">
        <v>3</v>
      </c>
      <c r="D77" t="s">
        <v>248</v>
      </c>
      <c r="E77" t="s">
        <v>280</v>
      </c>
      <c r="F77" t="s">
        <v>248</v>
      </c>
      <c r="G77" t="s">
        <v>280</v>
      </c>
      <c r="H77">
        <v>0</v>
      </c>
      <c r="I77">
        <v>3.82E-5</v>
      </c>
      <c r="J77">
        <v>-2.2799999999999998</v>
      </c>
      <c r="K77">
        <v>4.7300000000000004</v>
      </c>
      <c r="L77">
        <v>11.3</v>
      </c>
      <c r="M77">
        <v>20.100000000000001</v>
      </c>
      <c r="N77">
        <v>29.8</v>
      </c>
      <c r="O77">
        <v>45.3</v>
      </c>
      <c r="P77" t="s">
        <v>250</v>
      </c>
    </row>
    <row r="78" spans="2:16" x14ac:dyDescent="0.25">
      <c r="B78" t="s">
        <v>241</v>
      </c>
      <c r="C78" t="s">
        <v>3</v>
      </c>
      <c r="D78" t="s">
        <v>251</v>
      </c>
      <c r="E78" t="s">
        <v>280</v>
      </c>
      <c r="F78" t="s">
        <v>251</v>
      </c>
      <c r="G78" t="s">
        <v>280</v>
      </c>
      <c r="H78">
        <v>0</v>
      </c>
      <c r="I78">
        <v>2.17E-7</v>
      </c>
      <c r="J78">
        <v>-7.41</v>
      </c>
      <c r="K78">
        <v>-3.39</v>
      </c>
      <c r="L78">
        <v>-7.67</v>
      </c>
      <c r="M78">
        <v>-14.4</v>
      </c>
      <c r="N78">
        <v>-25.5</v>
      </c>
      <c r="O78">
        <v>-45.1</v>
      </c>
      <c r="P78" t="s">
        <v>250</v>
      </c>
    </row>
    <row r="79" spans="2:16" x14ac:dyDescent="0.25">
      <c r="B79" t="s">
        <v>241</v>
      </c>
      <c r="C79" t="s">
        <v>3</v>
      </c>
      <c r="D79" t="s">
        <v>251</v>
      </c>
      <c r="E79" t="s">
        <v>281</v>
      </c>
      <c r="F79" t="s">
        <v>251</v>
      </c>
      <c r="G79" t="s">
        <v>281</v>
      </c>
      <c r="H79">
        <v>0</v>
      </c>
      <c r="I79">
        <v>-7.0900000000000002E-5</v>
      </c>
      <c r="J79">
        <v>-10.4</v>
      </c>
      <c r="K79">
        <v>-11.4</v>
      </c>
      <c r="L79">
        <v>-24.3</v>
      </c>
      <c r="M79">
        <v>-37.200000000000003</v>
      </c>
      <c r="N79">
        <v>-49.4</v>
      </c>
      <c r="O79">
        <v>-58.9</v>
      </c>
      <c r="P79" t="s">
        <v>250</v>
      </c>
    </row>
    <row r="80" spans="2:16" x14ac:dyDescent="0.25">
      <c r="B80" t="s">
        <v>241</v>
      </c>
      <c r="C80" t="s">
        <v>3</v>
      </c>
      <c r="D80" t="s">
        <v>282</v>
      </c>
      <c r="E80" t="s">
        <v>9</v>
      </c>
      <c r="F80" t="s">
        <v>282</v>
      </c>
      <c r="G80" t="s">
        <v>9</v>
      </c>
      <c r="H80">
        <v>0</v>
      </c>
      <c r="I80">
        <v>0</v>
      </c>
      <c r="J80">
        <v>-24.5</v>
      </c>
      <c r="K80">
        <v>-30.4</v>
      </c>
      <c r="L80">
        <v>-38.1</v>
      </c>
      <c r="M80">
        <v>-43.5</v>
      </c>
      <c r="N80">
        <v>-49.3</v>
      </c>
      <c r="O80">
        <v>-55.6</v>
      </c>
      <c r="P80" t="s">
        <v>242</v>
      </c>
    </row>
    <row r="81" spans="2:16" x14ac:dyDescent="0.25">
      <c r="B81" t="s">
        <v>241</v>
      </c>
      <c r="C81" t="s">
        <v>3</v>
      </c>
      <c r="D81" t="s">
        <v>251</v>
      </c>
      <c r="E81" t="s">
        <v>283</v>
      </c>
      <c r="F81" t="s">
        <v>251</v>
      </c>
      <c r="G81" t="s">
        <v>283</v>
      </c>
      <c r="H81">
        <v>0</v>
      </c>
      <c r="I81">
        <v>0</v>
      </c>
      <c r="J81">
        <v>-18.3</v>
      </c>
      <c r="K81">
        <v>-31.1</v>
      </c>
      <c r="L81">
        <v>-41.9</v>
      </c>
      <c r="M81">
        <v>-48.2</v>
      </c>
      <c r="N81">
        <v>-45.2</v>
      </c>
      <c r="O81">
        <v>-40</v>
      </c>
      <c r="P81" t="s">
        <v>250</v>
      </c>
    </row>
    <row r="82" spans="2:16" x14ac:dyDescent="0.25">
      <c r="B82" t="s">
        <v>241</v>
      </c>
      <c r="C82" t="s">
        <v>3</v>
      </c>
      <c r="D82" t="s">
        <v>248</v>
      </c>
      <c r="E82" t="s">
        <v>284</v>
      </c>
      <c r="F82" t="s">
        <v>248</v>
      </c>
      <c r="G82" t="s">
        <v>284</v>
      </c>
      <c r="H82">
        <v>0</v>
      </c>
      <c r="I82">
        <v>0</v>
      </c>
      <c r="J82">
        <v>-7.57</v>
      </c>
      <c r="K82">
        <v>-16.3</v>
      </c>
      <c r="L82">
        <v>-21.8</v>
      </c>
      <c r="M82">
        <v>-30.8</v>
      </c>
      <c r="N82">
        <v>-29.4</v>
      </c>
      <c r="O82">
        <v>-21.4</v>
      </c>
      <c r="P82" t="s">
        <v>250</v>
      </c>
    </row>
    <row r="83" spans="2:16" x14ac:dyDescent="0.25">
      <c r="B83" t="s">
        <v>241</v>
      </c>
      <c r="C83" t="s">
        <v>3</v>
      </c>
      <c r="D83" t="s">
        <v>251</v>
      </c>
      <c r="E83" t="s">
        <v>284</v>
      </c>
      <c r="F83" t="s">
        <v>251</v>
      </c>
      <c r="G83" t="s">
        <v>284</v>
      </c>
      <c r="H83">
        <v>0</v>
      </c>
      <c r="I83">
        <v>1.52E-8</v>
      </c>
      <c r="J83">
        <v>-9.1</v>
      </c>
      <c r="K83">
        <v>-20.399999999999999</v>
      </c>
      <c r="L83">
        <v>-36.299999999999997</v>
      </c>
      <c r="M83">
        <v>-55.1</v>
      </c>
      <c r="N83">
        <v>-66.3</v>
      </c>
      <c r="O83">
        <v>-77</v>
      </c>
      <c r="P83" t="s">
        <v>250</v>
      </c>
    </row>
    <row r="84" spans="2:16" x14ac:dyDescent="0.25">
      <c r="B84" t="s">
        <v>241</v>
      </c>
      <c r="C84" t="s">
        <v>3</v>
      </c>
      <c r="D84" t="s">
        <v>285</v>
      </c>
      <c r="E84" t="s">
        <v>286</v>
      </c>
      <c r="F84" t="s">
        <v>285</v>
      </c>
      <c r="G84" t="s">
        <v>287</v>
      </c>
      <c r="H84">
        <v>0</v>
      </c>
      <c r="I84">
        <v>0</v>
      </c>
      <c r="J84">
        <v>-0.82599999999999996</v>
      </c>
      <c r="K84">
        <v>-0.64200000000000002</v>
      </c>
      <c r="L84">
        <v>-0.36899999999999999</v>
      </c>
      <c r="M84">
        <v>10.3</v>
      </c>
      <c r="N84">
        <v>27.2</v>
      </c>
      <c r="O84">
        <v>41.8</v>
      </c>
      <c r="P84" t="s">
        <v>254</v>
      </c>
    </row>
    <row r="85" spans="2:16" x14ac:dyDescent="0.25">
      <c r="B85" t="s">
        <v>241</v>
      </c>
      <c r="C85" t="s">
        <v>3</v>
      </c>
      <c r="D85" t="s">
        <v>285</v>
      </c>
      <c r="E85" t="s">
        <v>286</v>
      </c>
      <c r="F85" t="s">
        <v>285</v>
      </c>
      <c r="G85" t="s">
        <v>288</v>
      </c>
      <c r="H85">
        <v>0</v>
      </c>
      <c r="I85">
        <v>3.3300000000000002E-4</v>
      </c>
      <c r="J85">
        <v>-0.84499999999999997</v>
      </c>
      <c r="K85">
        <v>-0.72299999999999998</v>
      </c>
      <c r="L85">
        <v>-0.48599999999999999</v>
      </c>
      <c r="M85">
        <v>10.1</v>
      </c>
      <c r="N85">
        <v>27</v>
      </c>
      <c r="O85">
        <v>41.4</v>
      </c>
      <c r="P85" t="s">
        <v>254</v>
      </c>
    </row>
    <row r="86" spans="2:16" x14ac:dyDescent="0.25">
      <c r="B86" t="s">
        <v>241</v>
      </c>
      <c r="C86" t="s">
        <v>3</v>
      </c>
      <c r="D86" t="s">
        <v>285</v>
      </c>
      <c r="E86" t="s">
        <v>286</v>
      </c>
      <c r="F86" t="s">
        <v>6</v>
      </c>
      <c r="G86" t="s">
        <v>287</v>
      </c>
      <c r="H86">
        <v>0</v>
      </c>
      <c r="I86">
        <v>-5.1699999999999999E-4</v>
      </c>
      <c r="J86">
        <v>0.55500000000000005</v>
      </c>
      <c r="K86">
        <v>0.80500000000000005</v>
      </c>
      <c r="L86">
        <v>1.61</v>
      </c>
      <c r="M86">
        <v>27.9</v>
      </c>
      <c r="N86">
        <v>61</v>
      </c>
      <c r="O86">
        <v>93.9</v>
      </c>
      <c r="P86" t="s">
        <v>242</v>
      </c>
    </row>
    <row r="87" spans="2:16" x14ac:dyDescent="0.25">
      <c r="B87" t="s">
        <v>241</v>
      </c>
      <c r="C87" t="s">
        <v>3</v>
      </c>
      <c r="D87" t="s">
        <v>285</v>
      </c>
      <c r="E87" t="s">
        <v>286</v>
      </c>
      <c r="F87" t="s">
        <v>6</v>
      </c>
      <c r="G87" t="s">
        <v>289</v>
      </c>
      <c r="H87">
        <v>0</v>
      </c>
      <c r="I87">
        <v>0</v>
      </c>
      <c r="J87">
        <v>1.19</v>
      </c>
      <c r="K87">
        <v>1.34</v>
      </c>
      <c r="L87">
        <v>1.91</v>
      </c>
      <c r="M87">
        <v>20.399999999999999</v>
      </c>
      <c r="N87">
        <v>33.4</v>
      </c>
      <c r="O87">
        <v>40</v>
      </c>
      <c r="P87" t="s">
        <v>242</v>
      </c>
    </row>
    <row r="88" spans="2:16" x14ac:dyDescent="0.25">
      <c r="B88" t="s">
        <v>241</v>
      </c>
      <c r="C88" t="s">
        <v>3</v>
      </c>
      <c r="D88" t="s">
        <v>285</v>
      </c>
      <c r="E88" t="s">
        <v>286</v>
      </c>
      <c r="F88" t="s">
        <v>6</v>
      </c>
      <c r="G88" t="s">
        <v>288</v>
      </c>
      <c r="H88">
        <v>0</v>
      </c>
      <c r="I88">
        <v>-1.2799999999999999E-4</v>
      </c>
      <c r="J88">
        <v>0.53500000000000003</v>
      </c>
      <c r="K88">
        <v>0.72199999999999998</v>
      </c>
      <c r="L88">
        <v>1.49</v>
      </c>
      <c r="M88">
        <v>27.8</v>
      </c>
      <c r="N88">
        <v>60.7</v>
      </c>
      <c r="O88">
        <v>93.3</v>
      </c>
      <c r="P88" t="s">
        <v>242</v>
      </c>
    </row>
    <row r="89" spans="2:16" x14ac:dyDescent="0.25">
      <c r="B89" t="s">
        <v>241</v>
      </c>
      <c r="C89" t="s">
        <v>3</v>
      </c>
      <c r="D89" t="s">
        <v>285</v>
      </c>
      <c r="E89" t="s">
        <v>286</v>
      </c>
      <c r="F89" t="s">
        <v>6</v>
      </c>
      <c r="G89" t="s">
        <v>290</v>
      </c>
      <c r="H89">
        <v>0</v>
      </c>
      <c r="I89">
        <v>0</v>
      </c>
      <c r="J89">
        <v>1.2</v>
      </c>
      <c r="K89">
        <v>1.34</v>
      </c>
      <c r="L89">
        <v>1.9</v>
      </c>
      <c r="M89">
        <v>20</v>
      </c>
      <c r="N89">
        <v>32.1</v>
      </c>
      <c r="O89">
        <v>37.200000000000003</v>
      </c>
      <c r="P89" t="s">
        <v>242</v>
      </c>
    </row>
    <row r="90" spans="2:16" x14ac:dyDescent="0.25">
      <c r="B90" t="s">
        <v>241</v>
      </c>
      <c r="C90" t="s">
        <v>3</v>
      </c>
      <c r="D90" t="s">
        <v>285</v>
      </c>
      <c r="E90" t="s">
        <v>291</v>
      </c>
      <c r="F90" t="s">
        <v>285</v>
      </c>
      <c r="G90" t="s">
        <v>292</v>
      </c>
      <c r="H90">
        <v>0</v>
      </c>
      <c r="I90">
        <v>1.01E-4</v>
      </c>
      <c r="J90">
        <v>-0.77900000000000003</v>
      </c>
      <c r="K90">
        <v>-0.58699999999999997</v>
      </c>
      <c r="L90">
        <v>-0.13300000000000001</v>
      </c>
      <c r="M90">
        <v>12.4</v>
      </c>
      <c r="N90">
        <v>34.200000000000003</v>
      </c>
      <c r="O90">
        <v>55</v>
      </c>
      <c r="P90" t="s">
        <v>254</v>
      </c>
    </row>
    <row r="91" spans="2:16" x14ac:dyDescent="0.25">
      <c r="B91" t="s">
        <v>241</v>
      </c>
      <c r="C91" t="s">
        <v>3</v>
      </c>
      <c r="D91" t="s">
        <v>285</v>
      </c>
      <c r="E91" t="s">
        <v>291</v>
      </c>
      <c r="F91" t="s">
        <v>285</v>
      </c>
      <c r="G91" t="s">
        <v>293</v>
      </c>
      <c r="H91">
        <v>0</v>
      </c>
      <c r="I91">
        <v>0</v>
      </c>
      <c r="J91">
        <v>-0.76600000000000001</v>
      </c>
      <c r="K91">
        <v>-0.60599999999999998</v>
      </c>
      <c r="L91">
        <v>-0.192</v>
      </c>
      <c r="M91">
        <v>11.4</v>
      </c>
      <c r="N91">
        <v>31.2</v>
      </c>
      <c r="O91">
        <v>49.4</v>
      </c>
      <c r="P91" t="s">
        <v>254</v>
      </c>
    </row>
    <row r="92" spans="2:16" x14ac:dyDescent="0.25">
      <c r="B92" t="s">
        <v>241</v>
      </c>
      <c r="C92" t="s">
        <v>3</v>
      </c>
      <c r="D92" t="s">
        <v>285</v>
      </c>
      <c r="E92" t="s">
        <v>291</v>
      </c>
      <c r="F92" t="s">
        <v>6</v>
      </c>
      <c r="G92" t="s">
        <v>292</v>
      </c>
      <c r="H92">
        <v>0</v>
      </c>
      <c r="I92">
        <v>-4.08E-4</v>
      </c>
      <c r="J92">
        <v>0.60299999999999998</v>
      </c>
      <c r="K92">
        <v>0.86099999999999999</v>
      </c>
      <c r="L92">
        <v>1.85</v>
      </c>
      <c r="M92">
        <v>30.4</v>
      </c>
      <c r="N92">
        <v>69.8</v>
      </c>
      <c r="O92">
        <v>112</v>
      </c>
      <c r="P92" t="s">
        <v>242</v>
      </c>
    </row>
    <row r="93" spans="2:16" x14ac:dyDescent="0.25">
      <c r="B93" t="s">
        <v>241</v>
      </c>
      <c r="C93" t="s">
        <v>3</v>
      </c>
      <c r="D93" t="s">
        <v>285</v>
      </c>
      <c r="E93" t="s">
        <v>291</v>
      </c>
      <c r="F93" t="s">
        <v>6</v>
      </c>
      <c r="G93" t="s">
        <v>294</v>
      </c>
      <c r="H93">
        <v>0</v>
      </c>
      <c r="I93">
        <v>0</v>
      </c>
      <c r="J93">
        <v>1.21</v>
      </c>
      <c r="K93">
        <v>1.38</v>
      </c>
      <c r="L93">
        <v>2.13</v>
      </c>
      <c r="M93">
        <v>22.4</v>
      </c>
      <c r="N93">
        <v>40.1</v>
      </c>
      <c r="O93">
        <v>52.6</v>
      </c>
      <c r="P93" t="s">
        <v>242</v>
      </c>
    </row>
    <row r="94" spans="2:16" x14ac:dyDescent="0.25">
      <c r="B94" t="s">
        <v>241</v>
      </c>
      <c r="C94" t="s">
        <v>3</v>
      </c>
      <c r="D94" t="s">
        <v>285</v>
      </c>
      <c r="E94" t="s">
        <v>291</v>
      </c>
      <c r="F94" t="s">
        <v>6</v>
      </c>
      <c r="G94" t="s">
        <v>293</v>
      </c>
      <c r="H94">
        <v>0</v>
      </c>
      <c r="I94">
        <v>-1.03E-4</v>
      </c>
      <c r="J94">
        <v>0.61699999999999999</v>
      </c>
      <c r="K94">
        <v>0.84099999999999997</v>
      </c>
      <c r="L94">
        <v>1.79</v>
      </c>
      <c r="M94">
        <v>29.3</v>
      </c>
      <c r="N94">
        <v>66</v>
      </c>
      <c r="O94">
        <v>104</v>
      </c>
      <c r="P94" t="s">
        <v>242</v>
      </c>
    </row>
    <row r="95" spans="2:16" x14ac:dyDescent="0.25">
      <c r="B95" t="s">
        <v>241</v>
      </c>
      <c r="C95" t="s">
        <v>3</v>
      </c>
      <c r="D95" t="s">
        <v>285</v>
      </c>
      <c r="E95" t="s">
        <v>291</v>
      </c>
      <c r="F95" t="s">
        <v>6</v>
      </c>
      <c r="G95" t="s">
        <v>295</v>
      </c>
      <c r="H95">
        <v>0</v>
      </c>
      <c r="I95">
        <v>0</v>
      </c>
      <c r="J95">
        <v>1.24</v>
      </c>
      <c r="K95">
        <v>1.41</v>
      </c>
      <c r="L95">
        <v>2.15</v>
      </c>
      <c r="M95">
        <v>21.4</v>
      </c>
      <c r="N95">
        <v>36.4</v>
      </c>
      <c r="O95">
        <v>44.9</v>
      </c>
      <c r="P95" t="s">
        <v>242</v>
      </c>
    </row>
    <row r="96" spans="2:16" x14ac:dyDescent="0.25">
      <c r="B96" t="s">
        <v>241</v>
      </c>
      <c r="C96" t="s">
        <v>3</v>
      </c>
      <c r="D96" t="s">
        <v>285</v>
      </c>
      <c r="E96" t="s">
        <v>296</v>
      </c>
      <c r="F96" t="s">
        <v>285</v>
      </c>
      <c r="G96" t="s">
        <v>297</v>
      </c>
      <c r="H96">
        <v>0</v>
      </c>
      <c r="I96">
        <v>0</v>
      </c>
      <c r="J96">
        <v>0.69499999999999995</v>
      </c>
      <c r="K96">
        <v>0.98</v>
      </c>
      <c r="L96">
        <v>1.59</v>
      </c>
      <c r="M96">
        <v>12.8</v>
      </c>
      <c r="N96">
        <v>31.5</v>
      </c>
      <c r="O96">
        <v>48.6</v>
      </c>
      <c r="P96" t="s">
        <v>254</v>
      </c>
    </row>
    <row r="97" spans="2:16" x14ac:dyDescent="0.25">
      <c r="B97" t="s">
        <v>241</v>
      </c>
      <c r="C97" t="s">
        <v>3</v>
      </c>
      <c r="D97" t="s">
        <v>285</v>
      </c>
      <c r="E97" t="s">
        <v>298</v>
      </c>
      <c r="F97" t="s">
        <v>285</v>
      </c>
      <c r="G97" t="s">
        <v>299</v>
      </c>
      <c r="H97">
        <v>0</v>
      </c>
      <c r="I97">
        <v>2.2599999999999999E-4</v>
      </c>
      <c r="J97">
        <v>-0.158</v>
      </c>
      <c r="K97">
        <v>4.1300000000000003E-2</v>
      </c>
      <c r="L97">
        <v>0.498</v>
      </c>
      <c r="M97">
        <v>11.6</v>
      </c>
      <c r="N97">
        <v>30.2</v>
      </c>
      <c r="O97">
        <v>47.2</v>
      </c>
      <c r="P97" t="s">
        <v>254</v>
      </c>
    </row>
    <row r="98" spans="2:16" x14ac:dyDescent="0.25">
      <c r="B98" t="s">
        <v>241</v>
      </c>
      <c r="C98" t="s">
        <v>3</v>
      </c>
      <c r="D98" t="s">
        <v>285</v>
      </c>
      <c r="E98" t="s">
        <v>298</v>
      </c>
      <c r="F98" t="s">
        <v>285</v>
      </c>
      <c r="G98" t="s">
        <v>300</v>
      </c>
      <c r="H98">
        <v>0</v>
      </c>
      <c r="I98">
        <v>0</v>
      </c>
      <c r="J98">
        <v>-0.159</v>
      </c>
      <c r="K98">
        <v>3.9699999999999999E-2</v>
      </c>
      <c r="L98">
        <v>0.5</v>
      </c>
      <c r="M98">
        <v>11.7</v>
      </c>
      <c r="N98">
        <v>30.3</v>
      </c>
      <c r="O98">
        <v>47.3</v>
      </c>
      <c r="P98" t="s">
        <v>254</v>
      </c>
    </row>
    <row r="99" spans="2:16" x14ac:dyDescent="0.25">
      <c r="B99" t="s">
        <v>241</v>
      </c>
      <c r="C99" t="s">
        <v>3</v>
      </c>
      <c r="D99" t="s">
        <v>285</v>
      </c>
      <c r="E99" t="s">
        <v>301</v>
      </c>
      <c r="F99" t="s">
        <v>285</v>
      </c>
      <c r="G99" t="s">
        <v>302</v>
      </c>
      <c r="H99">
        <v>0</v>
      </c>
      <c r="I99">
        <v>0</v>
      </c>
      <c r="J99">
        <v>-0.72699999999999998</v>
      </c>
      <c r="K99">
        <v>-0.54500000000000004</v>
      </c>
      <c r="L99">
        <v>-8.1299999999999997E-2</v>
      </c>
      <c r="M99">
        <v>11.5</v>
      </c>
      <c r="N99">
        <v>31.6</v>
      </c>
      <c r="O99">
        <v>50.6</v>
      </c>
      <c r="P99" t="s">
        <v>254</v>
      </c>
    </row>
    <row r="100" spans="2:16" x14ac:dyDescent="0.25">
      <c r="B100" t="s">
        <v>241</v>
      </c>
      <c r="C100" t="s">
        <v>3</v>
      </c>
      <c r="D100" t="s">
        <v>285</v>
      </c>
      <c r="E100" t="s">
        <v>301</v>
      </c>
      <c r="F100" t="s">
        <v>285</v>
      </c>
      <c r="G100" t="s">
        <v>303</v>
      </c>
      <c r="H100">
        <v>0</v>
      </c>
      <c r="I100">
        <v>0</v>
      </c>
      <c r="J100">
        <v>-0.73299999999999998</v>
      </c>
      <c r="K100">
        <v>-0.55200000000000005</v>
      </c>
      <c r="L100">
        <v>-8.6199999999999999E-2</v>
      </c>
      <c r="M100">
        <v>11.6</v>
      </c>
      <c r="N100">
        <v>31.7</v>
      </c>
      <c r="O100">
        <v>50.7</v>
      </c>
      <c r="P100" t="s">
        <v>254</v>
      </c>
    </row>
    <row r="101" spans="2:16" x14ac:dyDescent="0.25">
      <c r="B101" t="s">
        <v>241</v>
      </c>
      <c r="C101" t="s">
        <v>3</v>
      </c>
      <c r="D101" t="s">
        <v>285</v>
      </c>
      <c r="E101" t="s">
        <v>301</v>
      </c>
      <c r="F101" t="s">
        <v>6</v>
      </c>
      <c r="G101" t="s">
        <v>302</v>
      </c>
      <c r="H101">
        <v>0</v>
      </c>
      <c r="I101">
        <v>0</v>
      </c>
      <c r="J101">
        <v>0.65500000000000003</v>
      </c>
      <c r="K101">
        <v>0.90300000000000002</v>
      </c>
      <c r="L101">
        <v>1.9</v>
      </c>
      <c r="M101">
        <v>29.4</v>
      </c>
      <c r="N101">
        <v>66.5</v>
      </c>
      <c r="O101">
        <v>106</v>
      </c>
      <c r="P101" t="s">
        <v>242</v>
      </c>
    </row>
    <row r="102" spans="2:16" x14ac:dyDescent="0.25">
      <c r="B102" t="s">
        <v>241</v>
      </c>
      <c r="C102" t="s">
        <v>3</v>
      </c>
      <c r="D102" t="s">
        <v>285</v>
      </c>
      <c r="E102" t="s">
        <v>301</v>
      </c>
      <c r="F102" t="s">
        <v>6</v>
      </c>
      <c r="G102" t="s">
        <v>304</v>
      </c>
      <c r="H102">
        <v>0</v>
      </c>
      <c r="I102">
        <v>-2.1100000000000001E-4</v>
      </c>
      <c r="J102">
        <v>1.24</v>
      </c>
      <c r="K102">
        <v>1.43</v>
      </c>
      <c r="L102">
        <v>2.2200000000000002</v>
      </c>
      <c r="M102">
        <v>21.8</v>
      </c>
      <c r="N102">
        <v>37.9</v>
      </c>
      <c r="O102">
        <v>48.4</v>
      </c>
      <c r="P102" t="s">
        <v>242</v>
      </c>
    </row>
    <row r="103" spans="2:16" x14ac:dyDescent="0.25">
      <c r="B103" t="s">
        <v>241</v>
      </c>
      <c r="C103" t="s">
        <v>3</v>
      </c>
      <c r="D103" t="s">
        <v>285</v>
      </c>
      <c r="E103" t="s">
        <v>301</v>
      </c>
      <c r="F103" t="s">
        <v>6</v>
      </c>
      <c r="G103" t="s">
        <v>303</v>
      </c>
      <c r="H103">
        <v>0</v>
      </c>
      <c r="I103">
        <v>-7.1000000000000002E-4</v>
      </c>
      <c r="J103">
        <v>0.64900000000000002</v>
      </c>
      <c r="K103">
        <v>0.89500000000000002</v>
      </c>
      <c r="L103">
        <v>1.89</v>
      </c>
      <c r="M103">
        <v>29.5</v>
      </c>
      <c r="N103">
        <v>66.7</v>
      </c>
      <c r="O103">
        <v>106</v>
      </c>
      <c r="P103" t="s">
        <v>242</v>
      </c>
    </row>
    <row r="104" spans="2:16" x14ac:dyDescent="0.25">
      <c r="B104" t="s">
        <v>241</v>
      </c>
      <c r="C104" t="s">
        <v>3</v>
      </c>
      <c r="D104" t="s">
        <v>285</v>
      </c>
      <c r="E104" t="s">
        <v>305</v>
      </c>
      <c r="F104" t="s">
        <v>285</v>
      </c>
      <c r="G104" t="s">
        <v>306</v>
      </c>
      <c r="H104">
        <v>0</v>
      </c>
      <c r="I104">
        <v>0</v>
      </c>
      <c r="J104">
        <v>-0.63900000000000001</v>
      </c>
      <c r="K104">
        <v>-0.55100000000000005</v>
      </c>
      <c r="L104">
        <v>-0.307</v>
      </c>
      <c r="M104">
        <v>7.99</v>
      </c>
      <c r="N104">
        <v>21.1</v>
      </c>
      <c r="O104">
        <v>32</v>
      </c>
      <c r="P104" t="s">
        <v>254</v>
      </c>
    </row>
    <row r="105" spans="2:16" x14ac:dyDescent="0.25">
      <c r="B105" t="s">
        <v>241</v>
      </c>
      <c r="C105" t="s">
        <v>3</v>
      </c>
      <c r="D105" t="s">
        <v>285</v>
      </c>
      <c r="E105" t="s">
        <v>305</v>
      </c>
      <c r="F105" t="s">
        <v>285</v>
      </c>
      <c r="G105" t="s">
        <v>307</v>
      </c>
      <c r="H105">
        <v>0</v>
      </c>
      <c r="I105">
        <v>0</v>
      </c>
      <c r="J105">
        <v>-0.64600000000000002</v>
      </c>
      <c r="K105">
        <v>-0.55900000000000005</v>
      </c>
      <c r="L105">
        <v>-0.312</v>
      </c>
      <c r="M105">
        <v>8.06</v>
      </c>
      <c r="N105">
        <v>21.2</v>
      </c>
      <c r="O105">
        <v>32.1</v>
      </c>
      <c r="P105" t="s">
        <v>254</v>
      </c>
    </row>
    <row r="106" spans="2:16" x14ac:dyDescent="0.25">
      <c r="B106" t="s">
        <v>241</v>
      </c>
      <c r="C106" t="s">
        <v>3</v>
      </c>
      <c r="D106" t="s">
        <v>285</v>
      </c>
      <c r="E106" t="s">
        <v>305</v>
      </c>
      <c r="F106" t="s">
        <v>6</v>
      </c>
      <c r="G106" t="s">
        <v>306</v>
      </c>
      <c r="H106">
        <v>0</v>
      </c>
      <c r="I106">
        <v>-4.28E-4</v>
      </c>
      <c r="J106">
        <v>0.74399999999999999</v>
      </c>
      <c r="K106">
        <v>0.89700000000000002</v>
      </c>
      <c r="L106">
        <v>1.67</v>
      </c>
      <c r="M106">
        <v>25.3</v>
      </c>
      <c r="N106">
        <v>53.2</v>
      </c>
      <c r="O106">
        <v>80.400000000000006</v>
      </c>
      <c r="P106" t="s">
        <v>242</v>
      </c>
    </row>
    <row r="107" spans="2:16" x14ac:dyDescent="0.25">
      <c r="B107" t="s">
        <v>241</v>
      </c>
      <c r="C107" t="s">
        <v>3</v>
      </c>
      <c r="D107" t="s">
        <v>285</v>
      </c>
      <c r="E107" t="s">
        <v>305</v>
      </c>
      <c r="F107" t="s">
        <v>6</v>
      </c>
      <c r="G107" t="s">
        <v>308</v>
      </c>
      <c r="H107">
        <v>0</v>
      </c>
      <c r="I107">
        <v>0</v>
      </c>
      <c r="J107">
        <v>1.38</v>
      </c>
      <c r="K107">
        <v>1.48</v>
      </c>
      <c r="L107">
        <v>2.0499999999999998</v>
      </c>
      <c r="M107">
        <v>18</v>
      </c>
      <c r="N107">
        <v>27</v>
      </c>
      <c r="O107">
        <v>30.2</v>
      </c>
      <c r="P107" t="s">
        <v>242</v>
      </c>
    </row>
    <row r="108" spans="2:16" x14ac:dyDescent="0.25">
      <c r="B108" t="s">
        <v>241</v>
      </c>
      <c r="C108" t="s">
        <v>3</v>
      </c>
      <c r="D108" t="s">
        <v>285</v>
      </c>
      <c r="E108" t="s">
        <v>305</v>
      </c>
      <c r="F108" t="s">
        <v>6</v>
      </c>
      <c r="G108" t="s">
        <v>307</v>
      </c>
      <c r="H108">
        <v>0</v>
      </c>
      <c r="I108">
        <v>0</v>
      </c>
      <c r="J108">
        <v>0.73799999999999999</v>
      </c>
      <c r="K108">
        <v>0.88900000000000001</v>
      </c>
      <c r="L108">
        <v>1.66</v>
      </c>
      <c r="M108">
        <v>25.4</v>
      </c>
      <c r="N108">
        <v>53.4</v>
      </c>
      <c r="O108">
        <v>80.5</v>
      </c>
      <c r="P108" t="s">
        <v>242</v>
      </c>
    </row>
    <row r="109" spans="2:16" x14ac:dyDescent="0.25">
      <c r="B109" t="s">
        <v>241</v>
      </c>
      <c r="C109" t="s">
        <v>3</v>
      </c>
      <c r="D109" t="s">
        <v>285</v>
      </c>
      <c r="E109" t="s">
        <v>309</v>
      </c>
      <c r="F109" t="s">
        <v>285</v>
      </c>
      <c r="G109" t="s">
        <v>310</v>
      </c>
      <c r="H109">
        <v>0</v>
      </c>
      <c r="I109">
        <v>0</v>
      </c>
      <c r="J109">
        <v>-0.98</v>
      </c>
      <c r="K109">
        <v>-0.83899999999999997</v>
      </c>
      <c r="L109">
        <v>-0.44800000000000001</v>
      </c>
      <c r="M109">
        <v>10.199999999999999</v>
      </c>
      <c r="N109">
        <v>27.5</v>
      </c>
      <c r="O109">
        <v>42.5</v>
      </c>
      <c r="P109" t="s">
        <v>254</v>
      </c>
    </row>
    <row r="110" spans="2:16" x14ac:dyDescent="0.25">
      <c r="B110" t="s">
        <v>241</v>
      </c>
      <c r="C110" t="s">
        <v>3</v>
      </c>
      <c r="D110" t="s">
        <v>285</v>
      </c>
      <c r="E110" t="s">
        <v>309</v>
      </c>
      <c r="F110" t="s">
        <v>6</v>
      </c>
      <c r="G110" t="s">
        <v>310</v>
      </c>
      <c r="H110">
        <v>0</v>
      </c>
      <c r="I110">
        <v>-4.46E-4</v>
      </c>
      <c r="J110">
        <v>0.39900000000000002</v>
      </c>
      <c r="K110">
        <v>0.60499999999999998</v>
      </c>
      <c r="L110">
        <v>1.53</v>
      </c>
      <c r="M110">
        <v>27.9</v>
      </c>
      <c r="N110">
        <v>61.3</v>
      </c>
      <c r="O110">
        <v>94.9</v>
      </c>
      <c r="P110" t="s">
        <v>242</v>
      </c>
    </row>
    <row r="111" spans="2:16" x14ac:dyDescent="0.25">
      <c r="B111" t="s">
        <v>241</v>
      </c>
      <c r="C111" t="s">
        <v>3</v>
      </c>
      <c r="D111" t="s">
        <v>285</v>
      </c>
      <c r="E111" t="s">
        <v>311</v>
      </c>
      <c r="F111" t="s">
        <v>285</v>
      </c>
      <c r="G111" t="s">
        <v>312</v>
      </c>
      <c r="H111">
        <v>0</v>
      </c>
      <c r="I111">
        <v>0</v>
      </c>
      <c r="J111">
        <v>-0.58599999999999997</v>
      </c>
      <c r="K111">
        <v>-0.44400000000000001</v>
      </c>
      <c r="L111">
        <v>-0.11</v>
      </c>
      <c r="M111">
        <v>8.84</v>
      </c>
      <c r="N111">
        <v>22.8</v>
      </c>
      <c r="O111">
        <v>34.200000000000003</v>
      </c>
      <c r="P111" t="s">
        <v>254</v>
      </c>
    </row>
    <row r="112" spans="2:16" x14ac:dyDescent="0.25">
      <c r="B112" t="s">
        <v>241</v>
      </c>
      <c r="C112" t="s">
        <v>3</v>
      </c>
      <c r="D112" t="s">
        <v>285</v>
      </c>
      <c r="E112" t="s">
        <v>311</v>
      </c>
      <c r="F112" t="s">
        <v>285</v>
      </c>
      <c r="G112" t="s">
        <v>313</v>
      </c>
      <c r="H112">
        <v>0</v>
      </c>
      <c r="I112">
        <v>0</v>
      </c>
      <c r="J112">
        <v>-0.59899999999999998</v>
      </c>
      <c r="K112">
        <v>-0.46600000000000003</v>
      </c>
      <c r="L112">
        <v>-0.13600000000000001</v>
      </c>
      <c r="M112">
        <v>8.82</v>
      </c>
      <c r="N112">
        <v>22.9</v>
      </c>
      <c r="O112">
        <v>34.5</v>
      </c>
      <c r="P112" t="s">
        <v>254</v>
      </c>
    </row>
    <row r="113" spans="2:16" x14ac:dyDescent="0.25">
      <c r="B113" t="s">
        <v>241</v>
      </c>
      <c r="C113" t="s">
        <v>3</v>
      </c>
      <c r="D113" t="s">
        <v>285</v>
      </c>
      <c r="E113" t="s">
        <v>311</v>
      </c>
      <c r="F113" t="s">
        <v>6</v>
      </c>
      <c r="G113" t="s">
        <v>312</v>
      </c>
      <c r="H113">
        <v>0</v>
      </c>
      <c r="I113">
        <v>-1.64E-4</v>
      </c>
      <c r="J113">
        <v>0.79800000000000004</v>
      </c>
      <c r="K113">
        <v>1.01</v>
      </c>
      <c r="L113">
        <v>1.87</v>
      </c>
      <c r="M113">
        <v>26.3</v>
      </c>
      <c r="N113">
        <v>55.3</v>
      </c>
      <c r="O113">
        <v>83.5</v>
      </c>
      <c r="P113" t="s">
        <v>242</v>
      </c>
    </row>
    <row r="114" spans="2:16" x14ac:dyDescent="0.25">
      <c r="B114" t="s">
        <v>241</v>
      </c>
      <c r="C114" t="s">
        <v>3</v>
      </c>
      <c r="D114" t="s">
        <v>285</v>
      </c>
      <c r="E114" t="s">
        <v>311</v>
      </c>
      <c r="F114" t="s">
        <v>6</v>
      </c>
      <c r="G114" t="s">
        <v>314</v>
      </c>
      <c r="H114">
        <v>0</v>
      </c>
      <c r="I114">
        <v>0</v>
      </c>
      <c r="J114">
        <v>1.44</v>
      </c>
      <c r="K114">
        <v>1.59</v>
      </c>
      <c r="L114">
        <v>2.2599999999999998</v>
      </c>
      <c r="M114">
        <v>18.899999999999999</v>
      </c>
      <c r="N114">
        <v>28.9</v>
      </c>
      <c r="O114">
        <v>33</v>
      </c>
      <c r="P114" t="s">
        <v>242</v>
      </c>
    </row>
    <row r="115" spans="2:16" x14ac:dyDescent="0.25">
      <c r="B115" t="s">
        <v>241</v>
      </c>
      <c r="C115" t="s">
        <v>3</v>
      </c>
      <c r="D115" t="s">
        <v>285</v>
      </c>
      <c r="E115" t="s">
        <v>311</v>
      </c>
      <c r="F115" t="s">
        <v>6</v>
      </c>
      <c r="G115" t="s">
        <v>313</v>
      </c>
      <c r="H115">
        <v>0</v>
      </c>
      <c r="I115">
        <v>-1.1900000000000001E-4</v>
      </c>
      <c r="J115">
        <v>0.78500000000000003</v>
      </c>
      <c r="K115">
        <v>0.98299999999999998</v>
      </c>
      <c r="L115">
        <v>1.84</v>
      </c>
      <c r="M115">
        <v>26.3</v>
      </c>
      <c r="N115">
        <v>55.5</v>
      </c>
      <c r="O115">
        <v>83.8</v>
      </c>
      <c r="P115" t="s">
        <v>242</v>
      </c>
    </row>
    <row r="116" spans="2:16" x14ac:dyDescent="0.25">
      <c r="B116" t="s">
        <v>241</v>
      </c>
      <c r="C116" t="s">
        <v>3</v>
      </c>
      <c r="D116" t="s">
        <v>285</v>
      </c>
      <c r="E116" t="s">
        <v>311</v>
      </c>
      <c r="F116" t="s">
        <v>6</v>
      </c>
      <c r="G116" t="s">
        <v>315</v>
      </c>
      <c r="H116">
        <v>0</v>
      </c>
      <c r="I116">
        <v>0</v>
      </c>
      <c r="J116">
        <v>1.45</v>
      </c>
      <c r="K116">
        <v>1.6</v>
      </c>
      <c r="L116">
        <v>2.2599999999999998</v>
      </c>
      <c r="M116">
        <v>18.600000000000001</v>
      </c>
      <c r="N116">
        <v>27.8</v>
      </c>
      <c r="O116">
        <v>30.5</v>
      </c>
      <c r="P116" t="s">
        <v>242</v>
      </c>
    </row>
    <row r="117" spans="2:16" x14ac:dyDescent="0.25">
      <c r="B117" t="s">
        <v>241</v>
      </c>
      <c r="C117" t="s">
        <v>3</v>
      </c>
      <c r="D117" t="s">
        <v>285</v>
      </c>
      <c r="E117" t="s">
        <v>316</v>
      </c>
      <c r="F117" t="s">
        <v>6</v>
      </c>
      <c r="G117" t="s">
        <v>317</v>
      </c>
      <c r="H117">
        <v>0</v>
      </c>
      <c r="I117">
        <v>-1.3799999999999999E-4</v>
      </c>
      <c r="J117">
        <v>0.70099999999999996</v>
      </c>
      <c r="K117">
        <v>0.81499999999999995</v>
      </c>
      <c r="L117">
        <v>1.52</v>
      </c>
      <c r="M117">
        <v>23</v>
      </c>
      <c r="N117">
        <v>46.9</v>
      </c>
      <c r="O117">
        <v>69.599999999999994</v>
      </c>
      <c r="P117" t="s">
        <v>242</v>
      </c>
    </row>
    <row r="118" spans="2:16" x14ac:dyDescent="0.25">
      <c r="B118" t="s">
        <v>241</v>
      </c>
      <c r="C118" t="s">
        <v>3</v>
      </c>
      <c r="D118" t="s">
        <v>285</v>
      </c>
      <c r="E118" t="s">
        <v>316</v>
      </c>
      <c r="F118" t="s">
        <v>6</v>
      </c>
      <c r="G118" t="s">
        <v>318</v>
      </c>
      <c r="H118">
        <v>0</v>
      </c>
      <c r="I118">
        <v>0</v>
      </c>
      <c r="J118">
        <v>0.69399999999999995</v>
      </c>
      <c r="K118">
        <v>0.80700000000000005</v>
      </c>
      <c r="L118">
        <v>1.51</v>
      </c>
      <c r="M118">
        <v>23.1</v>
      </c>
      <c r="N118">
        <v>47.1</v>
      </c>
      <c r="O118">
        <v>69.7</v>
      </c>
      <c r="P118" t="s">
        <v>242</v>
      </c>
    </row>
    <row r="119" spans="2:16" x14ac:dyDescent="0.25">
      <c r="B119" t="s">
        <v>241</v>
      </c>
      <c r="C119" t="s">
        <v>3</v>
      </c>
      <c r="D119" t="s">
        <v>285</v>
      </c>
      <c r="E119" t="s">
        <v>319</v>
      </c>
      <c r="F119" t="s">
        <v>285</v>
      </c>
      <c r="G119" t="s">
        <v>320</v>
      </c>
      <c r="H119">
        <v>0</v>
      </c>
      <c r="I119">
        <v>5.0900000000000001E-4</v>
      </c>
      <c r="J119">
        <v>-0.74399999999999999</v>
      </c>
      <c r="K119">
        <v>-0.77800000000000002</v>
      </c>
      <c r="L119">
        <v>-0.52400000000000002</v>
      </c>
      <c r="M119">
        <v>8.57</v>
      </c>
      <c r="N119">
        <v>23.5</v>
      </c>
      <c r="O119">
        <v>36.4</v>
      </c>
      <c r="P119" t="s">
        <v>254</v>
      </c>
    </row>
    <row r="120" spans="2:16" x14ac:dyDescent="0.25">
      <c r="B120" t="s">
        <v>241</v>
      </c>
      <c r="C120" t="s">
        <v>3</v>
      </c>
      <c r="D120" t="s">
        <v>285</v>
      </c>
      <c r="E120" t="s">
        <v>319</v>
      </c>
      <c r="F120" t="s">
        <v>285</v>
      </c>
      <c r="G120" t="s">
        <v>321</v>
      </c>
      <c r="H120">
        <v>0</v>
      </c>
      <c r="I120">
        <v>0</v>
      </c>
      <c r="J120">
        <v>-0.91300000000000003</v>
      </c>
      <c r="K120">
        <v>-0.80300000000000005</v>
      </c>
      <c r="L120">
        <v>-0.56699999999999995</v>
      </c>
      <c r="M120">
        <v>8.57</v>
      </c>
      <c r="N120">
        <v>23.5</v>
      </c>
      <c r="O120">
        <v>36.299999999999997</v>
      </c>
      <c r="P120" t="s">
        <v>254</v>
      </c>
    </row>
    <row r="121" spans="2:16" x14ac:dyDescent="0.25">
      <c r="B121" t="s">
        <v>241</v>
      </c>
      <c r="C121" t="s">
        <v>3</v>
      </c>
      <c r="D121" t="s">
        <v>285</v>
      </c>
      <c r="E121" t="s">
        <v>319</v>
      </c>
      <c r="F121" t="s">
        <v>6</v>
      </c>
      <c r="G121" t="s">
        <v>320</v>
      </c>
      <c r="H121">
        <v>0</v>
      </c>
      <c r="I121">
        <v>0</v>
      </c>
      <c r="J121">
        <v>0.63800000000000001</v>
      </c>
      <c r="K121">
        <v>0.66600000000000004</v>
      </c>
      <c r="L121">
        <v>1.45</v>
      </c>
      <c r="M121">
        <v>26</v>
      </c>
      <c r="N121">
        <v>56.2</v>
      </c>
      <c r="O121">
        <v>86.5</v>
      </c>
      <c r="P121" t="s">
        <v>242</v>
      </c>
    </row>
    <row r="122" spans="2:16" x14ac:dyDescent="0.25">
      <c r="B122" t="s">
        <v>241</v>
      </c>
      <c r="C122" t="s">
        <v>3</v>
      </c>
      <c r="D122" t="s">
        <v>285</v>
      </c>
      <c r="E122" t="s">
        <v>319</v>
      </c>
      <c r="F122" t="s">
        <v>6</v>
      </c>
      <c r="G122" t="s">
        <v>322</v>
      </c>
      <c r="H122">
        <v>0</v>
      </c>
      <c r="I122">
        <v>0</v>
      </c>
      <c r="J122">
        <v>1.1599999999999999</v>
      </c>
      <c r="K122">
        <v>1.25</v>
      </c>
      <c r="L122">
        <v>1.82</v>
      </c>
      <c r="M122">
        <v>18.600000000000001</v>
      </c>
      <c r="N122">
        <v>29.5</v>
      </c>
      <c r="O122">
        <v>34.5</v>
      </c>
      <c r="P122" t="s">
        <v>242</v>
      </c>
    </row>
    <row r="123" spans="2:16" x14ac:dyDescent="0.25">
      <c r="B123" t="s">
        <v>241</v>
      </c>
      <c r="C123" t="s">
        <v>3</v>
      </c>
      <c r="D123" t="s">
        <v>285</v>
      </c>
      <c r="E123" t="s">
        <v>319</v>
      </c>
      <c r="F123" t="s">
        <v>6</v>
      </c>
      <c r="G123" t="s">
        <v>321</v>
      </c>
      <c r="H123">
        <v>0</v>
      </c>
      <c r="I123">
        <v>0</v>
      </c>
      <c r="J123">
        <v>0.46600000000000003</v>
      </c>
      <c r="K123">
        <v>0.64200000000000002</v>
      </c>
      <c r="L123">
        <v>1.4</v>
      </c>
      <c r="M123">
        <v>26</v>
      </c>
      <c r="N123">
        <v>56.2</v>
      </c>
      <c r="O123">
        <v>86.3</v>
      </c>
      <c r="P123" t="s">
        <v>242</v>
      </c>
    </row>
    <row r="124" spans="2:16" x14ac:dyDescent="0.25">
      <c r="B124" t="s">
        <v>241</v>
      </c>
      <c r="C124" t="s">
        <v>3</v>
      </c>
      <c r="D124" t="s">
        <v>285</v>
      </c>
      <c r="E124" t="s">
        <v>319</v>
      </c>
      <c r="F124" t="s">
        <v>6</v>
      </c>
      <c r="G124" t="s">
        <v>323</v>
      </c>
      <c r="H124">
        <v>0</v>
      </c>
      <c r="I124">
        <v>0</v>
      </c>
      <c r="J124">
        <v>1.1299999999999999</v>
      </c>
      <c r="K124">
        <v>1.26</v>
      </c>
      <c r="L124">
        <v>1.82</v>
      </c>
      <c r="M124">
        <v>18.399999999999999</v>
      </c>
      <c r="N124">
        <v>28.5</v>
      </c>
      <c r="O124">
        <v>32.299999999999997</v>
      </c>
      <c r="P124" t="s">
        <v>242</v>
      </c>
    </row>
    <row r="125" spans="2:16" x14ac:dyDescent="0.25">
      <c r="B125" t="s">
        <v>241</v>
      </c>
      <c r="C125" t="s">
        <v>3</v>
      </c>
      <c r="D125" t="s">
        <v>285</v>
      </c>
      <c r="E125" t="s">
        <v>324</v>
      </c>
      <c r="F125" t="s">
        <v>285</v>
      </c>
      <c r="G125" t="s">
        <v>325</v>
      </c>
      <c r="H125">
        <v>0</v>
      </c>
      <c r="I125">
        <v>0</v>
      </c>
      <c r="J125">
        <v>-0.17499999999999999</v>
      </c>
      <c r="K125">
        <v>-5.67E-2</v>
      </c>
      <c r="L125">
        <v>0.184</v>
      </c>
      <c r="M125">
        <v>9.92</v>
      </c>
      <c r="N125">
        <v>25.5</v>
      </c>
      <c r="O125">
        <v>38.9</v>
      </c>
      <c r="P125" t="s">
        <v>254</v>
      </c>
    </row>
    <row r="126" spans="2:16" x14ac:dyDescent="0.25">
      <c r="B126" t="s">
        <v>241</v>
      </c>
      <c r="C126" t="s">
        <v>3</v>
      </c>
      <c r="D126" t="s">
        <v>285</v>
      </c>
      <c r="E126" t="s">
        <v>324</v>
      </c>
      <c r="F126" t="s">
        <v>285</v>
      </c>
      <c r="G126" t="s">
        <v>326</v>
      </c>
      <c r="H126">
        <v>0</v>
      </c>
      <c r="I126">
        <v>0</v>
      </c>
      <c r="J126">
        <v>-0.182</v>
      </c>
      <c r="K126">
        <v>-6.5500000000000003E-2</v>
      </c>
      <c r="L126">
        <v>0.17699999999999999</v>
      </c>
      <c r="M126">
        <v>10</v>
      </c>
      <c r="N126">
        <v>25.7</v>
      </c>
      <c r="O126">
        <v>39</v>
      </c>
      <c r="P126" t="s">
        <v>254</v>
      </c>
    </row>
    <row r="127" spans="2:16" x14ac:dyDescent="0.25">
      <c r="B127" t="s">
        <v>241</v>
      </c>
      <c r="C127" t="s">
        <v>3</v>
      </c>
      <c r="D127" t="s">
        <v>285</v>
      </c>
      <c r="E127" t="s">
        <v>324</v>
      </c>
      <c r="F127" t="s">
        <v>6</v>
      </c>
      <c r="G127" t="s">
        <v>325</v>
      </c>
      <c r="H127">
        <v>0</v>
      </c>
      <c r="I127">
        <v>0</v>
      </c>
      <c r="J127">
        <v>1.21</v>
      </c>
      <c r="K127">
        <v>1.4</v>
      </c>
      <c r="L127">
        <v>2.17</v>
      </c>
      <c r="M127">
        <v>27.5</v>
      </c>
      <c r="N127">
        <v>58.8</v>
      </c>
      <c r="O127">
        <v>89.8</v>
      </c>
      <c r="P127" t="s">
        <v>242</v>
      </c>
    </row>
    <row r="128" spans="2:16" x14ac:dyDescent="0.25">
      <c r="B128" t="s">
        <v>241</v>
      </c>
      <c r="C128" t="s">
        <v>3</v>
      </c>
      <c r="D128" t="s">
        <v>285</v>
      </c>
      <c r="E128" t="s">
        <v>324</v>
      </c>
      <c r="F128" t="s">
        <v>6</v>
      </c>
      <c r="G128" t="s">
        <v>327</v>
      </c>
      <c r="H128">
        <v>0</v>
      </c>
      <c r="I128">
        <v>0</v>
      </c>
      <c r="J128">
        <v>1.87</v>
      </c>
      <c r="K128">
        <v>2</v>
      </c>
      <c r="L128">
        <v>2.57</v>
      </c>
      <c r="M128">
        <v>20.2</v>
      </c>
      <c r="N128">
        <v>31.8</v>
      </c>
      <c r="O128">
        <v>37.200000000000003</v>
      </c>
      <c r="P128" t="s">
        <v>242</v>
      </c>
    </row>
    <row r="129" spans="2:16" x14ac:dyDescent="0.25">
      <c r="B129" t="s">
        <v>241</v>
      </c>
      <c r="C129" t="s">
        <v>3</v>
      </c>
      <c r="D129" t="s">
        <v>285</v>
      </c>
      <c r="E129" t="s">
        <v>324</v>
      </c>
      <c r="F129" t="s">
        <v>6</v>
      </c>
      <c r="G129" t="s">
        <v>326</v>
      </c>
      <c r="H129">
        <v>0</v>
      </c>
      <c r="I129">
        <v>-1.5699999999999999E-4</v>
      </c>
      <c r="J129">
        <v>1.21</v>
      </c>
      <c r="K129">
        <v>1.39</v>
      </c>
      <c r="L129">
        <v>2.16</v>
      </c>
      <c r="M129">
        <v>27.6</v>
      </c>
      <c r="N129">
        <v>59</v>
      </c>
      <c r="O129">
        <v>90</v>
      </c>
      <c r="P129" t="s">
        <v>242</v>
      </c>
    </row>
    <row r="130" spans="2:16" x14ac:dyDescent="0.25">
      <c r="B130" t="s">
        <v>241</v>
      </c>
      <c r="C130" t="s">
        <v>3</v>
      </c>
      <c r="D130" t="s">
        <v>285</v>
      </c>
      <c r="E130" t="s">
        <v>324</v>
      </c>
      <c r="F130" t="s">
        <v>6</v>
      </c>
      <c r="G130" t="s">
        <v>328</v>
      </c>
      <c r="H130">
        <v>0</v>
      </c>
      <c r="I130">
        <v>0</v>
      </c>
      <c r="J130">
        <v>1.88</v>
      </c>
      <c r="K130">
        <v>2.0099999999999998</v>
      </c>
      <c r="L130">
        <v>2.58</v>
      </c>
      <c r="M130">
        <v>19.899999999999999</v>
      </c>
      <c r="N130">
        <v>30.8</v>
      </c>
      <c r="O130">
        <v>34.9</v>
      </c>
      <c r="P130" t="s">
        <v>242</v>
      </c>
    </row>
    <row r="131" spans="2:16" x14ac:dyDescent="0.25">
      <c r="B131" t="s">
        <v>241</v>
      </c>
      <c r="C131" t="s">
        <v>3</v>
      </c>
      <c r="D131" t="s">
        <v>285</v>
      </c>
      <c r="E131" t="s">
        <v>329</v>
      </c>
      <c r="F131" t="s">
        <v>6</v>
      </c>
      <c r="G131" t="s">
        <v>330</v>
      </c>
      <c r="H131">
        <v>0</v>
      </c>
      <c r="I131">
        <v>0</v>
      </c>
      <c r="J131">
        <v>0.59199999999999997</v>
      </c>
      <c r="K131">
        <v>0.71399999999999997</v>
      </c>
      <c r="L131">
        <v>1.43</v>
      </c>
      <c r="M131">
        <v>24.1</v>
      </c>
      <c r="N131">
        <v>50.3</v>
      </c>
      <c r="O131">
        <v>75.599999999999994</v>
      </c>
      <c r="P131" t="s">
        <v>242</v>
      </c>
    </row>
    <row r="132" spans="2:16" x14ac:dyDescent="0.25">
      <c r="B132" t="s">
        <v>241</v>
      </c>
      <c r="C132" t="s">
        <v>3</v>
      </c>
      <c r="D132" t="s">
        <v>285</v>
      </c>
      <c r="E132" t="s">
        <v>329</v>
      </c>
      <c r="F132" t="s">
        <v>6</v>
      </c>
      <c r="G132" t="s">
        <v>331</v>
      </c>
      <c r="H132">
        <v>0</v>
      </c>
      <c r="I132">
        <v>-1.56E-4</v>
      </c>
      <c r="J132">
        <v>0.58599999999999997</v>
      </c>
      <c r="K132">
        <v>0.70599999999999996</v>
      </c>
      <c r="L132">
        <v>1.43</v>
      </c>
      <c r="M132">
        <v>24.2</v>
      </c>
      <c r="N132">
        <v>50.5</v>
      </c>
      <c r="O132">
        <v>75.7</v>
      </c>
      <c r="P132" t="s">
        <v>242</v>
      </c>
    </row>
    <row r="133" spans="2:16" x14ac:dyDescent="0.25">
      <c r="B133" t="s">
        <v>241</v>
      </c>
      <c r="C133" t="s">
        <v>3</v>
      </c>
      <c r="D133" t="s">
        <v>285</v>
      </c>
      <c r="E133" t="s">
        <v>332</v>
      </c>
      <c r="F133" t="s">
        <v>285</v>
      </c>
      <c r="G133" t="s">
        <v>333</v>
      </c>
      <c r="H133">
        <v>0</v>
      </c>
      <c r="I133">
        <v>0</v>
      </c>
      <c r="J133">
        <v>-1.1000000000000001</v>
      </c>
      <c r="K133">
        <v>-0.83499999999999996</v>
      </c>
      <c r="L133">
        <v>-0.26200000000000001</v>
      </c>
      <c r="M133">
        <v>12.6</v>
      </c>
      <c r="N133">
        <v>34.799999999999997</v>
      </c>
      <c r="O133">
        <v>56.3</v>
      </c>
      <c r="P133" t="s">
        <v>254</v>
      </c>
    </row>
    <row r="134" spans="2:16" x14ac:dyDescent="0.25">
      <c r="B134" t="s">
        <v>241</v>
      </c>
      <c r="C134" t="s">
        <v>3</v>
      </c>
      <c r="D134" t="s">
        <v>285</v>
      </c>
      <c r="E134" t="s">
        <v>332</v>
      </c>
      <c r="F134" t="s">
        <v>285</v>
      </c>
      <c r="G134" t="s">
        <v>334</v>
      </c>
      <c r="H134">
        <v>0</v>
      </c>
      <c r="I134">
        <v>0</v>
      </c>
      <c r="J134">
        <v>-1.1100000000000001</v>
      </c>
      <c r="K134">
        <v>-0.92400000000000004</v>
      </c>
      <c r="L134">
        <v>-0.46600000000000003</v>
      </c>
      <c r="M134">
        <v>11.7</v>
      </c>
      <c r="N134">
        <v>32.6</v>
      </c>
      <c r="O134">
        <v>52.3</v>
      </c>
      <c r="P134" t="s">
        <v>254</v>
      </c>
    </row>
    <row r="135" spans="2:16" x14ac:dyDescent="0.25">
      <c r="B135" t="s">
        <v>241</v>
      </c>
      <c r="C135" t="s">
        <v>3</v>
      </c>
      <c r="D135" t="s">
        <v>285</v>
      </c>
      <c r="E135" t="s">
        <v>332</v>
      </c>
      <c r="F135" t="s">
        <v>6</v>
      </c>
      <c r="G135" t="s">
        <v>333</v>
      </c>
      <c r="H135">
        <v>0</v>
      </c>
      <c r="I135">
        <v>0</v>
      </c>
      <c r="J135">
        <v>0.27600000000000002</v>
      </c>
      <c r="K135">
        <v>0.60899999999999999</v>
      </c>
      <c r="L135">
        <v>1.72</v>
      </c>
      <c r="M135">
        <v>30.6</v>
      </c>
      <c r="N135">
        <v>70.599999999999994</v>
      </c>
      <c r="O135">
        <v>114</v>
      </c>
      <c r="P135" t="s">
        <v>242</v>
      </c>
    </row>
    <row r="136" spans="2:16" x14ac:dyDescent="0.25">
      <c r="B136" t="s">
        <v>241</v>
      </c>
      <c r="C136" t="s">
        <v>3</v>
      </c>
      <c r="D136" t="s">
        <v>285</v>
      </c>
      <c r="E136" t="s">
        <v>332</v>
      </c>
      <c r="F136" t="s">
        <v>6</v>
      </c>
      <c r="G136" t="s">
        <v>335</v>
      </c>
      <c r="H136">
        <v>0</v>
      </c>
      <c r="I136">
        <v>-1.85E-4</v>
      </c>
      <c r="J136">
        <v>0.9</v>
      </c>
      <c r="K136">
        <v>1.1100000000000001</v>
      </c>
      <c r="L136">
        <v>1.92</v>
      </c>
      <c r="M136">
        <v>22.3</v>
      </c>
      <c r="N136">
        <v>40</v>
      </c>
      <c r="O136">
        <v>51.9</v>
      </c>
      <c r="P136" t="s">
        <v>242</v>
      </c>
    </row>
    <row r="137" spans="2:16" x14ac:dyDescent="0.25">
      <c r="B137" t="s">
        <v>241</v>
      </c>
      <c r="C137" t="s">
        <v>3</v>
      </c>
      <c r="D137" t="s">
        <v>285</v>
      </c>
      <c r="E137" t="s">
        <v>332</v>
      </c>
      <c r="F137" t="s">
        <v>6</v>
      </c>
      <c r="G137" t="s">
        <v>334</v>
      </c>
      <c r="H137">
        <v>0</v>
      </c>
      <c r="I137">
        <v>-1.05E-4</v>
      </c>
      <c r="J137">
        <v>0.27</v>
      </c>
      <c r="K137">
        <v>0.51900000000000002</v>
      </c>
      <c r="L137">
        <v>1.51</v>
      </c>
      <c r="M137">
        <v>29.6</v>
      </c>
      <c r="N137">
        <v>67.7</v>
      </c>
      <c r="O137">
        <v>108</v>
      </c>
      <c r="P137" t="s">
        <v>242</v>
      </c>
    </row>
    <row r="138" spans="2:16" x14ac:dyDescent="0.25">
      <c r="B138" t="s">
        <v>241</v>
      </c>
      <c r="C138" t="s">
        <v>3</v>
      </c>
      <c r="D138" t="s">
        <v>285</v>
      </c>
      <c r="E138" t="s">
        <v>336</v>
      </c>
      <c r="F138" t="s">
        <v>285</v>
      </c>
      <c r="G138" t="s">
        <v>337</v>
      </c>
      <c r="H138">
        <v>0</v>
      </c>
      <c r="I138">
        <v>0</v>
      </c>
      <c r="J138">
        <v>-1.1000000000000001</v>
      </c>
      <c r="K138">
        <v>-0.98799999999999999</v>
      </c>
      <c r="L138">
        <v>-0.67800000000000005</v>
      </c>
      <c r="M138">
        <v>9.66</v>
      </c>
      <c r="N138">
        <v>26.7</v>
      </c>
      <c r="O138">
        <v>41.9</v>
      </c>
      <c r="P138" t="s">
        <v>254</v>
      </c>
    </row>
    <row r="139" spans="2:16" x14ac:dyDescent="0.25">
      <c r="B139" t="s">
        <v>241</v>
      </c>
      <c r="C139" t="s">
        <v>3</v>
      </c>
      <c r="D139" t="s">
        <v>285</v>
      </c>
      <c r="E139" t="s">
        <v>336</v>
      </c>
      <c r="F139" t="s">
        <v>285</v>
      </c>
      <c r="G139" t="s">
        <v>338</v>
      </c>
      <c r="H139">
        <v>0</v>
      </c>
      <c r="I139">
        <v>0</v>
      </c>
      <c r="J139">
        <v>-1.1000000000000001</v>
      </c>
      <c r="K139">
        <v>-0.998</v>
      </c>
      <c r="L139">
        <v>-0.68600000000000005</v>
      </c>
      <c r="M139">
        <v>9.74</v>
      </c>
      <c r="N139">
        <v>26.9</v>
      </c>
      <c r="O139">
        <v>41.9</v>
      </c>
      <c r="P139" t="s">
        <v>254</v>
      </c>
    </row>
    <row r="140" spans="2:16" x14ac:dyDescent="0.25">
      <c r="B140" t="s">
        <v>241</v>
      </c>
      <c r="C140" t="s">
        <v>3</v>
      </c>
      <c r="D140" t="s">
        <v>285</v>
      </c>
      <c r="E140" t="s">
        <v>336</v>
      </c>
      <c r="F140" t="s">
        <v>6</v>
      </c>
      <c r="G140" t="s">
        <v>337</v>
      </c>
      <c r="H140">
        <v>0</v>
      </c>
      <c r="I140">
        <v>0</v>
      </c>
      <c r="J140">
        <v>0.28199999999999997</v>
      </c>
      <c r="K140">
        <v>0.45400000000000001</v>
      </c>
      <c r="L140">
        <v>1.29</v>
      </c>
      <c r="M140">
        <v>27.2</v>
      </c>
      <c r="N140">
        <v>60.4</v>
      </c>
      <c r="O140">
        <v>93.9</v>
      </c>
      <c r="P140" t="s">
        <v>242</v>
      </c>
    </row>
    <row r="141" spans="2:16" x14ac:dyDescent="0.25">
      <c r="B141" t="s">
        <v>241</v>
      </c>
      <c r="C141" t="s">
        <v>3</v>
      </c>
      <c r="D141" t="s">
        <v>285</v>
      </c>
      <c r="E141" t="s">
        <v>336</v>
      </c>
      <c r="F141" t="s">
        <v>6</v>
      </c>
      <c r="G141" t="s">
        <v>339</v>
      </c>
      <c r="H141">
        <v>0</v>
      </c>
      <c r="I141">
        <v>0</v>
      </c>
      <c r="J141">
        <v>0.92300000000000004</v>
      </c>
      <c r="K141">
        <v>1.04</v>
      </c>
      <c r="L141">
        <v>1.68</v>
      </c>
      <c r="M141">
        <v>19.8</v>
      </c>
      <c r="N141">
        <v>33</v>
      </c>
      <c r="O141">
        <v>39.9</v>
      </c>
      <c r="P141" t="s">
        <v>242</v>
      </c>
    </row>
    <row r="142" spans="2:16" x14ac:dyDescent="0.25">
      <c r="B142" t="s">
        <v>241</v>
      </c>
      <c r="C142" t="s">
        <v>3</v>
      </c>
      <c r="D142" t="s">
        <v>285</v>
      </c>
      <c r="E142" t="s">
        <v>336</v>
      </c>
      <c r="F142" t="s">
        <v>6</v>
      </c>
      <c r="G142" t="s">
        <v>338</v>
      </c>
      <c r="H142">
        <v>0</v>
      </c>
      <c r="I142">
        <v>0</v>
      </c>
      <c r="J142">
        <v>0.27400000000000002</v>
      </c>
      <c r="K142">
        <v>0.44400000000000001</v>
      </c>
      <c r="L142">
        <v>1.28</v>
      </c>
      <c r="M142">
        <v>27.3</v>
      </c>
      <c r="N142">
        <v>60.5</v>
      </c>
      <c r="O142">
        <v>94</v>
      </c>
      <c r="P142" t="s">
        <v>242</v>
      </c>
    </row>
    <row r="143" spans="2:16" x14ac:dyDescent="0.25">
      <c r="B143" t="s">
        <v>241</v>
      </c>
      <c r="C143" t="s">
        <v>3</v>
      </c>
      <c r="D143" t="s">
        <v>285</v>
      </c>
      <c r="E143" t="s">
        <v>336</v>
      </c>
      <c r="F143" t="s">
        <v>6</v>
      </c>
      <c r="G143" t="s">
        <v>340</v>
      </c>
      <c r="H143">
        <v>0</v>
      </c>
      <c r="I143">
        <v>0</v>
      </c>
      <c r="J143">
        <v>0.93200000000000005</v>
      </c>
      <c r="K143">
        <v>1.05</v>
      </c>
      <c r="L143">
        <v>1.69</v>
      </c>
      <c r="M143">
        <v>19.600000000000001</v>
      </c>
      <c r="N143">
        <v>31.9</v>
      </c>
      <c r="O143">
        <v>37.6</v>
      </c>
      <c r="P143" t="s">
        <v>242</v>
      </c>
    </row>
    <row r="144" spans="2:16" x14ac:dyDescent="0.25">
      <c r="B144" t="s">
        <v>241</v>
      </c>
      <c r="C144" t="s">
        <v>3</v>
      </c>
      <c r="D144" t="s">
        <v>285</v>
      </c>
      <c r="E144" t="s">
        <v>341</v>
      </c>
      <c r="F144" t="s">
        <v>285</v>
      </c>
      <c r="G144" t="s">
        <v>342</v>
      </c>
      <c r="H144">
        <v>0</v>
      </c>
      <c r="I144">
        <v>0</v>
      </c>
      <c r="J144">
        <v>-1.1000000000000001</v>
      </c>
      <c r="K144">
        <v>-0.999</v>
      </c>
      <c r="L144">
        <v>-0.79500000000000004</v>
      </c>
      <c r="M144">
        <v>11.1</v>
      </c>
      <c r="N144">
        <v>27.4</v>
      </c>
      <c r="O144">
        <v>42.4</v>
      </c>
      <c r="P144" t="s">
        <v>254</v>
      </c>
    </row>
    <row r="145" spans="2:16" x14ac:dyDescent="0.25">
      <c r="B145" t="s">
        <v>241</v>
      </c>
      <c r="C145" t="s">
        <v>3</v>
      </c>
      <c r="D145" t="s">
        <v>285</v>
      </c>
      <c r="E145" t="s">
        <v>341</v>
      </c>
      <c r="F145" t="s">
        <v>285</v>
      </c>
      <c r="G145" t="s">
        <v>343</v>
      </c>
      <c r="H145">
        <v>0</v>
      </c>
      <c r="I145">
        <v>0</v>
      </c>
      <c r="J145">
        <v>-1.1299999999999999</v>
      </c>
      <c r="K145">
        <v>-1.06</v>
      </c>
      <c r="L145">
        <v>-0.86899999999999999</v>
      </c>
      <c r="M145">
        <v>10</v>
      </c>
      <c r="N145">
        <v>27.2</v>
      </c>
      <c r="O145">
        <v>42</v>
      </c>
      <c r="P145" t="s">
        <v>254</v>
      </c>
    </row>
    <row r="146" spans="2:16" x14ac:dyDescent="0.25">
      <c r="B146" t="s">
        <v>241</v>
      </c>
      <c r="C146" t="s">
        <v>3</v>
      </c>
      <c r="D146" t="s">
        <v>285</v>
      </c>
      <c r="E146" t="s">
        <v>341</v>
      </c>
      <c r="F146" t="s">
        <v>6</v>
      </c>
      <c r="G146" t="s">
        <v>342</v>
      </c>
      <c r="H146">
        <v>0</v>
      </c>
      <c r="I146">
        <v>0</v>
      </c>
      <c r="J146">
        <v>0.28199999999999997</v>
      </c>
      <c r="K146">
        <v>0.443</v>
      </c>
      <c r="L146">
        <v>1.17</v>
      </c>
      <c r="M146">
        <v>28.9</v>
      </c>
      <c r="N146">
        <v>61.3</v>
      </c>
      <c r="O146">
        <v>94.7</v>
      </c>
      <c r="P146" t="s">
        <v>242</v>
      </c>
    </row>
    <row r="147" spans="2:16" x14ac:dyDescent="0.25">
      <c r="B147" t="s">
        <v>241</v>
      </c>
      <c r="C147" t="s">
        <v>3</v>
      </c>
      <c r="D147" t="s">
        <v>285</v>
      </c>
      <c r="E147" t="s">
        <v>341</v>
      </c>
      <c r="F147" t="s">
        <v>6</v>
      </c>
      <c r="G147" t="s">
        <v>344</v>
      </c>
      <c r="H147">
        <v>0</v>
      </c>
      <c r="I147">
        <v>0</v>
      </c>
      <c r="J147">
        <v>0.90300000000000002</v>
      </c>
      <c r="K147">
        <v>0.99399999999999999</v>
      </c>
      <c r="L147">
        <v>1.51</v>
      </c>
      <c r="M147">
        <v>20.3</v>
      </c>
      <c r="N147">
        <v>33.6</v>
      </c>
      <c r="O147">
        <v>40.299999999999997</v>
      </c>
      <c r="P147" t="s">
        <v>242</v>
      </c>
    </row>
    <row r="148" spans="2:16" x14ac:dyDescent="0.25">
      <c r="B148" t="s">
        <v>241</v>
      </c>
      <c r="C148" t="s">
        <v>3</v>
      </c>
      <c r="D148" t="s">
        <v>285</v>
      </c>
      <c r="E148" t="s">
        <v>341</v>
      </c>
      <c r="F148" t="s">
        <v>6</v>
      </c>
      <c r="G148" t="s">
        <v>343</v>
      </c>
      <c r="H148">
        <v>0</v>
      </c>
      <c r="I148">
        <v>0</v>
      </c>
      <c r="J148">
        <v>0.245</v>
      </c>
      <c r="K148">
        <v>0.38200000000000001</v>
      </c>
      <c r="L148">
        <v>1.1000000000000001</v>
      </c>
      <c r="M148">
        <v>27.6</v>
      </c>
      <c r="N148">
        <v>61</v>
      </c>
      <c r="O148">
        <v>94.1</v>
      </c>
      <c r="P148" t="s">
        <v>242</v>
      </c>
    </row>
    <row r="149" spans="2:16" x14ac:dyDescent="0.25">
      <c r="B149" t="s">
        <v>241</v>
      </c>
      <c r="C149" t="s">
        <v>3</v>
      </c>
      <c r="D149" t="s">
        <v>285</v>
      </c>
      <c r="E149" t="s">
        <v>341</v>
      </c>
      <c r="F149" t="s">
        <v>6</v>
      </c>
      <c r="G149" t="s">
        <v>345</v>
      </c>
      <c r="H149">
        <v>0</v>
      </c>
      <c r="I149">
        <v>0</v>
      </c>
      <c r="J149">
        <v>0.90500000000000003</v>
      </c>
      <c r="K149">
        <v>0.995</v>
      </c>
      <c r="L149">
        <v>1.51</v>
      </c>
      <c r="M149">
        <v>19.899999999999999</v>
      </c>
      <c r="N149">
        <v>32.4</v>
      </c>
      <c r="O149">
        <v>37.799999999999997</v>
      </c>
      <c r="P149" t="s">
        <v>242</v>
      </c>
    </row>
    <row r="150" spans="2:16" x14ac:dyDescent="0.25">
      <c r="B150" t="s">
        <v>241</v>
      </c>
      <c r="C150" t="s">
        <v>3</v>
      </c>
      <c r="D150" t="s">
        <v>285</v>
      </c>
      <c r="E150" t="s">
        <v>346</v>
      </c>
      <c r="F150" t="s">
        <v>285</v>
      </c>
      <c r="G150" t="s">
        <v>347</v>
      </c>
      <c r="H150">
        <v>0</v>
      </c>
      <c r="I150">
        <v>0</v>
      </c>
      <c r="J150">
        <v>-0.82199999999999995</v>
      </c>
      <c r="K150">
        <v>-0.65200000000000002</v>
      </c>
      <c r="L150">
        <v>-0.216</v>
      </c>
      <c r="M150">
        <v>11.2</v>
      </c>
      <c r="N150">
        <v>30.9</v>
      </c>
      <c r="O150">
        <v>49.4</v>
      </c>
      <c r="P150" t="s">
        <v>254</v>
      </c>
    </row>
    <row r="151" spans="2:16" x14ac:dyDescent="0.25">
      <c r="B151" t="s">
        <v>241</v>
      </c>
      <c r="C151" t="s">
        <v>3</v>
      </c>
      <c r="D151" t="s">
        <v>285</v>
      </c>
      <c r="E151" t="s">
        <v>346</v>
      </c>
      <c r="F151" t="s">
        <v>285</v>
      </c>
      <c r="G151" t="s">
        <v>348</v>
      </c>
      <c r="H151">
        <v>0</v>
      </c>
      <c r="I151">
        <v>0</v>
      </c>
      <c r="J151">
        <v>-0.82799999999999996</v>
      </c>
      <c r="K151">
        <v>-0.65900000000000003</v>
      </c>
      <c r="L151">
        <v>-0.221</v>
      </c>
      <c r="M151">
        <v>11.3</v>
      </c>
      <c r="N151">
        <v>31.1</v>
      </c>
      <c r="O151">
        <v>49.5</v>
      </c>
      <c r="P151" t="s">
        <v>254</v>
      </c>
    </row>
    <row r="152" spans="2:16" x14ac:dyDescent="0.25">
      <c r="B152" t="s">
        <v>241</v>
      </c>
      <c r="C152" t="s">
        <v>3</v>
      </c>
      <c r="D152" t="s">
        <v>285</v>
      </c>
      <c r="E152" t="s">
        <v>346</v>
      </c>
      <c r="F152" t="s">
        <v>6</v>
      </c>
      <c r="G152" t="s">
        <v>347</v>
      </c>
      <c r="H152">
        <v>0</v>
      </c>
      <c r="I152">
        <v>0</v>
      </c>
      <c r="J152">
        <v>0.55900000000000005</v>
      </c>
      <c r="K152">
        <v>0.79400000000000004</v>
      </c>
      <c r="L152">
        <v>1.76</v>
      </c>
      <c r="M152">
        <v>29</v>
      </c>
      <c r="N152">
        <v>65.599999999999994</v>
      </c>
      <c r="O152">
        <v>104</v>
      </c>
      <c r="P152" t="s">
        <v>242</v>
      </c>
    </row>
    <row r="153" spans="2:16" x14ac:dyDescent="0.25">
      <c r="B153" t="s">
        <v>241</v>
      </c>
      <c r="C153" t="s">
        <v>3</v>
      </c>
      <c r="D153" t="s">
        <v>285</v>
      </c>
      <c r="E153" t="s">
        <v>346</v>
      </c>
      <c r="F153" t="s">
        <v>6</v>
      </c>
      <c r="G153" t="s">
        <v>349</v>
      </c>
      <c r="H153">
        <v>0</v>
      </c>
      <c r="I153">
        <v>-1.36E-4</v>
      </c>
      <c r="J153">
        <v>1.1200000000000001</v>
      </c>
      <c r="K153">
        <v>1.3</v>
      </c>
      <c r="L153">
        <v>2.0499999999999998</v>
      </c>
      <c r="M153">
        <v>21.4</v>
      </c>
      <c r="N153">
        <v>37.299999999999997</v>
      </c>
      <c r="O153">
        <v>47.3</v>
      </c>
      <c r="P153" t="s">
        <v>242</v>
      </c>
    </row>
    <row r="154" spans="2:16" x14ac:dyDescent="0.25">
      <c r="B154" t="s">
        <v>241</v>
      </c>
      <c r="C154" t="s">
        <v>3</v>
      </c>
      <c r="D154" t="s">
        <v>285</v>
      </c>
      <c r="E154" t="s">
        <v>346</v>
      </c>
      <c r="F154" t="s">
        <v>6</v>
      </c>
      <c r="G154" t="s">
        <v>348</v>
      </c>
      <c r="H154">
        <v>0</v>
      </c>
      <c r="I154">
        <v>-3.39E-4</v>
      </c>
      <c r="J154">
        <v>0.55300000000000005</v>
      </c>
      <c r="K154">
        <v>0.78700000000000003</v>
      </c>
      <c r="L154">
        <v>1.76</v>
      </c>
      <c r="M154">
        <v>29.1</v>
      </c>
      <c r="N154">
        <v>65.8</v>
      </c>
      <c r="O154">
        <v>104</v>
      </c>
      <c r="P154" t="s">
        <v>242</v>
      </c>
    </row>
    <row r="155" spans="2:16" x14ac:dyDescent="0.25">
      <c r="B155" t="s">
        <v>241</v>
      </c>
      <c r="C155" t="s">
        <v>3</v>
      </c>
      <c r="D155" t="s">
        <v>285</v>
      </c>
      <c r="E155" t="s">
        <v>346</v>
      </c>
      <c r="F155" t="s">
        <v>6</v>
      </c>
      <c r="G155" t="s">
        <v>350</v>
      </c>
      <c r="H155">
        <v>0</v>
      </c>
      <c r="I155">
        <v>0</v>
      </c>
      <c r="J155">
        <v>1.1299999999999999</v>
      </c>
      <c r="K155">
        <v>1.31</v>
      </c>
      <c r="L155">
        <v>2.06</v>
      </c>
      <c r="M155">
        <v>21.2</v>
      </c>
      <c r="N155">
        <v>36.200000000000003</v>
      </c>
      <c r="O155">
        <v>44.8</v>
      </c>
      <c r="P155" t="s">
        <v>242</v>
      </c>
    </row>
    <row r="156" spans="2:16" x14ac:dyDescent="0.25">
      <c r="B156" t="s">
        <v>241</v>
      </c>
      <c r="C156" t="s">
        <v>3</v>
      </c>
      <c r="D156" t="s">
        <v>285</v>
      </c>
      <c r="E156" t="s">
        <v>351</v>
      </c>
      <c r="F156" t="s">
        <v>285</v>
      </c>
      <c r="G156" t="s">
        <v>352</v>
      </c>
      <c r="H156">
        <v>0</v>
      </c>
      <c r="I156">
        <v>0</v>
      </c>
      <c r="J156">
        <v>-0.96699999999999997</v>
      </c>
      <c r="K156">
        <v>-0.78</v>
      </c>
      <c r="L156">
        <v>-0.315</v>
      </c>
      <c r="M156">
        <v>11.5</v>
      </c>
      <c r="N156">
        <v>31.8</v>
      </c>
      <c r="O156">
        <v>51.1</v>
      </c>
      <c r="P156" t="s">
        <v>254</v>
      </c>
    </row>
    <row r="157" spans="2:16" x14ac:dyDescent="0.25">
      <c r="B157" t="s">
        <v>241</v>
      </c>
      <c r="C157" t="s">
        <v>3</v>
      </c>
      <c r="D157" t="s">
        <v>285</v>
      </c>
      <c r="E157" t="s">
        <v>351</v>
      </c>
      <c r="F157" t="s">
        <v>285</v>
      </c>
      <c r="G157" t="s">
        <v>353</v>
      </c>
      <c r="H157">
        <v>0</v>
      </c>
      <c r="I157">
        <v>0</v>
      </c>
      <c r="J157">
        <v>-0.96899999999999997</v>
      </c>
      <c r="K157">
        <v>-0.80800000000000005</v>
      </c>
      <c r="L157">
        <v>-0.37</v>
      </c>
      <c r="M157">
        <v>11.3</v>
      </c>
      <c r="N157">
        <v>31.3</v>
      </c>
      <c r="O157">
        <v>50.1</v>
      </c>
      <c r="P157" t="s">
        <v>254</v>
      </c>
    </row>
    <row r="158" spans="2:16" x14ac:dyDescent="0.25">
      <c r="B158" t="s">
        <v>241</v>
      </c>
      <c r="C158" t="s">
        <v>3</v>
      </c>
      <c r="D158" t="s">
        <v>285</v>
      </c>
      <c r="E158" t="s">
        <v>351</v>
      </c>
      <c r="F158" t="s">
        <v>6</v>
      </c>
      <c r="G158" t="s">
        <v>352</v>
      </c>
      <c r="H158">
        <v>0</v>
      </c>
      <c r="I158">
        <v>0</v>
      </c>
      <c r="J158">
        <v>0.41099999999999998</v>
      </c>
      <c r="K158">
        <v>0.66400000000000003</v>
      </c>
      <c r="L158">
        <v>1.66</v>
      </c>
      <c r="M158">
        <v>29.3</v>
      </c>
      <c r="N158">
        <v>66.7</v>
      </c>
      <c r="O158">
        <v>106</v>
      </c>
      <c r="P158" t="s">
        <v>242</v>
      </c>
    </row>
    <row r="159" spans="2:16" x14ac:dyDescent="0.25">
      <c r="B159" t="s">
        <v>241</v>
      </c>
      <c r="C159" t="s">
        <v>3</v>
      </c>
      <c r="D159" t="s">
        <v>285</v>
      </c>
      <c r="E159" t="s">
        <v>351</v>
      </c>
      <c r="F159" t="s">
        <v>6</v>
      </c>
      <c r="G159" t="s">
        <v>354</v>
      </c>
      <c r="H159">
        <v>0</v>
      </c>
      <c r="I159">
        <v>0</v>
      </c>
      <c r="J159">
        <v>1.03</v>
      </c>
      <c r="K159">
        <v>1.21</v>
      </c>
      <c r="L159">
        <v>1.98</v>
      </c>
      <c r="M159">
        <v>21.6</v>
      </c>
      <c r="N159">
        <v>37.799999999999997</v>
      </c>
      <c r="O159">
        <v>48.2</v>
      </c>
      <c r="P159" t="s">
        <v>242</v>
      </c>
    </row>
    <row r="160" spans="2:16" x14ac:dyDescent="0.25">
      <c r="B160" t="s">
        <v>241</v>
      </c>
      <c r="C160" t="s">
        <v>3</v>
      </c>
      <c r="D160" t="s">
        <v>285</v>
      </c>
      <c r="E160" t="s">
        <v>355</v>
      </c>
      <c r="F160" t="s">
        <v>285</v>
      </c>
      <c r="G160" t="s">
        <v>356</v>
      </c>
      <c r="H160">
        <v>0</v>
      </c>
      <c r="I160">
        <v>3.2200000000000002E-4</v>
      </c>
      <c r="J160">
        <v>-0.71499999999999997</v>
      </c>
      <c r="K160">
        <v>-0.61499999999999999</v>
      </c>
      <c r="L160">
        <v>-0.34799999999999998</v>
      </c>
      <c r="M160">
        <v>8.84</v>
      </c>
      <c r="N160">
        <v>23.5</v>
      </c>
      <c r="O160">
        <v>36</v>
      </c>
      <c r="P160" t="s">
        <v>254</v>
      </c>
    </row>
    <row r="161" spans="2:16" x14ac:dyDescent="0.25">
      <c r="B161" t="s">
        <v>241</v>
      </c>
      <c r="C161" t="s">
        <v>3</v>
      </c>
      <c r="D161" t="s">
        <v>285</v>
      </c>
      <c r="E161" t="s">
        <v>355</v>
      </c>
      <c r="F161" t="s">
        <v>285</v>
      </c>
      <c r="G161" t="s">
        <v>357</v>
      </c>
      <c r="H161">
        <v>0</v>
      </c>
      <c r="I161">
        <v>0</v>
      </c>
      <c r="J161">
        <v>-0.72199999999999998</v>
      </c>
      <c r="K161">
        <v>-0.624</v>
      </c>
      <c r="L161">
        <v>-0.35599999999999998</v>
      </c>
      <c r="M161">
        <v>8.91</v>
      </c>
      <c r="N161">
        <v>23.7</v>
      </c>
      <c r="O161">
        <v>36.1</v>
      </c>
      <c r="P161" t="s">
        <v>254</v>
      </c>
    </row>
    <row r="162" spans="2:16" x14ac:dyDescent="0.25">
      <c r="B162" t="s">
        <v>241</v>
      </c>
      <c r="C162" t="s">
        <v>3</v>
      </c>
      <c r="D162" t="s">
        <v>285</v>
      </c>
      <c r="E162" t="s">
        <v>355</v>
      </c>
      <c r="F162" t="s">
        <v>6</v>
      </c>
      <c r="G162" t="s">
        <v>356</v>
      </c>
      <c r="H162">
        <v>0</v>
      </c>
      <c r="I162">
        <v>-1.34E-4</v>
      </c>
      <c r="J162">
        <v>0.66700000000000004</v>
      </c>
      <c r="K162">
        <v>0.83199999999999996</v>
      </c>
      <c r="L162">
        <v>1.63</v>
      </c>
      <c r="M162">
        <v>26.3</v>
      </c>
      <c r="N162">
        <v>56.3</v>
      </c>
      <c r="O162">
        <v>86</v>
      </c>
      <c r="P162" t="s">
        <v>242</v>
      </c>
    </row>
    <row r="163" spans="2:16" x14ac:dyDescent="0.25">
      <c r="B163" t="s">
        <v>241</v>
      </c>
      <c r="C163" t="s">
        <v>3</v>
      </c>
      <c r="D163" t="s">
        <v>285</v>
      </c>
      <c r="E163" t="s">
        <v>355</v>
      </c>
      <c r="F163" t="s">
        <v>6</v>
      </c>
      <c r="G163" t="s">
        <v>358</v>
      </c>
      <c r="H163">
        <v>0</v>
      </c>
      <c r="I163">
        <v>0</v>
      </c>
      <c r="J163">
        <v>1.29</v>
      </c>
      <c r="K163">
        <v>1.39</v>
      </c>
      <c r="L163">
        <v>1.99</v>
      </c>
      <c r="M163">
        <v>18.899999999999999</v>
      </c>
      <c r="N163">
        <v>29.6</v>
      </c>
      <c r="O163">
        <v>34.200000000000003</v>
      </c>
      <c r="P163" t="s">
        <v>242</v>
      </c>
    </row>
    <row r="164" spans="2:16" x14ac:dyDescent="0.25">
      <c r="B164" t="s">
        <v>241</v>
      </c>
      <c r="C164" t="s">
        <v>3</v>
      </c>
      <c r="D164" t="s">
        <v>285</v>
      </c>
      <c r="E164" t="s">
        <v>355</v>
      </c>
      <c r="F164" t="s">
        <v>6</v>
      </c>
      <c r="G164" t="s">
        <v>357</v>
      </c>
      <c r="H164">
        <v>0</v>
      </c>
      <c r="I164">
        <v>-1.4200000000000001E-4</v>
      </c>
      <c r="J164">
        <v>0.66100000000000003</v>
      </c>
      <c r="K164">
        <v>0.82199999999999995</v>
      </c>
      <c r="L164">
        <v>1.62</v>
      </c>
      <c r="M164">
        <v>26.4</v>
      </c>
      <c r="N164">
        <v>56.5</v>
      </c>
      <c r="O164">
        <v>86.1</v>
      </c>
      <c r="P164" t="s">
        <v>242</v>
      </c>
    </row>
    <row r="165" spans="2:16" x14ac:dyDescent="0.25">
      <c r="B165" t="s">
        <v>241</v>
      </c>
      <c r="C165" t="s">
        <v>3</v>
      </c>
      <c r="D165" t="s">
        <v>285</v>
      </c>
      <c r="E165" t="s">
        <v>355</v>
      </c>
      <c r="F165" t="s">
        <v>6</v>
      </c>
      <c r="G165" t="s">
        <v>359</v>
      </c>
      <c r="H165">
        <v>0</v>
      </c>
      <c r="I165">
        <v>0</v>
      </c>
      <c r="J165">
        <v>1.3</v>
      </c>
      <c r="K165">
        <v>1.41</v>
      </c>
      <c r="L165">
        <v>1.99</v>
      </c>
      <c r="M165">
        <v>18.7</v>
      </c>
      <c r="N165">
        <v>28.6</v>
      </c>
      <c r="O165">
        <v>32</v>
      </c>
      <c r="P165" t="s">
        <v>242</v>
      </c>
    </row>
    <row r="166" spans="2:16" x14ac:dyDescent="0.25">
      <c r="B166" t="s">
        <v>241</v>
      </c>
      <c r="C166" t="s">
        <v>3</v>
      </c>
      <c r="D166" t="s">
        <v>285</v>
      </c>
      <c r="E166" t="s">
        <v>360</v>
      </c>
      <c r="F166" t="s">
        <v>285</v>
      </c>
      <c r="G166" t="s">
        <v>361</v>
      </c>
      <c r="H166">
        <v>0</v>
      </c>
      <c r="I166">
        <v>0</v>
      </c>
      <c r="J166">
        <v>-0.49299999999999999</v>
      </c>
      <c r="K166">
        <v>-0.32600000000000001</v>
      </c>
      <c r="L166">
        <v>8.1799999999999998E-2</v>
      </c>
      <c r="M166">
        <v>11</v>
      </c>
      <c r="N166">
        <v>29.2</v>
      </c>
      <c r="O166">
        <v>45.8</v>
      </c>
      <c r="P166" t="s">
        <v>254</v>
      </c>
    </row>
    <row r="167" spans="2:16" x14ac:dyDescent="0.25">
      <c r="B167" t="s">
        <v>241</v>
      </c>
      <c r="C167" t="s">
        <v>3</v>
      </c>
      <c r="D167" t="s">
        <v>285</v>
      </c>
      <c r="E167" t="s">
        <v>360</v>
      </c>
      <c r="F167" t="s">
        <v>285</v>
      </c>
      <c r="G167" t="s">
        <v>362</v>
      </c>
      <c r="H167">
        <v>0</v>
      </c>
      <c r="I167">
        <v>0</v>
      </c>
      <c r="J167">
        <v>-0.497</v>
      </c>
      <c r="K167">
        <v>-0.33</v>
      </c>
      <c r="L167">
        <v>8.0699999999999994E-2</v>
      </c>
      <c r="M167">
        <v>11</v>
      </c>
      <c r="N167">
        <v>29.3</v>
      </c>
      <c r="O167">
        <v>45.9</v>
      </c>
      <c r="P167" t="s">
        <v>254</v>
      </c>
    </row>
    <row r="168" spans="2:16" x14ac:dyDescent="0.25">
      <c r="B168" t="s">
        <v>241</v>
      </c>
      <c r="C168" t="s">
        <v>3</v>
      </c>
      <c r="D168" t="s">
        <v>285</v>
      </c>
      <c r="E168" t="s">
        <v>360</v>
      </c>
      <c r="F168" t="s">
        <v>6</v>
      </c>
      <c r="G168" t="s">
        <v>361</v>
      </c>
      <c r="H168">
        <v>0</v>
      </c>
      <c r="I168">
        <v>-1.65E-4</v>
      </c>
      <c r="J168">
        <v>0.89300000000000002</v>
      </c>
      <c r="K168">
        <v>1.1200000000000001</v>
      </c>
      <c r="L168">
        <v>2.0699999999999998</v>
      </c>
      <c r="M168">
        <v>28.7</v>
      </c>
      <c r="N168">
        <v>63.5</v>
      </c>
      <c r="O168">
        <v>99.3</v>
      </c>
      <c r="P168" t="s">
        <v>242</v>
      </c>
    </row>
    <row r="169" spans="2:16" x14ac:dyDescent="0.25">
      <c r="B169" t="s">
        <v>241</v>
      </c>
      <c r="C169" t="s">
        <v>3</v>
      </c>
      <c r="D169" t="s">
        <v>285</v>
      </c>
      <c r="E169" t="s">
        <v>360</v>
      </c>
      <c r="F169" t="s">
        <v>6</v>
      </c>
      <c r="G169" t="s">
        <v>363</v>
      </c>
      <c r="H169">
        <v>0</v>
      </c>
      <c r="I169">
        <v>0</v>
      </c>
      <c r="J169">
        <v>1.26</v>
      </c>
      <c r="K169">
        <v>1.41</v>
      </c>
      <c r="L169">
        <v>2.1</v>
      </c>
      <c r="M169">
        <v>20.8</v>
      </c>
      <c r="N169">
        <v>35.1</v>
      </c>
      <c r="O169">
        <v>43.3</v>
      </c>
      <c r="P169" t="s">
        <v>242</v>
      </c>
    </row>
    <row r="170" spans="2:16" x14ac:dyDescent="0.25">
      <c r="B170" t="s">
        <v>241</v>
      </c>
      <c r="C170" t="s">
        <v>3</v>
      </c>
      <c r="D170" t="s">
        <v>285</v>
      </c>
      <c r="E170" t="s">
        <v>360</v>
      </c>
      <c r="F170" t="s">
        <v>6</v>
      </c>
      <c r="G170" t="s">
        <v>362</v>
      </c>
      <c r="H170">
        <v>0</v>
      </c>
      <c r="I170">
        <v>0</v>
      </c>
      <c r="J170">
        <v>0.88900000000000001</v>
      </c>
      <c r="K170">
        <v>1.1200000000000001</v>
      </c>
      <c r="L170">
        <v>2.0699999999999998</v>
      </c>
      <c r="M170">
        <v>28.8</v>
      </c>
      <c r="N170">
        <v>63.7</v>
      </c>
      <c r="O170">
        <v>99.4</v>
      </c>
      <c r="P170" t="s">
        <v>242</v>
      </c>
    </row>
    <row r="171" spans="2:16" x14ac:dyDescent="0.25">
      <c r="B171" t="s">
        <v>241</v>
      </c>
      <c r="C171" t="s">
        <v>3</v>
      </c>
      <c r="D171" t="s">
        <v>285</v>
      </c>
      <c r="E171" t="s">
        <v>360</v>
      </c>
      <c r="F171" t="s">
        <v>6</v>
      </c>
      <c r="G171" t="s">
        <v>364</v>
      </c>
      <c r="H171">
        <v>0</v>
      </c>
      <c r="I171">
        <v>0</v>
      </c>
      <c r="J171">
        <v>1.27</v>
      </c>
      <c r="K171">
        <v>1.42</v>
      </c>
      <c r="L171">
        <v>2.1</v>
      </c>
      <c r="M171">
        <v>20.5</v>
      </c>
      <c r="N171">
        <v>34</v>
      </c>
      <c r="O171">
        <v>40.9</v>
      </c>
      <c r="P171" t="s">
        <v>242</v>
      </c>
    </row>
    <row r="172" spans="2:16" x14ac:dyDescent="0.25">
      <c r="B172" t="s">
        <v>241</v>
      </c>
      <c r="C172" t="s">
        <v>3</v>
      </c>
      <c r="D172" t="s">
        <v>285</v>
      </c>
      <c r="E172" t="s">
        <v>365</v>
      </c>
      <c r="F172" t="s">
        <v>285</v>
      </c>
      <c r="G172" t="s">
        <v>366</v>
      </c>
      <c r="H172">
        <v>0</v>
      </c>
      <c r="I172">
        <v>0</v>
      </c>
      <c r="J172">
        <v>-0.94199999999999995</v>
      </c>
      <c r="K172">
        <v>-0.83199999999999996</v>
      </c>
      <c r="L172">
        <v>-0.52700000000000002</v>
      </c>
      <c r="M172">
        <v>9.5399999999999991</v>
      </c>
      <c r="N172">
        <v>26.1</v>
      </c>
      <c r="O172">
        <v>40.6</v>
      </c>
      <c r="P172" t="s">
        <v>254</v>
      </c>
    </row>
    <row r="173" spans="2:16" x14ac:dyDescent="0.25">
      <c r="B173" t="s">
        <v>241</v>
      </c>
      <c r="C173" t="s">
        <v>3</v>
      </c>
      <c r="D173" t="s">
        <v>285</v>
      </c>
      <c r="E173" t="s">
        <v>365</v>
      </c>
      <c r="F173" t="s">
        <v>285</v>
      </c>
      <c r="G173" t="s">
        <v>367</v>
      </c>
      <c r="H173">
        <v>0</v>
      </c>
      <c r="I173">
        <v>0</v>
      </c>
      <c r="J173">
        <v>-0.95199999999999996</v>
      </c>
      <c r="K173">
        <v>-0.84599999999999997</v>
      </c>
      <c r="L173">
        <v>-0.54200000000000004</v>
      </c>
      <c r="M173">
        <v>9.61</v>
      </c>
      <c r="N173">
        <v>26.2</v>
      </c>
      <c r="O173">
        <v>40.700000000000003</v>
      </c>
      <c r="P173" t="s">
        <v>254</v>
      </c>
    </row>
    <row r="174" spans="2:16" x14ac:dyDescent="0.25">
      <c r="B174" t="s">
        <v>241</v>
      </c>
      <c r="C174" t="s">
        <v>3</v>
      </c>
      <c r="D174" t="s">
        <v>285</v>
      </c>
      <c r="E174" t="s">
        <v>365</v>
      </c>
      <c r="F174" t="s">
        <v>6</v>
      </c>
      <c r="G174" t="s">
        <v>366</v>
      </c>
      <c r="H174">
        <v>0</v>
      </c>
      <c r="I174">
        <v>0</v>
      </c>
      <c r="J174">
        <v>0.437</v>
      </c>
      <c r="K174">
        <v>0.61099999999999999</v>
      </c>
      <c r="L174">
        <v>1.45</v>
      </c>
      <c r="M174">
        <v>27.1</v>
      </c>
      <c r="N174">
        <v>59.5</v>
      </c>
      <c r="O174">
        <v>92.2</v>
      </c>
      <c r="P174" t="s">
        <v>242</v>
      </c>
    </row>
    <row r="175" spans="2:16" x14ac:dyDescent="0.25">
      <c r="B175" t="s">
        <v>241</v>
      </c>
      <c r="C175" t="s">
        <v>3</v>
      </c>
      <c r="D175" t="s">
        <v>285</v>
      </c>
      <c r="E175" t="s">
        <v>365</v>
      </c>
      <c r="F175" t="s">
        <v>6</v>
      </c>
      <c r="G175" t="s">
        <v>368</v>
      </c>
      <c r="H175">
        <v>0</v>
      </c>
      <c r="I175">
        <v>-1.1400000000000001E-4</v>
      </c>
      <c r="J175">
        <v>1.04</v>
      </c>
      <c r="K175">
        <v>1.1499999999999999</v>
      </c>
      <c r="L175">
        <v>1.78</v>
      </c>
      <c r="M175">
        <v>19.600000000000001</v>
      </c>
      <c r="N175">
        <v>32.299999999999997</v>
      </c>
      <c r="O175">
        <v>38.700000000000003</v>
      </c>
      <c r="P175" t="s">
        <v>242</v>
      </c>
    </row>
    <row r="176" spans="2:16" x14ac:dyDescent="0.25">
      <c r="B176" t="s">
        <v>241</v>
      </c>
      <c r="C176" t="s">
        <v>3</v>
      </c>
      <c r="D176" t="s">
        <v>285</v>
      </c>
      <c r="E176" t="s">
        <v>365</v>
      </c>
      <c r="F176" t="s">
        <v>6</v>
      </c>
      <c r="G176" t="s">
        <v>367</v>
      </c>
      <c r="H176">
        <v>0</v>
      </c>
      <c r="I176">
        <v>-1.5100000000000001E-4</v>
      </c>
      <c r="J176">
        <v>0.42699999999999999</v>
      </c>
      <c r="K176">
        <v>0.59799999999999998</v>
      </c>
      <c r="L176">
        <v>1.43</v>
      </c>
      <c r="M176">
        <v>27.2</v>
      </c>
      <c r="N176">
        <v>59.7</v>
      </c>
      <c r="O176">
        <v>92.3</v>
      </c>
      <c r="P176" t="s">
        <v>242</v>
      </c>
    </row>
    <row r="177" spans="2:16" x14ac:dyDescent="0.25">
      <c r="B177" t="s">
        <v>241</v>
      </c>
      <c r="C177" t="s">
        <v>3</v>
      </c>
      <c r="D177" t="s">
        <v>285</v>
      </c>
      <c r="E177" t="s">
        <v>365</v>
      </c>
      <c r="F177" t="s">
        <v>6</v>
      </c>
      <c r="G177" t="s">
        <v>369</v>
      </c>
      <c r="H177">
        <v>0</v>
      </c>
      <c r="I177">
        <v>0</v>
      </c>
      <c r="J177">
        <v>1.04</v>
      </c>
      <c r="K177">
        <v>1.1599999999999999</v>
      </c>
      <c r="L177">
        <v>1.78</v>
      </c>
      <c r="M177">
        <v>19.399999999999999</v>
      </c>
      <c r="N177">
        <v>31.2</v>
      </c>
      <c r="O177">
        <v>36.5</v>
      </c>
      <c r="P177" t="s">
        <v>242</v>
      </c>
    </row>
    <row r="178" spans="2:16" x14ac:dyDescent="0.25">
      <c r="B178" t="s">
        <v>241</v>
      </c>
      <c r="C178" t="s">
        <v>3</v>
      </c>
      <c r="D178" t="s">
        <v>285</v>
      </c>
      <c r="E178" t="s">
        <v>370</v>
      </c>
      <c r="F178" t="s">
        <v>285</v>
      </c>
      <c r="G178" t="s">
        <v>371</v>
      </c>
      <c r="H178">
        <v>0</v>
      </c>
      <c r="I178">
        <v>0</v>
      </c>
      <c r="J178">
        <v>-0.33</v>
      </c>
      <c r="K178">
        <v>-0.14399999999999999</v>
      </c>
      <c r="L178">
        <v>0.27700000000000002</v>
      </c>
      <c r="M178">
        <v>11.4</v>
      </c>
      <c r="N178">
        <v>29.9</v>
      </c>
      <c r="O178">
        <v>46.8</v>
      </c>
      <c r="P178" t="s">
        <v>254</v>
      </c>
    </row>
    <row r="179" spans="2:16" x14ac:dyDescent="0.25">
      <c r="B179" t="s">
        <v>241</v>
      </c>
      <c r="C179" t="s">
        <v>3</v>
      </c>
      <c r="D179" t="s">
        <v>285</v>
      </c>
      <c r="E179" t="s">
        <v>370</v>
      </c>
      <c r="F179" t="s">
        <v>285</v>
      </c>
      <c r="G179" t="s">
        <v>372</v>
      </c>
      <c r="H179">
        <v>0</v>
      </c>
      <c r="I179">
        <v>0</v>
      </c>
      <c r="J179">
        <v>-0.33500000000000002</v>
      </c>
      <c r="K179">
        <v>-0.14899999999999999</v>
      </c>
      <c r="L179">
        <v>0.27500000000000002</v>
      </c>
      <c r="M179">
        <v>11.5</v>
      </c>
      <c r="N179">
        <v>30.1</v>
      </c>
      <c r="O179">
        <v>46.9</v>
      </c>
      <c r="P179" t="s">
        <v>254</v>
      </c>
    </row>
    <row r="180" spans="2:16" x14ac:dyDescent="0.25">
      <c r="B180" t="s">
        <v>241</v>
      </c>
      <c r="C180" t="s">
        <v>3</v>
      </c>
      <c r="D180" t="s">
        <v>285</v>
      </c>
      <c r="E180" t="s">
        <v>370</v>
      </c>
      <c r="F180" t="s">
        <v>6</v>
      </c>
      <c r="G180" t="s">
        <v>371</v>
      </c>
      <c r="H180">
        <v>0</v>
      </c>
      <c r="I180">
        <v>0</v>
      </c>
      <c r="J180">
        <v>1.06</v>
      </c>
      <c r="K180">
        <v>1.31</v>
      </c>
      <c r="L180">
        <v>2.2599999999999998</v>
      </c>
      <c r="M180">
        <v>29.2</v>
      </c>
      <c r="N180">
        <v>64.400000000000006</v>
      </c>
      <c r="O180">
        <v>101</v>
      </c>
      <c r="P180" t="s">
        <v>242</v>
      </c>
    </row>
    <row r="181" spans="2:16" x14ac:dyDescent="0.25">
      <c r="B181" t="s">
        <v>241</v>
      </c>
      <c r="C181" t="s">
        <v>3</v>
      </c>
      <c r="D181" t="s">
        <v>285</v>
      </c>
      <c r="E181" t="s">
        <v>370</v>
      </c>
      <c r="F181" t="s">
        <v>6</v>
      </c>
      <c r="G181" t="s">
        <v>373</v>
      </c>
      <c r="H181">
        <v>0</v>
      </c>
      <c r="I181">
        <v>-5.0799999999999999E-4</v>
      </c>
      <c r="J181">
        <v>1.48</v>
      </c>
      <c r="K181">
        <v>1.66</v>
      </c>
      <c r="L181">
        <v>2.37</v>
      </c>
      <c r="M181">
        <v>21.4</v>
      </c>
      <c r="N181">
        <v>35.9</v>
      </c>
      <c r="O181">
        <v>44.4</v>
      </c>
      <c r="P181" t="s">
        <v>242</v>
      </c>
    </row>
    <row r="182" spans="2:16" x14ac:dyDescent="0.25">
      <c r="B182" t="s">
        <v>241</v>
      </c>
      <c r="C182" t="s">
        <v>3</v>
      </c>
      <c r="D182" t="s">
        <v>285</v>
      </c>
      <c r="E182" t="s">
        <v>370</v>
      </c>
      <c r="F182" t="s">
        <v>6</v>
      </c>
      <c r="G182" t="s">
        <v>372</v>
      </c>
      <c r="H182">
        <v>0</v>
      </c>
      <c r="I182">
        <v>0</v>
      </c>
      <c r="J182">
        <v>1.05</v>
      </c>
      <c r="K182">
        <v>1.3</v>
      </c>
      <c r="L182">
        <v>2.2599999999999998</v>
      </c>
      <c r="M182">
        <v>29.3</v>
      </c>
      <c r="N182">
        <v>64.599999999999994</v>
      </c>
      <c r="O182">
        <v>101</v>
      </c>
      <c r="P182" t="s">
        <v>242</v>
      </c>
    </row>
    <row r="183" spans="2:16" x14ac:dyDescent="0.25">
      <c r="B183" t="s">
        <v>241</v>
      </c>
      <c r="C183" t="s">
        <v>3</v>
      </c>
      <c r="D183" t="s">
        <v>285</v>
      </c>
      <c r="E183" t="s">
        <v>370</v>
      </c>
      <c r="F183" t="s">
        <v>6</v>
      </c>
      <c r="G183" t="s">
        <v>374</v>
      </c>
      <c r="H183">
        <v>0</v>
      </c>
      <c r="I183">
        <v>-1.5300000000000001E-4</v>
      </c>
      <c r="J183">
        <v>1.49</v>
      </c>
      <c r="K183">
        <v>1.66</v>
      </c>
      <c r="L183">
        <v>2.37</v>
      </c>
      <c r="M183">
        <v>21.1</v>
      </c>
      <c r="N183">
        <v>34.799999999999997</v>
      </c>
      <c r="O183">
        <v>42</v>
      </c>
      <c r="P183" t="s">
        <v>242</v>
      </c>
    </row>
    <row r="184" spans="2:16" x14ac:dyDescent="0.25">
      <c r="B184" t="s">
        <v>241</v>
      </c>
      <c r="C184" t="s">
        <v>3</v>
      </c>
      <c r="D184" t="s">
        <v>375</v>
      </c>
      <c r="E184" t="s">
        <v>259</v>
      </c>
      <c r="F184" t="s">
        <v>375</v>
      </c>
      <c r="G184" t="s">
        <v>259</v>
      </c>
      <c r="H184">
        <v>0</v>
      </c>
      <c r="I184">
        <v>0</v>
      </c>
      <c r="J184">
        <v>-0.48099999999999998</v>
      </c>
      <c r="K184">
        <v>8.7599999999999997E-2</v>
      </c>
      <c r="L184">
        <v>1.75</v>
      </c>
      <c r="M184">
        <v>23.2</v>
      </c>
      <c r="N184">
        <v>30.6</v>
      </c>
      <c r="O184">
        <v>34.1</v>
      </c>
      <c r="P184" t="s">
        <v>254</v>
      </c>
    </row>
    <row r="185" spans="2:16" x14ac:dyDescent="0.25">
      <c r="B185" t="s">
        <v>241</v>
      </c>
      <c r="C185" t="s">
        <v>3</v>
      </c>
      <c r="D185" t="s">
        <v>376</v>
      </c>
      <c r="E185" t="s">
        <v>377</v>
      </c>
      <c r="F185" t="s">
        <v>6</v>
      </c>
      <c r="G185" t="s">
        <v>378</v>
      </c>
      <c r="H185">
        <v>0</v>
      </c>
      <c r="I185">
        <v>-1.34E-3</v>
      </c>
      <c r="J185">
        <v>0.997</v>
      </c>
      <c r="K185">
        <v>1.25</v>
      </c>
      <c r="L185">
        <v>1.73</v>
      </c>
      <c r="M185">
        <v>14.9</v>
      </c>
      <c r="N185">
        <v>24.5</v>
      </c>
      <c r="O185">
        <v>32.9</v>
      </c>
      <c r="P185" t="s">
        <v>242</v>
      </c>
    </row>
    <row r="186" spans="2:16" x14ac:dyDescent="0.25">
      <c r="B186" t="s">
        <v>241</v>
      </c>
      <c r="C186" t="s">
        <v>3</v>
      </c>
      <c r="D186" t="s">
        <v>376</v>
      </c>
      <c r="E186" t="s">
        <v>377</v>
      </c>
      <c r="F186" t="s">
        <v>6</v>
      </c>
      <c r="G186" t="s">
        <v>379</v>
      </c>
      <c r="H186">
        <v>0</v>
      </c>
      <c r="I186">
        <v>-1.3500000000000001E-3</v>
      </c>
      <c r="J186">
        <v>0.95499999999999996</v>
      </c>
      <c r="K186">
        <v>1.05</v>
      </c>
      <c r="L186">
        <v>1.44</v>
      </c>
      <c r="M186">
        <v>14.5</v>
      </c>
      <c r="N186">
        <v>24.5</v>
      </c>
      <c r="O186">
        <v>33.5</v>
      </c>
      <c r="P186" t="s">
        <v>242</v>
      </c>
    </row>
    <row r="187" spans="2:16" x14ac:dyDescent="0.25">
      <c r="B187" t="s">
        <v>241</v>
      </c>
      <c r="C187" t="s">
        <v>3</v>
      </c>
      <c r="D187" t="s">
        <v>376</v>
      </c>
      <c r="E187" t="s">
        <v>380</v>
      </c>
      <c r="F187" t="s">
        <v>6</v>
      </c>
      <c r="G187" t="s">
        <v>381</v>
      </c>
      <c r="H187">
        <v>0</v>
      </c>
      <c r="I187">
        <v>-1.1800000000000001E-3</v>
      </c>
      <c r="J187">
        <v>0.95299999999999996</v>
      </c>
      <c r="K187">
        <v>1.06</v>
      </c>
      <c r="L187">
        <v>1.59</v>
      </c>
      <c r="M187">
        <v>15.1</v>
      </c>
      <c r="N187">
        <v>26.7</v>
      </c>
      <c r="O187">
        <v>37.799999999999997</v>
      </c>
      <c r="P187" t="s">
        <v>242</v>
      </c>
    </row>
    <row r="188" spans="2:16" x14ac:dyDescent="0.25">
      <c r="B188" t="s">
        <v>241</v>
      </c>
      <c r="C188" t="s">
        <v>3</v>
      </c>
      <c r="D188" t="s">
        <v>376</v>
      </c>
      <c r="E188" t="s">
        <v>380</v>
      </c>
      <c r="F188" t="s">
        <v>6</v>
      </c>
      <c r="G188" t="s">
        <v>382</v>
      </c>
      <c r="H188">
        <v>0</v>
      </c>
      <c r="I188">
        <v>-9.3800000000000003E-4</v>
      </c>
      <c r="J188">
        <v>1.42</v>
      </c>
      <c r="K188">
        <v>1.52</v>
      </c>
      <c r="L188">
        <v>2.04</v>
      </c>
      <c r="M188">
        <v>15.2</v>
      </c>
      <c r="N188">
        <v>24.6</v>
      </c>
      <c r="O188">
        <v>32.9</v>
      </c>
      <c r="P188" t="s">
        <v>242</v>
      </c>
    </row>
    <row r="189" spans="2:16" x14ac:dyDescent="0.25">
      <c r="B189" t="s">
        <v>241</v>
      </c>
      <c r="C189" t="s">
        <v>3</v>
      </c>
      <c r="D189" t="s">
        <v>376</v>
      </c>
      <c r="E189" t="s">
        <v>380</v>
      </c>
      <c r="F189" t="s">
        <v>6</v>
      </c>
      <c r="G189" t="s">
        <v>383</v>
      </c>
      <c r="H189">
        <v>0</v>
      </c>
      <c r="I189">
        <v>-1.34E-3</v>
      </c>
      <c r="J189">
        <v>0.95599999999999996</v>
      </c>
      <c r="K189">
        <v>1.05</v>
      </c>
      <c r="L189">
        <v>1.57</v>
      </c>
      <c r="M189">
        <v>15.1</v>
      </c>
      <c r="N189">
        <v>26.8</v>
      </c>
      <c r="O189">
        <v>38.299999999999997</v>
      </c>
      <c r="P189" t="s">
        <v>242</v>
      </c>
    </row>
    <row r="190" spans="2:16" x14ac:dyDescent="0.25">
      <c r="B190" t="s">
        <v>241</v>
      </c>
      <c r="C190" t="s">
        <v>3</v>
      </c>
      <c r="D190" t="s">
        <v>376</v>
      </c>
      <c r="E190" t="s">
        <v>380</v>
      </c>
      <c r="F190" t="s">
        <v>6</v>
      </c>
      <c r="G190" t="s">
        <v>384</v>
      </c>
      <c r="H190">
        <v>0</v>
      </c>
      <c r="I190">
        <v>-7.1500000000000003E-4</v>
      </c>
      <c r="J190">
        <v>1.42</v>
      </c>
      <c r="K190">
        <v>1.53</v>
      </c>
      <c r="L190">
        <v>2.0499999999999998</v>
      </c>
      <c r="M190">
        <v>15.3</v>
      </c>
      <c r="N190">
        <v>24.5</v>
      </c>
      <c r="O190">
        <v>32.5</v>
      </c>
      <c r="P190" t="s">
        <v>242</v>
      </c>
    </row>
    <row r="191" spans="2:16" x14ac:dyDescent="0.25">
      <c r="B191" t="s">
        <v>241</v>
      </c>
      <c r="C191" t="s">
        <v>3</v>
      </c>
      <c r="D191" t="s">
        <v>376</v>
      </c>
      <c r="E191" t="s">
        <v>385</v>
      </c>
      <c r="F191" t="s">
        <v>6</v>
      </c>
      <c r="G191" t="s">
        <v>386</v>
      </c>
      <c r="H191">
        <v>0</v>
      </c>
      <c r="I191">
        <v>-1.75E-3</v>
      </c>
      <c r="J191">
        <v>0.66400000000000003</v>
      </c>
      <c r="K191">
        <v>0.85199999999999998</v>
      </c>
      <c r="L191">
        <v>1.51</v>
      </c>
      <c r="M191">
        <v>16.100000000000001</v>
      </c>
      <c r="N191">
        <v>29.6</v>
      </c>
      <c r="O191">
        <v>43.3</v>
      </c>
      <c r="P191" t="s">
        <v>242</v>
      </c>
    </row>
    <row r="192" spans="2:16" x14ac:dyDescent="0.25">
      <c r="B192" t="s">
        <v>241</v>
      </c>
      <c r="C192" t="s">
        <v>3</v>
      </c>
      <c r="D192" t="s">
        <v>376</v>
      </c>
      <c r="E192" t="s">
        <v>385</v>
      </c>
      <c r="F192" t="s">
        <v>6</v>
      </c>
      <c r="G192" t="s">
        <v>387</v>
      </c>
      <c r="H192">
        <v>0</v>
      </c>
      <c r="I192">
        <v>-6.9700000000000003E-4</v>
      </c>
      <c r="J192">
        <v>1.1200000000000001</v>
      </c>
      <c r="K192">
        <v>1.25</v>
      </c>
      <c r="L192">
        <v>1.82</v>
      </c>
      <c r="M192">
        <v>15.8</v>
      </c>
      <c r="N192">
        <v>26.7</v>
      </c>
      <c r="O192">
        <v>36.799999999999997</v>
      </c>
      <c r="P192" t="s">
        <v>242</v>
      </c>
    </row>
    <row r="193" spans="2:16" x14ac:dyDescent="0.25">
      <c r="B193" t="s">
        <v>241</v>
      </c>
      <c r="C193" t="s">
        <v>3</v>
      </c>
      <c r="D193" t="s">
        <v>376</v>
      </c>
      <c r="E193" t="s">
        <v>385</v>
      </c>
      <c r="F193" t="s">
        <v>6</v>
      </c>
      <c r="G193" t="s">
        <v>388</v>
      </c>
      <c r="H193">
        <v>0</v>
      </c>
      <c r="I193">
        <v>-9.3899999999999995E-4</v>
      </c>
      <c r="J193">
        <v>0.65300000000000002</v>
      </c>
      <c r="K193">
        <v>0.76500000000000001</v>
      </c>
      <c r="L193">
        <v>1.33</v>
      </c>
      <c r="M193">
        <v>15.6</v>
      </c>
      <c r="N193">
        <v>28.9</v>
      </c>
      <c r="O193">
        <v>42.4</v>
      </c>
      <c r="P193" t="s">
        <v>242</v>
      </c>
    </row>
    <row r="194" spans="2:16" x14ac:dyDescent="0.25">
      <c r="B194" t="s">
        <v>241</v>
      </c>
      <c r="C194" t="s">
        <v>3</v>
      </c>
      <c r="D194" t="s">
        <v>376</v>
      </c>
      <c r="E194" t="s">
        <v>385</v>
      </c>
      <c r="F194" t="s">
        <v>6</v>
      </c>
      <c r="G194" t="s">
        <v>389</v>
      </c>
      <c r="H194">
        <v>0</v>
      </c>
      <c r="I194">
        <v>-9.0200000000000002E-4</v>
      </c>
      <c r="J194">
        <v>1.1200000000000001</v>
      </c>
      <c r="K194">
        <v>1.24</v>
      </c>
      <c r="L194">
        <v>1.8</v>
      </c>
      <c r="M194">
        <v>15.8</v>
      </c>
      <c r="N194">
        <v>26.5</v>
      </c>
      <c r="O194">
        <v>36.5</v>
      </c>
      <c r="P194" t="s">
        <v>242</v>
      </c>
    </row>
    <row r="195" spans="2:16" x14ac:dyDescent="0.25">
      <c r="B195" t="s">
        <v>241</v>
      </c>
      <c r="C195" t="s">
        <v>3</v>
      </c>
      <c r="D195" t="s">
        <v>376</v>
      </c>
      <c r="E195" t="s">
        <v>390</v>
      </c>
      <c r="F195" t="s">
        <v>6</v>
      </c>
      <c r="G195" t="s">
        <v>391</v>
      </c>
      <c r="H195">
        <v>0</v>
      </c>
      <c r="I195">
        <v>-1.3799999999999999E-3</v>
      </c>
      <c r="J195">
        <v>0.67900000000000005</v>
      </c>
      <c r="K195">
        <v>0.73599999999999999</v>
      </c>
      <c r="L195">
        <v>1.19</v>
      </c>
      <c r="M195">
        <v>14.1</v>
      </c>
      <c r="N195">
        <v>24.3</v>
      </c>
      <c r="O195">
        <v>34.1</v>
      </c>
      <c r="P195" t="s">
        <v>242</v>
      </c>
    </row>
    <row r="196" spans="2:16" x14ac:dyDescent="0.25">
      <c r="B196" t="s">
        <v>241</v>
      </c>
      <c r="C196" t="s">
        <v>3</v>
      </c>
      <c r="D196" t="s">
        <v>376</v>
      </c>
      <c r="E196" t="s">
        <v>390</v>
      </c>
      <c r="F196" t="s">
        <v>6</v>
      </c>
      <c r="G196" t="s">
        <v>392</v>
      </c>
      <c r="H196">
        <v>0</v>
      </c>
      <c r="I196">
        <v>-1.1800000000000001E-3</v>
      </c>
      <c r="J196">
        <v>0.67700000000000005</v>
      </c>
      <c r="K196">
        <v>0.73399999999999999</v>
      </c>
      <c r="L196">
        <v>1.18</v>
      </c>
      <c r="M196">
        <v>14.1</v>
      </c>
      <c r="N196">
        <v>24.3</v>
      </c>
      <c r="O196">
        <v>34.1</v>
      </c>
      <c r="P196" t="s">
        <v>242</v>
      </c>
    </row>
    <row r="197" spans="2:16" x14ac:dyDescent="0.25">
      <c r="B197" t="s">
        <v>241</v>
      </c>
      <c r="C197" t="s">
        <v>3</v>
      </c>
      <c r="D197" t="s">
        <v>376</v>
      </c>
      <c r="E197" t="s">
        <v>393</v>
      </c>
      <c r="F197" t="s">
        <v>6</v>
      </c>
      <c r="G197" t="s">
        <v>394</v>
      </c>
      <c r="H197">
        <v>0</v>
      </c>
      <c r="I197">
        <v>-1.3600000000000001E-3</v>
      </c>
      <c r="J197">
        <v>0.72799999999999998</v>
      </c>
      <c r="K197">
        <v>0.8</v>
      </c>
      <c r="L197">
        <v>1.17</v>
      </c>
      <c r="M197">
        <v>17.3</v>
      </c>
      <c r="N197">
        <v>25.3</v>
      </c>
      <c r="O197">
        <v>35</v>
      </c>
      <c r="P197" t="s">
        <v>242</v>
      </c>
    </row>
    <row r="198" spans="2:16" x14ac:dyDescent="0.25">
      <c r="B198" t="s">
        <v>241</v>
      </c>
      <c r="C198" t="s">
        <v>3</v>
      </c>
      <c r="D198" t="s">
        <v>376</v>
      </c>
      <c r="E198" t="s">
        <v>393</v>
      </c>
      <c r="F198" t="s">
        <v>6</v>
      </c>
      <c r="G198" t="s">
        <v>395</v>
      </c>
      <c r="H198">
        <v>0</v>
      </c>
      <c r="I198">
        <v>-1.3799999999999999E-3</v>
      </c>
      <c r="J198">
        <v>0.66400000000000003</v>
      </c>
      <c r="K198">
        <v>0.69499999999999995</v>
      </c>
      <c r="L198">
        <v>1.03</v>
      </c>
      <c r="M198">
        <v>14.8</v>
      </c>
      <c r="N198">
        <v>24.8</v>
      </c>
      <c r="O198">
        <v>34.4</v>
      </c>
      <c r="P198" t="s">
        <v>242</v>
      </c>
    </row>
    <row r="199" spans="2:16" x14ac:dyDescent="0.25">
      <c r="B199" t="s">
        <v>241</v>
      </c>
      <c r="C199" t="s">
        <v>3</v>
      </c>
      <c r="D199" t="s">
        <v>376</v>
      </c>
      <c r="E199" t="s">
        <v>396</v>
      </c>
      <c r="F199" t="s">
        <v>6</v>
      </c>
      <c r="G199" t="s">
        <v>397</v>
      </c>
      <c r="H199">
        <v>0</v>
      </c>
      <c r="I199">
        <v>-9.01E-4</v>
      </c>
      <c r="J199">
        <v>0.75800000000000001</v>
      </c>
      <c r="K199">
        <v>0.89600000000000002</v>
      </c>
      <c r="L199">
        <v>1.5</v>
      </c>
      <c r="M199">
        <v>15.7</v>
      </c>
      <c r="N199">
        <v>28.7</v>
      </c>
      <c r="O199">
        <v>42</v>
      </c>
      <c r="P199" t="s">
        <v>242</v>
      </c>
    </row>
    <row r="200" spans="2:16" x14ac:dyDescent="0.25">
      <c r="B200" t="s">
        <v>241</v>
      </c>
      <c r="C200" t="s">
        <v>3</v>
      </c>
      <c r="D200" t="s">
        <v>376</v>
      </c>
      <c r="E200" t="s">
        <v>396</v>
      </c>
      <c r="F200" t="s">
        <v>6</v>
      </c>
      <c r="G200" t="s">
        <v>398</v>
      </c>
      <c r="H200">
        <v>0</v>
      </c>
      <c r="I200">
        <v>-8.6499999999999999E-4</v>
      </c>
      <c r="J200">
        <v>1.23</v>
      </c>
      <c r="K200">
        <v>1.35</v>
      </c>
      <c r="L200">
        <v>1.92</v>
      </c>
      <c r="M200">
        <v>15.7</v>
      </c>
      <c r="N200">
        <v>26.2</v>
      </c>
      <c r="O200">
        <v>35.799999999999997</v>
      </c>
      <c r="P200" t="s">
        <v>242</v>
      </c>
    </row>
    <row r="201" spans="2:16" x14ac:dyDescent="0.25">
      <c r="B201" t="s">
        <v>241</v>
      </c>
      <c r="C201" t="s">
        <v>3</v>
      </c>
      <c r="D201" t="s">
        <v>376</v>
      </c>
      <c r="E201" t="s">
        <v>396</v>
      </c>
      <c r="F201" t="s">
        <v>6</v>
      </c>
      <c r="G201" t="s">
        <v>399</v>
      </c>
      <c r="H201">
        <v>0</v>
      </c>
      <c r="I201">
        <v>-8.3199999999999995E-4</v>
      </c>
      <c r="J201">
        <v>0.75800000000000001</v>
      </c>
      <c r="K201">
        <v>0.86799999999999999</v>
      </c>
      <c r="L201">
        <v>1.44</v>
      </c>
      <c r="M201">
        <v>15.6</v>
      </c>
      <c r="N201">
        <v>28.5</v>
      </c>
      <c r="O201">
        <v>41.6</v>
      </c>
      <c r="P201" t="s">
        <v>242</v>
      </c>
    </row>
    <row r="202" spans="2:16" x14ac:dyDescent="0.25">
      <c r="B202" t="s">
        <v>241</v>
      </c>
      <c r="C202" t="s">
        <v>3</v>
      </c>
      <c r="D202" t="s">
        <v>376</v>
      </c>
      <c r="E202" t="s">
        <v>396</v>
      </c>
      <c r="F202" t="s">
        <v>6</v>
      </c>
      <c r="G202" t="s">
        <v>400</v>
      </c>
      <c r="H202">
        <v>0</v>
      </c>
      <c r="I202">
        <v>-8.0000000000000004E-4</v>
      </c>
      <c r="J202">
        <v>1.23</v>
      </c>
      <c r="K202">
        <v>1.35</v>
      </c>
      <c r="L202">
        <v>1.91</v>
      </c>
      <c r="M202">
        <v>15.7</v>
      </c>
      <c r="N202">
        <v>26.1</v>
      </c>
      <c r="O202">
        <v>35.700000000000003</v>
      </c>
      <c r="P202" t="s">
        <v>242</v>
      </c>
    </row>
    <row r="203" spans="2:16" x14ac:dyDescent="0.25">
      <c r="B203" t="s">
        <v>241</v>
      </c>
      <c r="C203" t="s">
        <v>3</v>
      </c>
      <c r="D203" t="s">
        <v>376</v>
      </c>
      <c r="E203" t="s">
        <v>401</v>
      </c>
      <c r="F203" t="s">
        <v>6</v>
      </c>
      <c r="G203" t="s">
        <v>402</v>
      </c>
      <c r="H203">
        <v>0</v>
      </c>
      <c r="I203">
        <v>-1.56E-3</v>
      </c>
      <c r="J203">
        <v>0.748</v>
      </c>
      <c r="K203">
        <v>0.8</v>
      </c>
      <c r="L203">
        <v>1.24</v>
      </c>
      <c r="M203">
        <v>13.9</v>
      </c>
      <c r="N203">
        <v>23.6</v>
      </c>
      <c r="O203">
        <v>33</v>
      </c>
      <c r="P203" t="s">
        <v>242</v>
      </c>
    </row>
    <row r="204" spans="2:16" x14ac:dyDescent="0.25">
      <c r="B204" t="s">
        <v>241</v>
      </c>
      <c r="C204" t="s">
        <v>3</v>
      </c>
      <c r="D204" t="s">
        <v>376</v>
      </c>
      <c r="E204" t="s">
        <v>401</v>
      </c>
      <c r="F204" t="s">
        <v>6</v>
      </c>
      <c r="G204" t="s">
        <v>403</v>
      </c>
      <c r="H204">
        <v>0</v>
      </c>
      <c r="I204">
        <v>-1.3600000000000001E-3</v>
      </c>
      <c r="J204">
        <v>0.745</v>
      </c>
      <c r="K204">
        <v>0.79500000000000004</v>
      </c>
      <c r="L204">
        <v>1.23</v>
      </c>
      <c r="M204">
        <v>13.9</v>
      </c>
      <c r="N204">
        <v>23.6</v>
      </c>
      <c r="O204">
        <v>33</v>
      </c>
      <c r="P204" t="s">
        <v>242</v>
      </c>
    </row>
    <row r="205" spans="2:16" x14ac:dyDescent="0.25">
      <c r="B205" t="s">
        <v>241</v>
      </c>
      <c r="C205" t="s">
        <v>3</v>
      </c>
      <c r="D205" t="s">
        <v>404</v>
      </c>
      <c r="E205" t="s">
        <v>6</v>
      </c>
      <c r="F205" t="s">
        <v>404</v>
      </c>
      <c r="G205" t="s">
        <v>53</v>
      </c>
      <c r="H205">
        <v>1000</v>
      </c>
      <c r="I205">
        <v>4.9700000000000005E-4</v>
      </c>
      <c r="J205">
        <v>39.1</v>
      </c>
      <c r="K205">
        <v>54.4</v>
      </c>
      <c r="L205">
        <v>76.5</v>
      </c>
      <c r="M205">
        <v>99.6</v>
      </c>
      <c r="N205">
        <v>120</v>
      </c>
      <c r="O205">
        <v>87.7</v>
      </c>
      <c r="P205" t="s">
        <v>242</v>
      </c>
    </row>
    <row r="206" spans="2:16" x14ac:dyDescent="0.25">
      <c r="B206" t="s">
        <v>241</v>
      </c>
      <c r="C206" t="s">
        <v>3</v>
      </c>
      <c r="D206" t="s">
        <v>404</v>
      </c>
      <c r="E206" t="s">
        <v>6</v>
      </c>
      <c r="F206" t="s">
        <v>404</v>
      </c>
      <c r="G206" t="s">
        <v>54</v>
      </c>
      <c r="H206">
        <v>1000</v>
      </c>
      <c r="I206">
        <v>7.9600000000000005E-4</v>
      </c>
      <c r="J206">
        <v>39.700000000000003</v>
      </c>
      <c r="K206">
        <v>55</v>
      </c>
      <c r="L206">
        <v>77.400000000000006</v>
      </c>
      <c r="M206">
        <v>101</v>
      </c>
      <c r="N206">
        <v>123</v>
      </c>
      <c r="O206">
        <v>107</v>
      </c>
      <c r="P206" t="s">
        <v>242</v>
      </c>
    </row>
    <row r="207" spans="2:16" x14ac:dyDescent="0.25">
      <c r="B207" t="s">
        <v>241</v>
      </c>
      <c r="C207" t="s">
        <v>3</v>
      </c>
      <c r="D207" t="s">
        <v>404</v>
      </c>
      <c r="E207" t="s">
        <v>9</v>
      </c>
      <c r="F207" t="s">
        <v>404</v>
      </c>
      <c r="G207" t="s">
        <v>55</v>
      </c>
      <c r="H207">
        <v>1000</v>
      </c>
      <c r="I207">
        <v>0</v>
      </c>
      <c r="J207">
        <v>-30.5</v>
      </c>
      <c r="K207">
        <v>-36.299999999999997</v>
      </c>
      <c r="L207">
        <v>-45.4</v>
      </c>
      <c r="M207">
        <v>-56.4</v>
      </c>
      <c r="N207">
        <v>-69.400000000000006</v>
      </c>
      <c r="O207">
        <v>-81.8</v>
      </c>
      <c r="P207" t="s">
        <v>242</v>
      </c>
    </row>
    <row r="208" spans="2:16" x14ac:dyDescent="0.25">
      <c r="B208" t="s">
        <v>241</v>
      </c>
      <c r="C208" t="s">
        <v>3</v>
      </c>
      <c r="D208" t="s">
        <v>404</v>
      </c>
      <c r="E208" t="s">
        <v>18</v>
      </c>
      <c r="F208" t="s">
        <v>404</v>
      </c>
      <c r="G208" t="s">
        <v>56</v>
      </c>
      <c r="H208">
        <v>1000</v>
      </c>
      <c r="I208">
        <v>3.5E-4</v>
      </c>
      <c r="J208">
        <v>40.700000000000003</v>
      </c>
      <c r="K208">
        <v>56.2</v>
      </c>
      <c r="L208">
        <v>79.2</v>
      </c>
      <c r="M208">
        <v>104</v>
      </c>
      <c r="N208">
        <v>131</v>
      </c>
      <c r="O208">
        <v>161</v>
      </c>
      <c r="P208" t="s">
        <v>242</v>
      </c>
    </row>
    <row r="209" spans="2:16" x14ac:dyDescent="0.25">
      <c r="B209" t="s">
        <v>241</v>
      </c>
      <c r="C209" t="s">
        <v>3</v>
      </c>
      <c r="D209" t="s">
        <v>405</v>
      </c>
      <c r="E209" t="s">
        <v>406</v>
      </c>
      <c r="F209" t="s">
        <v>6</v>
      </c>
      <c r="G209" t="s">
        <v>407</v>
      </c>
      <c r="H209">
        <v>0</v>
      </c>
      <c r="I209">
        <v>-2.5900000000000001E-4</v>
      </c>
      <c r="J209">
        <v>1.1100000000000001</v>
      </c>
      <c r="K209">
        <v>1.19</v>
      </c>
      <c r="L209">
        <v>1.62</v>
      </c>
      <c r="M209">
        <v>16.100000000000001</v>
      </c>
      <c r="N209">
        <v>26.7</v>
      </c>
      <c r="O209">
        <v>36.299999999999997</v>
      </c>
      <c r="P209" t="s">
        <v>242</v>
      </c>
    </row>
    <row r="210" spans="2:16" x14ac:dyDescent="0.25">
      <c r="B210" t="s">
        <v>241</v>
      </c>
      <c r="C210" t="s">
        <v>3</v>
      </c>
      <c r="D210" t="s">
        <v>405</v>
      </c>
      <c r="E210" t="s">
        <v>406</v>
      </c>
      <c r="F210" t="s">
        <v>6</v>
      </c>
      <c r="G210" t="s">
        <v>408</v>
      </c>
      <c r="H210">
        <v>0</v>
      </c>
      <c r="I210">
        <v>-2.5599999999999999E-4</v>
      </c>
      <c r="J210">
        <v>1.1000000000000001</v>
      </c>
      <c r="K210">
        <v>1.1200000000000001</v>
      </c>
      <c r="L210">
        <v>1.52</v>
      </c>
      <c r="M210">
        <v>15.9</v>
      </c>
      <c r="N210">
        <v>26.6</v>
      </c>
      <c r="O210">
        <v>36.5</v>
      </c>
      <c r="P210" t="s">
        <v>242</v>
      </c>
    </row>
    <row r="211" spans="2:16" x14ac:dyDescent="0.25">
      <c r="B211" t="s">
        <v>241</v>
      </c>
      <c r="C211" t="s">
        <v>3</v>
      </c>
      <c r="D211" t="s">
        <v>405</v>
      </c>
      <c r="E211" t="s">
        <v>409</v>
      </c>
      <c r="F211" t="s">
        <v>6</v>
      </c>
      <c r="G211" t="s">
        <v>410</v>
      </c>
      <c r="H211">
        <v>0</v>
      </c>
      <c r="I211">
        <v>-3.1599999999999998E-4</v>
      </c>
      <c r="J211">
        <v>1.21</v>
      </c>
      <c r="K211">
        <v>1.28</v>
      </c>
      <c r="L211">
        <v>1.86</v>
      </c>
      <c r="M211">
        <v>16.8</v>
      </c>
      <c r="N211">
        <v>29.2</v>
      </c>
      <c r="O211">
        <v>41.5</v>
      </c>
      <c r="P211" t="s">
        <v>242</v>
      </c>
    </row>
    <row r="212" spans="2:16" x14ac:dyDescent="0.25">
      <c r="B212" t="s">
        <v>241</v>
      </c>
      <c r="C212" t="s">
        <v>3</v>
      </c>
      <c r="D212" t="s">
        <v>405</v>
      </c>
      <c r="E212" t="s">
        <v>409</v>
      </c>
      <c r="F212" t="s">
        <v>6</v>
      </c>
      <c r="G212" t="s">
        <v>411</v>
      </c>
      <c r="H212">
        <v>0</v>
      </c>
      <c r="I212">
        <v>0</v>
      </c>
      <c r="J212">
        <v>1.55</v>
      </c>
      <c r="K212">
        <v>1.63</v>
      </c>
      <c r="L212">
        <v>2.16</v>
      </c>
      <c r="M212">
        <v>16</v>
      </c>
      <c r="N212">
        <v>25.6</v>
      </c>
      <c r="O212">
        <v>34.1</v>
      </c>
      <c r="P212" t="s">
        <v>242</v>
      </c>
    </row>
    <row r="213" spans="2:16" x14ac:dyDescent="0.25">
      <c r="B213" t="s">
        <v>241</v>
      </c>
      <c r="C213" t="s">
        <v>3</v>
      </c>
      <c r="D213" t="s">
        <v>405</v>
      </c>
      <c r="E213" t="s">
        <v>412</v>
      </c>
      <c r="F213" t="s">
        <v>6</v>
      </c>
      <c r="G213" t="s">
        <v>413</v>
      </c>
      <c r="H213">
        <v>0</v>
      </c>
      <c r="I213">
        <v>-6.2799999999999998E-4</v>
      </c>
      <c r="J213">
        <v>1.55</v>
      </c>
      <c r="K213">
        <v>1.69</v>
      </c>
      <c r="L213">
        <v>2.38</v>
      </c>
      <c r="M213">
        <v>18.100000000000001</v>
      </c>
      <c r="N213">
        <v>32.1</v>
      </c>
      <c r="O213">
        <v>46.4</v>
      </c>
      <c r="P213" t="s">
        <v>242</v>
      </c>
    </row>
    <row r="214" spans="2:16" x14ac:dyDescent="0.25">
      <c r="B214" t="s">
        <v>241</v>
      </c>
      <c r="C214" t="s">
        <v>3</v>
      </c>
      <c r="D214" t="s">
        <v>405</v>
      </c>
      <c r="E214" t="s">
        <v>414</v>
      </c>
      <c r="F214" t="s">
        <v>6</v>
      </c>
      <c r="G214" t="s">
        <v>415</v>
      </c>
      <c r="H214">
        <v>0</v>
      </c>
      <c r="I214">
        <v>0</v>
      </c>
      <c r="J214">
        <v>1.36</v>
      </c>
      <c r="K214">
        <v>1.21</v>
      </c>
      <c r="L214">
        <v>1.66</v>
      </c>
      <c r="M214">
        <v>14.6</v>
      </c>
      <c r="N214">
        <v>23.5</v>
      </c>
      <c r="O214">
        <v>32.1</v>
      </c>
      <c r="P214" t="s">
        <v>242</v>
      </c>
    </row>
    <row r="215" spans="2:16" x14ac:dyDescent="0.25">
      <c r="B215" t="s">
        <v>241</v>
      </c>
      <c r="C215" t="s">
        <v>3</v>
      </c>
      <c r="D215" t="s">
        <v>405</v>
      </c>
      <c r="E215" t="s">
        <v>414</v>
      </c>
      <c r="F215" t="s">
        <v>6</v>
      </c>
      <c r="G215" t="s">
        <v>416</v>
      </c>
      <c r="H215">
        <v>0</v>
      </c>
      <c r="I215">
        <v>0</v>
      </c>
      <c r="J215">
        <v>1.1599999999999999</v>
      </c>
      <c r="K215">
        <v>1.19</v>
      </c>
      <c r="L215">
        <v>1.62</v>
      </c>
      <c r="M215">
        <v>14.6</v>
      </c>
      <c r="N215">
        <v>23.4</v>
      </c>
      <c r="O215">
        <v>31.9</v>
      </c>
      <c r="P215" t="s">
        <v>242</v>
      </c>
    </row>
    <row r="216" spans="2:16" x14ac:dyDescent="0.25">
      <c r="B216" t="s">
        <v>241</v>
      </c>
      <c r="C216" t="s">
        <v>3</v>
      </c>
      <c r="D216" t="s">
        <v>405</v>
      </c>
      <c r="E216" t="s">
        <v>417</v>
      </c>
      <c r="F216" t="s">
        <v>6</v>
      </c>
      <c r="G216" t="s">
        <v>418</v>
      </c>
      <c r="H216">
        <v>0</v>
      </c>
      <c r="I216">
        <v>-3.5199999999999999E-4</v>
      </c>
      <c r="J216">
        <v>1.04</v>
      </c>
      <c r="K216">
        <v>1.1399999999999999</v>
      </c>
      <c r="L216">
        <v>1.76</v>
      </c>
      <c r="M216">
        <v>17.5</v>
      </c>
      <c r="N216">
        <v>31.6</v>
      </c>
      <c r="O216">
        <v>45.9</v>
      </c>
      <c r="P216" t="s">
        <v>242</v>
      </c>
    </row>
    <row r="217" spans="2:16" x14ac:dyDescent="0.25">
      <c r="B217" t="s">
        <v>241</v>
      </c>
      <c r="C217" t="s">
        <v>3</v>
      </c>
      <c r="D217" t="s">
        <v>405</v>
      </c>
      <c r="E217" t="s">
        <v>417</v>
      </c>
      <c r="F217" t="s">
        <v>6</v>
      </c>
      <c r="G217" t="s">
        <v>419</v>
      </c>
      <c r="H217">
        <v>0</v>
      </c>
      <c r="I217">
        <v>-3.6999999999999999E-4</v>
      </c>
      <c r="J217">
        <v>1.31</v>
      </c>
      <c r="K217">
        <v>1.4</v>
      </c>
      <c r="L217">
        <v>1.97</v>
      </c>
      <c r="M217">
        <v>16.5</v>
      </c>
      <c r="N217">
        <v>27.5</v>
      </c>
      <c r="O217">
        <v>37.5</v>
      </c>
      <c r="P217" t="s">
        <v>242</v>
      </c>
    </row>
    <row r="218" spans="2:16" x14ac:dyDescent="0.25">
      <c r="B218" t="s">
        <v>241</v>
      </c>
      <c r="C218" t="s">
        <v>3</v>
      </c>
      <c r="D218" t="s">
        <v>405</v>
      </c>
      <c r="E218" t="s">
        <v>420</v>
      </c>
      <c r="F218" t="s">
        <v>6</v>
      </c>
      <c r="G218" t="s">
        <v>421</v>
      </c>
      <c r="H218">
        <v>0</v>
      </c>
      <c r="I218">
        <v>-5.5900000000000004E-4</v>
      </c>
      <c r="J218">
        <v>0.68300000000000005</v>
      </c>
      <c r="K218">
        <v>0.69199999999999995</v>
      </c>
      <c r="L218">
        <v>1.1499999999999999</v>
      </c>
      <c r="M218">
        <v>15.3</v>
      </c>
      <c r="N218">
        <v>26.1</v>
      </c>
      <c r="O218">
        <v>36.5</v>
      </c>
      <c r="P218" t="s">
        <v>242</v>
      </c>
    </row>
    <row r="219" spans="2:16" x14ac:dyDescent="0.25">
      <c r="B219" t="s">
        <v>241</v>
      </c>
      <c r="C219" t="s">
        <v>3</v>
      </c>
      <c r="D219" t="s">
        <v>405</v>
      </c>
      <c r="E219" t="s">
        <v>422</v>
      </c>
      <c r="F219" t="s">
        <v>6</v>
      </c>
      <c r="G219" t="s">
        <v>423</v>
      </c>
      <c r="H219">
        <v>0</v>
      </c>
      <c r="I219">
        <v>-2.9500000000000001E-4</v>
      </c>
      <c r="J219">
        <v>1.01</v>
      </c>
      <c r="K219">
        <v>1.03</v>
      </c>
      <c r="L219">
        <v>1.43</v>
      </c>
      <c r="M219">
        <v>16.600000000000001</v>
      </c>
      <c r="N219">
        <v>27.4</v>
      </c>
      <c r="O219">
        <v>37.700000000000003</v>
      </c>
      <c r="P219" t="s">
        <v>242</v>
      </c>
    </row>
    <row r="220" spans="2:16" x14ac:dyDescent="0.25">
      <c r="B220" t="s">
        <v>241</v>
      </c>
      <c r="C220" t="s">
        <v>3</v>
      </c>
      <c r="D220" t="s">
        <v>405</v>
      </c>
      <c r="E220" t="s">
        <v>422</v>
      </c>
      <c r="F220" t="s">
        <v>6</v>
      </c>
      <c r="G220" t="s">
        <v>424</v>
      </c>
      <c r="H220">
        <v>0</v>
      </c>
      <c r="I220">
        <v>-2.7500000000000002E-4</v>
      </c>
      <c r="J220">
        <v>1</v>
      </c>
      <c r="K220">
        <v>1.01</v>
      </c>
      <c r="L220">
        <v>1.4</v>
      </c>
      <c r="M220">
        <v>16.100000000000001</v>
      </c>
      <c r="N220">
        <v>27.3</v>
      </c>
      <c r="O220">
        <v>37.6</v>
      </c>
      <c r="P220" t="s">
        <v>242</v>
      </c>
    </row>
    <row r="221" spans="2:16" x14ac:dyDescent="0.25">
      <c r="B221" t="s">
        <v>241</v>
      </c>
      <c r="C221" t="s">
        <v>3</v>
      </c>
      <c r="D221" t="s">
        <v>405</v>
      </c>
      <c r="E221" t="s">
        <v>425</v>
      </c>
      <c r="F221" t="s">
        <v>6</v>
      </c>
      <c r="G221" t="s">
        <v>426</v>
      </c>
      <c r="H221">
        <v>0</v>
      </c>
      <c r="I221">
        <v>-6.4099999999999997E-4</v>
      </c>
      <c r="J221">
        <v>1.24</v>
      </c>
      <c r="K221">
        <v>1.34</v>
      </c>
      <c r="L221">
        <v>1.98</v>
      </c>
      <c r="M221">
        <v>17.600000000000001</v>
      </c>
      <c r="N221">
        <v>31.2</v>
      </c>
      <c r="O221">
        <v>45.2</v>
      </c>
      <c r="P221" t="s">
        <v>242</v>
      </c>
    </row>
    <row r="222" spans="2:16" x14ac:dyDescent="0.25">
      <c r="B222" t="s">
        <v>241</v>
      </c>
      <c r="C222" t="s">
        <v>3</v>
      </c>
      <c r="D222" t="s">
        <v>405</v>
      </c>
      <c r="E222" t="s">
        <v>425</v>
      </c>
      <c r="F222" t="s">
        <v>6</v>
      </c>
      <c r="G222" t="s">
        <v>427</v>
      </c>
      <c r="H222">
        <v>0</v>
      </c>
      <c r="I222">
        <v>-1.55E-4</v>
      </c>
      <c r="J222">
        <v>1.47</v>
      </c>
      <c r="K222">
        <v>1.56</v>
      </c>
      <c r="L222">
        <v>2.15</v>
      </c>
      <c r="M222">
        <v>16.600000000000001</v>
      </c>
      <c r="N222">
        <v>27.2</v>
      </c>
      <c r="O222">
        <v>36.799999999999997</v>
      </c>
      <c r="P222" t="s">
        <v>242</v>
      </c>
    </row>
    <row r="223" spans="2:16" x14ac:dyDescent="0.25">
      <c r="B223" t="s">
        <v>241</v>
      </c>
      <c r="C223" t="s">
        <v>3</v>
      </c>
      <c r="D223" t="s">
        <v>405</v>
      </c>
      <c r="E223" t="s">
        <v>428</v>
      </c>
      <c r="F223" t="s">
        <v>6</v>
      </c>
      <c r="G223" t="s">
        <v>429</v>
      </c>
      <c r="H223">
        <v>0</v>
      </c>
      <c r="I223">
        <v>-2.23E-4</v>
      </c>
      <c r="J223">
        <v>1.83</v>
      </c>
      <c r="K223">
        <v>1.91</v>
      </c>
      <c r="L223">
        <v>2.44</v>
      </c>
      <c r="M223">
        <v>15.6</v>
      </c>
      <c r="N223">
        <v>24.4</v>
      </c>
      <c r="O223">
        <v>32.6</v>
      </c>
      <c r="P223" t="s">
        <v>242</v>
      </c>
    </row>
    <row r="224" spans="2:16" x14ac:dyDescent="0.25">
      <c r="B224" t="s">
        <v>241</v>
      </c>
      <c r="C224" t="s">
        <v>3</v>
      </c>
      <c r="D224" t="s">
        <v>405</v>
      </c>
      <c r="E224" t="s">
        <v>428</v>
      </c>
      <c r="F224" t="s">
        <v>6</v>
      </c>
      <c r="G224" t="s">
        <v>430</v>
      </c>
      <c r="H224">
        <v>0</v>
      </c>
      <c r="I224">
        <v>0</v>
      </c>
      <c r="J224">
        <v>1.83</v>
      </c>
      <c r="K224">
        <v>1.91</v>
      </c>
      <c r="L224">
        <v>2.4300000000000002</v>
      </c>
      <c r="M224">
        <v>15.6</v>
      </c>
      <c r="N224">
        <v>24.4</v>
      </c>
      <c r="O224">
        <v>32.6</v>
      </c>
      <c r="P224" t="s">
        <v>242</v>
      </c>
    </row>
    <row r="225" spans="2:16" x14ac:dyDescent="0.25">
      <c r="B225" t="s">
        <v>241</v>
      </c>
      <c r="C225" t="s">
        <v>3</v>
      </c>
      <c r="D225" t="s">
        <v>405</v>
      </c>
      <c r="E225" t="s">
        <v>431</v>
      </c>
      <c r="F225" t="s">
        <v>6</v>
      </c>
      <c r="G225" t="s">
        <v>432</v>
      </c>
      <c r="H225">
        <v>0</v>
      </c>
      <c r="I225">
        <v>0</v>
      </c>
      <c r="J225">
        <v>1.64</v>
      </c>
      <c r="K225">
        <v>1.74</v>
      </c>
      <c r="L225">
        <v>2.35</v>
      </c>
      <c r="M225">
        <v>17.3</v>
      </c>
      <c r="N225">
        <v>29.5</v>
      </c>
      <c r="O225">
        <v>41.5</v>
      </c>
      <c r="P225" t="s">
        <v>242</v>
      </c>
    </row>
    <row r="226" spans="2:16" x14ac:dyDescent="0.25">
      <c r="B226" t="s">
        <v>241</v>
      </c>
      <c r="C226" t="s">
        <v>3</v>
      </c>
      <c r="D226" t="s">
        <v>405</v>
      </c>
      <c r="E226" t="s">
        <v>433</v>
      </c>
      <c r="F226" t="s">
        <v>6</v>
      </c>
      <c r="G226" t="s">
        <v>434</v>
      </c>
      <c r="H226">
        <v>0</v>
      </c>
      <c r="I226">
        <v>0</v>
      </c>
      <c r="J226">
        <v>1.41</v>
      </c>
      <c r="K226">
        <v>1.48</v>
      </c>
      <c r="L226">
        <v>2.02</v>
      </c>
      <c r="M226">
        <v>16.100000000000001</v>
      </c>
      <c r="N226">
        <v>26.6</v>
      </c>
      <c r="O226">
        <v>36.799999999999997</v>
      </c>
      <c r="P226" t="s">
        <v>242</v>
      </c>
    </row>
    <row r="227" spans="2:16" x14ac:dyDescent="0.25">
      <c r="B227" t="s">
        <v>241</v>
      </c>
      <c r="C227" t="s">
        <v>3</v>
      </c>
      <c r="D227" t="s">
        <v>405</v>
      </c>
      <c r="E227" t="s">
        <v>433</v>
      </c>
      <c r="F227" t="s">
        <v>6</v>
      </c>
      <c r="G227" t="s">
        <v>435</v>
      </c>
      <c r="H227">
        <v>0</v>
      </c>
      <c r="I227">
        <v>-7.4399999999999998E-4</v>
      </c>
      <c r="J227">
        <v>1.42</v>
      </c>
      <c r="K227">
        <v>1.48</v>
      </c>
      <c r="L227">
        <v>2.02</v>
      </c>
      <c r="M227">
        <v>16.100000000000001</v>
      </c>
      <c r="N227">
        <v>26.6</v>
      </c>
      <c r="O227">
        <v>36.6</v>
      </c>
      <c r="P227" t="s">
        <v>242</v>
      </c>
    </row>
    <row r="228" spans="2:16" x14ac:dyDescent="0.25">
      <c r="B228" t="s">
        <v>241</v>
      </c>
      <c r="C228" t="s">
        <v>3</v>
      </c>
      <c r="D228" t="s">
        <v>405</v>
      </c>
      <c r="E228" t="s">
        <v>436</v>
      </c>
      <c r="F228" t="s">
        <v>6</v>
      </c>
      <c r="G228" t="s">
        <v>437</v>
      </c>
      <c r="H228">
        <v>0</v>
      </c>
      <c r="I228">
        <v>-3.8200000000000002E-4</v>
      </c>
      <c r="J228">
        <v>1.25</v>
      </c>
      <c r="K228">
        <v>1.31</v>
      </c>
      <c r="L228">
        <v>1.85</v>
      </c>
      <c r="M228">
        <v>16.899999999999999</v>
      </c>
      <c r="N228">
        <v>29.3</v>
      </c>
      <c r="O228">
        <v>41.4</v>
      </c>
      <c r="P228" t="s">
        <v>242</v>
      </c>
    </row>
    <row r="229" spans="2:16" x14ac:dyDescent="0.25">
      <c r="B229" t="s">
        <v>241</v>
      </c>
      <c r="C229" t="s">
        <v>3</v>
      </c>
      <c r="D229" t="s">
        <v>405</v>
      </c>
      <c r="E229" t="s">
        <v>436</v>
      </c>
      <c r="F229" t="s">
        <v>6</v>
      </c>
      <c r="G229" t="s">
        <v>438</v>
      </c>
      <c r="H229">
        <v>0</v>
      </c>
      <c r="I229">
        <v>0</v>
      </c>
      <c r="J229">
        <v>1.58</v>
      </c>
      <c r="K229">
        <v>1.66</v>
      </c>
      <c r="L229">
        <v>2.17</v>
      </c>
      <c r="M229">
        <v>16.100000000000001</v>
      </c>
      <c r="N229">
        <v>25.6</v>
      </c>
      <c r="O229">
        <v>33.799999999999997</v>
      </c>
      <c r="P229" t="s">
        <v>242</v>
      </c>
    </row>
    <row r="230" spans="2:16" x14ac:dyDescent="0.25">
      <c r="B230" t="s">
        <v>241</v>
      </c>
      <c r="C230" t="s">
        <v>3</v>
      </c>
      <c r="D230" t="s">
        <v>257</v>
      </c>
      <c r="E230" t="s">
        <v>439</v>
      </c>
      <c r="F230" t="s">
        <v>6</v>
      </c>
      <c r="G230" t="s">
        <v>440</v>
      </c>
      <c r="H230">
        <v>0</v>
      </c>
      <c r="I230">
        <v>0</v>
      </c>
      <c r="J230">
        <v>1.51</v>
      </c>
      <c r="K230">
        <v>1.78</v>
      </c>
      <c r="L230">
        <v>2.52</v>
      </c>
      <c r="M230">
        <v>21.2</v>
      </c>
      <c r="N230">
        <v>36.700000000000003</v>
      </c>
      <c r="O230">
        <v>51</v>
      </c>
      <c r="P230" t="s">
        <v>242</v>
      </c>
    </row>
    <row r="231" spans="2:16" x14ac:dyDescent="0.25">
      <c r="B231" t="s">
        <v>241</v>
      </c>
      <c r="C231" t="s">
        <v>3</v>
      </c>
      <c r="D231" t="s">
        <v>257</v>
      </c>
      <c r="E231" t="s">
        <v>439</v>
      </c>
      <c r="F231" t="s">
        <v>6</v>
      </c>
      <c r="G231" t="s">
        <v>441</v>
      </c>
      <c r="H231">
        <v>0</v>
      </c>
      <c r="I231">
        <v>0</v>
      </c>
      <c r="J231">
        <v>1.69</v>
      </c>
      <c r="K231">
        <v>1.84</v>
      </c>
      <c r="L231">
        <v>2.36</v>
      </c>
      <c r="M231">
        <v>17.899999999999999</v>
      </c>
      <c r="N231">
        <v>28.2</v>
      </c>
      <c r="O231">
        <v>36.5</v>
      </c>
      <c r="P231" t="s">
        <v>242</v>
      </c>
    </row>
    <row r="232" spans="2:16" x14ac:dyDescent="0.25">
      <c r="B232" t="s">
        <v>241</v>
      </c>
      <c r="C232" t="s">
        <v>3</v>
      </c>
      <c r="D232" t="s">
        <v>257</v>
      </c>
      <c r="E232" t="s">
        <v>439</v>
      </c>
      <c r="F232" t="s">
        <v>6</v>
      </c>
      <c r="G232" t="s">
        <v>442</v>
      </c>
      <c r="H232">
        <v>0</v>
      </c>
      <c r="I232">
        <v>-6.5600000000000001E-4</v>
      </c>
      <c r="J232">
        <v>1.49</v>
      </c>
      <c r="K232">
        <v>1.69</v>
      </c>
      <c r="L232">
        <v>2.39</v>
      </c>
      <c r="M232">
        <v>21.1</v>
      </c>
      <c r="N232">
        <v>37.1</v>
      </c>
      <c r="O232">
        <v>51.9</v>
      </c>
      <c r="P232" t="s">
        <v>242</v>
      </c>
    </row>
    <row r="233" spans="2:16" x14ac:dyDescent="0.25">
      <c r="B233" t="s">
        <v>241</v>
      </c>
      <c r="C233" t="s">
        <v>3</v>
      </c>
      <c r="D233" t="s">
        <v>257</v>
      </c>
      <c r="E233" t="s">
        <v>439</v>
      </c>
      <c r="F233" t="s">
        <v>6</v>
      </c>
      <c r="G233" t="s">
        <v>443</v>
      </c>
      <c r="H233">
        <v>0</v>
      </c>
      <c r="I233">
        <v>-2.0900000000000001E-4</v>
      </c>
      <c r="J233">
        <v>1.69</v>
      </c>
      <c r="K233">
        <v>1.82</v>
      </c>
      <c r="L233">
        <v>2.33</v>
      </c>
      <c r="M233">
        <v>17.5</v>
      </c>
      <c r="N233">
        <v>26.7</v>
      </c>
      <c r="O233">
        <v>33.299999999999997</v>
      </c>
      <c r="P233" t="s">
        <v>242</v>
      </c>
    </row>
    <row r="234" spans="2:16" x14ac:dyDescent="0.25">
      <c r="B234" t="s">
        <v>241</v>
      </c>
      <c r="C234" t="s">
        <v>3</v>
      </c>
      <c r="D234" t="s">
        <v>257</v>
      </c>
      <c r="E234" t="s">
        <v>444</v>
      </c>
      <c r="F234" t="s">
        <v>6</v>
      </c>
      <c r="G234" t="s">
        <v>445</v>
      </c>
      <c r="H234">
        <v>0</v>
      </c>
      <c r="I234">
        <v>0</v>
      </c>
      <c r="J234">
        <v>-1.19</v>
      </c>
      <c r="K234">
        <v>-1.27</v>
      </c>
      <c r="L234">
        <v>-0.97699999999999998</v>
      </c>
      <c r="M234">
        <v>17.5</v>
      </c>
      <c r="N234">
        <v>34.6</v>
      </c>
      <c r="O234">
        <v>51.6</v>
      </c>
      <c r="P234" t="s">
        <v>242</v>
      </c>
    </row>
    <row r="235" spans="2:16" x14ac:dyDescent="0.25">
      <c r="B235" t="s">
        <v>241</v>
      </c>
      <c r="C235" t="s">
        <v>3</v>
      </c>
      <c r="D235" t="s">
        <v>257</v>
      </c>
      <c r="E235" t="s">
        <v>444</v>
      </c>
      <c r="F235" t="s">
        <v>6</v>
      </c>
      <c r="G235" t="s">
        <v>446</v>
      </c>
      <c r="H235">
        <v>0</v>
      </c>
      <c r="I235">
        <v>0</v>
      </c>
      <c r="J235">
        <v>0.36399999999999999</v>
      </c>
      <c r="K235">
        <v>0.43099999999999999</v>
      </c>
      <c r="L235">
        <v>0.83299999999999996</v>
      </c>
      <c r="M235">
        <v>16.3</v>
      </c>
      <c r="N235">
        <v>27.5</v>
      </c>
      <c r="O235">
        <v>37.299999999999997</v>
      </c>
      <c r="P235" t="s">
        <v>242</v>
      </c>
    </row>
    <row r="236" spans="2:16" x14ac:dyDescent="0.25">
      <c r="B236" t="s">
        <v>241</v>
      </c>
      <c r="C236" t="s">
        <v>3</v>
      </c>
      <c r="D236" t="s">
        <v>257</v>
      </c>
      <c r="E236" t="s">
        <v>447</v>
      </c>
      <c r="F236" t="s">
        <v>6</v>
      </c>
      <c r="G236" t="s">
        <v>448</v>
      </c>
      <c r="H236">
        <v>0</v>
      </c>
      <c r="I236">
        <v>0</v>
      </c>
      <c r="J236">
        <v>1.74</v>
      </c>
      <c r="K236">
        <v>1.93</v>
      </c>
      <c r="L236">
        <v>2.65</v>
      </c>
      <c r="M236">
        <v>18.8</v>
      </c>
      <c r="N236">
        <v>30.4</v>
      </c>
      <c r="O236">
        <v>41.2</v>
      </c>
      <c r="P236" t="s">
        <v>242</v>
      </c>
    </row>
    <row r="237" spans="2:16" x14ac:dyDescent="0.25">
      <c r="B237" t="s">
        <v>241</v>
      </c>
      <c r="C237" t="s">
        <v>3</v>
      </c>
      <c r="D237" t="s">
        <v>257</v>
      </c>
      <c r="E237" t="s">
        <v>447</v>
      </c>
      <c r="F237" t="s">
        <v>6</v>
      </c>
      <c r="G237" t="s">
        <v>449</v>
      </c>
      <c r="H237">
        <v>0</v>
      </c>
      <c r="I237">
        <v>-1.7699999999999999E-4</v>
      </c>
      <c r="J237">
        <v>1.74</v>
      </c>
      <c r="K237">
        <v>1.93</v>
      </c>
      <c r="L237">
        <v>2.65</v>
      </c>
      <c r="M237">
        <v>19</v>
      </c>
      <c r="N237">
        <v>31</v>
      </c>
      <c r="O237">
        <v>42.1</v>
      </c>
      <c r="P237" t="s">
        <v>242</v>
      </c>
    </row>
    <row r="238" spans="2:16" x14ac:dyDescent="0.25">
      <c r="B238" t="s">
        <v>241</v>
      </c>
      <c r="C238" t="s">
        <v>3</v>
      </c>
      <c r="D238" t="s">
        <v>257</v>
      </c>
      <c r="E238" t="s">
        <v>450</v>
      </c>
      <c r="F238" t="s">
        <v>6</v>
      </c>
      <c r="G238" t="s">
        <v>451</v>
      </c>
      <c r="H238">
        <v>0</v>
      </c>
      <c r="I238">
        <v>-2.4000000000000001E-4</v>
      </c>
      <c r="J238">
        <v>1.65</v>
      </c>
      <c r="K238">
        <v>1.88</v>
      </c>
      <c r="L238">
        <v>2.65</v>
      </c>
      <c r="M238">
        <v>19.5</v>
      </c>
      <c r="N238">
        <v>32</v>
      </c>
      <c r="O238">
        <v>43.2</v>
      </c>
      <c r="P238" t="s">
        <v>242</v>
      </c>
    </row>
    <row r="239" spans="2:16" x14ac:dyDescent="0.25">
      <c r="B239" t="s">
        <v>241</v>
      </c>
      <c r="C239" t="s">
        <v>3</v>
      </c>
      <c r="D239" t="s">
        <v>257</v>
      </c>
      <c r="E239" t="s">
        <v>450</v>
      </c>
      <c r="F239" t="s">
        <v>6</v>
      </c>
      <c r="G239" t="s">
        <v>452</v>
      </c>
      <c r="H239">
        <v>0</v>
      </c>
      <c r="I239">
        <v>0</v>
      </c>
      <c r="J239">
        <v>1.64</v>
      </c>
      <c r="K239">
        <v>1.86</v>
      </c>
      <c r="L239">
        <v>2.64</v>
      </c>
      <c r="M239">
        <v>19.600000000000001</v>
      </c>
      <c r="N239">
        <v>32.5</v>
      </c>
      <c r="O239">
        <v>44.4</v>
      </c>
      <c r="P239" t="s">
        <v>242</v>
      </c>
    </row>
    <row r="240" spans="2:16" x14ac:dyDescent="0.25">
      <c r="B240" t="s">
        <v>241</v>
      </c>
      <c r="C240" t="s">
        <v>3</v>
      </c>
      <c r="D240" t="s">
        <v>257</v>
      </c>
      <c r="E240" t="s">
        <v>453</v>
      </c>
      <c r="F240" t="s">
        <v>6</v>
      </c>
      <c r="G240" t="s">
        <v>454</v>
      </c>
      <c r="H240">
        <v>0</v>
      </c>
      <c r="I240">
        <v>-1.4300000000000001E-4</v>
      </c>
      <c r="J240">
        <v>1.72</v>
      </c>
      <c r="K240">
        <v>1.87</v>
      </c>
      <c r="L240">
        <v>2.52</v>
      </c>
      <c r="M240">
        <v>16.7</v>
      </c>
      <c r="N240">
        <v>25.1</v>
      </c>
      <c r="O240">
        <v>32.700000000000003</v>
      </c>
      <c r="P240" t="s">
        <v>242</v>
      </c>
    </row>
    <row r="241" spans="2:16" x14ac:dyDescent="0.25">
      <c r="B241" t="s">
        <v>241</v>
      </c>
      <c r="C241" t="s">
        <v>3</v>
      </c>
      <c r="D241" t="s">
        <v>257</v>
      </c>
      <c r="E241" t="s">
        <v>453</v>
      </c>
      <c r="F241" t="s">
        <v>6</v>
      </c>
      <c r="G241" t="s">
        <v>455</v>
      </c>
      <c r="H241">
        <v>0</v>
      </c>
      <c r="I241">
        <v>-2.3900000000000001E-4</v>
      </c>
      <c r="J241">
        <v>1.72</v>
      </c>
      <c r="K241">
        <v>1.87</v>
      </c>
      <c r="L241">
        <v>2.52</v>
      </c>
      <c r="M241">
        <v>16.899999999999999</v>
      </c>
      <c r="N241">
        <v>25.6</v>
      </c>
      <c r="O241">
        <v>33.5</v>
      </c>
      <c r="P241" t="s">
        <v>242</v>
      </c>
    </row>
    <row r="242" spans="2:16" x14ac:dyDescent="0.25">
      <c r="B242" t="s">
        <v>241</v>
      </c>
      <c r="C242" t="s">
        <v>3</v>
      </c>
      <c r="D242" t="s">
        <v>257</v>
      </c>
      <c r="E242" t="s">
        <v>456</v>
      </c>
      <c r="F242" t="s">
        <v>6</v>
      </c>
      <c r="G242" t="s">
        <v>457</v>
      </c>
      <c r="H242">
        <v>0</v>
      </c>
      <c r="I242">
        <v>0</v>
      </c>
      <c r="J242">
        <v>1.76</v>
      </c>
      <c r="K242">
        <v>1.74</v>
      </c>
      <c r="L242">
        <v>2.48</v>
      </c>
      <c r="M242">
        <v>19.600000000000001</v>
      </c>
      <c r="N242">
        <v>33.200000000000003</v>
      </c>
      <c r="O242">
        <v>46.1</v>
      </c>
      <c r="P242" t="s">
        <v>242</v>
      </c>
    </row>
    <row r="243" spans="2:16" x14ac:dyDescent="0.25">
      <c r="B243" t="s">
        <v>241</v>
      </c>
      <c r="C243" t="s">
        <v>3</v>
      </c>
      <c r="D243" t="s">
        <v>257</v>
      </c>
      <c r="E243" t="s">
        <v>456</v>
      </c>
      <c r="F243" t="s">
        <v>6</v>
      </c>
      <c r="G243" t="s">
        <v>458</v>
      </c>
      <c r="H243">
        <v>0</v>
      </c>
      <c r="I243">
        <v>0</v>
      </c>
      <c r="J243">
        <v>1.73</v>
      </c>
      <c r="K243">
        <v>1.8</v>
      </c>
      <c r="L243">
        <v>2.34</v>
      </c>
      <c r="M243">
        <v>16.3</v>
      </c>
      <c r="N243">
        <v>24.7</v>
      </c>
      <c r="O243">
        <v>31.5</v>
      </c>
      <c r="P243" t="s">
        <v>242</v>
      </c>
    </row>
    <row r="244" spans="2:16" x14ac:dyDescent="0.25">
      <c r="B244" t="s">
        <v>241</v>
      </c>
      <c r="C244" t="s">
        <v>3</v>
      </c>
      <c r="D244" t="s">
        <v>257</v>
      </c>
      <c r="E244" t="s">
        <v>456</v>
      </c>
      <c r="F244" t="s">
        <v>6</v>
      </c>
      <c r="G244" t="s">
        <v>459</v>
      </c>
      <c r="H244">
        <v>0</v>
      </c>
      <c r="I244">
        <v>0</v>
      </c>
      <c r="J244">
        <v>1.51</v>
      </c>
      <c r="K244">
        <v>1.71</v>
      </c>
      <c r="L244">
        <v>2.4300000000000002</v>
      </c>
      <c r="M244">
        <v>19.600000000000001</v>
      </c>
      <c r="N244">
        <v>33.5</v>
      </c>
      <c r="O244">
        <v>46.7</v>
      </c>
      <c r="P244" t="s">
        <v>242</v>
      </c>
    </row>
    <row r="245" spans="2:16" x14ac:dyDescent="0.25">
      <c r="B245" t="s">
        <v>241</v>
      </c>
      <c r="C245" t="s">
        <v>3</v>
      </c>
      <c r="D245" t="s">
        <v>257</v>
      </c>
      <c r="E245" t="s">
        <v>460</v>
      </c>
      <c r="F245" t="s">
        <v>6</v>
      </c>
      <c r="G245" t="s">
        <v>461</v>
      </c>
      <c r="H245">
        <v>0</v>
      </c>
      <c r="I245">
        <v>0</v>
      </c>
      <c r="J245">
        <v>0.83699999999999997</v>
      </c>
      <c r="K245">
        <v>0.91</v>
      </c>
      <c r="L245">
        <v>1.34</v>
      </c>
      <c r="M245">
        <v>18.7</v>
      </c>
      <c r="N245">
        <v>32.6</v>
      </c>
      <c r="O245">
        <v>45.6</v>
      </c>
      <c r="P245" t="s">
        <v>242</v>
      </c>
    </row>
    <row r="246" spans="2:16" x14ac:dyDescent="0.25">
      <c r="B246" t="s">
        <v>241</v>
      </c>
      <c r="C246" t="s">
        <v>3</v>
      </c>
      <c r="D246" t="s">
        <v>257</v>
      </c>
      <c r="E246" t="s">
        <v>460</v>
      </c>
      <c r="F246" t="s">
        <v>6</v>
      </c>
      <c r="G246" t="s">
        <v>462</v>
      </c>
      <c r="H246">
        <v>0</v>
      </c>
      <c r="I246">
        <v>0</v>
      </c>
      <c r="J246">
        <v>1.65</v>
      </c>
      <c r="K246">
        <v>1.72</v>
      </c>
      <c r="L246">
        <v>2.12</v>
      </c>
      <c r="M246">
        <v>16.600000000000001</v>
      </c>
      <c r="N246">
        <v>25.5</v>
      </c>
      <c r="O246">
        <v>32.5</v>
      </c>
      <c r="P246" t="s">
        <v>242</v>
      </c>
    </row>
    <row r="247" spans="2:16" x14ac:dyDescent="0.25">
      <c r="B247" t="s">
        <v>241</v>
      </c>
      <c r="C247" t="s">
        <v>3</v>
      </c>
      <c r="D247" t="s">
        <v>257</v>
      </c>
      <c r="E247" t="s">
        <v>460</v>
      </c>
      <c r="F247" t="s">
        <v>6</v>
      </c>
      <c r="G247" t="s">
        <v>463</v>
      </c>
      <c r="H247">
        <v>0</v>
      </c>
      <c r="I247">
        <v>0</v>
      </c>
      <c r="J247">
        <v>0.82099999999999995</v>
      </c>
      <c r="K247">
        <v>0.88800000000000001</v>
      </c>
      <c r="L247">
        <v>1.31</v>
      </c>
      <c r="M247">
        <v>18.7</v>
      </c>
      <c r="N247">
        <v>32.9</v>
      </c>
      <c r="O247">
        <v>46.1</v>
      </c>
      <c r="P247" t="s">
        <v>242</v>
      </c>
    </row>
    <row r="248" spans="2:16" x14ac:dyDescent="0.25">
      <c r="B248" t="s">
        <v>241</v>
      </c>
      <c r="C248" t="s">
        <v>3</v>
      </c>
      <c r="D248" t="s">
        <v>257</v>
      </c>
      <c r="E248" t="s">
        <v>460</v>
      </c>
      <c r="F248" t="s">
        <v>6</v>
      </c>
      <c r="G248" t="s">
        <v>464</v>
      </c>
      <c r="H248">
        <v>0</v>
      </c>
      <c r="I248">
        <v>0</v>
      </c>
      <c r="J248">
        <v>1.67</v>
      </c>
      <c r="K248">
        <v>1.75</v>
      </c>
      <c r="L248">
        <v>2.16</v>
      </c>
      <c r="M248">
        <v>16.5</v>
      </c>
      <c r="N248">
        <v>24.8</v>
      </c>
      <c r="O248">
        <v>31</v>
      </c>
      <c r="P248" t="s">
        <v>242</v>
      </c>
    </row>
    <row r="249" spans="2:16" x14ac:dyDescent="0.25">
      <c r="B249" t="s">
        <v>241</v>
      </c>
      <c r="C249" t="s">
        <v>3</v>
      </c>
      <c r="D249" t="s">
        <v>257</v>
      </c>
      <c r="E249" t="s">
        <v>465</v>
      </c>
      <c r="F249" t="s">
        <v>6</v>
      </c>
      <c r="G249" t="s">
        <v>466</v>
      </c>
      <c r="H249">
        <v>0</v>
      </c>
      <c r="I249">
        <v>0</v>
      </c>
      <c r="J249">
        <v>1.62</v>
      </c>
      <c r="K249">
        <v>1.77</v>
      </c>
      <c r="L249">
        <v>2.44</v>
      </c>
      <c r="M249">
        <v>17.8</v>
      </c>
      <c r="N249">
        <v>28.1</v>
      </c>
      <c r="O249">
        <v>37.700000000000003</v>
      </c>
      <c r="P249" t="s">
        <v>242</v>
      </c>
    </row>
    <row r="250" spans="2:16" x14ac:dyDescent="0.25">
      <c r="B250" t="s">
        <v>241</v>
      </c>
      <c r="C250" t="s">
        <v>3</v>
      </c>
      <c r="D250" t="s">
        <v>257</v>
      </c>
      <c r="E250" t="s">
        <v>465</v>
      </c>
      <c r="F250" t="s">
        <v>6</v>
      </c>
      <c r="G250" t="s">
        <v>467</v>
      </c>
      <c r="H250">
        <v>0</v>
      </c>
      <c r="I250">
        <v>0</v>
      </c>
      <c r="J250">
        <v>1.61</v>
      </c>
      <c r="K250">
        <v>1.77</v>
      </c>
      <c r="L250">
        <v>2.4500000000000002</v>
      </c>
      <c r="M250">
        <v>18</v>
      </c>
      <c r="N250">
        <v>28.7</v>
      </c>
      <c r="O250">
        <v>38.5</v>
      </c>
      <c r="P250" t="s">
        <v>242</v>
      </c>
    </row>
    <row r="251" spans="2:16" x14ac:dyDescent="0.25">
      <c r="B251" t="s">
        <v>241</v>
      </c>
      <c r="C251" t="s">
        <v>3</v>
      </c>
      <c r="D251" t="s">
        <v>257</v>
      </c>
      <c r="E251" t="s">
        <v>468</v>
      </c>
      <c r="F251" t="s">
        <v>6</v>
      </c>
      <c r="G251" t="s">
        <v>469</v>
      </c>
      <c r="H251">
        <v>0</v>
      </c>
      <c r="I251">
        <v>-3.0200000000000002E-4</v>
      </c>
      <c r="J251">
        <v>1.29</v>
      </c>
      <c r="K251">
        <v>1.5</v>
      </c>
      <c r="L251">
        <v>2.29</v>
      </c>
      <c r="M251">
        <v>20.9</v>
      </c>
      <c r="N251">
        <v>37.1</v>
      </c>
      <c r="O251">
        <v>52.7</v>
      </c>
      <c r="P251" t="s">
        <v>242</v>
      </c>
    </row>
    <row r="252" spans="2:16" x14ac:dyDescent="0.25">
      <c r="B252" t="s">
        <v>241</v>
      </c>
      <c r="C252" t="s">
        <v>3</v>
      </c>
      <c r="D252" t="s">
        <v>257</v>
      </c>
      <c r="E252" t="s">
        <v>468</v>
      </c>
      <c r="F252" t="s">
        <v>6</v>
      </c>
      <c r="G252" t="s">
        <v>470</v>
      </c>
      <c r="H252">
        <v>0</v>
      </c>
      <c r="I252">
        <v>-1.02E-4</v>
      </c>
      <c r="J252">
        <v>1.46</v>
      </c>
      <c r="K252">
        <v>1.59</v>
      </c>
      <c r="L252">
        <v>2.1800000000000002</v>
      </c>
      <c r="M252">
        <v>17.100000000000001</v>
      </c>
      <c r="N252">
        <v>26.5</v>
      </c>
      <c r="O252">
        <v>33.700000000000003</v>
      </c>
      <c r="P252" t="s">
        <v>242</v>
      </c>
    </row>
    <row r="253" spans="2:16" x14ac:dyDescent="0.25">
      <c r="B253" t="s">
        <v>241</v>
      </c>
      <c r="C253" t="s">
        <v>3</v>
      </c>
      <c r="D253" t="s">
        <v>257</v>
      </c>
      <c r="E253" t="s">
        <v>471</v>
      </c>
      <c r="F253" t="s">
        <v>6</v>
      </c>
      <c r="G253" t="s">
        <v>472</v>
      </c>
      <c r="H253">
        <v>0</v>
      </c>
      <c r="I253">
        <v>0</v>
      </c>
      <c r="J253">
        <v>0.85399999999999998</v>
      </c>
      <c r="K253">
        <v>0.995</v>
      </c>
      <c r="L253">
        <v>1.57</v>
      </c>
      <c r="M253">
        <v>20.8</v>
      </c>
      <c r="N253">
        <v>36.1</v>
      </c>
      <c r="O253">
        <v>50.7</v>
      </c>
      <c r="P253" t="s">
        <v>242</v>
      </c>
    </row>
    <row r="254" spans="2:16" x14ac:dyDescent="0.25">
      <c r="B254" t="s">
        <v>241</v>
      </c>
      <c r="C254" t="s">
        <v>3</v>
      </c>
      <c r="D254" t="s">
        <v>257</v>
      </c>
      <c r="E254" t="s">
        <v>471</v>
      </c>
      <c r="F254" t="s">
        <v>6</v>
      </c>
      <c r="G254" t="s">
        <v>473</v>
      </c>
      <c r="H254">
        <v>0</v>
      </c>
      <c r="I254">
        <v>0</v>
      </c>
      <c r="J254">
        <v>1.2</v>
      </c>
      <c r="K254">
        <v>1.28</v>
      </c>
      <c r="L254">
        <v>1.71</v>
      </c>
      <c r="M254">
        <v>17.600000000000001</v>
      </c>
      <c r="N254">
        <v>28.1</v>
      </c>
      <c r="O254">
        <v>36.700000000000003</v>
      </c>
      <c r="P254" t="s">
        <v>242</v>
      </c>
    </row>
    <row r="255" spans="2:16" x14ac:dyDescent="0.25">
      <c r="B255" t="s">
        <v>241</v>
      </c>
      <c r="C255" t="s">
        <v>3</v>
      </c>
      <c r="D255" t="s">
        <v>257</v>
      </c>
      <c r="E255" t="s">
        <v>471</v>
      </c>
      <c r="F255" t="s">
        <v>6</v>
      </c>
      <c r="G255" t="s">
        <v>474</v>
      </c>
      <c r="H255">
        <v>0</v>
      </c>
      <c r="I255">
        <v>-3.8099999999999999E-4</v>
      </c>
      <c r="J255">
        <v>0.83199999999999996</v>
      </c>
      <c r="K255">
        <v>0.96199999999999997</v>
      </c>
      <c r="L255">
        <v>1.53</v>
      </c>
      <c r="M255">
        <v>20.3</v>
      </c>
      <c r="N255">
        <v>36.299999999999997</v>
      </c>
      <c r="O255">
        <v>51.2</v>
      </c>
      <c r="P255" t="s">
        <v>242</v>
      </c>
    </row>
    <row r="256" spans="2:16" x14ac:dyDescent="0.25">
      <c r="B256" t="s">
        <v>241</v>
      </c>
      <c r="C256" t="s">
        <v>3</v>
      </c>
      <c r="D256" t="s">
        <v>257</v>
      </c>
      <c r="E256" t="s">
        <v>471</v>
      </c>
      <c r="F256" t="s">
        <v>6</v>
      </c>
      <c r="G256" t="s">
        <v>475</v>
      </c>
      <c r="H256">
        <v>0</v>
      </c>
      <c r="I256">
        <v>0</v>
      </c>
      <c r="J256">
        <v>1.21</v>
      </c>
      <c r="K256">
        <v>1.28</v>
      </c>
      <c r="L256">
        <v>1.72</v>
      </c>
      <c r="M256">
        <v>17.2</v>
      </c>
      <c r="N256">
        <v>27.2</v>
      </c>
      <c r="O256">
        <v>34.799999999999997</v>
      </c>
      <c r="P256" t="s">
        <v>242</v>
      </c>
    </row>
    <row r="257" spans="2:16" x14ac:dyDescent="0.25">
      <c r="B257" t="s">
        <v>241</v>
      </c>
      <c r="C257" t="s">
        <v>3</v>
      </c>
      <c r="D257" t="s">
        <v>257</v>
      </c>
      <c r="E257" t="s">
        <v>476</v>
      </c>
      <c r="F257" t="s">
        <v>6</v>
      </c>
      <c r="G257" t="s">
        <v>477</v>
      </c>
      <c r="H257">
        <v>0</v>
      </c>
      <c r="I257">
        <v>-1.7799999999999999E-4</v>
      </c>
      <c r="J257">
        <v>1.63</v>
      </c>
      <c r="K257">
        <v>1.82</v>
      </c>
      <c r="L257">
        <v>2.5499999999999998</v>
      </c>
      <c r="M257">
        <v>19.7</v>
      </c>
      <c r="N257">
        <v>33</v>
      </c>
      <c r="O257">
        <v>45.5</v>
      </c>
      <c r="P257" t="s">
        <v>242</v>
      </c>
    </row>
    <row r="258" spans="2:16" x14ac:dyDescent="0.25">
      <c r="B258" t="s">
        <v>241</v>
      </c>
      <c r="C258" t="s">
        <v>3</v>
      </c>
      <c r="D258" t="s">
        <v>257</v>
      </c>
      <c r="E258" t="s">
        <v>476</v>
      </c>
      <c r="F258" t="s">
        <v>6</v>
      </c>
      <c r="G258" t="s">
        <v>478</v>
      </c>
      <c r="H258">
        <v>0</v>
      </c>
      <c r="I258">
        <v>0</v>
      </c>
      <c r="J258">
        <v>1.79</v>
      </c>
      <c r="K258">
        <v>1.9</v>
      </c>
      <c r="L258">
        <v>2.46</v>
      </c>
      <c r="M258">
        <v>16.600000000000001</v>
      </c>
      <c r="N258">
        <v>24.7</v>
      </c>
      <c r="O258">
        <v>31.1</v>
      </c>
      <c r="P258" t="s">
        <v>242</v>
      </c>
    </row>
    <row r="259" spans="2:16" x14ac:dyDescent="0.25">
      <c r="B259" t="s">
        <v>241</v>
      </c>
      <c r="C259" t="s">
        <v>3</v>
      </c>
      <c r="D259" t="s">
        <v>257</v>
      </c>
      <c r="E259" t="s">
        <v>476</v>
      </c>
      <c r="F259" t="s">
        <v>6</v>
      </c>
      <c r="G259" t="s">
        <v>479</v>
      </c>
      <c r="H259">
        <v>0</v>
      </c>
      <c r="I259">
        <v>-2.3000000000000001E-4</v>
      </c>
      <c r="J259">
        <v>1.62</v>
      </c>
      <c r="K259">
        <v>1.82</v>
      </c>
      <c r="L259">
        <v>2.56</v>
      </c>
      <c r="M259">
        <v>19.899999999999999</v>
      </c>
      <c r="N259">
        <v>33.6</v>
      </c>
      <c r="O259">
        <v>46.4</v>
      </c>
      <c r="P259" t="s">
        <v>242</v>
      </c>
    </row>
    <row r="260" spans="2:16" x14ac:dyDescent="0.25">
      <c r="B260" t="s">
        <v>241</v>
      </c>
      <c r="C260" t="s">
        <v>3</v>
      </c>
      <c r="D260" t="s">
        <v>257</v>
      </c>
      <c r="E260" t="s">
        <v>480</v>
      </c>
      <c r="F260" t="s">
        <v>6</v>
      </c>
      <c r="G260" t="s">
        <v>481</v>
      </c>
      <c r="H260">
        <v>0</v>
      </c>
      <c r="I260">
        <v>0</v>
      </c>
      <c r="J260">
        <v>1.1299999999999999</v>
      </c>
      <c r="K260">
        <v>1.31</v>
      </c>
      <c r="L260">
        <v>2.0299999999999998</v>
      </c>
      <c r="M260">
        <v>20</v>
      </c>
      <c r="N260">
        <v>35.200000000000003</v>
      </c>
      <c r="O260">
        <v>49.7</v>
      </c>
      <c r="P260" t="s">
        <v>242</v>
      </c>
    </row>
    <row r="261" spans="2:16" x14ac:dyDescent="0.25">
      <c r="B261" t="s">
        <v>241</v>
      </c>
      <c r="C261" t="s">
        <v>3</v>
      </c>
      <c r="D261" t="s">
        <v>257</v>
      </c>
      <c r="E261" t="s">
        <v>480</v>
      </c>
      <c r="F261" t="s">
        <v>6</v>
      </c>
      <c r="G261" t="s">
        <v>482</v>
      </c>
      <c r="H261">
        <v>0</v>
      </c>
      <c r="I261">
        <v>0</v>
      </c>
      <c r="J261">
        <v>1.4</v>
      </c>
      <c r="K261">
        <v>1.51</v>
      </c>
      <c r="L261">
        <v>2.0699999999999998</v>
      </c>
      <c r="M261">
        <v>17.100000000000001</v>
      </c>
      <c r="N261">
        <v>27.2</v>
      </c>
      <c r="O261">
        <v>35.6</v>
      </c>
      <c r="P261" t="s">
        <v>242</v>
      </c>
    </row>
    <row r="262" spans="2:16" x14ac:dyDescent="0.25">
      <c r="B262" t="s">
        <v>241</v>
      </c>
      <c r="C262" t="s">
        <v>3</v>
      </c>
      <c r="D262" t="s">
        <v>257</v>
      </c>
      <c r="E262" t="s">
        <v>480</v>
      </c>
      <c r="F262" t="s">
        <v>6</v>
      </c>
      <c r="G262" t="s">
        <v>483</v>
      </c>
      <c r="H262">
        <v>0</v>
      </c>
      <c r="I262">
        <v>0</v>
      </c>
      <c r="J262">
        <v>1.1299999999999999</v>
      </c>
      <c r="K262">
        <v>1.3</v>
      </c>
      <c r="L262">
        <v>2.02</v>
      </c>
      <c r="M262">
        <v>20.2</v>
      </c>
      <c r="N262">
        <v>35.700000000000003</v>
      </c>
      <c r="O262">
        <v>50.6</v>
      </c>
      <c r="P262" t="s">
        <v>242</v>
      </c>
    </row>
    <row r="263" spans="2:16" x14ac:dyDescent="0.25">
      <c r="B263" t="s">
        <v>241</v>
      </c>
      <c r="C263" t="s">
        <v>3</v>
      </c>
      <c r="D263" t="s">
        <v>257</v>
      </c>
      <c r="E263" t="s">
        <v>480</v>
      </c>
      <c r="F263" t="s">
        <v>6</v>
      </c>
      <c r="G263" t="s">
        <v>484</v>
      </c>
      <c r="H263">
        <v>0</v>
      </c>
      <c r="I263">
        <v>-3.8000000000000002E-4</v>
      </c>
      <c r="J263">
        <v>1.41</v>
      </c>
      <c r="K263">
        <v>1.52</v>
      </c>
      <c r="L263">
        <v>2.0699999999999998</v>
      </c>
      <c r="M263">
        <v>16.8</v>
      </c>
      <c r="N263">
        <v>26</v>
      </c>
      <c r="O263">
        <v>33</v>
      </c>
      <c r="P263" t="s">
        <v>242</v>
      </c>
    </row>
    <row r="264" spans="2:16" x14ac:dyDescent="0.25">
      <c r="B264" t="s">
        <v>241</v>
      </c>
      <c r="C264" t="s">
        <v>3</v>
      </c>
      <c r="D264" t="s">
        <v>257</v>
      </c>
      <c r="E264" t="s">
        <v>485</v>
      </c>
      <c r="F264" t="s">
        <v>6</v>
      </c>
      <c r="G264" t="s">
        <v>486</v>
      </c>
      <c r="H264">
        <v>0</v>
      </c>
      <c r="I264">
        <v>0</v>
      </c>
      <c r="J264">
        <v>-5.13</v>
      </c>
      <c r="K264">
        <v>-5.63</v>
      </c>
      <c r="L264">
        <v>-6.13</v>
      </c>
      <c r="M264">
        <v>10.8</v>
      </c>
      <c r="N264">
        <v>26.3</v>
      </c>
      <c r="O264">
        <v>41.7</v>
      </c>
      <c r="P264" t="s">
        <v>242</v>
      </c>
    </row>
    <row r="265" spans="2:16" x14ac:dyDescent="0.25">
      <c r="B265" t="s">
        <v>241</v>
      </c>
      <c r="C265" t="s">
        <v>3</v>
      </c>
      <c r="D265" t="s">
        <v>257</v>
      </c>
      <c r="E265" t="s">
        <v>485</v>
      </c>
      <c r="F265" t="s">
        <v>6</v>
      </c>
      <c r="G265" t="s">
        <v>487</v>
      </c>
      <c r="H265">
        <v>0</v>
      </c>
      <c r="I265">
        <v>0</v>
      </c>
      <c r="J265">
        <v>-5.01</v>
      </c>
      <c r="K265">
        <v>-5.45</v>
      </c>
      <c r="L265">
        <v>-5.94</v>
      </c>
      <c r="M265">
        <v>10.9</v>
      </c>
      <c r="N265">
        <v>26.2</v>
      </c>
      <c r="O265">
        <v>41.5</v>
      </c>
      <c r="P265" t="s">
        <v>242</v>
      </c>
    </row>
    <row r="266" spans="2:16" x14ac:dyDescent="0.25">
      <c r="B266" t="s">
        <v>241</v>
      </c>
      <c r="C266" t="s">
        <v>3</v>
      </c>
      <c r="D266" t="s">
        <v>488</v>
      </c>
      <c r="E266" t="s">
        <v>489</v>
      </c>
      <c r="F266" t="s">
        <v>6</v>
      </c>
      <c r="G266" t="s">
        <v>490</v>
      </c>
      <c r="H266">
        <v>0</v>
      </c>
      <c r="I266">
        <v>0</v>
      </c>
      <c r="J266">
        <v>0.26400000000000001</v>
      </c>
      <c r="K266">
        <v>0.29199999999999998</v>
      </c>
      <c r="L266">
        <v>0.62</v>
      </c>
      <c r="M266">
        <v>14.4</v>
      </c>
      <c r="N266">
        <v>24.8</v>
      </c>
      <c r="O266">
        <v>34.5</v>
      </c>
      <c r="P266" t="s">
        <v>242</v>
      </c>
    </row>
    <row r="267" spans="2:16" x14ac:dyDescent="0.25">
      <c r="B267" t="s">
        <v>241</v>
      </c>
      <c r="C267" t="s">
        <v>3</v>
      </c>
      <c r="D267" t="s">
        <v>488</v>
      </c>
      <c r="E267" t="s">
        <v>489</v>
      </c>
      <c r="F267" t="s">
        <v>6</v>
      </c>
      <c r="G267" t="s">
        <v>491</v>
      </c>
      <c r="H267">
        <v>0</v>
      </c>
      <c r="I267">
        <v>0</v>
      </c>
      <c r="J267">
        <v>0.254</v>
      </c>
      <c r="K267">
        <v>0.22800000000000001</v>
      </c>
      <c r="L267">
        <v>0.52800000000000002</v>
      </c>
      <c r="M267">
        <v>14.3</v>
      </c>
      <c r="N267">
        <v>24.8</v>
      </c>
      <c r="O267">
        <v>34.700000000000003</v>
      </c>
      <c r="P267" t="s">
        <v>242</v>
      </c>
    </row>
    <row r="268" spans="2:16" x14ac:dyDescent="0.25">
      <c r="B268" t="s">
        <v>241</v>
      </c>
      <c r="C268" t="s">
        <v>3</v>
      </c>
      <c r="D268" t="s">
        <v>488</v>
      </c>
      <c r="E268" t="s">
        <v>492</v>
      </c>
      <c r="F268" t="s">
        <v>6</v>
      </c>
      <c r="G268" t="s">
        <v>493</v>
      </c>
      <c r="H268">
        <v>0</v>
      </c>
      <c r="I268">
        <v>0</v>
      </c>
      <c r="J268">
        <v>0.80300000000000005</v>
      </c>
      <c r="K268">
        <v>0.874</v>
      </c>
      <c r="L268">
        <v>1.41</v>
      </c>
      <c r="M268">
        <v>15.8</v>
      </c>
      <c r="N268">
        <v>27.9</v>
      </c>
      <c r="O268">
        <v>39.799999999999997</v>
      </c>
      <c r="P268" t="s">
        <v>242</v>
      </c>
    </row>
    <row r="269" spans="2:16" x14ac:dyDescent="0.25">
      <c r="B269" t="s">
        <v>241</v>
      </c>
      <c r="C269" t="s">
        <v>3</v>
      </c>
      <c r="D269" t="s">
        <v>488</v>
      </c>
      <c r="E269" t="s">
        <v>492</v>
      </c>
      <c r="F269" t="s">
        <v>6</v>
      </c>
      <c r="G269" t="s">
        <v>494</v>
      </c>
      <c r="H269">
        <v>0</v>
      </c>
      <c r="I269">
        <v>0</v>
      </c>
      <c r="J269">
        <v>1.32</v>
      </c>
      <c r="K269">
        <v>1.4</v>
      </c>
      <c r="L269">
        <v>1.92</v>
      </c>
      <c r="M269">
        <v>15.6</v>
      </c>
      <c r="N269">
        <v>25.3</v>
      </c>
      <c r="O269">
        <v>34.1</v>
      </c>
      <c r="P269" t="s">
        <v>242</v>
      </c>
    </row>
    <row r="270" spans="2:16" x14ac:dyDescent="0.25">
      <c r="B270" t="s">
        <v>241</v>
      </c>
      <c r="C270" t="s">
        <v>3</v>
      </c>
      <c r="D270" t="s">
        <v>488</v>
      </c>
      <c r="E270" t="s">
        <v>492</v>
      </c>
      <c r="F270" t="s">
        <v>6</v>
      </c>
      <c r="G270" t="s">
        <v>495</v>
      </c>
      <c r="H270">
        <v>0</v>
      </c>
      <c r="I270">
        <v>-1.45E-4</v>
      </c>
      <c r="J270">
        <v>0.81100000000000005</v>
      </c>
      <c r="K270">
        <v>0.86699999999999999</v>
      </c>
      <c r="L270">
        <v>1.39</v>
      </c>
      <c r="M270">
        <v>15.8</v>
      </c>
      <c r="N270">
        <v>28</v>
      </c>
      <c r="O270">
        <v>40.299999999999997</v>
      </c>
      <c r="P270" t="s">
        <v>242</v>
      </c>
    </row>
    <row r="271" spans="2:16" x14ac:dyDescent="0.25">
      <c r="B271" t="s">
        <v>241</v>
      </c>
      <c r="C271" t="s">
        <v>3</v>
      </c>
      <c r="D271" t="s">
        <v>488</v>
      </c>
      <c r="E271" t="s">
        <v>492</v>
      </c>
      <c r="F271" t="s">
        <v>6</v>
      </c>
      <c r="G271" t="s">
        <v>496</v>
      </c>
      <c r="H271">
        <v>0</v>
      </c>
      <c r="I271">
        <v>-3.1399999999999999E-4</v>
      </c>
      <c r="J271">
        <v>1.33</v>
      </c>
      <c r="K271">
        <v>1.41</v>
      </c>
      <c r="L271">
        <v>1.93</v>
      </c>
      <c r="M271">
        <v>15.5</v>
      </c>
      <c r="N271">
        <v>25.1</v>
      </c>
      <c r="O271">
        <v>33.700000000000003</v>
      </c>
      <c r="P271" t="s">
        <v>242</v>
      </c>
    </row>
    <row r="272" spans="2:16" x14ac:dyDescent="0.25">
      <c r="B272" t="s">
        <v>241</v>
      </c>
      <c r="C272" t="s">
        <v>3</v>
      </c>
      <c r="D272" t="s">
        <v>488</v>
      </c>
      <c r="E272" t="s">
        <v>497</v>
      </c>
      <c r="F272" t="s">
        <v>6</v>
      </c>
      <c r="G272" t="s">
        <v>498</v>
      </c>
      <c r="H272">
        <v>0</v>
      </c>
      <c r="I272">
        <v>0</v>
      </c>
      <c r="J272">
        <v>0.94399999999999995</v>
      </c>
      <c r="K272">
        <v>1.04</v>
      </c>
      <c r="L272">
        <v>1.65</v>
      </c>
      <c r="M272">
        <v>16.7</v>
      </c>
      <c r="N272">
        <v>30.4</v>
      </c>
      <c r="O272">
        <v>44.6</v>
      </c>
      <c r="P272" t="s">
        <v>242</v>
      </c>
    </row>
    <row r="273" spans="2:16" x14ac:dyDescent="0.25">
      <c r="B273" t="s">
        <v>241</v>
      </c>
      <c r="C273" t="s">
        <v>3</v>
      </c>
      <c r="D273" t="s">
        <v>488</v>
      </c>
      <c r="E273" t="s">
        <v>497</v>
      </c>
      <c r="F273" t="s">
        <v>6</v>
      </c>
      <c r="G273" t="s">
        <v>499</v>
      </c>
      <c r="H273">
        <v>0</v>
      </c>
      <c r="I273">
        <v>-1.2400000000000001E-4</v>
      </c>
      <c r="J273">
        <v>1.39</v>
      </c>
      <c r="K273">
        <v>1.5</v>
      </c>
      <c r="L273">
        <v>2.1</v>
      </c>
      <c r="M273">
        <v>16.399999999999999</v>
      </c>
      <c r="N273">
        <v>27.4</v>
      </c>
      <c r="O273">
        <v>37.6</v>
      </c>
      <c r="P273" t="s">
        <v>242</v>
      </c>
    </row>
    <row r="274" spans="2:16" x14ac:dyDescent="0.25">
      <c r="B274" t="s">
        <v>241</v>
      </c>
      <c r="C274" t="s">
        <v>3</v>
      </c>
      <c r="D274" t="s">
        <v>488</v>
      </c>
      <c r="E274" t="s">
        <v>497</v>
      </c>
      <c r="F274" t="s">
        <v>6</v>
      </c>
      <c r="G274" t="s">
        <v>500</v>
      </c>
      <c r="H274">
        <v>0</v>
      </c>
      <c r="I274">
        <v>0</v>
      </c>
      <c r="J274">
        <v>0.94399999999999995</v>
      </c>
      <c r="K274">
        <v>1.04</v>
      </c>
      <c r="L274">
        <v>1.65</v>
      </c>
      <c r="M274">
        <v>16.7</v>
      </c>
      <c r="N274">
        <v>30.4</v>
      </c>
      <c r="O274">
        <v>44.6</v>
      </c>
      <c r="P274" t="s">
        <v>242</v>
      </c>
    </row>
    <row r="275" spans="2:16" x14ac:dyDescent="0.25">
      <c r="B275" t="s">
        <v>241</v>
      </c>
      <c r="C275" t="s">
        <v>3</v>
      </c>
      <c r="D275" t="s">
        <v>488</v>
      </c>
      <c r="E275" t="s">
        <v>501</v>
      </c>
      <c r="F275" t="s">
        <v>6</v>
      </c>
      <c r="G275" t="s">
        <v>502</v>
      </c>
      <c r="H275">
        <v>0</v>
      </c>
      <c r="I275">
        <v>0</v>
      </c>
      <c r="J275">
        <v>0.316</v>
      </c>
      <c r="K275">
        <v>0.183</v>
      </c>
      <c r="L275">
        <v>0.50600000000000001</v>
      </c>
      <c r="M275">
        <v>12.8</v>
      </c>
      <c r="N275">
        <v>21.5</v>
      </c>
      <c r="O275">
        <v>30</v>
      </c>
      <c r="P275" t="s">
        <v>242</v>
      </c>
    </row>
    <row r="276" spans="2:16" x14ac:dyDescent="0.25">
      <c r="B276" t="s">
        <v>241</v>
      </c>
      <c r="C276" t="s">
        <v>3</v>
      </c>
      <c r="D276" t="s">
        <v>488</v>
      </c>
      <c r="E276" t="s">
        <v>503</v>
      </c>
      <c r="F276" t="s">
        <v>6</v>
      </c>
      <c r="G276" t="s">
        <v>504</v>
      </c>
      <c r="H276">
        <v>0</v>
      </c>
      <c r="I276">
        <v>0</v>
      </c>
      <c r="J276">
        <v>1.62</v>
      </c>
      <c r="K276">
        <v>1.66</v>
      </c>
      <c r="L276">
        <v>2.0699999999999998</v>
      </c>
      <c r="M276">
        <v>15.2</v>
      </c>
      <c r="N276">
        <v>24.6</v>
      </c>
      <c r="O276">
        <v>33.5</v>
      </c>
      <c r="P276" t="s">
        <v>242</v>
      </c>
    </row>
    <row r="277" spans="2:16" x14ac:dyDescent="0.25">
      <c r="B277" t="s">
        <v>241</v>
      </c>
      <c r="C277" t="s">
        <v>3</v>
      </c>
      <c r="D277" t="s">
        <v>488</v>
      </c>
      <c r="E277" t="s">
        <v>505</v>
      </c>
      <c r="F277" t="s">
        <v>6</v>
      </c>
      <c r="G277" t="s">
        <v>506</v>
      </c>
      <c r="H277">
        <v>0</v>
      </c>
      <c r="I277">
        <v>-3.0400000000000002E-4</v>
      </c>
      <c r="J277">
        <v>0.35899999999999999</v>
      </c>
      <c r="K277">
        <v>0.441</v>
      </c>
      <c r="L277">
        <v>1.01</v>
      </c>
      <c r="M277">
        <v>16.2</v>
      </c>
      <c r="N277">
        <v>30</v>
      </c>
      <c r="O277">
        <v>44.4</v>
      </c>
      <c r="P277" t="s">
        <v>242</v>
      </c>
    </row>
    <row r="278" spans="2:16" x14ac:dyDescent="0.25">
      <c r="B278" t="s">
        <v>241</v>
      </c>
      <c r="C278" t="s">
        <v>3</v>
      </c>
      <c r="D278" t="s">
        <v>488</v>
      </c>
      <c r="E278" t="s">
        <v>505</v>
      </c>
      <c r="F278" t="s">
        <v>6</v>
      </c>
      <c r="G278" t="s">
        <v>507</v>
      </c>
      <c r="H278">
        <v>0</v>
      </c>
      <c r="I278">
        <v>0</v>
      </c>
      <c r="J278">
        <v>0.94799999999999995</v>
      </c>
      <c r="K278">
        <v>1.04</v>
      </c>
      <c r="L278">
        <v>1.58</v>
      </c>
      <c r="M278">
        <v>15.9</v>
      </c>
      <c r="N278">
        <v>27</v>
      </c>
      <c r="O278">
        <v>37.4</v>
      </c>
      <c r="P278" t="s">
        <v>242</v>
      </c>
    </row>
    <row r="279" spans="2:16" x14ac:dyDescent="0.25">
      <c r="B279" t="s">
        <v>241</v>
      </c>
      <c r="C279" t="s">
        <v>3</v>
      </c>
      <c r="D279" t="s">
        <v>488</v>
      </c>
      <c r="E279" t="s">
        <v>505</v>
      </c>
      <c r="F279" t="s">
        <v>6</v>
      </c>
      <c r="G279" t="s">
        <v>508</v>
      </c>
      <c r="H279">
        <v>0</v>
      </c>
      <c r="I279">
        <v>0</v>
      </c>
      <c r="J279">
        <v>0.35199999999999998</v>
      </c>
      <c r="K279">
        <v>0.39900000000000002</v>
      </c>
      <c r="L279">
        <v>0.92800000000000005</v>
      </c>
      <c r="M279">
        <v>16</v>
      </c>
      <c r="N279">
        <v>29.7</v>
      </c>
      <c r="O279">
        <v>44</v>
      </c>
      <c r="P279" t="s">
        <v>242</v>
      </c>
    </row>
    <row r="280" spans="2:16" x14ac:dyDescent="0.25">
      <c r="B280" t="s">
        <v>241</v>
      </c>
      <c r="C280" t="s">
        <v>3</v>
      </c>
      <c r="D280" t="s">
        <v>488</v>
      </c>
      <c r="E280" t="s">
        <v>505</v>
      </c>
      <c r="F280" t="s">
        <v>6</v>
      </c>
      <c r="G280" t="s">
        <v>509</v>
      </c>
      <c r="H280">
        <v>0</v>
      </c>
      <c r="I280">
        <v>-1.73E-4</v>
      </c>
      <c r="J280">
        <v>0.95799999999999996</v>
      </c>
      <c r="K280">
        <v>1.05</v>
      </c>
      <c r="L280">
        <v>1.59</v>
      </c>
      <c r="M280">
        <v>15.9</v>
      </c>
      <c r="N280">
        <v>26.8</v>
      </c>
      <c r="O280">
        <v>37</v>
      </c>
      <c r="P280" t="s">
        <v>242</v>
      </c>
    </row>
    <row r="281" spans="2:16" x14ac:dyDescent="0.25">
      <c r="B281" t="s">
        <v>241</v>
      </c>
      <c r="C281" t="s">
        <v>3</v>
      </c>
      <c r="D281" t="s">
        <v>488</v>
      </c>
      <c r="E281" t="s">
        <v>510</v>
      </c>
      <c r="F281" t="s">
        <v>6</v>
      </c>
      <c r="G281" t="s">
        <v>511</v>
      </c>
      <c r="H281">
        <v>0</v>
      </c>
      <c r="I281">
        <v>-1.0399999999999999E-4</v>
      </c>
      <c r="J281">
        <v>-7.8399999999999997E-3</v>
      </c>
      <c r="K281">
        <v>-4.9099999999999998E-2</v>
      </c>
      <c r="L281">
        <v>0.223</v>
      </c>
      <c r="M281">
        <v>15</v>
      </c>
      <c r="N281">
        <v>25.2</v>
      </c>
      <c r="O281">
        <v>35.5</v>
      </c>
      <c r="P281" t="s">
        <v>242</v>
      </c>
    </row>
    <row r="282" spans="2:16" x14ac:dyDescent="0.25">
      <c r="B282" t="s">
        <v>241</v>
      </c>
      <c r="C282" t="s">
        <v>3</v>
      </c>
      <c r="D282" t="s">
        <v>488</v>
      </c>
      <c r="E282" t="s">
        <v>510</v>
      </c>
      <c r="F282" t="s">
        <v>6</v>
      </c>
      <c r="G282" t="s">
        <v>512</v>
      </c>
      <c r="H282">
        <v>0</v>
      </c>
      <c r="I282">
        <v>0</v>
      </c>
      <c r="J282">
        <v>-2.9499999999999998E-2</v>
      </c>
      <c r="K282">
        <v>-8.5300000000000001E-2</v>
      </c>
      <c r="L282">
        <v>0.17599999999999999</v>
      </c>
      <c r="M282">
        <v>14.1</v>
      </c>
      <c r="N282">
        <v>25.1</v>
      </c>
      <c r="O282">
        <v>35.299999999999997</v>
      </c>
      <c r="P282" t="s">
        <v>242</v>
      </c>
    </row>
    <row r="283" spans="2:16" x14ac:dyDescent="0.25">
      <c r="B283" t="s">
        <v>241</v>
      </c>
      <c r="C283" t="s">
        <v>3</v>
      </c>
      <c r="D283" t="s">
        <v>488</v>
      </c>
      <c r="E283" t="s">
        <v>513</v>
      </c>
      <c r="F283" t="s">
        <v>6</v>
      </c>
      <c r="G283" t="s">
        <v>514</v>
      </c>
      <c r="H283">
        <v>0</v>
      </c>
      <c r="I283">
        <v>-4.2400000000000001E-4</v>
      </c>
      <c r="J283">
        <v>0.64300000000000002</v>
      </c>
      <c r="K283">
        <v>0.71099999999999997</v>
      </c>
      <c r="L283">
        <v>1.27</v>
      </c>
      <c r="M283">
        <v>16.100000000000001</v>
      </c>
      <c r="N283">
        <v>29.5</v>
      </c>
      <c r="O283">
        <v>43.2</v>
      </c>
      <c r="P283" t="s">
        <v>242</v>
      </c>
    </row>
    <row r="284" spans="2:16" x14ac:dyDescent="0.25">
      <c r="B284" t="s">
        <v>241</v>
      </c>
      <c r="C284" t="s">
        <v>3</v>
      </c>
      <c r="D284" t="s">
        <v>488</v>
      </c>
      <c r="E284" t="s">
        <v>515</v>
      </c>
      <c r="F284" t="s">
        <v>6</v>
      </c>
      <c r="G284" t="s">
        <v>516</v>
      </c>
      <c r="H284">
        <v>0</v>
      </c>
      <c r="I284">
        <v>0</v>
      </c>
      <c r="J284">
        <v>0.69199999999999995</v>
      </c>
      <c r="K284">
        <v>0.78300000000000003</v>
      </c>
      <c r="L284">
        <v>1.38</v>
      </c>
      <c r="M284">
        <v>16.399999999999999</v>
      </c>
      <c r="N284">
        <v>29.9</v>
      </c>
      <c r="O284">
        <v>43.9</v>
      </c>
      <c r="P284" t="s">
        <v>242</v>
      </c>
    </row>
    <row r="285" spans="2:16" x14ac:dyDescent="0.25">
      <c r="B285" t="s">
        <v>241</v>
      </c>
      <c r="C285" t="s">
        <v>3</v>
      </c>
      <c r="D285" t="s">
        <v>488</v>
      </c>
      <c r="E285" t="s">
        <v>515</v>
      </c>
      <c r="F285" t="s">
        <v>6</v>
      </c>
      <c r="G285" t="s">
        <v>517</v>
      </c>
      <c r="H285">
        <v>0</v>
      </c>
      <c r="I285">
        <v>0</v>
      </c>
      <c r="J285">
        <v>1.18</v>
      </c>
      <c r="K285">
        <v>1.27</v>
      </c>
      <c r="L285">
        <v>1.84</v>
      </c>
      <c r="M285">
        <v>16</v>
      </c>
      <c r="N285">
        <v>26.8</v>
      </c>
      <c r="O285">
        <v>36.799999999999997</v>
      </c>
      <c r="P285" t="s">
        <v>242</v>
      </c>
    </row>
    <row r="286" spans="2:16" x14ac:dyDescent="0.25">
      <c r="B286" t="s">
        <v>241</v>
      </c>
      <c r="C286" t="s">
        <v>3</v>
      </c>
      <c r="D286" t="s">
        <v>488</v>
      </c>
      <c r="E286" t="s">
        <v>515</v>
      </c>
      <c r="F286" t="s">
        <v>6</v>
      </c>
      <c r="G286" t="s">
        <v>518</v>
      </c>
      <c r="H286">
        <v>0</v>
      </c>
      <c r="I286">
        <v>-1.06E-4</v>
      </c>
      <c r="J286">
        <v>0.69499999999999995</v>
      </c>
      <c r="K286">
        <v>0.76700000000000002</v>
      </c>
      <c r="L286">
        <v>1.35</v>
      </c>
      <c r="M286">
        <v>16.3</v>
      </c>
      <c r="N286">
        <v>29.7</v>
      </c>
      <c r="O286">
        <v>43.6</v>
      </c>
      <c r="P286" t="s">
        <v>242</v>
      </c>
    </row>
    <row r="287" spans="2:16" x14ac:dyDescent="0.25">
      <c r="B287" t="s">
        <v>241</v>
      </c>
      <c r="C287" t="s">
        <v>3</v>
      </c>
      <c r="D287" t="s">
        <v>488</v>
      </c>
      <c r="E287" t="s">
        <v>519</v>
      </c>
      <c r="F287" t="s">
        <v>6</v>
      </c>
      <c r="G287" t="s">
        <v>520</v>
      </c>
      <c r="H287">
        <v>0</v>
      </c>
      <c r="I287">
        <v>-1.37E-4</v>
      </c>
      <c r="J287">
        <v>0.83299999999999996</v>
      </c>
      <c r="K287">
        <v>0.84199999999999997</v>
      </c>
      <c r="L287">
        <v>1.24</v>
      </c>
      <c r="M287">
        <v>13.7</v>
      </c>
      <c r="N287">
        <v>22.2</v>
      </c>
      <c r="O287">
        <v>30.5</v>
      </c>
      <c r="P287" t="s">
        <v>242</v>
      </c>
    </row>
    <row r="288" spans="2:16" x14ac:dyDescent="0.25">
      <c r="B288" t="s">
        <v>241</v>
      </c>
      <c r="C288" t="s">
        <v>3</v>
      </c>
      <c r="D288" t="s">
        <v>488</v>
      </c>
      <c r="E288" t="s">
        <v>519</v>
      </c>
      <c r="F288" t="s">
        <v>6</v>
      </c>
      <c r="G288" t="s">
        <v>521</v>
      </c>
      <c r="H288">
        <v>0</v>
      </c>
      <c r="I288">
        <v>-2.3800000000000001E-4</v>
      </c>
      <c r="J288">
        <v>0.83099999999999996</v>
      </c>
      <c r="K288">
        <v>0.83599999999999997</v>
      </c>
      <c r="L288">
        <v>1.23</v>
      </c>
      <c r="M288">
        <v>13.7</v>
      </c>
      <c r="N288">
        <v>22.2</v>
      </c>
      <c r="O288">
        <v>30.4</v>
      </c>
      <c r="P288" t="s">
        <v>242</v>
      </c>
    </row>
    <row r="289" spans="2:16" x14ac:dyDescent="0.25">
      <c r="B289" t="s">
        <v>241</v>
      </c>
      <c r="C289" t="s">
        <v>3</v>
      </c>
      <c r="D289" t="s">
        <v>488</v>
      </c>
      <c r="E289" t="s">
        <v>522</v>
      </c>
      <c r="F289" t="s">
        <v>6</v>
      </c>
      <c r="G289" t="s">
        <v>523</v>
      </c>
      <c r="H289">
        <v>0</v>
      </c>
      <c r="I289">
        <v>0</v>
      </c>
      <c r="J289">
        <v>0.51700000000000002</v>
      </c>
      <c r="K289">
        <v>0.53900000000000003</v>
      </c>
      <c r="L289">
        <v>0.98899999999999999</v>
      </c>
      <c r="M289">
        <v>15.2</v>
      </c>
      <c r="N289">
        <v>27.1</v>
      </c>
      <c r="O289">
        <v>39</v>
      </c>
      <c r="P289" t="s">
        <v>242</v>
      </c>
    </row>
    <row r="290" spans="2:16" x14ac:dyDescent="0.25">
      <c r="B290" t="s">
        <v>241</v>
      </c>
      <c r="C290" t="s">
        <v>3</v>
      </c>
      <c r="D290" t="s">
        <v>488</v>
      </c>
      <c r="E290" t="s">
        <v>522</v>
      </c>
      <c r="F290" t="s">
        <v>6</v>
      </c>
      <c r="G290" t="s">
        <v>524</v>
      </c>
      <c r="H290">
        <v>0</v>
      </c>
      <c r="I290">
        <v>-1.5699999999999999E-4</v>
      </c>
      <c r="J290">
        <v>0.51700000000000002</v>
      </c>
      <c r="K290">
        <v>0.53900000000000003</v>
      </c>
      <c r="L290">
        <v>0.99199999999999999</v>
      </c>
      <c r="M290">
        <v>15.2</v>
      </c>
      <c r="N290">
        <v>27</v>
      </c>
      <c r="O290">
        <v>39</v>
      </c>
      <c r="P290" t="s">
        <v>242</v>
      </c>
    </row>
    <row r="291" spans="2:16" x14ac:dyDescent="0.25">
      <c r="B291" t="s">
        <v>241</v>
      </c>
      <c r="C291" t="s">
        <v>3</v>
      </c>
      <c r="D291" t="s">
        <v>488</v>
      </c>
      <c r="E291" t="s">
        <v>522</v>
      </c>
      <c r="F291" t="s">
        <v>6</v>
      </c>
      <c r="G291" t="s">
        <v>525</v>
      </c>
      <c r="H291">
        <v>0</v>
      </c>
      <c r="I291">
        <v>0</v>
      </c>
      <c r="J291">
        <v>1.06</v>
      </c>
      <c r="K291">
        <v>1.1100000000000001</v>
      </c>
      <c r="L291">
        <v>1.57</v>
      </c>
      <c r="M291">
        <v>15</v>
      </c>
      <c r="N291">
        <v>24.2</v>
      </c>
      <c r="O291">
        <v>32.299999999999997</v>
      </c>
      <c r="P291" t="s">
        <v>242</v>
      </c>
    </row>
    <row r="292" spans="2:16" x14ac:dyDescent="0.25">
      <c r="B292" t="s">
        <v>241</v>
      </c>
      <c r="C292" t="s">
        <v>3</v>
      </c>
      <c r="D292" t="s">
        <v>488</v>
      </c>
      <c r="E292" t="s">
        <v>526</v>
      </c>
      <c r="F292" t="s">
        <v>6</v>
      </c>
      <c r="G292" t="s">
        <v>527</v>
      </c>
      <c r="H292">
        <v>0</v>
      </c>
      <c r="I292">
        <v>0</v>
      </c>
      <c r="J292">
        <v>0.13500000000000001</v>
      </c>
      <c r="K292">
        <v>0.125</v>
      </c>
      <c r="L292">
        <v>0.502</v>
      </c>
      <c r="M292">
        <v>13.8</v>
      </c>
      <c r="N292">
        <v>24</v>
      </c>
      <c r="O292">
        <v>34.1</v>
      </c>
      <c r="P292" t="s">
        <v>242</v>
      </c>
    </row>
    <row r="293" spans="2:16" x14ac:dyDescent="0.25">
      <c r="B293" t="s">
        <v>241</v>
      </c>
      <c r="C293" t="s">
        <v>3</v>
      </c>
      <c r="D293" t="s">
        <v>488</v>
      </c>
      <c r="E293" t="s">
        <v>526</v>
      </c>
      <c r="F293" t="s">
        <v>6</v>
      </c>
      <c r="G293" t="s">
        <v>528</v>
      </c>
      <c r="H293">
        <v>0</v>
      </c>
      <c r="I293">
        <v>0</v>
      </c>
      <c r="J293">
        <v>0.122</v>
      </c>
      <c r="K293">
        <v>0.10199999999999999</v>
      </c>
      <c r="L293">
        <v>0.46600000000000003</v>
      </c>
      <c r="M293">
        <v>13.8</v>
      </c>
      <c r="N293">
        <v>24</v>
      </c>
      <c r="O293">
        <v>34.1</v>
      </c>
      <c r="P293" t="s">
        <v>242</v>
      </c>
    </row>
    <row r="294" spans="2:16" x14ac:dyDescent="0.25">
      <c r="B294" t="s">
        <v>241</v>
      </c>
      <c r="C294" t="s">
        <v>3</v>
      </c>
      <c r="D294" t="s">
        <v>488</v>
      </c>
      <c r="E294" t="s">
        <v>529</v>
      </c>
      <c r="F294" t="s">
        <v>6</v>
      </c>
      <c r="G294" t="s">
        <v>530</v>
      </c>
      <c r="H294">
        <v>0</v>
      </c>
      <c r="I294">
        <v>0</v>
      </c>
      <c r="J294">
        <v>1.02</v>
      </c>
      <c r="K294">
        <v>1.0900000000000001</v>
      </c>
      <c r="L294">
        <v>1.61</v>
      </c>
      <c r="M294">
        <v>16.100000000000001</v>
      </c>
      <c r="N294">
        <v>28.3</v>
      </c>
      <c r="O294">
        <v>40.5</v>
      </c>
      <c r="P294" t="s">
        <v>242</v>
      </c>
    </row>
    <row r="295" spans="2:16" x14ac:dyDescent="0.25">
      <c r="B295" t="s">
        <v>241</v>
      </c>
      <c r="C295" t="s">
        <v>3</v>
      </c>
      <c r="D295" t="s">
        <v>488</v>
      </c>
      <c r="E295" t="s">
        <v>529</v>
      </c>
      <c r="F295" t="s">
        <v>6</v>
      </c>
      <c r="G295" t="s">
        <v>531</v>
      </c>
      <c r="H295">
        <v>0</v>
      </c>
      <c r="I295">
        <v>-1.1E-4</v>
      </c>
      <c r="J295">
        <v>1.46</v>
      </c>
      <c r="K295">
        <v>1.54</v>
      </c>
      <c r="L295">
        <v>2.04</v>
      </c>
      <c r="M295">
        <v>15.8</v>
      </c>
      <c r="N295">
        <v>25.3</v>
      </c>
      <c r="O295">
        <v>33.700000000000003</v>
      </c>
      <c r="P295" t="s">
        <v>242</v>
      </c>
    </row>
    <row r="296" spans="2:16" x14ac:dyDescent="0.25">
      <c r="B296" t="s">
        <v>241</v>
      </c>
      <c r="C296" t="s">
        <v>3</v>
      </c>
      <c r="D296" t="s">
        <v>488</v>
      </c>
      <c r="E296" t="s">
        <v>529</v>
      </c>
      <c r="F296" t="s">
        <v>6</v>
      </c>
      <c r="G296" t="s">
        <v>532</v>
      </c>
      <c r="H296">
        <v>0</v>
      </c>
      <c r="I296">
        <v>-1.07E-4</v>
      </c>
      <c r="J296">
        <v>1.02</v>
      </c>
      <c r="K296">
        <v>1.0900000000000001</v>
      </c>
      <c r="L296">
        <v>1.61</v>
      </c>
      <c r="M296">
        <v>16.100000000000001</v>
      </c>
      <c r="N296">
        <v>28.3</v>
      </c>
      <c r="O296">
        <v>40.5</v>
      </c>
      <c r="P296" t="s">
        <v>242</v>
      </c>
    </row>
    <row r="297" spans="2:16" x14ac:dyDescent="0.25">
      <c r="B297" t="s">
        <v>241</v>
      </c>
      <c r="C297" t="s">
        <v>3</v>
      </c>
      <c r="D297" t="s">
        <v>488</v>
      </c>
      <c r="E297" t="s">
        <v>529</v>
      </c>
      <c r="F297" t="s">
        <v>6</v>
      </c>
      <c r="G297" t="s">
        <v>533</v>
      </c>
      <c r="H297">
        <v>0</v>
      </c>
      <c r="I297">
        <v>0</v>
      </c>
      <c r="J297">
        <v>1.46</v>
      </c>
      <c r="K297">
        <v>1.54</v>
      </c>
      <c r="L297">
        <v>2.04</v>
      </c>
      <c r="M297">
        <v>15.8</v>
      </c>
      <c r="N297">
        <v>25.3</v>
      </c>
      <c r="O297">
        <v>33.700000000000003</v>
      </c>
      <c r="P297" t="s">
        <v>242</v>
      </c>
    </row>
    <row r="298" spans="2:16" x14ac:dyDescent="0.25">
      <c r="B298" t="s">
        <v>241</v>
      </c>
      <c r="C298" t="s">
        <v>3</v>
      </c>
      <c r="D298" t="s">
        <v>534</v>
      </c>
      <c r="E298" t="s">
        <v>535</v>
      </c>
      <c r="F298" t="s">
        <v>6</v>
      </c>
      <c r="G298" t="s">
        <v>536</v>
      </c>
      <c r="H298">
        <v>0</v>
      </c>
      <c r="I298">
        <v>-1.2999999999999999E-3</v>
      </c>
      <c r="J298">
        <v>0.27</v>
      </c>
      <c r="K298">
        <v>0.48099999999999998</v>
      </c>
      <c r="L298">
        <v>0.80600000000000005</v>
      </c>
      <c r="M298">
        <v>14.7</v>
      </c>
      <c r="N298">
        <v>24.2</v>
      </c>
      <c r="O298">
        <v>32.4</v>
      </c>
      <c r="P298" t="s">
        <v>242</v>
      </c>
    </row>
    <row r="299" spans="2:16" x14ac:dyDescent="0.25">
      <c r="B299" t="s">
        <v>241</v>
      </c>
      <c r="C299" t="s">
        <v>3</v>
      </c>
      <c r="D299" t="s">
        <v>534</v>
      </c>
      <c r="E299" t="s">
        <v>537</v>
      </c>
      <c r="F299" t="s">
        <v>6</v>
      </c>
      <c r="G299" t="s">
        <v>538</v>
      </c>
      <c r="H299">
        <v>0</v>
      </c>
      <c r="I299">
        <v>-1.16E-3</v>
      </c>
      <c r="J299">
        <v>0.23100000000000001</v>
      </c>
      <c r="K299">
        <v>0.39900000000000002</v>
      </c>
      <c r="L299">
        <v>0.82699999999999996</v>
      </c>
      <c r="M299">
        <v>15.2</v>
      </c>
      <c r="N299">
        <v>26.3</v>
      </c>
      <c r="O299">
        <v>36.799999999999997</v>
      </c>
      <c r="P299" t="s">
        <v>242</v>
      </c>
    </row>
    <row r="300" spans="2:16" x14ac:dyDescent="0.25">
      <c r="B300" t="s">
        <v>241</v>
      </c>
      <c r="C300" t="s">
        <v>3</v>
      </c>
      <c r="D300" t="s">
        <v>534</v>
      </c>
      <c r="E300" t="s">
        <v>537</v>
      </c>
      <c r="F300" t="s">
        <v>6</v>
      </c>
      <c r="G300" t="s">
        <v>539</v>
      </c>
      <c r="H300">
        <v>0</v>
      </c>
      <c r="I300">
        <v>-6.38E-4</v>
      </c>
      <c r="J300">
        <v>1.05</v>
      </c>
      <c r="K300">
        <v>1.19</v>
      </c>
      <c r="L300">
        <v>1.68</v>
      </c>
      <c r="M300">
        <v>15.3</v>
      </c>
      <c r="N300">
        <v>24.3</v>
      </c>
      <c r="O300">
        <v>32.200000000000003</v>
      </c>
      <c r="P300" t="s">
        <v>242</v>
      </c>
    </row>
    <row r="301" spans="2:16" x14ac:dyDescent="0.25">
      <c r="B301" t="s">
        <v>241</v>
      </c>
      <c r="C301" t="s">
        <v>3</v>
      </c>
      <c r="D301" t="s">
        <v>534</v>
      </c>
      <c r="E301" t="s">
        <v>540</v>
      </c>
      <c r="F301" t="s">
        <v>6</v>
      </c>
      <c r="G301" t="s">
        <v>541</v>
      </c>
      <c r="H301">
        <v>0</v>
      </c>
      <c r="I301">
        <v>-1.34E-3</v>
      </c>
      <c r="J301">
        <v>-2.2599999999999999E-2</v>
      </c>
      <c r="K301">
        <v>7.4999999999999997E-2</v>
      </c>
      <c r="L301">
        <v>0.32200000000000001</v>
      </c>
      <c r="M301">
        <v>15</v>
      </c>
      <c r="N301">
        <v>24.6</v>
      </c>
      <c r="O301">
        <v>33.6</v>
      </c>
      <c r="P301" t="s">
        <v>242</v>
      </c>
    </row>
    <row r="302" spans="2:16" x14ac:dyDescent="0.25">
      <c r="B302" t="s">
        <v>241</v>
      </c>
      <c r="C302" t="s">
        <v>3</v>
      </c>
      <c r="D302" t="s">
        <v>534</v>
      </c>
      <c r="E302" t="s">
        <v>540</v>
      </c>
      <c r="F302" t="s">
        <v>6</v>
      </c>
      <c r="G302" t="s">
        <v>542</v>
      </c>
      <c r="H302">
        <v>0</v>
      </c>
      <c r="I302">
        <v>-1.07E-3</v>
      </c>
      <c r="J302">
        <v>-3.1899999999999998E-2</v>
      </c>
      <c r="K302">
        <v>5.8400000000000001E-2</v>
      </c>
      <c r="L302">
        <v>0.3</v>
      </c>
      <c r="M302">
        <v>14.5</v>
      </c>
      <c r="N302">
        <v>24.5</v>
      </c>
      <c r="O302">
        <v>33.4</v>
      </c>
      <c r="P302" t="s">
        <v>242</v>
      </c>
    </row>
    <row r="303" spans="2:16" x14ac:dyDescent="0.25">
      <c r="B303" t="s">
        <v>241</v>
      </c>
      <c r="C303" t="s">
        <v>3</v>
      </c>
      <c r="D303" t="s">
        <v>534</v>
      </c>
      <c r="E303" t="s">
        <v>543</v>
      </c>
      <c r="F303" t="s">
        <v>6</v>
      </c>
      <c r="G303" t="s">
        <v>544</v>
      </c>
      <c r="H303">
        <v>0</v>
      </c>
      <c r="I303">
        <v>-1.23E-3</v>
      </c>
      <c r="J303">
        <v>5.91E-2</v>
      </c>
      <c r="K303">
        <v>0.17499999999999999</v>
      </c>
      <c r="L303">
        <v>0.52100000000000002</v>
      </c>
      <c r="M303">
        <v>13.9</v>
      </c>
      <c r="N303">
        <v>23.3</v>
      </c>
      <c r="O303">
        <v>32.1</v>
      </c>
      <c r="P303" t="s">
        <v>242</v>
      </c>
    </row>
    <row r="304" spans="2:16" x14ac:dyDescent="0.25">
      <c r="B304" t="s">
        <v>241</v>
      </c>
      <c r="C304" t="s">
        <v>3</v>
      </c>
      <c r="D304" t="s">
        <v>545</v>
      </c>
      <c r="E304" t="s">
        <v>546</v>
      </c>
      <c r="F304" t="s">
        <v>6</v>
      </c>
      <c r="G304" t="s">
        <v>547</v>
      </c>
      <c r="H304">
        <v>0</v>
      </c>
      <c r="I304">
        <v>0</v>
      </c>
      <c r="J304">
        <v>1.1399999999999999</v>
      </c>
      <c r="K304">
        <v>1.24</v>
      </c>
      <c r="L304">
        <v>1.72</v>
      </c>
      <c r="M304">
        <v>16.100000000000001</v>
      </c>
      <c r="N304">
        <v>26.8</v>
      </c>
      <c r="O304">
        <v>36.6</v>
      </c>
      <c r="P304" t="s">
        <v>242</v>
      </c>
    </row>
    <row r="305" spans="2:16" x14ac:dyDescent="0.25">
      <c r="B305" t="s">
        <v>241</v>
      </c>
      <c r="C305" t="s">
        <v>3</v>
      </c>
      <c r="D305" t="s">
        <v>545</v>
      </c>
      <c r="E305" t="s">
        <v>548</v>
      </c>
      <c r="F305" t="s">
        <v>6</v>
      </c>
      <c r="G305" t="s">
        <v>549</v>
      </c>
      <c r="H305">
        <v>0</v>
      </c>
      <c r="I305">
        <v>0</v>
      </c>
      <c r="J305">
        <v>0.96199999999999997</v>
      </c>
      <c r="K305">
        <v>1.03</v>
      </c>
      <c r="L305">
        <v>1.61</v>
      </c>
      <c r="M305">
        <v>16.5</v>
      </c>
      <c r="N305">
        <v>28.9</v>
      </c>
      <c r="O305">
        <v>41.3</v>
      </c>
      <c r="P305" t="s">
        <v>242</v>
      </c>
    </row>
    <row r="306" spans="2:16" x14ac:dyDescent="0.25">
      <c r="B306" t="s">
        <v>241</v>
      </c>
      <c r="C306" t="s">
        <v>3</v>
      </c>
      <c r="D306" t="s">
        <v>545</v>
      </c>
      <c r="E306" t="s">
        <v>548</v>
      </c>
      <c r="F306" t="s">
        <v>6</v>
      </c>
      <c r="G306" t="s">
        <v>550</v>
      </c>
      <c r="H306">
        <v>0</v>
      </c>
      <c r="I306">
        <v>0</v>
      </c>
      <c r="J306">
        <v>1.42</v>
      </c>
      <c r="K306">
        <v>1.5</v>
      </c>
      <c r="L306">
        <v>2.0499999999999998</v>
      </c>
      <c r="M306">
        <v>15.9</v>
      </c>
      <c r="N306">
        <v>25.5</v>
      </c>
      <c r="O306">
        <v>34</v>
      </c>
      <c r="P306" t="s">
        <v>242</v>
      </c>
    </row>
    <row r="307" spans="2:16" x14ac:dyDescent="0.25">
      <c r="B307" t="s">
        <v>241</v>
      </c>
      <c r="C307" t="s">
        <v>3</v>
      </c>
      <c r="D307" t="s">
        <v>545</v>
      </c>
      <c r="E307" t="s">
        <v>551</v>
      </c>
      <c r="F307" t="s">
        <v>6</v>
      </c>
      <c r="G307" t="s">
        <v>552</v>
      </c>
      <c r="H307">
        <v>0</v>
      </c>
      <c r="I307">
        <v>0</v>
      </c>
      <c r="J307">
        <v>1.17</v>
      </c>
      <c r="K307">
        <v>1.27</v>
      </c>
      <c r="L307">
        <v>1.94</v>
      </c>
      <c r="M307">
        <v>17.5</v>
      </c>
      <c r="N307">
        <v>31.4</v>
      </c>
      <c r="O307">
        <v>45.7</v>
      </c>
      <c r="P307" t="s">
        <v>242</v>
      </c>
    </row>
    <row r="308" spans="2:16" x14ac:dyDescent="0.25">
      <c r="B308" t="s">
        <v>241</v>
      </c>
      <c r="C308" t="s">
        <v>3</v>
      </c>
      <c r="D308" t="s">
        <v>545</v>
      </c>
      <c r="E308" t="s">
        <v>551</v>
      </c>
      <c r="F308" t="s">
        <v>6</v>
      </c>
      <c r="G308" t="s">
        <v>553</v>
      </c>
      <c r="H308">
        <v>0</v>
      </c>
      <c r="I308">
        <v>0</v>
      </c>
      <c r="J308">
        <v>1.52</v>
      </c>
      <c r="K308">
        <v>1.64</v>
      </c>
      <c r="L308">
        <v>2.2599999999999998</v>
      </c>
      <c r="M308">
        <v>16.7</v>
      </c>
      <c r="N308">
        <v>27.6</v>
      </c>
      <c r="O308">
        <v>37.700000000000003</v>
      </c>
      <c r="P308" t="s">
        <v>242</v>
      </c>
    </row>
    <row r="309" spans="2:16" x14ac:dyDescent="0.25">
      <c r="B309" t="s">
        <v>241</v>
      </c>
      <c r="C309" t="s">
        <v>3</v>
      </c>
      <c r="D309" t="s">
        <v>545</v>
      </c>
      <c r="E309" t="s">
        <v>554</v>
      </c>
      <c r="F309" t="s">
        <v>6</v>
      </c>
      <c r="G309" t="s">
        <v>555</v>
      </c>
      <c r="H309">
        <v>0</v>
      </c>
      <c r="I309">
        <v>0</v>
      </c>
      <c r="J309">
        <v>1.43</v>
      </c>
      <c r="K309">
        <v>1.51</v>
      </c>
      <c r="L309">
        <v>2.06</v>
      </c>
      <c r="M309">
        <v>14.8</v>
      </c>
      <c r="N309">
        <v>22.8</v>
      </c>
      <c r="O309">
        <v>30.2</v>
      </c>
      <c r="P309" t="s">
        <v>242</v>
      </c>
    </row>
    <row r="310" spans="2:16" x14ac:dyDescent="0.25">
      <c r="B310" t="s">
        <v>241</v>
      </c>
      <c r="C310" t="s">
        <v>3</v>
      </c>
      <c r="D310" t="s">
        <v>545</v>
      </c>
      <c r="E310" t="s">
        <v>556</v>
      </c>
      <c r="F310" t="s">
        <v>6</v>
      </c>
      <c r="G310" t="s">
        <v>557</v>
      </c>
      <c r="H310">
        <v>0</v>
      </c>
      <c r="I310">
        <v>-1.08E-4</v>
      </c>
      <c r="J310">
        <v>1.86</v>
      </c>
      <c r="K310">
        <v>1.91</v>
      </c>
      <c r="L310">
        <v>2.38</v>
      </c>
      <c r="M310">
        <v>16</v>
      </c>
      <c r="N310">
        <v>25.6</v>
      </c>
      <c r="O310">
        <v>34.6</v>
      </c>
      <c r="P310" t="s">
        <v>242</v>
      </c>
    </row>
    <row r="311" spans="2:16" x14ac:dyDescent="0.25">
      <c r="B311" t="s">
        <v>241</v>
      </c>
      <c r="C311" t="s">
        <v>3</v>
      </c>
      <c r="D311" t="s">
        <v>545</v>
      </c>
      <c r="E311" t="s">
        <v>556</v>
      </c>
      <c r="F311" t="s">
        <v>6</v>
      </c>
      <c r="G311" t="s">
        <v>558</v>
      </c>
      <c r="H311">
        <v>0</v>
      </c>
      <c r="I311">
        <v>0</v>
      </c>
      <c r="J311">
        <v>1.86</v>
      </c>
      <c r="K311">
        <v>1.91</v>
      </c>
      <c r="L311">
        <v>2.38</v>
      </c>
      <c r="M311">
        <v>16</v>
      </c>
      <c r="N311">
        <v>25.6</v>
      </c>
      <c r="O311">
        <v>34.6</v>
      </c>
      <c r="P311" t="s">
        <v>242</v>
      </c>
    </row>
    <row r="312" spans="2:16" x14ac:dyDescent="0.25">
      <c r="B312" t="s">
        <v>241</v>
      </c>
      <c r="C312" t="s">
        <v>3</v>
      </c>
      <c r="D312" t="s">
        <v>545</v>
      </c>
      <c r="E312" t="s">
        <v>559</v>
      </c>
      <c r="F312" t="s">
        <v>6</v>
      </c>
      <c r="G312" t="s">
        <v>560</v>
      </c>
      <c r="H312">
        <v>0</v>
      </c>
      <c r="I312">
        <v>-3.6600000000000001E-4</v>
      </c>
      <c r="J312">
        <v>0.89300000000000002</v>
      </c>
      <c r="K312">
        <v>1.01</v>
      </c>
      <c r="L312">
        <v>1.68</v>
      </c>
      <c r="M312">
        <v>17.399999999999999</v>
      </c>
      <c r="N312">
        <v>31.6</v>
      </c>
      <c r="O312">
        <v>46.1</v>
      </c>
      <c r="P312" t="s">
        <v>242</v>
      </c>
    </row>
    <row r="313" spans="2:16" x14ac:dyDescent="0.25">
      <c r="B313" t="s">
        <v>241</v>
      </c>
      <c r="C313" t="s">
        <v>3</v>
      </c>
      <c r="D313" t="s">
        <v>545</v>
      </c>
      <c r="E313" t="s">
        <v>559</v>
      </c>
      <c r="F313" t="s">
        <v>6</v>
      </c>
      <c r="G313" t="s">
        <v>561</v>
      </c>
      <c r="H313">
        <v>0</v>
      </c>
      <c r="I313">
        <v>0</v>
      </c>
      <c r="J313">
        <v>1.24</v>
      </c>
      <c r="K313">
        <v>1.34</v>
      </c>
      <c r="L313">
        <v>1.93</v>
      </c>
      <c r="M313">
        <v>16.5</v>
      </c>
      <c r="N313">
        <v>27.6</v>
      </c>
      <c r="O313">
        <v>37.799999999999997</v>
      </c>
      <c r="P313" t="s">
        <v>242</v>
      </c>
    </row>
    <row r="314" spans="2:16" x14ac:dyDescent="0.25">
      <c r="B314" t="s">
        <v>241</v>
      </c>
      <c r="C314" t="s">
        <v>3</v>
      </c>
      <c r="D314" t="s">
        <v>545</v>
      </c>
      <c r="E314" t="s">
        <v>562</v>
      </c>
      <c r="F314" t="s">
        <v>6</v>
      </c>
      <c r="G314" t="s">
        <v>563</v>
      </c>
      <c r="H314">
        <v>0</v>
      </c>
      <c r="I314">
        <v>0</v>
      </c>
      <c r="J314">
        <v>0.72399999999999998</v>
      </c>
      <c r="K314">
        <v>0.74299999999999999</v>
      </c>
      <c r="L314">
        <v>1.1399999999999999</v>
      </c>
      <c r="M314">
        <v>17</v>
      </c>
      <c r="N314">
        <v>27.1</v>
      </c>
      <c r="O314">
        <v>37.6</v>
      </c>
      <c r="P314" t="s">
        <v>242</v>
      </c>
    </row>
    <row r="315" spans="2:16" x14ac:dyDescent="0.25">
      <c r="B315" t="s">
        <v>241</v>
      </c>
      <c r="C315" t="s">
        <v>3</v>
      </c>
      <c r="D315" t="s">
        <v>545</v>
      </c>
      <c r="E315" t="s">
        <v>562</v>
      </c>
      <c r="F315" t="s">
        <v>6</v>
      </c>
      <c r="G315" t="s">
        <v>564</v>
      </c>
      <c r="H315">
        <v>0</v>
      </c>
      <c r="I315">
        <v>0</v>
      </c>
      <c r="J315">
        <v>0.69599999999999995</v>
      </c>
      <c r="K315">
        <v>0.69899999999999995</v>
      </c>
      <c r="L315">
        <v>1.0900000000000001</v>
      </c>
      <c r="M315">
        <v>16</v>
      </c>
      <c r="N315">
        <v>27</v>
      </c>
      <c r="O315">
        <v>37.4</v>
      </c>
      <c r="P315" t="s">
        <v>242</v>
      </c>
    </row>
    <row r="316" spans="2:16" x14ac:dyDescent="0.25">
      <c r="B316" t="s">
        <v>241</v>
      </c>
      <c r="C316" t="s">
        <v>3</v>
      </c>
      <c r="D316" t="s">
        <v>545</v>
      </c>
      <c r="E316" t="s">
        <v>565</v>
      </c>
      <c r="F316" t="s">
        <v>6</v>
      </c>
      <c r="G316" t="s">
        <v>566</v>
      </c>
      <c r="H316">
        <v>0</v>
      </c>
      <c r="I316">
        <v>0</v>
      </c>
      <c r="J316">
        <v>0.99299999999999999</v>
      </c>
      <c r="K316">
        <v>1.08</v>
      </c>
      <c r="L316">
        <v>1.73</v>
      </c>
      <c r="M316">
        <v>17.2</v>
      </c>
      <c r="N316">
        <v>30.9</v>
      </c>
      <c r="O316">
        <v>44.9</v>
      </c>
      <c r="P316" t="s">
        <v>242</v>
      </c>
    </row>
    <row r="317" spans="2:16" x14ac:dyDescent="0.25">
      <c r="B317" t="s">
        <v>241</v>
      </c>
      <c r="C317" t="s">
        <v>3</v>
      </c>
      <c r="D317" t="s">
        <v>545</v>
      </c>
      <c r="E317" t="s">
        <v>567</v>
      </c>
      <c r="F317" t="s">
        <v>6</v>
      </c>
      <c r="G317" t="s">
        <v>568</v>
      </c>
      <c r="H317">
        <v>0</v>
      </c>
      <c r="I317">
        <v>-2.4800000000000001E-4</v>
      </c>
      <c r="J317">
        <v>1.18</v>
      </c>
      <c r="K317">
        <v>1.21</v>
      </c>
      <c r="L317">
        <v>1.68</v>
      </c>
      <c r="M317">
        <v>14.7</v>
      </c>
      <c r="N317">
        <v>23.3</v>
      </c>
      <c r="O317">
        <v>31.6</v>
      </c>
      <c r="P317" t="s">
        <v>242</v>
      </c>
    </row>
    <row r="318" spans="2:16" x14ac:dyDescent="0.25">
      <c r="B318" t="s">
        <v>241</v>
      </c>
      <c r="C318" t="s">
        <v>3</v>
      </c>
      <c r="D318" t="s">
        <v>545</v>
      </c>
      <c r="E318" t="s">
        <v>567</v>
      </c>
      <c r="F318" t="s">
        <v>6</v>
      </c>
      <c r="G318" t="s">
        <v>569</v>
      </c>
      <c r="H318">
        <v>0</v>
      </c>
      <c r="I318">
        <v>-3.5500000000000001E-4</v>
      </c>
      <c r="J318">
        <v>1.18</v>
      </c>
      <c r="K318">
        <v>1.21</v>
      </c>
      <c r="L318">
        <v>1.68</v>
      </c>
      <c r="M318">
        <v>14.7</v>
      </c>
      <c r="N318">
        <v>23.4</v>
      </c>
      <c r="O318">
        <v>31.6</v>
      </c>
      <c r="P318" t="s">
        <v>242</v>
      </c>
    </row>
    <row r="319" spans="2:16" x14ac:dyDescent="0.25">
      <c r="B319" t="s">
        <v>241</v>
      </c>
      <c r="C319" t="s">
        <v>3</v>
      </c>
      <c r="D319" t="s">
        <v>545</v>
      </c>
      <c r="E319" t="s">
        <v>570</v>
      </c>
      <c r="F319" t="s">
        <v>6</v>
      </c>
      <c r="G319" t="s">
        <v>571</v>
      </c>
      <c r="H319">
        <v>0</v>
      </c>
      <c r="I319">
        <v>0</v>
      </c>
      <c r="J319">
        <v>0.94399999999999995</v>
      </c>
      <c r="K319">
        <v>0.99199999999999999</v>
      </c>
      <c r="L319">
        <v>1.53</v>
      </c>
      <c r="M319">
        <v>16.2</v>
      </c>
      <c r="N319">
        <v>28.4</v>
      </c>
      <c r="O319">
        <v>40.4</v>
      </c>
      <c r="P319" t="s">
        <v>242</v>
      </c>
    </row>
    <row r="320" spans="2:16" x14ac:dyDescent="0.25">
      <c r="B320" t="s">
        <v>241</v>
      </c>
      <c r="C320" t="s">
        <v>3</v>
      </c>
      <c r="D320" t="s">
        <v>545</v>
      </c>
      <c r="E320" t="s">
        <v>570</v>
      </c>
      <c r="F320" t="s">
        <v>6</v>
      </c>
      <c r="G320" t="s">
        <v>572</v>
      </c>
      <c r="H320">
        <v>0</v>
      </c>
      <c r="I320">
        <v>0</v>
      </c>
      <c r="J320">
        <v>0.94299999999999995</v>
      </c>
      <c r="K320">
        <v>0.99099999999999999</v>
      </c>
      <c r="L320">
        <v>1.53</v>
      </c>
      <c r="M320">
        <v>16.2</v>
      </c>
      <c r="N320">
        <v>28.4</v>
      </c>
      <c r="O320">
        <v>40.4</v>
      </c>
      <c r="P320" t="s">
        <v>242</v>
      </c>
    </row>
    <row r="321" spans="2:16" x14ac:dyDescent="0.25">
      <c r="B321" t="s">
        <v>241</v>
      </c>
      <c r="C321" t="s">
        <v>3</v>
      </c>
      <c r="D321" t="s">
        <v>545</v>
      </c>
      <c r="E321" t="s">
        <v>570</v>
      </c>
      <c r="F321" t="s">
        <v>6</v>
      </c>
      <c r="G321" t="s">
        <v>573</v>
      </c>
      <c r="H321">
        <v>0</v>
      </c>
      <c r="I321">
        <v>0</v>
      </c>
      <c r="J321">
        <v>1.29</v>
      </c>
      <c r="K321">
        <v>1.35</v>
      </c>
      <c r="L321">
        <v>1.84</v>
      </c>
      <c r="M321">
        <v>15.5</v>
      </c>
      <c r="N321">
        <v>24.6</v>
      </c>
      <c r="O321">
        <v>32.6</v>
      </c>
      <c r="P321" t="s">
        <v>242</v>
      </c>
    </row>
    <row r="322" spans="2:16" x14ac:dyDescent="0.25">
      <c r="B322" t="s">
        <v>241</v>
      </c>
      <c r="C322" t="s">
        <v>3</v>
      </c>
      <c r="D322" t="s">
        <v>545</v>
      </c>
      <c r="E322" t="s">
        <v>574</v>
      </c>
      <c r="F322" t="s">
        <v>6</v>
      </c>
      <c r="G322" t="s">
        <v>575</v>
      </c>
      <c r="H322">
        <v>0</v>
      </c>
      <c r="I322">
        <v>0</v>
      </c>
      <c r="J322">
        <v>0.16700000000000001</v>
      </c>
      <c r="K322">
        <v>0.156</v>
      </c>
      <c r="L322">
        <v>0.56299999999999994</v>
      </c>
      <c r="M322">
        <v>14.3</v>
      </c>
      <c r="N322">
        <v>24.7</v>
      </c>
      <c r="O322">
        <v>34.799999999999997</v>
      </c>
      <c r="P322" t="s">
        <v>242</v>
      </c>
    </row>
    <row r="323" spans="2:16" x14ac:dyDescent="0.25">
      <c r="B323" t="s">
        <v>241</v>
      </c>
      <c r="C323" t="s">
        <v>3</v>
      </c>
      <c r="D323" t="s">
        <v>545</v>
      </c>
      <c r="E323" t="s">
        <v>574</v>
      </c>
      <c r="F323" t="s">
        <v>6</v>
      </c>
      <c r="G323" t="s">
        <v>576</v>
      </c>
      <c r="H323">
        <v>0</v>
      </c>
      <c r="I323">
        <v>-1.35E-4</v>
      </c>
      <c r="J323">
        <v>0.161</v>
      </c>
      <c r="K323">
        <v>0.14699999999999999</v>
      </c>
      <c r="L323">
        <v>0.55000000000000004</v>
      </c>
      <c r="M323">
        <v>14.3</v>
      </c>
      <c r="N323">
        <v>24.7</v>
      </c>
      <c r="O323">
        <v>34.9</v>
      </c>
      <c r="P323" t="s">
        <v>242</v>
      </c>
    </row>
    <row r="324" spans="2:16" x14ac:dyDescent="0.25">
      <c r="B324" t="s">
        <v>241</v>
      </c>
      <c r="C324" t="s">
        <v>3</v>
      </c>
      <c r="D324" t="s">
        <v>545</v>
      </c>
      <c r="E324" t="s">
        <v>577</v>
      </c>
      <c r="F324" t="s">
        <v>6</v>
      </c>
      <c r="G324" t="s">
        <v>578</v>
      </c>
      <c r="H324">
        <v>0</v>
      </c>
      <c r="I324">
        <v>0</v>
      </c>
      <c r="J324">
        <v>1.22</v>
      </c>
      <c r="K324">
        <v>1.3</v>
      </c>
      <c r="L324">
        <v>1.87</v>
      </c>
      <c r="M324">
        <v>16.899999999999999</v>
      </c>
      <c r="N324">
        <v>29.3</v>
      </c>
      <c r="O324">
        <v>41.6</v>
      </c>
      <c r="P324" t="s">
        <v>242</v>
      </c>
    </row>
    <row r="325" spans="2:16" x14ac:dyDescent="0.25">
      <c r="B325" t="s">
        <v>241</v>
      </c>
      <c r="C325" t="s">
        <v>3</v>
      </c>
      <c r="D325" t="s">
        <v>545</v>
      </c>
      <c r="E325" t="s">
        <v>577</v>
      </c>
      <c r="F325" t="s">
        <v>6</v>
      </c>
      <c r="G325" t="s">
        <v>579</v>
      </c>
      <c r="H325">
        <v>0</v>
      </c>
      <c r="I325">
        <v>0</v>
      </c>
      <c r="J325">
        <v>1.57</v>
      </c>
      <c r="K325">
        <v>1.67</v>
      </c>
      <c r="L325">
        <v>2.1800000000000002</v>
      </c>
      <c r="M325">
        <v>16.100000000000001</v>
      </c>
      <c r="N325">
        <v>25.6</v>
      </c>
      <c r="O325">
        <v>33.700000000000003</v>
      </c>
      <c r="P325" t="s">
        <v>242</v>
      </c>
    </row>
    <row r="326" spans="2:16" x14ac:dyDescent="0.25">
      <c r="B326" t="s">
        <v>241</v>
      </c>
      <c r="C326" t="s">
        <v>3</v>
      </c>
      <c r="D326" t="s">
        <v>545</v>
      </c>
      <c r="E326" t="s">
        <v>577</v>
      </c>
      <c r="F326" t="s">
        <v>6</v>
      </c>
      <c r="G326" t="s">
        <v>580</v>
      </c>
      <c r="H326">
        <v>0</v>
      </c>
      <c r="I326">
        <v>0</v>
      </c>
      <c r="J326">
        <v>1.22</v>
      </c>
      <c r="K326">
        <v>1.3</v>
      </c>
      <c r="L326">
        <v>1.87</v>
      </c>
      <c r="M326">
        <v>16.899999999999999</v>
      </c>
      <c r="N326">
        <v>29.3</v>
      </c>
      <c r="O326">
        <v>41.6</v>
      </c>
      <c r="P326" t="s">
        <v>242</v>
      </c>
    </row>
    <row r="327" spans="2:16" x14ac:dyDescent="0.25">
      <c r="B327" t="s">
        <v>241</v>
      </c>
      <c r="C327" t="s">
        <v>3</v>
      </c>
      <c r="D327" t="s">
        <v>545</v>
      </c>
      <c r="E327" t="s">
        <v>577</v>
      </c>
      <c r="F327" t="s">
        <v>6</v>
      </c>
      <c r="G327" t="s">
        <v>581</v>
      </c>
      <c r="H327">
        <v>0</v>
      </c>
      <c r="I327">
        <v>0</v>
      </c>
      <c r="J327">
        <v>1.58</v>
      </c>
      <c r="K327">
        <v>1.67</v>
      </c>
      <c r="L327">
        <v>2.1800000000000002</v>
      </c>
      <c r="M327">
        <v>16.100000000000001</v>
      </c>
      <c r="N327">
        <v>25.6</v>
      </c>
      <c r="O327">
        <v>33.700000000000003</v>
      </c>
      <c r="P327" t="s">
        <v>242</v>
      </c>
    </row>
    <row r="328" spans="2:16" x14ac:dyDescent="0.25">
      <c r="B328" t="s">
        <v>241</v>
      </c>
      <c r="C328" t="s">
        <v>3</v>
      </c>
      <c r="D328" t="s">
        <v>582</v>
      </c>
      <c r="E328" t="s">
        <v>583</v>
      </c>
      <c r="F328" t="s">
        <v>6</v>
      </c>
      <c r="G328" t="s">
        <v>584</v>
      </c>
      <c r="H328">
        <v>0</v>
      </c>
      <c r="I328">
        <v>-5.9599999999999996E-4</v>
      </c>
      <c r="J328">
        <v>0.186</v>
      </c>
      <c r="K328">
        <v>0.14499999999999999</v>
      </c>
      <c r="L328">
        <v>0.66</v>
      </c>
      <c r="M328">
        <v>16.100000000000001</v>
      </c>
      <c r="N328">
        <v>29.8</v>
      </c>
      <c r="O328">
        <v>43.6</v>
      </c>
      <c r="P328" t="s">
        <v>242</v>
      </c>
    </row>
    <row r="329" spans="2:16" x14ac:dyDescent="0.25">
      <c r="B329" t="s">
        <v>241</v>
      </c>
      <c r="C329" t="s">
        <v>3</v>
      </c>
      <c r="D329" t="s">
        <v>582</v>
      </c>
      <c r="E329" t="s">
        <v>583</v>
      </c>
      <c r="F329" t="s">
        <v>6</v>
      </c>
      <c r="G329" t="s">
        <v>585</v>
      </c>
      <c r="H329">
        <v>0</v>
      </c>
      <c r="I329">
        <v>-3.1E-4</v>
      </c>
      <c r="J329">
        <v>0.96799999999999997</v>
      </c>
      <c r="K329">
        <v>0.97899999999999998</v>
      </c>
      <c r="L329">
        <v>1.52</v>
      </c>
      <c r="M329">
        <v>15.7</v>
      </c>
      <c r="N329">
        <v>25.9</v>
      </c>
      <c r="O329">
        <v>34.9</v>
      </c>
      <c r="P329" t="s">
        <v>242</v>
      </c>
    </row>
    <row r="330" spans="2:16" x14ac:dyDescent="0.25">
      <c r="B330" t="s">
        <v>241</v>
      </c>
      <c r="C330" t="s">
        <v>3</v>
      </c>
      <c r="D330" t="s">
        <v>582</v>
      </c>
      <c r="E330" t="s">
        <v>583</v>
      </c>
      <c r="F330" t="s">
        <v>6</v>
      </c>
      <c r="G330" t="s">
        <v>586</v>
      </c>
      <c r="H330">
        <v>0</v>
      </c>
      <c r="I330">
        <v>-3.0499999999999999E-4</v>
      </c>
      <c r="J330">
        <v>0.20499999999999999</v>
      </c>
      <c r="K330">
        <v>0.159</v>
      </c>
      <c r="L330">
        <v>0.67300000000000004</v>
      </c>
      <c r="M330">
        <v>16.100000000000001</v>
      </c>
      <c r="N330">
        <v>29.7</v>
      </c>
      <c r="O330">
        <v>43.7</v>
      </c>
      <c r="P330" t="s">
        <v>242</v>
      </c>
    </row>
    <row r="331" spans="2:16" x14ac:dyDescent="0.25">
      <c r="B331" t="s">
        <v>241</v>
      </c>
      <c r="C331" t="s">
        <v>3</v>
      </c>
      <c r="D331" t="s">
        <v>582</v>
      </c>
      <c r="E331" t="s">
        <v>583</v>
      </c>
      <c r="F331" t="s">
        <v>6</v>
      </c>
      <c r="G331" t="s">
        <v>587</v>
      </c>
      <c r="H331">
        <v>0</v>
      </c>
      <c r="I331">
        <v>-2.41E-4</v>
      </c>
      <c r="J331">
        <v>0.98399999999999999</v>
      </c>
      <c r="K331">
        <v>1</v>
      </c>
      <c r="L331">
        <v>1.55</v>
      </c>
      <c r="M331">
        <v>15.7</v>
      </c>
      <c r="N331">
        <v>25.7</v>
      </c>
      <c r="O331">
        <v>34.299999999999997</v>
      </c>
      <c r="P331" t="s">
        <v>242</v>
      </c>
    </row>
    <row r="332" spans="2:16" x14ac:dyDescent="0.25">
      <c r="B332" t="s">
        <v>241</v>
      </c>
      <c r="C332" t="s">
        <v>3</v>
      </c>
      <c r="D332" t="s">
        <v>582</v>
      </c>
      <c r="E332" t="s">
        <v>588</v>
      </c>
      <c r="F332" t="s">
        <v>6</v>
      </c>
      <c r="G332" t="s">
        <v>589</v>
      </c>
      <c r="H332">
        <v>0</v>
      </c>
      <c r="I332">
        <v>0</v>
      </c>
      <c r="J332">
        <v>0.193</v>
      </c>
      <c r="K332">
        <v>0.18</v>
      </c>
      <c r="L332">
        <v>0.76200000000000001</v>
      </c>
      <c r="M332">
        <v>16.8</v>
      </c>
      <c r="N332">
        <v>31.9</v>
      </c>
      <c r="O332">
        <v>47.8</v>
      </c>
      <c r="P332" t="s">
        <v>242</v>
      </c>
    </row>
    <row r="333" spans="2:16" x14ac:dyDescent="0.25">
      <c r="B333" t="s">
        <v>241</v>
      </c>
      <c r="C333" t="s">
        <v>3</v>
      </c>
      <c r="D333" t="s">
        <v>582</v>
      </c>
      <c r="E333" t="s">
        <v>590</v>
      </c>
      <c r="F333" t="s">
        <v>6</v>
      </c>
      <c r="G333" t="s">
        <v>591</v>
      </c>
      <c r="H333">
        <v>0</v>
      </c>
      <c r="I333">
        <v>-4.2200000000000001E-4</v>
      </c>
      <c r="J333">
        <v>0.46899999999999997</v>
      </c>
      <c r="K333">
        <v>0.435</v>
      </c>
      <c r="L333">
        <v>0.91200000000000003</v>
      </c>
      <c r="M333">
        <v>14.2</v>
      </c>
      <c r="N333">
        <v>23.1</v>
      </c>
      <c r="O333">
        <v>31.1</v>
      </c>
      <c r="P333" t="s">
        <v>242</v>
      </c>
    </row>
    <row r="334" spans="2:16" x14ac:dyDescent="0.25">
      <c r="B334" t="s">
        <v>241</v>
      </c>
      <c r="C334" t="s">
        <v>3</v>
      </c>
      <c r="D334" t="s">
        <v>582</v>
      </c>
      <c r="E334" t="s">
        <v>590</v>
      </c>
      <c r="F334" t="s">
        <v>6</v>
      </c>
      <c r="G334" t="s">
        <v>592</v>
      </c>
      <c r="H334">
        <v>0</v>
      </c>
      <c r="I334">
        <v>0</v>
      </c>
      <c r="J334">
        <v>0.46</v>
      </c>
      <c r="K334">
        <v>0.41599999999999998</v>
      </c>
      <c r="L334">
        <v>0.88500000000000001</v>
      </c>
      <c r="M334">
        <v>14.1</v>
      </c>
      <c r="N334">
        <v>23.2</v>
      </c>
      <c r="O334">
        <v>31.8</v>
      </c>
      <c r="P334" t="s">
        <v>242</v>
      </c>
    </row>
    <row r="335" spans="2:16" x14ac:dyDescent="0.25">
      <c r="B335" t="s">
        <v>241</v>
      </c>
      <c r="C335" t="s">
        <v>3</v>
      </c>
      <c r="D335" t="s">
        <v>582</v>
      </c>
      <c r="E335" t="s">
        <v>593</v>
      </c>
      <c r="F335" t="s">
        <v>6</v>
      </c>
      <c r="G335" t="s">
        <v>594</v>
      </c>
      <c r="H335">
        <v>0</v>
      </c>
      <c r="I335">
        <v>-3.1E-4</v>
      </c>
      <c r="J335">
        <v>1.81</v>
      </c>
      <c r="K335">
        <v>1.74</v>
      </c>
      <c r="L335">
        <v>2.3199999999999998</v>
      </c>
      <c r="M335">
        <v>16.100000000000001</v>
      </c>
      <c r="N335">
        <v>26.5</v>
      </c>
      <c r="O335">
        <v>36.6</v>
      </c>
      <c r="P335" t="s">
        <v>242</v>
      </c>
    </row>
    <row r="336" spans="2:16" x14ac:dyDescent="0.25">
      <c r="B336" t="s">
        <v>241</v>
      </c>
      <c r="C336" t="s">
        <v>3</v>
      </c>
      <c r="D336" t="s">
        <v>582</v>
      </c>
      <c r="E336" t="s">
        <v>593</v>
      </c>
      <c r="F336" t="s">
        <v>6</v>
      </c>
      <c r="G336" t="s">
        <v>595</v>
      </c>
      <c r="H336">
        <v>0</v>
      </c>
      <c r="I336">
        <v>-2.3499999999999999E-4</v>
      </c>
      <c r="J336">
        <v>1.63</v>
      </c>
      <c r="K336">
        <v>1.72</v>
      </c>
      <c r="L336">
        <v>2.2799999999999998</v>
      </c>
      <c r="M336">
        <v>16</v>
      </c>
      <c r="N336">
        <v>26.3</v>
      </c>
      <c r="O336">
        <v>36.4</v>
      </c>
      <c r="P336" t="s">
        <v>242</v>
      </c>
    </row>
    <row r="337" spans="2:16" x14ac:dyDescent="0.25">
      <c r="B337" t="s">
        <v>241</v>
      </c>
      <c r="C337" t="s">
        <v>3</v>
      </c>
      <c r="D337" t="s">
        <v>582</v>
      </c>
      <c r="E337" t="s">
        <v>596</v>
      </c>
      <c r="F337" t="s">
        <v>6</v>
      </c>
      <c r="G337" t="s">
        <v>597</v>
      </c>
      <c r="H337">
        <v>0</v>
      </c>
      <c r="I337">
        <v>-2.3900000000000001E-4</v>
      </c>
      <c r="J337">
        <v>0.88</v>
      </c>
      <c r="K337">
        <v>0.81399999999999995</v>
      </c>
      <c r="L337">
        <v>1.19</v>
      </c>
      <c r="M337">
        <v>15.3</v>
      </c>
      <c r="N337">
        <v>26.1</v>
      </c>
      <c r="O337">
        <v>36.5</v>
      </c>
      <c r="P337" t="s">
        <v>242</v>
      </c>
    </row>
    <row r="338" spans="2:16" x14ac:dyDescent="0.25">
      <c r="B338" t="s">
        <v>241</v>
      </c>
      <c r="C338" t="s">
        <v>3</v>
      </c>
      <c r="D338" t="s">
        <v>582</v>
      </c>
      <c r="E338" t="s">
        <v>596</v>
      </c>
      <c r="F338" t="s">
        <v>6</v>
      </c>
      <c r="G338" t="s">
        <v>598</v>
      </c>
      <c r="H338">
        <v>0</v>
      </c>
      <c r="I338">
        <v>-3.8900000000000002E-4</v>
      </c>
      <c r="J338">
        <v>0.88</v>
      </c>
      <c r="K338">
        <v>0.81399999999999995</v>
      </c>
      <c r="L338">
        <v>1.19</v>
      </c>
      <c r="M338">
        <v>15.3</v>
      </c>
      <c r="N338">
        <v>26.1</v>
      </c>
      <c r="O338">
        <v>36.5</v>
      </c>
      <c r="P338" t="s">
        <v>242</v>
      </c>
    </row>
    <row r="339" spans="2:16" x14ac:dyDescent="0.25">
      <c r="B339" t="s">
        <v>241</v>
      </c>
      <c r="C339" t="s">
        <v>3</v>
      </c>
      <c r="D339" t="s">
        <v>582</v>
      </c>
      <c r="E339" t="s">
        <v>599</v>
      </c>
      <c r="F339" t="s">
        <v>6</v>
      </c>
      <c r="G339" t="s">
        <v>600</v>
      </c>
      <c r="H339">
        <v>0</v>
      </c>
      <c r="I339">
        <v>-8.8599999999999996E-4</v>
      </c>
      <c r="J339">
        <v>1.43</v>
      </c>
      <c r="K339">
        <v>1.51</v>
      </c>
      <c r="L339">
        <v>2.23</v>
      </c>
      <c r="M339">
        <v>18.7</v>
      </c>
      <c r="N339">
        <v>34.299999999999997</v>
      </c>
      <c r="O339">
        <v>50.3</v>
      </c>
      <c r="P339" t="s">
        <v>242</v>
      </c>
    </row>
    <row r="340" spans="2:16" x14ac:dyDescent="0.25">
      <c r="B340" t="s">
        <v>241</v>
      </c>
      <c r="C340" t="s">
        <v>3</v>
      </c>
      <c r="D340" t="s">
        <v>582</v>
      </c>
      <c r="E340" t="s">
        <v>599</v>
      </c>
      <c r="F340" t="s">
        <v>6</v>
      </c>
      <c r="G340" t="s">
        <v>601</v>
      </c>
      <c r="H340">
        <v>0</v>
      </c>
      <c r="I340">
        <v>-4.3100000000000001E-4</v>
      </c>
      <c r="J340">
        <v>1.52</v>
      </c>
      <c r="K340">
        <v>1.6</v>
      </c>
      <c r="L340">
        <v>2.19</v>
      </c>
      <c r="M340">
        <v>17</v>
      </c>
      <c r="N340">
        <v>28.4</v>
      </c>
      <c r="O340">
        <v>38.700000000000003</v>
      </c>
      <c r="P340" t="s">
        <v>242</v>
      </c>
    </row>
    <row r="341" spans="2:16" x14ac:dyDescent="0.25">
      <c r="B341" t="s">
        <v>241</v>
      </c>
      <c r="C341" t="s">
        <v>3</v>
      </c>
      <c r="D341" t="s">
        <v>582</v>
      </c>
      <c r="E341" t="s">
        <v>602</v>
      </c>
      <c r="F341" t="s">
        <v>6</v>
      </c>
      <c r="G341" t="s">
        <v>603</v>
      </c>
      <c r="H341">
        <v>0</v>
      </c>
      <c r="I341">
        <v>-4.3399999999999998E-4</v>
      </c>
      <c r="J341">
        <v>1.43</v>
      </c>
      <c r="K341">
        <v>1.45</v>
      </c>
      <c r="L341">
        <v>1.96</v>
      </c>
      <c r="M341">
        <v>17.399999999999999</v>
      </c>
      <c r="N341">
        <v>30.2</v>
      </c>
      <c r="O341">
        <v>42.1</v>
      </c>
      <c r="P341" t="s">
        <v>242</v>
      </c>
    </row>
    <row r="342" spans="2:16" x14ac:dyDescent="0.25">
      <c r="B342" t="s">
        <v>241</v>
      </c>
      <c r="C342" t="s">
        <v>3</v>
      </c>
      <c r="D342" t="s">
        <v>582</v>
      </c>
      <c r="E342" t="s">
        <v>602</v>
      </c>
      <c r="F342" t="s">
        <v>6</v>
      </c>
      <c r="G342" t="s">
        <v>604</v>
      </c>
      <c r="H342">
        <v>0</v>
      </c>
      <c r="I342">
        <v>0</v>
      </c>
      <c r="J342">
        <v>1.52</v>
      </c>
      <c r="K342">
        <v>1.53</v>
      </c>
      <c r="L342">
        <v>1.92</v>
      </c>
      <c r="M342">
        <v>15.7</v>
      </c>
      <c r="N342">
        <v>24.5</v>
      </c>
      <c r="O342">
        <v>31.1</v>
      </c>
      <c r="P342" t="s">
        <v>242</v>
      </c>
    </row>
    <row r="343" spans="2:16" x14ac:dyDescent="0.25">
      <c r="B343" t="s">
        <v>241</v>
      </c>
      <c r="C343" t="s">
        <v>3</v>
      </c>
      <c r="D343" t="s">
        <v>582</v>
      </c>
      <c r="E343" t="s">
        <v>605</v>
      </c>
      <c r="F343" t="s">
        <v>6</v>
      </c>
      <c r="G343" t="s">
        <v>606</v>
      </c>
      <c r="H343">
        <v>0</v>
      </c>
      <c r="I343">
        <v>-5.0699999999999996E-4</v>
      </c>
      <c r="J343">
        <v>1.18E-2</v>
      </c>
      <c r="K343">
        <v>-9.0500000000000008E-3</v>
      </c>
      <c r="L343">
        <v>0.55800000000000005</v>
      </c>
      <c r="M343">
        <v>16.5</v>
      </c>
      <c r="N343">
        <v>31.5</v>
      </c>
      <c r="O343">
        <v>47.1</v>
      </c>
      <c r="P343" t="s">
        <v>242</v>
      </c>
    </row>
    <row r="344" spans="2:16" x14ac:dyDescent="0.25">
      <c r="B344" t="s">
        <v>241</v>
      </c>
      <c r="C344" t="s">
        <v>3</v>
      </c>
      <c r="D344" t="s">
        <v>582</v>
      </c>
      <c r="E344" t="s">
        <v>605</v>
      </c>
      <c r="F344" t="s">
        <v>6</v>
      </c>
      <c r="G344" t="s">
        <v>607</v>
      </c>
      <c r="H344">
        <v>0</v>
      </c>
      <c r="I344">
        <v>-4.2299999999999998E-4</v>
      </c>
      <c r="J344">
        <v>1.8200000000000001E-2</v>
      </c>
      <c r="K344">
        <v>-1.8200000000000001E-2</v>
      </c>
      <c r="L344">
        <v>0.53100000000000003</v>
      </c>
      <c r="M344">
        <v>16.399999999999999</v>
      </c>
      <c r="N344">
        <v>31.3</v>
      </c>
      <c r="O344">
        <v>46.8</v>
      </c>
      <c r="P344" t="s">
        <v>242</v>
      </c>
    </row>
    <row r="345" spans="2:16" x14ac:dyDescent="0.25">
      <c r="B345" t="s">
        <v>241</v>
      </c>
      <c r="C345" t="s">
        <v>3</v>
      </c>
      <c r="D345" t="s">
        <v>582</v>
      </c>
      <c r="E345" t="s">
        <v>608</v>
      </c>
      <c r="F345" t="s">
        <v>6</v>
      </c>
      <c r="G345" t="s">
        <v>609</v>
      </c>
      <c r="H345">
        <v>0</v>
      </c>
      <c r="I345">
        <v>-4.28E-4</v>
      </c>
      <c r="J345">
        <v>1.53</v>
      </c>
      <c r="K345">
        <v>1.58</v>
      </c>
      <c r="L345">
        <v>2.2000000000000002</v>
      </c>
      <c r="M345">
        <v>17</v>
      </c>
      <c r="N345">
        <v>29</v>
      </c>
      <c r="O345">
        <v>40.700000000000003</v>
      </c>
      <c r="P345" t="s">
        <v>242</v>
      </c>
    </row>
    <row r="346" spans="2:16" x14ac:dyDescent="0.25">
      <c r="B346" t="s">
        <v>241</v>
      </c>
      <c r="C346" t="s">
        <v>3</v>
      </c>
      <c r="D346" t="s">
        <v>582</v>
      </c>
      <c r="E346" t="s">
        <v>608</v>
      </c>
      <c r="F346" t="s">
        <v>6</v>
      </c>
      <c r="G346" t="s">
        <v>610</v>
      </c>
      <c r="H346">
        <v>0</v>
      </c>
      <c r="I346">
        <v>-3.4900000000000003E-4</v>
      </c>
      <c r="J346">
        <v>1.53</v>
      </c>
      <c r="K346">
        <v>1.58</v>
      </c>
      <c r="L346">
        <v>2.19</v>
      </c>
      <c r="M346">
        <v>17</v>
      </c>
      <c r="N346">
        <v>29</v>
      </c>
      <c r="O346">
        <v>40.700000000000003</v>
      </c>
      <c r="P346" t="s">
        <v>242</v>
      </c>
    </row>
    <row r="347" spans="2:16" x14ac:dyDescent="0.25">
      <c r="B347" t="s">
        <v>241</v>
      </c>
      <c r="C347" t="s">
        <v>3</v>
      </c>
      <c r="D347" t="s">
        <v>582</v>
      </c>
      <c r="E347" t="s">
        <v>611</v>
      </c>
      <c r="F347" t="s">
        <v>6</v>
      </c>
      <c r="G347" t="s">
        <v>612</v>
      </c>
      <c r="H347">
        <v>0</v>
      </c>
      <c r="I347">
        <v>0</v>
      </c>
      <c r="J347">
        <v>0.25</v>
      </c>
      <c r="K347">
        <v>0.20899999999999999</v>
      </c>
      <c r="L347">
        <v>0.69199999999999995</v>
      </c>
      <c r="M347">
        <v>16.2</v>
      </c>
      <c r="N347">
        <v>29.8</v>
      </c>
      <c r="O347">
        <v>43.6</v>
      </c>
      <c r="P347" t="s">
        <v>242</v>
      </c>
    </row>
    <row r="348" spans="2:16" x14ac:dyDescent="0.25">
      <c r="B348" t="s">
        <v>241</v>
      </c>
      <c r="C348" t="s">
        <v>3</v>
      </c>
      <c r="D348" t="s">
        <v>582</v>
      </c>
      <c r="E348" t="s">
        <v>611</v>
      </c>
      <c r="F348" t="s">
        <v>6</v>
      </c>
      <c r="G348" t="s">
        <v>613</v>
      </c>
      <c r="H348">
        <v>0</v>
      </c>
      <c r="I348">
        <v>-2.31E-4</v>
      </c>
      <c r="J348">
        <v>1.03</v>
      </c>
      <c r="K348">
        <v>1.05</v>
      </c>
      <c r="L348">
        <v>1.57</v>
      </c>
      <c r="M348">
        <v>15.8</v>
      </c>
      <c r="N348">
        <v>25.8</v>
      </c>
      <c r="O348">
        <v>34.200000000000003</v>
      </c>
      <c r="P348" t="s">
        <v>242</v>
      </c>
    </row>
    <row r="349" spans="2:16" x14ac:dyDescent="0.25">
      <c r="B349" t="s">
        <v>241</v>
      </c>
      <c r="C349" t="s">
        <v>3</v>
      </c>
      <c r="D349" t="s">
        <v>582</v>
      </c>
      <c r="E349" t="s">
        <v>611</v>
      </c>
      <c r="F349" t="s">
        <v>6</v>
      </c>
      <c r="G349" t="s">
        <v>614</v>
      </c>
      <c r="H349">
        <v>0</v>
      </c>
      <c r="I349">
        <v>-4.4900000000000002E-4</v>
      </c>
      <c r="J349">
        <v>0.25</v>
      </c>
      <c r="K349">
        <v>0.20899999999999999</v>
      </c>
      <c r="L349">
        <v>0.69199999999999995</v>
      </c>
      <c r="M349">
        <v>16.2</v>
      </c>
      <c r="N349">
        <v>29.8</v>
      </c>
      <c r="O349">
        <v>43.6</v>
      </c>
      <c r="P349" t="s">
        <v>242</v>
      </c>
    </row>
    <row r="350" spans="2:16" x14ac:dyDescent="0.25">
      <c r="B350" t="s">
        <v>241</v>
      </c>
      <c r="C350" t="s">
        <v>3</v>
      </c>
      <c r="D350" t="s">
        <v>615</v>
      </c>
      <c r="E350" t="s">
        <v>616</v>
      </c>
      <c r="F350" t="s">
        <v>615</v>
      </c>
      <c r="G350" t="s">
        <v>616</v>
      </c>
      <c r="H350">
        <v>1000</v>
      </c>
      <c r="I350">
        <v>-1.7600000000000001E-3</v>
      </c>
      <c r="J350">
        <v>-5.24</v>
      </c>
      <c r="K350">
        <v>0.77400000000000002</v>
      </c>
      <c r="L350">
        <v>2.54</v>
      </c>
      <c r="M350">
        <v>14.6</v>
      </c>
      <c r="N350">
        <v>31</v>
      </c>
      <c r="O350">
        <v>36.200000000000003</v>
      </c>
      <c r="P350" t="s">
        <v>617</v>
      </c>
    </row>
    <row r="351" spans="2:16" x14ac:dyDescent="0.25">
      <c r="B351" t="s">
        <v>241</v>
      </c>
      <c r="C351" t="s">
        <v>3</v>
      </c>
      <c r="D351" t="s">
        <v>615</v>
      </c>
      <c r="E351" t="s">
        <v>618</v>
      </c>
      <c r="F351" t="s">
        <v>615</v>
      </c>
      <c r="G351" t="s">
        <v>618</v>
      </c>
      <c r="H351">
        <v>1000</v>
      </c>
      <c r="I351">
        <v>-1.31E-3</v>
      </c>
      <c r="J351">
        <v>-6.07</v>
      </c>
      <c r="K351">
        <v>0.99099999999999999</v>
      </c>
      <c r="L351">
        <v>2.3199999999999998</v>
      </c>
      <c r="M351">
        <v>20.6</v>
      </c>
      <c r="N351">
        <v>31</v>
      </c>
      <c r="O351">
        <v>31.7</v>
      </c>
      <c r="P351" t="s">
        <v>617</v>
      </c>
    </row>
    <row r="352" spans="2:16" x14ac:dyDescent="0.25">
      <c r="B352" t="s">
        <v>241</v>
      </c>
      <c r="C352" t="s">
        <v>3</v>
      </c>
      <c r="D352" t="s">
        <v>615</v>
      </c>
      <c r="E352" t="s">
        <v>619</v>
      </c>
      <c r="F352" t="s">
        <v>615</v>
      </c>
      <c r="G352" t="s">
        <v>619</v>
      </c>
      <c r="H352">
        <v>1000</v>
      </c>
      <c r="I352">
        <v>-1.67E-3</v>
      </c>
      <c r="J352">
        <v>-7.56</v>
      </c>
      <c r="K352">
        <v>0.33800000000000002</v>
      </c>
      <c r="L352">
        <v>1.53</v>
      </c>
      <c r="M352">
        <v>19.3</v>
      </c>
      <c r="N352">
        <v>35.9</v>
      </c>
      <c r="O352">
        <v>42.7</v>
      </c>
      <c r="P352" t="s">
        <v>617</v>
      </c>
    </row>
    <row r="353" spans="2:16" x14ac:dyDescent="0.25">
      <c r="B353" t="s">
        <v>241</v>
      </c>
      <c r="C353" t="s">
        <v>3</v>
      </c>
      <c r="D353" t="s">
        <v>615</v>
      </c>
      <c r="E353" t="s">
        <v>620</v>
      </c>
      <c r="F353" t="s">
        <v>615</v>
      </c>
      <c r="G353" t="s">
        <v>620</v>
      </c>
      <c r="H353">
        <v>1000</v>
      </c>
      <c r="I353">
        <v>-1.8500000000000001E-3</v>
      </c>
      <c r="J353">
        <v>-8.39</v>
      </c>
      <c r="K353">
        <v>0.68</v>
      </c>
      <c r="L353">
        <v>2.0699999999999998</v>
      </c>
      <c r="M353">
        <v>22</v>
      </c>
      <c r="N353">
        <v>34.5</v>
      </c>
      <c r="O353">
        <v>37.200000000000003</v>
      </c>
      <c r="P353" t="s">
        <v>617</v>
      </c>
    </row>
    <row r="354" spans="2:16" x14ac:dyDescent="0.25">
      <c r="B354" t="s">
        <v>241</v>
      </c>
      <c r="C354" t="s">
        <v>3</v>
      </c>
      <c r="D354" t="s">
        <v>615</v>
      </c>
      <c r="E354" t="s">
        <v>621</v>
      </c>
      <c r="F354" t="s">
        <v>615</v>
      </c>
      <c r="G354" t="s">
        <v>621</v>
      </c>
      <c r="H354">
        <v>1000</v>
      </c>
      <c r="I354">
        <v>-9.3800000000000003E-4</v>
      </c>
      <c r="J354">
        <v>-6.91</v>
      </c>
      <c r="K354">
        <v>1.48</v>
      </c>
      <c r="L354">
        <v>3.24</v>
      </c>
      <c r="M354">
        <v>26.8</v>
      </c>
      <c r="N354">
        <v>34.299999999999997</v>
      </c>
      <c r="O354">
        <v>32.9</v>
      </c>
      <c r="P354" t="s">
        <v>617</v>
      </c>
    </row>
    <row r="355" spans="2:16" x14ac:dyDescent="0.25">
      <c r="B355" t="s">
        <v>241</v>
      </c>
      <c r="C355" t="s">
        <v>3</v>
      </c>
      <c r="D355" t="s">
        <v>615</v>
      </c>
      <c r="E355" t="s">
        <v>622</v>
      </c>
      <c r="F355" t="s">
        <v>615</v>
      </c>
      <c r="G355" t="s">
        <v>622</v>
      </c>
      <c r="H355">
        <v>1000</v>
      </c>
      <c r="I355">
        <v>-1.66E-3</v>
      </c>
      <c r="J355">
        <v>-4.26</v>
      </c>
      <c r="K355">
        <v>0.41399999999999998</v>
      </c>
      <c r="L355">
        <v>2.42</v>
      </c>
      <c r="M355">
        <v>19.100000000000001</v>
      </c>
      <c r="N355">
        <v>30.2</v>
      </c>
      <c r="O355">
        <v>32</v>
      </c>
      <c r="P355" t="s">
        <v>617</v>
      </c>
    </row>
    <row r="356" spans="2:16" x14ac:dyDescent="0.25">
      <c r="B356" t="s">
        <v>241</v>
      </c>
      <c r="C356" t="s">
        <v>3</v>
      </c>
      <c r="D356" t="s">
        <v>615</v>
      </c>
      <c r="E356" t="s">
        <v>623</v>
      </c>
      <c r="F356" t="s">
        <v>615</v>
      </c>
      <c r="G356" t="s">
        <v>623</v>
      </c>
      <c r="H356">
        <v>0</v>
      </c>
      <c r="I356">
        <v>-1.6900000000000001E-3</v>
      </c>
      <c r="J356">
        <v>-10</v>
      </c>
      <c r="K356">
        <v>1.05</v>
      </c>
      <c r="L356">
        <v>2.5299999999999998</v>
      </c>
      <c r="M356">
        <v>16.7</v>
      </c>
      <c r="N356">
        <v>29.9</v>
      </c>
      <c r="O356">
        <v>33.1</v>
      </c>
      <c r="P356" t="s">
        <v>617</v>
      </c>
    </row>
    <row r="357" spans="2:16" x14ac:dyDescent="0.25">
      <c r="B357" t="s">
        <v>241</v>
      </c>
      <c r="C357" t="s">
        <v>3</v>
      </c>
      <c r="D357" t="s">
        <v>615</v>
      </c>
      <c r="E357" t="s">
        <v>624</v>
      </c>
      <c r="F357" t="s">
        <v>615</v>
      </c>
      <c r="G357" t="s">
        <v>624</v>
      </c>
      <c r="H357">
        <v>1000</v>
      </c>
      <c r="I357">
        <v>-1.1299999999999999E-3</v>
      </c>
      <c r="J357">
        <v>-5.36</v>
      </c>
      <c r="K357">
        <v>1.21</v>
      </c>
      <c r="L357">
        <v>2.78</v>
      </c>
      <c r="M357">
        <v>23.3</v>
      </c>
      <c r="N357">
        <v>32.700000000000003</v>
      </c>
      <c r="O357">
        <v>32.799999999999997</v>
      </c>
      <c r="P357" t="s">
        <v>617</v>
      </c>
    </row>
    <row r="358" spans="2:16" x14ac:dyDescent="0.25">
      <c r="B358" t="s">
        <v>241</v>
      </c>
      <c r="C358" t="s">
        <v>3</v>
      </c>
      <c r="D358" t="s">
        <v>615</v>
      </c>
      <c r="E358" t="s">
        <v>625</v>
      </c>
      <c r="F358" t="s">
        <v>615</v>
      </c>
      <c r="G358" t="s">
        <v>625</v>
      </c>
      <c r="H358">
        <v>1000</v>
      </c>
      <c r="I358">
        <v>-1.3799999999999999E-3</v>
      </c>
      <c r="J358">
        <v>-3.44</v>
      </c>
      <c r="K358">
        <v>0.30399999999999999</v>
      </c>
      <c r="L358">
        <v>1.46</v>
      </c>
      <c r="M358">
        <v>11.6</v>
      </c>
      <c r="N358">
        <v>24.6</v>
      </c>
      <c r="O358">
        <v>30</v>
      </c>
      <c r="P358" t="s">
        <v>617</v>
      </c>
    </row>
    <row r="359" spans="2:16" x14ac:dyDescent="0.25">
      <c r="B359" t="s">
        <v>241</v>
      </c>
      <c r="C359" t="s">
        <v>3</v>
      </c>
      <c r="D359" t="s">
        <v>615</v>
      </c>
      <c r="E359" t="s">
        <v>626</v>
      </c>
      <c r="F359" t="s">
        <v>615</v>
      </c>
      <c r="G359" t="s">
        <v>626</v>
      </c>
      <c r="H359">
        <v>0</v>
      </c>
      <c r="I359">
        <v>-1.64E-3</v>
      </c>
      <c r="J359">
        <v>-3.1</v>
      </c>
      <c r="K359">
        <v>0.62</v>
      </c>
      <c r="L359">
        <v>1.91</v>
      </c>
      <c r="M359">
        <v>15.2</v>
      </c>
      <c r="N359">
        <v>27.9</v>
      </c>
      <c r="O359">
        <v>31.3</v>
      </c>
      <c r="P359" t="s">
        <v>617</v>
      </c>
    </row>
    <row r="360" spans="2:16" x14ac:dyDescent="0.25">
      <c r="B360" t="s">
        <v>241</v>
      </c>
      <c r="C360" t="s">
        <v>3</v>
      </c>
      <c r="D360" t="s">
        <v>615</v>
      </c>
      <c r="E360" t="s">
        <v>627</v>
      </c>
      <c r="F360" t="s">
        <v>615</v>
      </c>
      <c r="G360" t="s">
        <v>627</v>
      </c>
      <c r="H360">
        <v>0</v>
      </c>
      <c r="I360">
        <v>-2.2200000000000002E-3</v>
      </c>
      <c r="J360">
        <v>-2.72</v>
      </c>
      <c r="K360">
        <v>0.89</v>
      </c>
      <c r="L360">
        <v>2.87</v>
      </c>
      <c r="M360">
        <v>15.2</v>
      </c>
      <c r="N360">
        <v>31.6</v>
      </c>
      <c r="O360">
        <v>38.700000000000003</v>
      </c>
      <c r="P360" t="s">
        <v>617</v>
      </c>
    </row>
    <row r="361" spans="2:16" x14ac:dyDescent="0.25">
      <c r="B361" t="s">
        <v>241</v>
      </c>
      <c r="C361" t="s">
        <v>3</v>
      </c>
      <c r="D361" t="s">
        <v>615</v>
      </c>
      <c r="E361" t="s">
        <v>628</v>
      </c>
      <c r="F361" t="s">
        <v>615</v>
      </c>
      <c r="G361" t="s">
        <v>628</v>
      </c>
      <c r="H361">
        <v>0</v>
      </c>
      <c r="I361">
        <v>-9.8400000000000007E-4</v>
      </c>
      <c r="J361">
        <v>-4.78</v>
      </c>
      <c r="K361">
        <v>0.80700000000000005</v>
      </c>
      <c r="L361">
        <v>2.06</v>
      </c>
      <c r="M361">
        <v>17.2</v>
      </c>
      <c r="N361">
        <v>28.7</v>
      </c>
      <c r="O361">
        <v>30.3</v>
      </c>
      <c r="P361" t="s">
        <v>617</v>
      </c>
    </row>
    <row r="362" spans="2:16" x14ac:dyDescent="0.25">
      <c r="B362" t="s">
        <v>241</v>
      </c>
      <c r="C362" t="s">
        <v>3</v>
      </c>
      <c r="D362" t="s">
        <v>615</v>
      </c>
      <c r="E362" t="s">
        <v>629</v>
      </c>
      <c r="F362" t="s">
        <v>615</v>
      </c>
      <c r="G362" t="s">
        <v>629</v>
      </c>
      <c r="H362">
        <v>0</v>
      </c>
      <c r="I362">
        <v>-1.6999999999999999E-3</v>
      </c>
      <c r="J362">
        <v>-3.53</v>
      </c>
      <c r="K362">
        <v>0.65700000000000003</v>
      </c>
      <c r="L362">
        <v>1.91</v>
      </c>
      <c r="M362">
        <v>15.7</v>
      </c>
      <c r="N362">
        <v>28</v>
      </c>
      <c r="O362">
        <v>30.9</v>
      </c>
      <c r="P362" t="s">
        <v>617</v>
      </c>
    </row>
    <row r="363" spans="2:16" x14ac:dyDescent="0.25">
      <c r="B363" t="s">
        <v>241</v>
      </c>
      <c r="C363" t="s">
        <v>3</v>
      </c>
      <c r="D363" t="s">
        <v>615</v>
      </c>
      <c r="E363" t="s">
        <v>630</v>
      </c>
      <c r="F363" t="s">
        <v>615</v>
      </c>
      <c r="G363" t="s">
        <v>630</v>
      </c>
      <c r="H363">
        <v>1000</v>
      </c>
      <c r="I363">
        <v>-1.7600000000000001E-3</v>
      </c>
      <c r="J363">
        <v>-5.24</v>
      </c>
      <c r="K363">
        <v>0.77400000000000002</v>
      </c>
      <c r="L363">
        <v>2.54</v>
      </c>
      <c r="M363">
        <v>14.6</v>
      </c>
      <c r="N363">
        <v>31</v>
      </c>
      <c r="O363">
        <v>36.200000000000003</v>
      </c>
      <c r="P363" t="s">
        <v>617</v>
      </c>
    </row>
    <row r="364" spans="2:16" x14ac:dyDescent="0.25">
      <c r="B364" t="s">
        <v>241</v>
      </c>
      <c r="C364" t="s">
        <v>3</v>
      </c>
      <c r="D364" t="s">
        <v>615</v>
      </c>
      <c r="E364" t="s">
        <v>631</v>
      </c>
      <c r="F364" t="s">
        <v>615</v>
      </c>
      <c r="G364" t="s">
        <v>631</v>
      </c>
      <c r="H364">
        <v>1000</v>
      </c>
      <c r="I364">
        <v>-1.31E-3</v>
      </c>
      <c r="J364">
        <v>-6.07</v>
      </c>
      <c r="K364">
        <v>0.99099999999999999</v>
      </c>
      <c r="L364">
        <v>2.3199999999999998</v>
      </c>
      <c r="M364">
        <v>20.6</v>
      </c>
      <c r="N364">
        <v>31</v>
      </c>
      <c r="O364">
        <v>31.7</v>
      </c>
      <c r="P364" t="s">
        <v>617</v>
      </c>
    </row>
    <row r="365" spans="2:16" x14ac:dyDescent="0.25">
      <c r="B365" t="s">
        <v>241</v>
      </c>
      <c r="C365" t="s">
        <v>3</v>
      </c>
      <c r="D365" t="s">
        <v>615</v>
      </c>
      <c r="E365" t="s">
        <v>632</v>
      </c>
      <c r="F365" t="s">
        <v>615</v>
      </c>
      <c r="G365" t="s">
        <v>632</v>
      </c>
      <c r="H365">
        <v>1000</v>
      </c>
      <c r="I365">
        <v>-1.67E-3</v>
      </c>
      <c r="J365">
        <v>-7.56</v>
      </c>
      <c r="K365">
        <v>0.33800000000000002</v>
      </c>
      <c r="L365">
        <v>1.53</v>
      </c>
      <c r="M365">
        <v>19.3</v>
      </c>
      <c r="N365">
        <v>35.9</v>
      </c>
      <c r="O365">
        <v>42.7</v>
      </c>
      <c r="P365" t="s">
        <v>617</v>
      </c>
    </row>
    <row r="366" spans="2:16" x14ac:dyDescent="0.25">
      <c r="B366" t="s">
        <v>241</v>
      </c>
      <c r="C366" t="s">
        <v>3</v>
      </c>
      <c r="D366" t="s">
        <v>615</v>
      </c>
      <c r="E366" t="s">
        <v>633</v>
      </c>
      <c r="F366" t="s">
        <v>615</v>
      </c>
      <c r="G366" t="s">
        <v>633</v>
      </c>
      <c r="H366">
        <v>1000</v>
      </c>
      <c r="I366">
        <v>-1.8500000000000001E-3</v>
      </c>
      <c r="J366">
        <v>-8.39</v>
      </c>
      <c r="K366">
        <v>0.68</v>
      </c>
      <c r="L366">
        <v>2.0699999999999998</v>
      </c>
      <c r="M366">
        <v>22</v>
      </c>
      <c r="N366">
        <v>34.5</v>
      </c>
      <c r="O366">
        <v>37.200000000000003</v>
      </c>
      <c r="P366" t="s">
        <v>617</v>
      </c>
    </row>
    <row r="367" spans="2:16" x14ac:dyDescent="0.25">
      <c r="B367" t="s">
        <v>241</v>
      </c>
      <c r="C367" t="s">
        <v>3</v>
      </c>
      <c r="D367" t="s">
        <v>615</v>
      </c>
      <c r="E367" t="s">
        <v>634</v>
      </c>
      <c r="F367" t="s">
        <v>615</v>
      </c>
      <c r="G367" t="s">
        <v>634</v>
      </c>
      <c r="H367">
        <v>1000</v>
      </c>
      <c r="I367">
        <v>-9.3800000000000003E-4</v>
      </c>
      <c r="J367">
        <v>-6.91</v>
      </c>
      <c r="K367">
        <v>1.48</v>
      </c>
      <c r="L367">
        <v>3.24</v>
      </c>
      <c r="M367">
        <v>26.8</v>
      </c>
      <c r="N367">
        <v>34.299999999999997</v>
      </c>
      <c r="O367">
        <v>32.9</v>
      </c>
      <c r="P367" t="s">
        <v>617</v>
      </c>
    </row>
    <row r="368" spans="2:16" x14ac:dyDescent="0.25">
      <c r="B368" t="s">
        <v>241</v>
      </c>
      <c r="C368" t="s">
        <v>3</v>
      </c>
      <c r="D368" t="s">
        <v>615</v>
      </c>
      <c r="E368" t="s">
        <v>635</v>
      </c>
      <c r="F368" t="s">
        <v>615</v>
      </c>
      <c r="G368" t="s">
        <v>635</v>
      </c>
      <c r="H368">
        <v>1000</v>
      </c>
      <c r="I368">
        <v>-1.66E-3</v>
      </c>
      <c r="J368">
        <v>-4.26</v>
      </c>
      <c r="K368">
        <v>0.41399999999999998</v>
      </c>
      <c r="L368">
        <v>2.42</v>
      </c>
      <c r="M368">
        <v>19.100000000000001</v>
      </c>
      <c r="N368">
        <v>30.2</v>
      </c>
      <c r="O368">
        <v>32</v>
      </c>
      <c r="P368" t="s">
        <v>617</v>
      </c>
    </row>
    <row r="369" spans="2:16" x14ac:dyDescent="0.25">
      <c r="B369" t="s">
        <v>241</v>
      </c>
      <c r="C369" t="s">
        <v>3</v>
      </c>
      <c r="D369" t="s">
        <v>615</v>
      </c>
      <c r="E369" t="s">
        <v>636</v>
      </c>
      <c r="F369" t="s">
        <v>615</v>
      </c>
      <c r="G369" t="s">
        <v>636</v>
      </c>
      <c r="H369">
        <v>0</v>
      </c>
      <c r="I369">
        <v>-1.6900000000000001E-3</v>
      </c>
      <c r="J369">
        <v>-10</v>
      </c>
      <c r="K369">
        <v>1.05</v>
      </c>
      <c r="L369">
        <v>2.5299999999999998</v>
      </c>
      <c r="M369">
        <v>16.7</v>
      </c>
      <c r="N369">
        <v>29.9</v>
      </c>
      <c r="O369">
        <v>33.1</v>
      </c>
      <c r="P369" t="s">
        <v>617</v>
      </c>
    </row>
    <row r="370" spans="2:16" x14ac:dyDescent="0.25">
      <c r="B370" t="s">
        <v>241</v>
      </c>
      <c r="C370" t="s">
        <v>3</v>
      </c>
      <c r="D370" t="s">
        <v>615</v>
      </c>
      <c r="E370" t="s">
        <v>637</v>
      </c>
      <c r="F370" t="s">
        <v>615</v>
      </c>
      <c r="G370" t="s">
        <v>637</v>
      </c>
      <c r="H370">
        <v>1000</v>
      </c>
      <c r="I370">
        <v>-1.1299999999999999E-3</v>
      </c>
      <c r="J370">
        <v>-5.36</v>
      </c>
      <c r="K370">
        <v>1.21</v>
      </c>
      <c r="L370">
        <v>2.78</v>
      </c>
      <c r="M370">
        <v>23.3</v>
      </c>
      <c r="N370">
        <v>32.700000000000003</v>
      </c>
      <c r="O370">
        <v>32.799999999999997</v>
      </c>
      <c r="P370" t="s">
        <v>617</v>
      </c>
    </row>
    <row r="371" spans="2:16" x14ac:dyDescent="0.25">
      <c r="B371" t="s">
        <v>241</v>
      </c>
      <c r="C371" t="s">
        <v>3</v>
      </c>
      <c r="D371" t="s">
        <v>615</v>
      </c>
      <c r="E371" t="s">
        <v>638</v>
      </c>
      <c r="F371" t="s">
        <v>615</v>
      </c>
      <c r="G371" t="s">
        <v>638</v>
      </c>
      <c r="H371">
        <v>1000</v>
      </c>
      <c r="I371">
        <v>-1.3799999999999999E-3</v>
      </c>
      <c r="J371">
        <v>-3.44</v>
      </c>
      <c r="K371">
        <v>0.30399999999999999</v>
      </c>
      <c r="L371">
        <v>1.46</v>
      </c>
      <c r="M371">
        <v>11.6</v>
      </c>
      <c r="N371">
        <v>24.6</v>
      </c>
      <c r="O371">
        <v>30</v>
      </c>
      <c r="P371" t="s">
        <v>617</v>
      </c>
    </row>
    <row r="372" spans="2:16" x14ac:dyDescent="0.25">
      <c r="B372" t="s">
        <v>241</v>
      </c>
      <c r="C372" t="s">
        <v>3</v>
      </c>
      <c r="D372" t="s">
        <v>615</v>
      </c>
      <c r="E372" t="s">
        <v>639</v>
      </c>
      <c r="F372" t="s">
        <v>615</v>
      </c>
      <c r="G372" t="s">
        <v>639</v>
      </c>
      <c r="H372">
        <v>0</v>
      </c>
      <c r="I372">
        <v>-1.64E-3</v>
      </c>
      <c r="J372">
        <v>-3.1</v>
      </c>
      <c r="K372">
        <v>0.62</v>
      </c>
      <c r="L372">
        <v>1.91</v>
      </c>
      <c r="M372">
        <v>15.2</v>
      </c>
      <c r="N372">
        <v>27.9</v>
      </c>
      <c r="O372">
        <v>31.3</v>
      </c>
      <c r="P372" t="s">
        <v>617</v>
      </c>
    </row>
    <row r="373" spans="2:16" x14ac:dyDescent="0.25">
      <c r="B373" t="s">
        <v>241</v>
      </c>
      <c r="C373" t="s">
        <v>3</v>
      </c>
      <c r="D373" t="s">
        <v>615</v>
      </c>
      <c r="E373" t="s">
        <v>640</v>
      </c>
      <c r="F373" t="s">
        <v>615</v>
      </c>
      <c r="G373" t="s">
        <v>640</v>
      </c>
      <c r="H373">
        <v>0</v>
      </c>
      <c r="I373">
        <v>-2.2200000000000002E-3</v>
      </c>
      <c r="J373">
        <v>-2.72</v>
      </c>
      <c r="K373">
        <v>0.89</v>
      </c>
      <c r="L373">
        <v>2.87</v>
      </c>
      <c r="M373">
        <v>15.2</v>
      </c>
      <c r="N373">
        <v>31.6</v>
      </c>
      <c r="O373">
        <v>38.700000000000003</v>
      </c>
      <c r="P373" t="s">
        <v>617</v>
      </c>
    </row>
    <row r="374" spans="2:16" x14ac:dyDescent="0.25">
      <c r="B374" t="s">
        <v>241</v>
      </c>
      <c r="C374" t="s">
        <v>3</v>
      </c>
      <c r="D374" t="s">
        <v>615</v>
      </c>
      <c r="E374" t="s">
        <v>641</v>
      </c>
      <c r="F374" t="s">
        <v>615</v>
      </c>
      <c r="G374" t="s">
        <v>641</v>
      </c>
      <c r="H374">
        <v>0</v>
      </c>
      <c r="I374">
        <v>-9.8400000000000007E-4</v>
      </c>
      <c r="J374">
        <v>-4.78</v>
      </c>
      <c r="K374">
        <v>0.80700000000000005</v>
      </c>
      <c r="L374">
        <v>2.06</v>
      </c>
      <c r="M374">
        <v>17.2</v>
      </c>
      <c r="N374">
        <v>28.7</v>
      </c>
      <c r="O374">
        <v>30.3</v>
      </c>
      <c r="P374" t="s">
        <v>617</v>
      </c>
    </row>
    <row r="375" spans="2:16" x14ac:dyDescent="0.25">
      <c r="B375" t="s">
        <v>241</v>
      </c>
      <c r="C375" t="s">
        <v>3</v>
      </c>
      <c r="D375" t="s">
        <v>615</v>
      </c>
      <c r="E375" t="s">
        <v>642</v>
      </c>
      <c r="F375" t="s">
        <v>615</v>
      </c>
      <c r="G375" t="s">
        <v>642</v>
      </c>
      <c r="H375">
        <v>0</v>
      </c>
      <c r="I375">
        <v>-1.6999999999999999E-3</v>
      </c>
      <c r="J375">
        <v>-3.53</v>
      </c>
      <c r="K375">
        <v>0.65700000000000003</v>
      </c>
      <c r="L375">
        <v>1.91</v>
      </c>
      <c r="M375">
        <v>15.7</v>
      </c>
      <c r="N375">
        <v>28</v>
      </c>
      <c r="O375">
        <v>30.9</v>
      </c>
      <c r="P375" t="s">
        <v>617</v>
      </c>
    </row>
    <row r="376" spans="2:16" x14ac:dyDescent="0.25">
      <c r="B376" t="s">
        <v>241</v>
      </c>
      <c r="C376" t="s">
        <v>3</v>
      </c>
      <c r="D376" t="s">
        <v>615</v>
      </c>
      <c r="E376" t="s">
        <v>643</v>
      </c>
      <c r="F376" t="s">
        <v>615</v>
      </c>
      <c r="G376" t="s">
        <v>643</v>
      </c>
      <c r="H376">
        <v>1000</v>
      </c>
      <c r="I376">
        <v>-2.5300000000000001E-3</v>
      </c>
      <c r="J376">
        <v>-7.31</v>
      </c>
      <c r="K376">
        <v>0.7</v>
      </c>
      <c r="L376">
        <v>2.76</v>
      </c>
      <c r="M376">
        <v>16.5</v>
      </c>
      <c r="N376">
        <v>36.1</v>
      </c>
      <c r="O376">
        <v>44.3</v>
      </c>
      <c r="P376" t="s">
        <v>617</v>
      </c>
    </row>
    <row r="377" spans="2:16" x14ac:dyDescent="0.25">
      <c r="B377" t="s">
        <v>241</v>
      </c>
      <c r="C377" t="s">
        <v>3</v>
      </c>
      <c r="D377" t="s">
        <v>615</v>
      </c>
      <c r="E377" t="s">
        <v>644</v>
      </c>
      <c r="F377" t="s">
        <v>615</v>
      </c>
      <c r="G377" t="s">
        <v>644</v>
      </c>
      <c r="H377">
        <v>0</v>
      </c>
      <c r="I377">
        <v>-2.2799999999999999E-3</v>
      </c>
      <c r="J377">
        <v>-7.79</v>
      </c>
      <c r="K377">
        <v>0.32400000000000001</v>
      </c>
      <c r="L377">
        <v>1.3</v>
      </c>
      <c r="M377">
        <v>13.7</v>
      </c>
      <c r="N377">
        <v>28</v>
      </c>
      <c r="O377">
        <v>33.5</v>
      </c>
      <c r="P377" t="s">
        <v>617</v>
      </c>
    </row>
    <row r="378" spans="2:16" x14ac:dyDescent="0.25">
      <c r="B378" t="s">
        <v>241</v>
      </c>
      <c r="C378" t="s">
        <v>3</v>
      </c>
      <c r="D378" t="s">
        <v>615</v>
      </c>
      <c r="E378" t="s">
        <v>645</v>
      </c>
      <c r="F378" t="s">
        <v>615</v>
      </c>
      <c r="G378" t="s">
        <v>645</v>
      </c>
      <c r="H378">
        <v>0</v>
      </c>
      <c r="I378">
        <v>-2.4099999999999998E-3</v>
      </c>
      <c r="J378">
        <v>2.2799999999999998</v>
      </c>
      <c r="K378">
        <v>1.05</v>
      </c>
      <c r="L378">
        <v>2.4</v>
      </c>
      <c r="M378">
        <v>13.4</v>
      </c>
      <c r="N378">
        <v>28.3</v>
      </c>
      <c r="O378">
        <v>34.1</v>
      </c>
      <c r="P378" t="s">
        <v>617</v>
      </c>
    </row>
    <row r="379" spans="2:16" x14ac:dyDescent="0.25">
      <c r="B379" t="s">
        <v>241</v>
      </c>
      <c r="C379" t="s">
        <v>3</v>
      </c>
      <c r="D379" t="s">
        <v>615</v>
      </c>
      <c r="E379" t="s">
        <v>646</v>
      </c>
      <c r="F379" t="s">
        <v>615</v>
      </c>
      <c r="G379" t="s">
        <v>646</v>
      </c>
      <c r="H379">
        <v>1000</v>
      </c>
      <c r="I379">
        <v>-1.2700000000000001E-3</v>
      </c>
      <c r="J379">
        <v>-8.0299999999999994</v>
      </c>
      <c r="K379">
        <v>0.99399999999999999</v>
      </c>
      <c r="L379">
        <v>2.42</v>
      </c>
      <c r="M379">
        <v>23.8</v>
      </c>
      <c r="N379">
        <v>35.200000000000003</v>
      </c>
      <c r="O379">
        <v>37.700000000000003</v>
      </c>
      <c r="P379" t="s">
        <v>617</v>
      </c>
    </row>
    <row r="380" spans="2:16" x14ac:dyDescent="0.25">
      <c r="B380" t="s">
        <v>241</v>
      </c>
      <c r="C380" t="s">
        <v>3</v>
      </c>
      <c r="D380" t="s">
        <v>615</v>
      </c>
      <c r="E380" t="s">
        <v>647</v>
      </c>
      <c r="F380" t="s">
        <v>615</v>
      </c>
      <c r="G380" t="s">
        <v>647</v>
      </c>
      <c r="H380">
        <v>0</v>
      </c>
      <c r="I380">
        <v>-6.7799999999999996E-3</v>
      </c>
      <c r="J380">
        <v>-1.87</v>
      </c>
      <c r="K380">
        <v>0.11899999999999999</v>
      </c>
      <c r="L380">
        <v>1.32</v>
      </c>
      <c r="M380">
        <v>13.8</v>
      </c>
      <c r="N380">
        <v>29</v>
      </c>
      <c r="O380">
        <v>39.200000000000003</v>
      </c>
      <c r="P380" t="s">
        <v>617</v>
      </c>
    </row>
    <row r="381" spans="2:16" x14ac:dyDescent="0.25">
      <c r="B381" t="s">
        <v>241</v>
      </c>
      <c r="C381" t="s">
        <v>3</v>
      </c>
      <c r="D381" t="s">
        <v>615</v>
      </c>
      <c r="E381" t="s">
        <v>648</v>
      </c>
      <c r="F381" t="s">
        <v>615</v>
      </c>
      <c r="G381" t="s">
        <v>648</v>
      </c>
      <c r="H381">
        <v>0</v>
      </c>
      <c r="I381">
        <v>-2.7699999999999999E-3</v>
      </c>
      <c r="J381">
        <v>-15.1</v>
      </c>
      <c r="K381">
        <v>8.8999999999999996E-2</v>
      </c>
      <c r="L381">
        <v>1.6</v>
      </c>
      <c r="M381">
        <v>25.3</v>
      </c>
      <c r="N381">
        <v>46</v>
      </c>
      <c r="O381">
        <v>57.9</v>
      </c>
      <c r="P381" t="s">
        <v>617</v>
      </c>
    </row>
    <row r="382" spans="2:16" x14ac:dyDescent="0.25">
      <c r="B382" t="s">
        <v>241</v>
      </c>
      <c r="C382" t="s">
        <v>3</v>
      </c>
      <c r="D382" t="s">
        <v>615</v>
      </c>
      <c r="E382" t="s">
        <v>649</v>
      </c>
      <c r="F382" t="s">
        <v>615</v>
      </c>
      <c r="G382" t="s">
        <v>649</v>
      </c>
      <c r="H382">
        <v>1000</v>
      </c>
      <c r="I382">
        <v>-2.0500000000000002E-3</v>
      </c>
      <c r="J382">
        <v>-12.8</v>
      </c>
      <c r="K382">
        <v>0.40699999999999997</v>
      </c>
      <c r="L382">
        <v>1.91</v>
      </c>
      <c r="M382">
        <v>26.4</v>
      </c>
      <c r="N382">
        <v>40.200000000000003</v>
      </c>
      <c r="O382">
        <v>45.7</v>
      </c>
      <c r="P382" t="s">
        <v>617</v>
      </c>
    </row>
    <row r="383" spans="2:16" x14ac:dyDescent="0.25">
      <c r="B383" t="s">
        <v>241</v>
      </c>
      <c r="C383" t="s">
        <v>3</v>
      </c>
      <c r="D383" t="s">
        <v>615</v>
      </c>
      <c r="E383" t="s">
        <v>650</v>
      </c>
      <c r="F383" t="s">
        <v>615</v>
      </c>
      <c r="G383" t="s">
        <v>650</v>
      </c>
      <c r="H383">
        <v>1000</v>
      </c>
      <c r="I383">
        <v>-1.47E-3</v>
      </c>
      <c r="J383">
        <v>-10</v>
      </c>
      <c r="K383">
        <v>1.7</v>
      </c>
      <c r="L383">
        <v>3.69</v>
      </c>
      <c r="M383">
        <v>31.4</v>
      </c>
      <c r="N383">
        <v>39.1</v>
      </c>
      <c r="O383">
        <v>39.799999999999997</v>
      </c>
      <c r="P383" t="s">
        <v>617</v>
      </c>
    </row>
    <row r="384" spans="2:16" x14ac:dyDescent="0.25">
      <c r="B384" t="s">
        <v>241</v>
      </c>
      <c r="C384" t="s">
        <v>3</v>
      </c>
      <c r="D384" t="s">
        <v>615</v>
      </c>
      <c r="E384" t="s">
        <v>651</v>
      </c>
      <c r="F384" t="s">
        <v>615</v>
      </c>
      <c r="G384" t="s">
        <v>651</v>
      </c>
      <c r="H384">
        <v>0</v>
      </c>
      <c r="I384">
        <v>-2.2000000000000001E-3</v>
      </c>
      <c r="J384">
        <v>-5.46</v>
      </c>
      <c r="K384">
        <v>0.223</v>
      </c>
      <c r="L384">
        <v>2.67</v>
      </c>
      <c r="M384">
        <v>22.3</v>
      </c>
      <c r="N384">
        <v>34.5</v>
      </c>
      <c r="O384">
        <v>38.200000000000003</v>
      </c>
      <c r="P384" t="s">
        <v>617</v>
      </c>
    </row>
    <row r="385" spans="2:16" x14ac:dyDescent="0.25">
      <c r="B385" t="s">
        <v>241</v>
      </c>
      <c r="C385" t="s">
        <v>3</v>
      </c>
      <c r="D385" t="s">
        <v>615</v>
      </c>
      <c r="E385" t="s">
        <v>652</v>
      </c>
      <c r="F385" t="s">
        <v>615</v>
      </c>
      <c r="G385" t="s">
        <v>652</v>
      </c>
      <c r="H385">
        <v>1000</v>
      </c>
      <c r="I385">
        <v>-1.8E-3</v>
      </c>
      <c r="J385">
        <v>-13.3</v>
      </c>
      <c r="K385">
        <v>0.93799999999999994</v>
      </c>
      <c r="L385">
        <v>2.6</v>
      </c>
      <c r="M385">
        <v>18.7</v>
      </c>
      <c r="N385">
        <v>33.799999999999997</v>
      </c>
      <c r="O385">
        <v>39.299999999999997</v>
      </c>
      <c r="P385" t="s">
        <v>617</v>
      </c>
    </row>
    <row r="386" spans="2:16" x14ac:dyDescent="0.25">
      <c r="B386" t="s">
        <v>241</v>
      </c>
      <c r="C386" t="s">
        <v>3</v>
      </c>
      <c r="D386" t="s">
        <v>615</v>
      </c>
      <c r="E386" t="s">
        <v>653</v>
      </c>
      <c r="F386" t="s">
        <v>615</v>
      </c>
      <c r="G386" t="s">
        <v>653</v>
      </c>
      <c r="H386">
        <v>1000</v>
      </c>
      <c r="I386">
        <v>-1.4300000000000001E-3</v>
      </c>
      <c r="J386">
        <v>-7.3</v>
      </c>
      <c r="K386">
        <v>1.33</v>
      </c>
      <c r="L386">
        <v>3.07</v>
      </c>
      <c r="M386">
        <v>27.2</v>
      </c>
      <c r="N386">
        <v>37.4</v>
      </c>
      <c r="O386">
        <v>39.4</v>
      </c>
      <c r="P386" t="s">
        <v>617</v>
      </c>
    </row>
    <row r="387" spans="2:16" x14ac:dyDescent="0.25">
      <c r="B387" t="s">
        <v>241</v>
      </c>
      <c r="C387" t="s">
        <v>3</v>
      </c>
      <c r="D387" t="s">
        <v>615</v>
      </c>
      <c r="E387" t="s">
        <v>654</v>
      </c>
      <c r="F387" t="s">
        <v>615</v>
      </c>
      <c r="G387" t="s">
        <v>654</v>
      </c>
      <c r="H387">
        <v>0</v>
      </c>
      <c r="I387">
        <v>-3.31E-3</v>
      </c>
      <c r="J387">
        <v>-5.6</v>
      </c>
      <c r="K387">
        <v>9.8399999999999998E-3</v>
      </c>
      <c r="L387">
        <v>1.28</v>
      </c>
      <c r="M387">
        <v>12.2</v>
      </c>
      <c r="N387">
        <v>27.6</v>
      </c>
      <c r="O387">
        <v>36.1</v>
      </c>
      <c r="P387" t="s">
        <v>617</v>
      </c>
    </row>
    <row r="388" spans="2:16" x14ac:dyDescent="0.25">
      <c r="B388" t="s">
        <v>241</v>
      </c>
      <c r="C388" t="s">
        <v>3</v>
      </c>
      <c r="D388" t="s">
        <v>615</v>
      </c>
      <c r="E388" t="s">
        <v>655</v>
      </c>
      <c r="F388" t="s">
        <v>615</v>
      </c>
      <c r="G388" t="s">
        <v>655</v>
      </c>
      <c r="H388">
        <v>1000</v>
      </c>
      <c r="I388">
        <v>-2.5699999999999998E-3</v>
      </c>
      <c r="J388">
        <v>-3.9</v>
      </c>
      <c r="K388">
        <v>0.58799999999999997</v>
      </c>
      <c r="L388">
        <v>1.98</v>
      </c>
      <c r="M388">
        <v>17.5</v>
      </c>
      <c r="N388">
        <v>31.7</v>
      </c>
      <c r="O388">
        <v>37</v>
      </c>
      <c r="P388" t="s">
        <v>617</v>
      </c>
    </row>
    <row r="389" spans="2:16" x14ac:dyDescent="0.25">
      <c r="B389" t="s">
        <v>241</v>
      </c>
      <c r="C389" t="s">
        <v>3</v>
      </c>
      <c r="D389" t="s">
        <v>615</v>
      </c>
      <c r="E389" t="s">
        <v>656</v>
      </c>
      <c r="F389" t="s">
        <v>615</v>
      </c>
      <c r="G389" t="s">
        <v>656</v>
      </c>
      <c r="H389">
        <v>1000</v>
      </c>
      <c r="I389">
        <v>-3.0599999999999998E-3</v>
      </c>
      <c r="J389">
        <v>-3.62</v>
      </c>
      <c r="K389">
        <v>0.96699999999999997</v>
      </c>
      <c r="L389">
        <v>3.37</v>
      </c>
      <c r="M389">
        <v>18</v>
      </c>
      <c r="N389">
        <v>37.9</v>
      </c>
      <c r="O389">
        <v>48.9</v>
      </c>
      <c r="P389" t="s">
        <v>617</v>
      </c>
    </row>
    <row r="390" spans="2:16" x14ac:dyDescent="0.25">
      <c r="B390" t="s">
        <v>241</v>
      </c>
      <c r="C390" t="s">
        <v>3</v>
      </c>
      <c r="D390" t="s">
        <v>615</v>
      </c>
      <c r="E390" t="s">
        <v>657</v>
      </c>
      <c r="F390" t="s">
        <v>615</v>
      </c>
      <c r="G390" t="s">
        <v>657</v>
      </c>
      <c r="H390">
        <v>0</v>
      </c>
      <c r="I390">
        <v>-1.9499999999999999E-3</v>
      </c>
      <c r="J390">
        <v>-6.03</v>
      </c>
      <c r="K390">
        <v>-0.12</v>
      </c>
      <c r="L390">
        <v>0.80400000000000005</v>
      </c>
      <c r="M390">
        <v>11.3</v>
      </c>
      <c r="N390">
        <v>23.9</v>
      </c>
      <c r="O390">
        <v>30.1</v>
      </c>
      <c r="P390" t="s">
        <v>617</v>
      </c>
    </row>
    <row r="391" spans="2:16" x14ac:dyDescent="0.25">
      <c r="B391" t="s">
        <v>241</v>
      </c>
      <c r="C391" t="s">
        <v>3</v>
      </c>
      <c r="D391" t="s">
        <v>615</v>
      </c>
      <c r="E391" t="s">
        <v>658</v>
      </c>
      <c r="F391" t="s">
        <v>615</v>
      </c>
      <c r="G391" t="s">
        <v>658</v>
      </c>
      <c r="H391">
        <v>0</v>
      </c>
      <c r="I391">
        <v>-3.5999999999999999E-3</v>
      </c>
      <c r="J391">
        <v>-7.63</v>
      </c>
      <c r="K391">
        <v>-0.10199999999999999</v>
      </c>
      <c r="L391">
        <v>0.80400000000000005</v>
      </c>
      <c r="M391">
        <v>12.4</v>
      </c>
      <c r="N391">
        <v>27.9</v>
      </c>
      <c r="O391">
        <v>36.1</v>
      </c>
      <c r="P391" t="s">
        <v>617</v>
      </c>
    </row>
    <row r="392" spans="2:16" x14ac:dyDescent="0.25">
      <c r="B392" t="s">
        <v>241</v>
      </c>
      <c r="C392" t="s">
        <v>3</v>
      </c>
      <c r="D392" t="s">
        <v>615</v>
      </c>
      <c r="E392" t="s">
        <v>659</v>
      </c>
      <c r="F392" t="s">
        <v>615</v>
      </c>
      <c r="G392" t="s">
        <v>659</v>
      </c>
      <c r="H392">
        <v>0</v>
      </c>
      <c r="I392">
        <v>-1.1900000000000001E-3</v>
      </c>
      <c r="J392">
        <v>-6.09</v>
      </c>
      <c r="K392">
        <v>0.77500000000000002</v>
      </c>
      <c r="L392">
        <v>2.1</v>
      </c>
      <c r="M392">
        <v>19.600000000000001</v>
      </c>
      <c r="N392">
        <v>32.200000000000003</v>
      </c>
      <c r="O392">
        <v>35.5</v>
      </c>
      <c r="P392" t="s">
        <v>617</v>
      </c>
    </row>
    <row r="393" spans="2:16" x14ac:dyDescent="0.25">
      <c r="B393" t="s">
        <v>241</v>
      </c>
      <c r="C393" t="s">
        <v>3</v>
      </c>
      <c r="D393" t="s">
        <v>615</v>
      </c>
      <c r="E393" t="s">
        <v>660</v>
      </c>
      <c r="F393" t="s">
        <v>615</v>
      </c>
      <c r="G393" t="s">
        <v>660</v>
      </c>
      <c r="H393">
        <v>1000</v>
      </c>
      <c r="I393">
        <v>-1.8699999999999999E-3</v>
      </c>
      <c r="J393">
        <v>-4.3600000000000003</v>
      </c>
      <c r="K393">
        <v>0.66300000000000003</v>
      </c>
      <c r="L393">
        <v>2.0499999999999998</v>
      </c>
      <c r="M393">
        <v>17.899999999999999</v>
      </c>
      <c r="N393">
        <v>32</v>
      </c>
      <c r="O393">
        <v>36.700000000000003</v>
      </c>
      <c r="P393" t="s">
        <v>617</v>
      </c>
    </row>
    <row r="394" spans="2:16" x14ac:dyDescent="0.25">
      <c r="B394" t="s">
        <v>241</v>
      </c>
      <c r="C394" t="s">
        <v>3</v>
      </c>
      <c r="D394" t="s">
        <v>615</v>
      </c>
      <c r="E394" t="s">
        <v>661</v>
      </c>
      <c r="F394" t="s">
        <v>615</v>
      </c>
      <c r="G394" t="s">
        <v>661</v>
      </c>
      <c r="H394">
        <v>1000</v>
      </c>
      <c r="I394">
        <v>-1.7600000000000001E-3</v>
      </c>
      <c r="J394">
        <v>-6.39</v>
      </c>
      <c r="K394">
        <v>0.33100000000000002</v>
      </c>
      <c r="L394">
        <v>1.57</v>
      </c>
      <c r="M394">
        <v>11.7</v>
      </c>
      <c r="N394">
        <v>25.6</v>
      </c>
      <c r="O394">
        <v>31.3</v>
      </c>
      <c r="P394" t="s">
        <v>617</v>
      </c>
    </row>
    <row r="395" spans="2:16" x14ac:dyDescent="0.25">
      <c r="B395" t="s">
        <v>241</v>
      </c>
      <c r="C395" t="s">
        <v>3</v>
      </c>
      <c r="D395" t="s">
        <v>662</v>
      </c>
      <c r="E395" t="s">
        <v>663</v>
      </c>
      <c r="F395" t="s">
        <v>6</v>
      </c>
      <c r="G395" t="s">
        <v>664</v>
      </c>
      <c r="H395">
        <v>0</v>
      </c>
      <c r="I395">
        <v>-5.5199999999999997E-4</v>
      </c>
      <c r="J395">
        <v>-0.64300000000000002</v>
      </c>
      <c r="K395">
        <v>-0.85</v>
      </c>
      <c r="L395">
        <v>-0.752</v>
      </c>
      <c r="M395">
        <v>12.6</v>
      </c>
      <c r="N395">
        <v>21.8</v>
      </c>
      <c r="O395">
        <v>30.2</v>
      </c>
      <c r="P395" t="s">
        <v>242</v>
      </c>
    </row>
    <row r="396" spans="2:16" x14ac:dyDescent="0.25">
      <c r="B396" t="s">
        <v>241</v>
      </c>
      <c r="C396" t="s">
        <v>3</v>
      </c>
      <c r="D396" t="s">
        <v>662</v>
      </c>
      <c r="E396" t="s">
        <v>665</v>
      </c>
      <c r="F396" t="s">
        <v>6</v>
      </c>
      <c r="G396" t="s">
        <v>666</v>
      </c>
      <c r="H396">
        <v>0</v>
      </c>
      <c r="I396">
        <v>-4.3800000000000002E-4</v>
      </c>
      <c r="J396">
        <v>-0.57399999999999995</v>
      </c>
      <c r="K396">
        <v>-0.71</v>
      </c>
      <c r="L396">
        <v>-0.45200000000000001</v>
      </c>
      <c r="M396">
        <v>13.3</v>
      </c>
      <c r="N396">
        <v>23.9</v>
      </c>
      <c r="O396">
        <v>34.1</v>
      </c>
      <c r="P396" t="s">
        <v>242</v>
      </c>
    </row>
    <row r="397" spans="2:16" x14ac:dyDescent="0.25">
      <c r="B397" t="s">
        <v>241</v>
      </c>
      <c r="C397" t="s">
        <v>3</v>
      </c>
      <c r="D397" t="s">
        <v>662</v>
      </c>
      <c r="E397" t="s">
        <v>665</v>
      </c>
      <c r="F397" t="s">
        <v>6</v>
      </c>
      <c r="G397" t="s">
        <v>667</v>
      </c>
      <c r="H397">
        <v>0</v>
      </c>
      <c r="I397">
        <v>-7.9600000000000005E-4</v>
      </c>
      <c r="J397">
        <v>0.52900000000000003</v>
      </c>
      <c r="K397">
        <v>0.48</v>
      </c>
      <c r="L397">
        <v>0.86299999999999999</v>
      </c>
      <c r="M397">
        <v>14.3</v>
      </c>
      <c r="N397">
        <v>23.4</v>
      </c>
      <c r="O397">
        <v>31.7</v>
      </c>
      <c r="P397" t="s">
        <v>242</v>
      </c>
    </row>
    <row r="398" spans="2:16" x14ac:dyDescent="0.25">
      <c r="B398" t="s">
        <v>241</v>
      </c>
      <c r="C398" t="s">
        <v>3</v>
      </c>
      <c r="D398" t="s">
        <v>662</v>
      </c>
      <c r="E398" t="s">
        <v>665</v>
      </c>
      <c r="F398" t="s">
        <v>6</v>
      </c>
      <c r="G398" t="s">
        <v>668</v>
      </c>
      <c r="H398">
        <v>0</v>
      </c>
      <c r="I398">
        <v>-7.27E-4</v>
      </c>
      <c r="J398">
        <v>-0.621</v>
      </c>
      <c r="K398">
        <v>-0.78900000000000003</v>
      </c>
      <c r="L398">
        <v>-0.53900000000000003</v>
      </c>
      <c r="M398">
        <v>13.3</v>
      </c>
      <c r="N398">
        <v>24.1</v>
      </c>
      <c r="O398">
        <v>34.700000000000003</v>
      </c>
      <c r="P398" t="s">
        <v>242</v>
      </c>
    </row>
    <row r="399" spans="2:16" x14ac:dyDescent="0.25">
      <c r="B399" t="s">
        <v>241</v>
      </c>
      <c r="C399" t="s">
        <v>3</v>
      </c>
      <c r="D399" t="s">
        <v>662</v>
      </c>
      <c r="E399" t="s">
        <v>665</v>
      </c>
      <c r="F399" t="s">
        <v>6</v>
      </c>
      <c r="G399" t="s">
        <v>669</v>
      </c>
      <c r="H399">
        <v>0</v>
      </c>
      <c r="I399">
        <v>0</v>
      </c>
      <c r="J399">
        <v>0.62</v>
      </c>
      <c r="K399">
        <v>0.629</v>
      </c>
      <c r="L399">
        <v>1.07</v>
      </c>
      <c r="M399">
        <v>14.4</v>
      </c>
      <c r="N399">
        <v>23.3</v>
      </c>
      <c r="O399">
        <v>31.1</v>
      </c>
      <c r="P399" t="s">
        <v>242</v>
      </c>
    </row>
    <row r="400" spans="2:16" x14ac:dyDescent="0.25">
      <c r="B400" t="s">
        <v>241</v>
      </c>
      <c r="C400" t="s">
        <v>3</v>
      </c>
      <c r="D400" t="s">
        <v>662</v>
      </c>
      <c r="E400" t="s">
        <v>670</v>
      </c>
      <c r="F400" t="s">
        <v>6</v>
      </c>
      <c r="G400" t="s">
        <v>671</v>
      </c>
      <c r="H400">
        <v>0</v>
      </c>
      <c r="I400">
        <v>-4.35E-4</v>
      </c>
      <c r="J400">
        <v>-0.58199999999999996</v>
      </c>
      <c r="K400">
        <v>-0.68600000000000005</v>
      </c>
      <c r="L400">
        <v>-0.35399999999999998</v>
      </c>
      <c r="M400">
        <v>14.1</v>
      </c>
      <c r="N400">
        <v>26.2</v>
      </c>
      <c r="O400">
        <v>38.4</v>
      </c>
      <c r="P400" t="s">
        <v>242</v>
      </c>
    </row>
    <row r="401" spans="2:16" x14ac:dyDescent="0.25">
      <c r="B401" t="s">
        <v>241</v>
      </c>
      <c r="C401" t="s">
        <v>3</v>
      </c>
      <c r="D401" t="s">
        <v>662</v>
      </c>
      <c r="E401" t="s">
        <v>670</v>
      </c>
      <c r="F401" t="s">
        <v>6</v>
      </c>
      <c r="G401" t="s">
        <v>672</v>
      </c>
      <c r="H401">
        <v>0</v>
      </c>
      <c r="I401">
        <v>-3.5E-4</v>
      </c>
      <c r="J401">
        <v>0.51700000000000002</v>
      </c>
      <c r="K401">
        <v>0.504</v>
      </c>
      <c r="L401">
        <v>0.96499999999999997</v>
      </c>
      <c r="M401">
        <v>15</v>
      </c>
      <c r="N401">
        <v>25.6</v>
      </c>
      <c r="O401">
        <v>35.5</v>
      </c>
      <c r="P401" t="s">
        <v>242</v>
      </c>
    </row>
    <row r="402" spans="2:16" x14ac:dyDescent="0.25">
      <c r="B402" t="s">
        <v>241</v>
      </c>
      <c r="C402" t="s">
        <v>3</v>
      </c>
      <c r="D402" t="s">
        <v>662</v>
      </c>
      <c r="E402" t="s">
        <v>670</v>
      </c>
      <c r="F402" t="s">
        <v>6</v>
      </c>
      <c r="G402" t="s">
        <v>673</v>
      </c>
      <c r="H402">
        <v>1000</v>
      </c>
      <c r="I402">
        <v>-1E-3</v>
      </c>
      <c r="J402">
        <v>-0.64600000000000002</v>
      </c>
      <c r="K402">
        <v>-0.78400000000000003</v>
      </c>
      <c r="L402">
        <v>-0.46600000000000003</v>
      </c>
      <c r="M402">
        <v>14</v>
      </c>
      <c r="N402">
        <v>26.2</v>
      </c>
      <c r="O402">
        <v>38.6</v>
      </c>
      <c r="P402" t="s">
        <v>242</v>
      </c>
    </row>
    <row r="403" spans="2:16" x14ac:dyDescent="0.25">
      <c r="B403" t="s">
        <v>241</v>
      </c>
      <c r="C403" t="s">
        <v>3</v>
      </c>
      <c r="D403" t="s">
        <v>662</v>
      </c>
      <c r="E403" t="s">
        <v>674</v>
      </c>
      <c r="F403" t="s">
        <v>6</v>
      </c>
      <c r="G403" t="s">
        <v>675</v>
      </c>
      <c r="H403">
        <v>0</v>
      </c>
      <c r="I403">
        <v>-7.0799999999999997E-4</v>
      </c>
      <c r="J403">
        <v>-0.89100000000000001</v>
      </c>
      <c r="K403">
        <v>-0.98099999999999998</v>
      </c>
      <c r="L403">
        <v>-0.64900000000000002</v>
      </c>
      <c r="M403">
        <v>14</v>
      </c>
      <c r="N403">
        <v>26.2</v>
      </c>
      <c r="O403">
        <v>38.6</v>
      </c>
      <c r="P403" t="s">
        <v>242</v>
      </c>
    </row>
    <row r="404" spans="2:16" x14ac:dyDescent="0.25">
      <c r="B404" t="s">
        <v>241</v>
      </c>
      <c r="C404" t="s">
        <v>3</v>
      </c>
      <c r="D404" t="s">
        <v>662</v>
      </c>
      <c r="E404" t="s">
        <v>674</v>
      </c>
      <c r="F404" t="s">
        <v>6</v>
      </c>
      <c r="G404" t="s">
        <v>676</v>
      </c>
      <c r="H404">
        <v>0</v>
      </c>
      <c r="I404">
        <v>-4.2200000000000001E-4</v>
      </c>
      <c r="J404">
        <v>0.21199999999999999</v>
      </c>
      <c r="K404">
        <v>0.17399999999999999</v>
      </c>
      <c r="L404">
        <v>0.58699999999999997</v>
      </c>
      <c r="M404">
        <v>14.7</v>
      </c>
      <c r="N404">
        <v>25.4</v>
      </c>
      <c r="O404">
        <v>35.5</v>
      </c>
      <c r="P404" t="s">
        <v>242</v>
      </c>
    </row>
    <row r="405" spans="2:16" x14ac:dyDescent="0.25">
      <c r="B405" t="s">
        <v>241</v>
      </c>
      <c r="C405" t="s">
        <v>3</v>
      </c>
      <c r="D405" t="s">
        <v>662</v>
      </c>
      <c r="E405" t="s">
        <v>674</v>
      </c>
      <c r="F405" t="s">
        <v>6</v>
      </c>
      <c r="G405" t="s">
        <v>677</v>
      </c>
      <c r="H405">
        <v>0</v>
      </c>
      <c r="I405">
        <v>-7.36E-4</v>
      </c>
      <c r="J405">
        <v>-0.93100000000000005</v>
      </c>
      <c r="K405">
        <v>-1.1000000000000001</v>
      </c>
      <c r="L405">
        <v>-0.82799999999999996</v>
      </c>
      <c r="M405">
        <v>13.7</v>
      </c>
      <c r="N405">
        <v>26</v>
      </c>
      <c r="O405">
        <v>38.4</v>
      </c>
      <c r="P405" t="s">
        <v>242</v>
      </c>
    </row>
    <row r="406" spans="2:16" x14ac:dyDescent="0.25">
      <c r="B406" t="s">
        <v>241</v>
      </c>
      <c r="C406" t="s">
        <v>3</v>
      </c>
      <c r="D406" t="s">
        <v>662</v>
      </c>
      <c r="E406" t="s">
        <v>674</v>
      </c>
      <c r="F406" t="s">
        <v>6</v>
      </c>
      <c r="G406" t="s">
        <v>678</v>
      </c>
      <c r="H406">
        <v>1000</v>
      </c>
      <c r="I406">
        <v>1000</v>
      </c>
      <c r="J406">
        <v>1000</v>
      </c>
      <c r="K406">
        <v>0.318</v>
      </c>
      <c r="L406">
        <v>0.77200000000000002</v>
      </c>
      <c r="M406">
        <v>14.8</v>
      </c>
      <c r="N406">
        <v>25.2</v>
      </c>
      <c r="O406">
        <v>34.700000000000003</v>
      </c>
      <c r="P406" t="s">
        <v>242</v>
      </c>
    </row>
    <row r="407" spans="2:16" x14ac:dyDescent="0.25">
      <c r="B407" t="s">
        <v>241</v>
      </c>
      <c r="C407" t="s">
        <v>3</v>
      </c>
      <c r="D407" t="s">
        <v>662</v>
      </c>
      <c r="E407" t="s">
        <v>679</v>
      </c>
      <c r="F407" t="s">
        <v>6</v>
      </c>
      <c r="G407" t="s">
        <v>680</v>
      </c>
      <c r="H407">
        <v>0</v>
      </c>
      <c r="I407">
        <v>-7.0799999999999997E-4</v>
      </c>
      <c r="J407">
        <v>-0.90600000000000003</v>
      </c>
      <c r="K407">
        <v>-1.1100000000000001</v>
      </c>
      <c r="L407">
        <v>-0.92900000000000005</v>
      </c>
      <c r="M407">
        <v>12.2</v>
      </c>
      <c r="N407">
        <v>21.6</v>
      </c>
      <c r="O407">
        <v>30.6</v>
      </c>
      <c r="P407" t="s">
        <v>242</v>
      </c>
    </row>
    <row r="408" spans="2:16" x14ac:dyDescent="0.25">
      <c r="B408" t="s">
        <v>241</v>
      </c>
      <c r="C408" t="s">
        <v>3</v>
      </c>
      <c r="D408" t="s">
        <v>662</v>
      </c>
      <c r="E408" t="s">
        <v>681</v>
      </c>
      <c r="F408" t="s">
        <v>6</v>
      </c>
      <c r="G408" t="s">
        <v>682</v>
      </c>
      <c r="H408">
        <v>0</v>
      </c>
      <c r="I408">
        <v>-6.7900000000000002E-4</v>
      </c>
      <c r="J408">
        <v>-0.82099999999999995</v>
      </c>
      <c r="K408">
        <v>-0.99099999999999999</v>
      </c>
      <c r="L408">
        <v>-0.89100000000000001</v>
      </c>
      <c r="M408">
        <v>14.5</v>
      </c>
      <c r="N408">
        <v>22.4</v>
      </c>
      <c r="O408">
        <v>31</v>
      </c>
      <c r="P408" t="s">
        <v>242</v>
      </c>
    </row>
    <row r="409" spans="2:16" x14ac:dyDescent="0.25">
      <c r="B409" t="s">
        <v>241</v>
      </c>
      <c r="C409" t="s">
        <v>3</v>
      </c>
      <c r="D409" t="s">
        <v>662</v>
      </c>
      <c r="E409" t="s">
        <v>681</v>
      </c>
      <c r="F409" t="s">
        <v>6</v>
      </c>
      <c r="G409" t="s">
        <v>683</v>
      </c>
      <c r="H409">
        <v>0</v>
      </c>
      <c r="I409">
        <v>-6.0400000000000004E-4</v>
      </c>
      <c r="J409">
        <v>-0.92900000000000005</v>
      </c>
      <c r="K409">
        <v>-1.1599999999999999</v>
      </c>
      <c r="L409">
        <v>-1.1000000000000001</v>
      </c>
      <c r="M409">
        <v>12.5</v>
      </c>
      <c r="N409">
        <v>22.1</v>
      </c>
      <c r="O409">
        <v>30.8</v>
      </c>
      <c r="P409" t="s">
        <v>242</v>
      </c>
    </row>
    <row r="410" spans="2:16" x14ac:dyDescent="0.25">
      <c r="B410" t="s">
        <v>241</v>
      </c>
      <c r="C410" t="s">
        <v>3</v>
      </c>
      <c r="D410" t="s">
        <v>662</v>
      </c>
      <c r="E410" t="s">
        <v>684</v>
      </c>
      <c r="F410" t="s">
        <v>6</v>
      </c>
      <c r="G410" t="s">
        <v>685</v>
      </c>
      <c r="H410">
        <v>0</v>
      </c>
      <c r="I410">
        <v>-5.8799999999999998E-4</v>
      </c>
      <c r="J410">
        <v>-0.748</v>
      </c>
      <c r="K410">
        <v>-0.85499999999999998</v>
      </c>
      <c r="L410">
        <v>-0.53700000000000003</v>
      </c>
      <c r="M410">
        <v>13.8</v>
      </c>
      <c r="N410">
        <v>25.6</v>
      </c>
      <c r="O410">
        <v>37.5</v>
      </c>
      <c r="P410" t="s">
        <v>242</v>
      </c>
    </row>
    <row r="411" spans="2:16" x14ac:dyDescent="0.25">
      <c r="B411" t="s">
        <v>241</v>
      </c>
      <c r="C411" t="s">
        <v>3</v>
      </c>
      <c r="D411" t="s">
        <v>662</v>
      </c>
      <c r="E411" t="s">
        <v>684</v>
      </c>
      <c r="F411" t="s">
        <v>6</v>
      </c>
      <c r="G411" t="s">
        <v>686</v>
      </c>
      <c r="H411">
        <v>0</v>
      </c>
      <c r="I411">
        <v>-5.0600000000000005E-4</v>
      </c>
      <c r="J411">
        <v>0.35299999999999998</v>
      </c>
      <c r="K411">
        <v>0.33</v>
      </c>
      <c r="L411">
        <v>0.76600000000000001</v>
      </c>
      <c r="M411">
        <v>14.7</v>
      </c>
      <c r="N411">
        <v>25</v>
      </c>
      <c r="O411">
        <v>34.6</v>
      </c>
      <c r="P411" t="s">
        <v>242</v>
      </c>
    </row>
    <row r="412" spans="2:16" x14ac:dyDescent="0.25">
      <c r="B412" t="s">
        <v>241</v>
      </c>
      <c r="C412" t="s">
        <v>3</v>
      </c>
      <c r="D412" t="s">
        <v>662</v>
      </c>
      <c r="E412" t="s">
        <v>684</v>
      </c>
      <c r="F412" t="s">
        <v>6</v>
      </c>
      <c r="G412" t="s">
        <v>687</v>
      </c>
      <c r="H412">
        <v>1000</v>
      </c>
      <c r="I412">
        <v>-5.4000000000000001E-4</v>
      </c>
      <c r="J412">
        <v>-0.80500000000000005</v>
      </c>
      <c r="K412">
        <v>-0.95299999999999996</v>
      </c>
      <c r="L412">
        <v>-0.66100000000000003</v>
      </c>
      <c r="M412">
        <v>13.7</v>
      </c>
      <c r="N412">
        <v>25.6</v>
      </c>
      <c r="O412">
        <v>37.6</v>
      </c>
      <c r="P412" t="s">
        <v>242</v>
      </c>
    </row>
    <row r="413" spans="2:16" x14ac:dyDescent="0.25">
      <c r="B413" t="s">
        <v>241</v>
      </c>
      <c r="C413" t="s">
        <v>3</v>
      </c>
      <c r="D413" t="s">
        <v>662</v>
      </c>
      <c r="E413" t="s">
        <v>688</v>
      </c>
      <c r="F413" t="s">
        <v>6</v>
      </c>
      <c r="G413" t="s">
        <v>689</v>
      </c>
      <c r="H413">
        <v>0</v>
      </c>
      <c r="I413">
        <v>-7.0100000000000002E-4</v>
      </c>
      <c r="J413">
        <v>-0.52900000000000003</v>
      </c>
      <c r="K413">
        <v>-0.66300000000000003</v>
      </c>
      <c r="L413">
        <v>-0.42899999999999999</v>
      </c>
      <c r="M413">
        <v>13.5</v>
      </c>
      <c r="N413">
        <v>24.1</v>
      </c>
      <c r="O413">
        <v>34.5</v>
      </c>
      <c r="P413" t="s">
        <v>242</v>
      </c>
    </row>
    <row r="414" spans="2:16" x14ac:dyDescent="0.25">
      <c r="B414" t="s">
        <v>241</v>
      </c>
      <c r="C414" t="s">
        <v>3</v>
      </c>
      <c r="D414" t="s">
        <v>662</v>
      </c>
      <c r="E414" t="s">
        <v>688</v>
      </c>
      <c r="F414" t="s">
        <v>6</v>
      </c>
      <c r="G414" t="s">
        <v>690</v>
      </c>
      <c r="H414">
        <v>0</v>
      </c>
      <c r="I414">
        <v>-2.3599999999999999E-4</v>
      </c>
      <c r="J414">
        <v>0.56999999999999995</v>
      </c>
      <c r="K414">
        <v>0.52800000000000002</v>
      </c>
      <c r="L414">
        <v>0.88900000000000001</v>
      </c>
      <c r="M414">
        <v>14.4</v>
      </c>
      <c r="N414">
        <v>23.5</v>
      </c>
      <c r="O414">
        <v>31.7</v>
      </c>
      <c r="P414" t="s">
        <v>242</v>
      </c>
    </row>
    <row r="415" spans="2:16" x14ac:dyDescent="0.25">
      <c r="B415" t="s">
        <v>241</v>
      </c>
      <c r="C415" t="s">
        <v>3</v>
      </c>
      <c r="D415" t="s">
        <v>662</v>
      </c>
      <c r="E415" t="s">
        <v>688</v>
      </c>
      <c r="F415" t="s">
        <v>6</v>
      </c>
      <c r="G415" t="s">
        <v>691</v>
      </c>
      <c r="H415">
        <v>0</v>
      </c>
      <c r="I415">
        <v>-6.7100000000000005E-4</v>
      </c>
      <c r="J415">
        <v>-0.59299999999999997</v>
      </c>
      <c r="K415">
        <v>-0.76</v>
      </c>
      <c r="L415">
        <v>-0.54100000000000004</v>
      </c>
      <c r="M415">
        <v>13.4</v>
      </c>
      <c r="N415">
        <v>24.2</v>
      </c>
      <c r="O415">
        <v>34.700000000000003</v>
      </c>
      <c r="P415" t="s">
        <v>242</v>
      </c>
    </row>
    <row r="416" spans="2:16" x14ac:dyDescent="0.25">
      <c r="B416" t="s">
        <v>241</v>
      </c>
      <c r="C416" t="s">
        <v>3</v>
      </c>
      <c r="D416" t="s">
        <v>662</v>
      </c>
      <c r="E416" t="s">
        <v>688</v>
      </c>
      <c r="F416" t="s">
        <v>6</v>
      </c>
      <c r="G416" t="s">
        <v>692</v>
      </c>
      <c r="H416">
        <v>0</v>
      </c>
      <c r="I416">
        <v>-2.8800000000000001E-4</v>
      </c>
      <c r="J416">
        <v>0.64900000000000002</v>
      </c>
      <c r="K416">
        <v>0.65800000000000003</v>
      </c>
      <c r="L416">
        <v>1.06</v>
      </c>
      <c r="M416">
        <v>14.5</v>
      </c>
      <c r="N416">
        <v>23.4</v>
      </c>
      <c r="O416">
        <v>31.1</v>
      </c>
      <c r="P416" t="s">
        <v>242</v>
      </c>
    </row>
    <row r="417" spans="2:16" x14ac:dyDescent="0.25">
      <c r="B417" t="s">
        <v>241</v>
      </c>
      <c r="C417" t="s">
        <v>3</v>
      </c>
      <c r="D417" t="s">
        <v>693</v>
      </c>
      <c r="E417" t="s">
        <v>9</v>
      </c>
      <c r="F417" t="s">
        <v>693</v>
      </c>
      <c r="G417" t="s">
        <v>694</v>
      </c>
      <c r="H417">
        <v>1000</v>
      </c>
      <c r="I417">
        <v>0</v>
      </c>
      <c r="J417">
        <v>39.5</v>
      </c>
      <c r="K417">
        <v>43.5</v>
      </c>
      <c r="L417">
        <v>48.4</v>
      </c>
      <c r="M417">
        <v>55.2</v>
      </c>
      <c r="N417">
        <v>61.3</v>
      </c>
      <c r="O417">
        <v>72.8</v>
      </c>
      <c r="P417" t="s">
        <v>242</v>
      </c>
    </row>
    <row r="418" spans="2:16" x14ac:dyDescent="0.25">
      <c r="B418" t="s">
        <v>241</v>
      </c>
      <c r="C418" t="s">
        <v>3</v>
      </c>
      <c r="D418" t="s">
        <v>6</v>
      </c>
      <c r="E418" t="s">
        <v>695</v>
      </c>
      <c r="F418" t="s">
        <v>6</v>
      </c>
      <c r="G418" t="s">
        <v>696</v>
      </c>
      <c r="H418">
        <v>1000</v>
      </c>
      <c r="I418">
        <v>-9.2599999999999996E-4</v>
      </c>
      <c r="J418">
        <v>3.89</v>
      </c>
      <c r="K418">
        <v>3.94</v>
      </c>
      <c r="L418">
        <v>6.17</v>
      </c>
      <c r="M418">
        <v>8.56</v>
      </c>
      <c r="N418">
        <v>20.5</v>
      </c>
      <c r="O418">
        <v>35.4</v>
      </c>
      <c r="P418" t="s">
        <v>242</v>
      </c>
    </row>
    <row r="419" spans="2:16" x14ac:dyDescent="0.25">
      <c r="B419" t="s">
        <v>241</v>
      </c>
      <c r="C419" t="s">
        <v>3</v>
      </c>
      <c r="D419" t="s">
        <v>6</v>
      </c>
      <c r="E419" t="s">
        <v>695</v>
      </c>
      <c r="F419" t="s">
        <v>6</v>
      </c>
      <c r="G419" t="s">
        <v>697</v>
      </c>
      <c r="H419">
        <v>1000</v>
      </c>
      <c r="I419">
        <v>-6.8999999999999997E-4</v>
      </c>
      <c r="J419">
        <v>3.74</v>
      </c>
      <c r="K419">
        <v>3.73</v>
      </c>
      <c r="L419">
        <v>5.78</v>
      </c>
      <c r="M419">
        <v>8.01</v>
      </c>
      <c r="N419">
        <v>19.2</v>
      </c>
      <c r="O419">
        <v>32.9</v>
      </c>
      <c r="P419" t="s">
        <v>242</v>
      </c>
    </row>
    <row r="420" spans="2:16" x14ac:dyDescent="0.25">
      <c r="B420" t="s">
        <v>241</v>
      </c>
      <c r="C420" t="s">
        <v>3</v>
      </c>
      <c r="D420" t="s">
        <v>6</v>
      </c>
      <c r="E420" t="s">
        <v>698</v>
      </c>
      <c r="F420" t="s">
        <v>6</v>
      </c>
      <c r="G420" t="s">
        <v>699</v>
      </c>
      <c r="H420">
        <v>1000</v>
      </c>
      <c r="I420">
        <v>-6.6E-4</v>
      </c>
      <c r="J420">
        <v>2.99</v>
      </c>
      <c r="K420">
        <v>2.88</v>
      </c>
      <c r="L420">
        <v>4.6900000000000004</v>
      </c>
      <c r="M420">
        <v>6.91</v>
      </c>
      <c r="N420">
        <v>17.8</v>
      </c>
      <c r="O420">
        <v>31.2</v>
      </c>
      <c r="P420" t="s">
        <v>242</v>
      </c>
    </row>
    <row r="421" spans="2:16" x14ac:dyDescent="0.25">
      <c r="B421" t="s">
        <v>241</v>
      </c>
      <c r="C421" t="s">
        <v>3</v>
      </c>
      <c r="D421" t="s">
        <v>6</v>
      </c>
      <c r="E421" t="s">
        <v>698</v>
      </c>
      <c r="F421" t="s">
        <v>6</v>
      </c>
      <c r="G421" t="s">
        <v>700</v>
      </c>
      <c r="H421">
        <v>1000</v>
      </c>
      <c r="I421">
        <v>-6.5899999999999997E-4</v>
      </c>
      <c r="J421">
        <v>2.99</v>
      </c>
      <c r="K421">
        <v>2.88</v>
      </c>
      <c r="L421">
        <v>4.68</v>
      </c>
      <c r="M421">
        <v>6.89</v>
      </c>
      <c r="N421">
        <v>17.600000000000001</v>
      </c>
      <c r="O421">
        <v>30.8</v>
      </c>
      <c r="P421" t="s">
        <v>242</v>
      </c>
    </row>
    <row r="422" spans="2:16" x14ac:dyDescent="0.25">
      <c r="B422" t="s">
        <v>241</v>
      </c>
      <c r="C422" t="s">
        <v>3</v>
      </c>
      <c r="D422" t="s">
        <v>6</v>
      </c>
      <c r="E422" t="s">
        <v>701</v>
      </c>
      <c r="F422" t="s">
        <v>6</v>
      </c>
      <c r="G422" t="s">
        <v>702</v>
      </c>
      <c r="H422">
        <v>1000</v>
      </c>
      <c r="I422">
        <v>-6.6399999999999999E-4</v>
      </c>
      <c r="J422">
        <v>3.66</v>
      </c>
      <c r="K422">
        <v>3.65</v>
      </c>
      <c r="L422">
        <v>5.7</v>
      </c>
      <c r="M422">
        <v>8.4499999999999993</v>
      </c>
      <c r="N422">
        <v>20.7</v>
      </c>
      <c r="O422">
        <v>35.799999999999997</v>
      </c>
      <c r="P422" t="s">
        <v>242</v>
      </c>
    </row>
    <row r="423" spans="2:16" x14ac:dyDescent="0.25">
      <c r="B423" t="s">
        <v>241</v>
      </c>
      <c r="C423" t="s">
        <v>3</v>
      </c>
      <c r="D423" t="s">
        <v>6</v>
      </c>
      <c r="E423" t="s">
        <v>701</v>
      </c>
      <c r="F423" t="s">
        <v>6</v>
      </c>
      <c r="G423" t="s">
        <v>703</v>
      </c>
      <c r="H423">
        <v>1000</v>
      </c>
      <c r="I423">
        <v>-5.4500000000000002E-4</v>
      </c>
      <c r="J423">
        <v>3.67</v>
      </c>
      <c r="K423">
        <v>3.68</v>
      </c>
      <c r="L423">
        <v>5.75</v>
      </c>
      <c r="M423">
        <v>8.5399999999999991</v>
      </c>
      <c r="N423">
        <v>20.9</v>
      </c>
      <c r="O423">
        <v>36.200000000000003</v>
      </c>
      <c r="P423" t="s">
        <v>242</v>
      </c>
    </row>
    <row r="424" spans="2:16" x14ac:dyDescent="0.25">
      <c r="B424" t="s">
        <v>241</v>
      </c>
      <c r="C424" t="s">
        <v>3</v>
      </c>
      <c r="D424" t="s">
        <v>6</v>
      </c>
      <c r="E424" t="s">
        <v>704</v>
      </c>
      <c r="F424" t="s">
        <v>6</v>
      </c>
      <c r="G424" t="s">
        <v>705</v>
      </c>
      <c r="H424">
        <v>1000</v>
      </c>
      <c r="I424">
        <v>-6.8800000000000003E-4</v>
      </c>
      <c r="J424">
        <v>3.51</v>
      </c>
      <c r="K424">
        <v>3.58</v>
      </c>
      <c r="L424">
        <v>5.8</v>
      </c>
      <c r="M424">
        <v>8.9499999999999993</v>
      </c>
      <c r="N424">
        <v>22</v>
      </c>
      <c r="O424">
        <v>38.200000000000003</v>
      </c>
      <c r="P424" t="s">
        <v>242</v>
      </c>
    </row>
    <row r="425" spans="2:16" x14ac:dyDescent="0.25">
      <c r="B425" t="s">
        <v>241</v>
      </c>
      <c r="C425" t="s">
        <v>3</v>
      </c>
      <c r="D425" t="s">
        <v>6</v>
      </c>
      <c r="E425" t="s">
        <v>704</v>
      </c>
      <c r="F425" t="s">
        <v>6</v>
      </c>
      <c r="G425" t="s">
        <v>706</v>
      </c>
      <c r="H425">
        <v>1000</v>
      </c>
      <c r="I425">
        <v>-7.2499999999999995E-4</v>
      </c>
      <c r="J425">
        <v>3.4</v>
      </c>
      <c r="K425">
        <v>3.39</v>
      </c>
      <c r="L425">
        <v>5.45</v>
      </c>
      <c r="M425">
        <v>8.32</v>
      </c>
      <c r="N425">
        <v>20.8</v>
      </c>
      <c r="O425">
        <v>36.1</v>
      </c>
      <c r="P425" t="s">
        <v>242</v>
      </c>
    </row>
    <row r="426" spans="2:16" x14ac:dyDescent="0.25">
      <c r="B426" t="s">
        <v>241</v>
      </c>
      <c r="C426" t="s">
        <v>3</v>
      </c>
      <c r="D426" t="s">
        <v>6</v>
      </c>
      <c r="E426" t="s">
        <v>707</v>
      </c>
      <c r="F426" t="s">
        <v>6</v>
      </c>
      <c r="G426" t="s">
        <v>708</v>
      </c>
      <c r="H426">
        <v>1000</v>
      </c>
      <c r="I426">
        <v>-8.1300000000000003E-4</v>
      </c>
      <c r="J426">
        <v>3.51</v>
      </c>
      <c r="K426">
        <v>3.49</v>
      </c>
      <c r="L426">
        <v>5.5</v>
      </c>
      <c r="M426">
        <v>8.14</v>
      </c>
      <c r="N426">
        <v>20.100000000000001</v>
      </c>
      <c r="O426">
        <v>34.700000000000003</v>
      </c>
      <c r="P426" t="s">
        <v>242</v>
      </c>
    </row>
    <row r="427" spans="2:16" x14ac:dyDescent="0.25">
      <c r="B427" t="s">
        <v>241</v>
      </c>
      <c r="C427" t="s">
        <v>3</v>
      </c>
      <c r="D427" t="s">
        <v>6</v>
      </c>
      <c r="E427" t="s">
        <v>707</v>
      </c>
      <c r="F427" t="s">
        <v>6</v>
      </c>
      <c r="G427" t="s">
        <v>709</v>
      </c>
      <c r="H427">
        <v>1000</v>
      </c>
      <c r="I427">
        <v>-8.6799999999999996E-4</v>
      </c>
      <c r="J427">
        <v>3.52</v>
      </c>
      <c r="K427">
        <v>3.51</v>
      </c>
      <c r="L427">
        <v>5.54</v>
      </c>
      <c r="M427">
        <v>8.23</v>
      </c>
      <c r="N427">
        <v>20.3</v>
      </c>
      <c r="O427">
        <v>35.1</v>
      </c>
      <c r="P427" t="s">
        <v>242</v>
      </c>
    </row>
    <row r="428" spans="2:16" x14ac:dyDescent="0.25">
      <c r="B428" t="s">
        <v>241</v>
      </c>
      <c r="C428" t="s">
        <v>3</v>
      </c>
      <c r="D428" t="s">
        <v>6</v>
      </c>
      <c r="E428" t="s">
        <v>710</v>
      </c>
      <c r="F428" t="s">
        <v>6</v>
      </c>
      <c r="G428" t="s">
        <v>711</v>
      </c>
      <c r="H428">
        <v>1000</v>
      </c>
      <c r="I428">
        <v>-6.6500000000000001E-4</v>
      </c>
      <c r="J428">
        <v>3.55</v>
      </c>
      <c r="K428">
        <v>3.58</v>
      </c>
      <c r="L428">
        <v>5.7</v>
      </c>
      <c r="M428">
        <v>8.52</v>
      </c>
      <c r="N428">
        <v>20.9</v>
      </c>
      <c r="O428">
        <v>36.200000000000003</v>
      </c>
      <c r="P428" t="s">
        <v>242</v>
      </c>
    </row>
    <row r="429" spans="2:16" x14ac:dyDescent="0.25">
      <c r="B429" t="s">
        <v>241</v>
      </c>
      <c r="C429" t="s">
        <v>3</v>
      </c>
      <c r="D429" t="s">
        <v>6</v>
      </c>
      <c r="E429" t="s">
        <v>710</v>
      </c>
      <c r="F429" t="s">
        <v>6</v>
      </c>
      <c r="G429" t="s">
        <v>712</v>
      </c>
      <c r="H429">
        <v>1000</v>
      </c>
      <c r="I429">
        <v>-7.6900000000000004E-4</v>
      </c>
      <c r="J429">
        <v>3.51</v>
      </c>
      <c r="K429">
        <v>3.5</v>
      </c>
      <c r="L429">
        <v>5.55</v>
      </c>
      <c r="M429">
        <v>8.2799999999999994</v>
      </c>
      <c r="N429">
        <v>20.399999999999999</v>
      </c>
      <c r="O429">
        <v>35.299999999999997</v>
      </c>
      <c r="P429" t="s">
        <v>242</v>
      </c>
    </row>
    <row r="430" spans="2:16" x14ac:dyDescent="0.25">
      <c r="B430" t="s">
        <v>241</v>
      </c>
      <c r="C430" t="s">
        <v>3</v>
      </c>
      <c r="D430" t="s">
        <v>6</v>
      </c>
      <c r="E430" t="s">
        <v>713</v>
      </c>
      <c r="F430" t="s">
        <v>6</v>
      </c>
      <c r="G430" t="s">
        <v>714</v>
      </c>
      <c r="H430">
        <v>1000</v>
      </c>
      <c r="I430">
        <v>-6.6299999999999996E-4</v>
      </c>
      <c r="J430">
        <v>3.43</v>
      </c>
      <c r="K430">
        <v>3.37</v>
      </c>
      <c r="L430">
        <v>5.28</v>
      </c>
      <c r="M430">
        <v>7.31</v>
      </c>
      <c r="N430">
        <v>17.899999999999999</v>
      </c>
      <c r="O430">
        <v>30.9</v>
      </c>
      <c r="P430" t="s">
        <v>242</v>
      </c>
    </row>
    <row r="431" spans="2:16" x14ac:dyDescent="0.25">
      <c r="B431" t="s">
        <v>241</v>
      </c>
      <c r="C431" t="s">
        <v>3</v>
      </c>
      <c r="D431" t="s">
        <v>6</v>
      </c>
      <c r="E431" t="s">
        <v>713</v>
      </c>
      <c r="F431" t="s">
        <v>6</v>
      </c>
      <c r="G431" t="s">
        <v>715</v>
      </c>
      <c r="H431">
        <v>1000</v>
      </c>
      <c r="I431">
        <v>-3.8099999999999999E-4</v>
      </c>
      <c r="J431">
        <v>3.45</v>
      </c>
      <c r="K431">
        <v>3.39</v>
      </c>
      <c r="L431">
        <v>5.33</v>
      </c>
      <c r="M431">
        <v>7.4</v>
      </c>
      <c r="N431">
        <v>18.100000000000001</v>
      </c>
      <c r="O431">
        <v>31.2</v>
      </c>
      <c r="P431" t="s">
        <v>242</v>
      </c>
    </row>
    <row r="432" spans="2:16" x14ac:dyDescent="0.25">
      <c r="B432" t="s">
        <v>241</v>
      </c>
      <c r="C432" t="s">
        <v>3</v>
      </c>
      <c r="D432" t="s">
        <v>6</v>
      </c>
      <c r="E432" t="s">
        <v>716</v>
      </c>
      <c r="F432" t="s">
        <v>6</v>
      </c>
      <c r="G432" t="s">
        <v>717</v>
      </c>
      <c r="H432">
        <v>1000</v>
      </c>
      <c r="I432">
        <v>-4.2499999999999998E-4</v>
      </c>
      <c r="J432">
        <v>3.72</v>
      </c>
      <c r="K432">
        <v>3.68</v>
      </c>
      <c r="L432">
        <v>5.63</v>
      </c>
      <c r="M432">
        <v>7.89</v>
      </c>
      <c r="N432">
        <v>18.7</v>
      </c>
      <c r="O432">
        <v>31.9</v>
      </c>
      <c r="P432" t="s">
        <v>242</v>
      </c>
    </row>
    <row r="433" spans="2:16" x14ac:dyDescent="0.25">
      <c r="B433" t="s">
        <v>241</v>
      </c>
      <c r="C433" t="s">
        <v>3</v>
      </c>
      <c r="D433" t="s">
        <v>6</v>
      </c>
      <c r="E433" t="s">
        <v>716</v>
      </c>
      <c r="F433" t="s">
        <v>6</v>
      </c>
      <c r="G433" t="s">
        <v>718</v>
      </c>
      <c r="H433">
        <v>1000</v>
      </c>
      <c r="I433">
        <v>-6.7299999999999999E-4</v>
      </c>
      <c r="J433">
        <v>3.73</v>
      </c>
      <c r="K433">
        <v>3.71</v>
      </c>
      <c r="L433">
        <v>5.67</v>
      </c>
      <c r="M433">
        <v>7.97</v>
      </c>
      <c r="N433">
        <v>19</v>
      </c>
      <c r="O433">
        <v>32.299999999999997</v>
      </c>
      <c r="P433" t="s">
        <v>242</v>
      </c>
    </row>
    <row r="434" spans="2:16" x14ac:dyDescent="0.25">
      <c r="B434" t="s">
        <v>241</v>
      </c>
      <c r="C434" t="s">
        <v>3</v>
      </c>
      <c r="D434" t="s">
        <v>6</v>
      </c>
      <c r="E434" t="s">
        <v>719</v>
      </c>
      <c r="F434" t="s">
        <v>6</v>
      </c>
      <c r="G434" t="s">
        <v>720</v>
      </c>
      <c r="H434">
        <v>1000</v>
      </c>
      <c r="I434">
        <v>-5.7200000000000003E-4</v>
      </c>
      <c r="J434">
        <v>4.5199999999999996</v>
      </c>
      <c r="K434">
        <v>4.7300000000000004</v>
      </c>
      <c r="L434">
        <v>6.84</v>
      </c>
      <c r="M434">
        <v>8.92</v>
      </c>
      <c r="N434">
        <v>19.100000000000001</v>
      </c>
      <c r="O434">
        <v>31.7</v>
      </c>
      <c r="P434" t="s">
        <v>242</v>
      </c>
    </row>
    <row r="435" spans="2:16" x14ac:dyDescent="0.25">
      <c r="B435" t="s">
        <v>241</v>
      </c>
      <c r="C435" t="s">
        <v>3</v>
      </c>
      <c r="D435" t="s">
        <v>6</v>
      </c>
      <c r="E435" t="s">
        <v>721</v>
      </c>
      <c r="F435" t="s">
        <v>6</v>
      </c>
      <c r="G435" t="s">
        <v>722</v>
      </c>
      <c r="H435">
        <v>1000</v>
      </c>
      <c r="I435">
        <v>-1.1299999999999999E-3</v>
      </c>
      <c r="J435">
        <v>4.26</v>
      </c>
      <c r="K435">
        <v>4.4000000000000004</v>
      </c>
      <c r="L435">
        <v>6.36</v>
      </c>
      <c r="M435">
        <v>8.69</v>
      </c>
      <c r="N435">
        <v>19.100000000000001</v>
      </c>
      <c r="O435">
        <v>32.1</v>
      </c>
      <c r="P435" t="s">
        <v>242</v>
      </c>
    </row>
    <row r="436" spans="2:16" x14ac:dyDescent="0.25">
      <c r="B436" t="s">
        <v>241</v>
      </c>
      <c r="C436" t="s">
        <v>3</v>
      </c>
      <c r="D436" t="s">
        <v>6</v>
      </c>
      <c r="E436" t="s">
        <v>721</v>
      </c>
      <c r="F436" t="s">
        <v>6</v>
      </c>
      <c r="G436" t="s">
        <v>723</v>
      </c>
      <c r="H436">
        <v>1000</v>
      </c>
      <c r="I436">
        <v>-4.6500000000000003E-4</v>
      </c>
      <c r="J436">
        <v>4.28</v>
      </c>
      <c r="K436">
        <v>4.43</v>
      </c>
      <c r="L436">
        <v>6.41</v>
      </c>
      <c r="M436">
        <v>8.7799999999999994</v>
      </c>
      <c r="N436">
        <v>19.399999999999999</v>
      </c>
      <c r="O436">
        <v>32.5</v>
      </c>
      <c r="P436" t="s">
        <v>242</v>
      </c>
    </row>
    <row r="437" spans="2:16" x14ac:dyDescent="0.25">
      <c r="B437" t="s">
        <v>241</v>
      </c>
      <c r="C437" t="s">
        <v>3</v>
      </c>
      <c r="D437" t="s">
        <v>6</v>
      </c>
      <c r="E437" t="s">
        <v>724</v>
      </c>
      <c r="F437" t="s">
        <v>6</v>
      </c>
      <c r="G437" t="s">
        <v>725</v>
      </c>
      <c r="H437">
        <v>1000</v>
      </c>
      <c r="I437">
        <v>-6.5899999999999997E-4</v>
      </c>
      <c r="J437">
        <v>4.2699999999999996</v>
      </c>
      <c r="K437">
        <v>4.49</v>
      </c>
      <c r="L437">
        <v>6.62</v>
      </c>
      <c r="M437">
        <v>9.25</v>
      </c>
      <c r="N437">
        <v>20.3</v>
      </c>
      <c r="O437">
        <v>34</v>
      </c>
      <c r="P437" t="s">
        <v>242</v>
      </c>
    </row>
    <row r="438" spans="2:16" x14ac:dyDescent="0.25">
      <c r="B438" t="s">
        <v>241</v>
      </c>
      <c r="C438" t="s">
        <v>3</v>
      </c>
      <c r="D438" t="s">
        <v>6</v>
      </c>
      <c r="E438" t="s">
        <v>724</v>
      </c>
      <c r="F438" t="s">
        <v>6</v>
      </c>
      <c r="G438" t="s">
        <v>726</v>
      </c>
      <c r="H438">
        <v>1000</v>
      </c>
      <c r="I438">
        <v>-7.9500000000000003E-4</v>
      </c>
      <c r="J438">
        <v>4.17</v>
      </c>
      <c r="K438">
        <v>4.3099999999999996</v>
      </c>
      <c r="L438">
        <v>6.31</v>
      </c>
      <c r="M438">
        <v>8.6999999999999993</v>
      </c>
      <c r="N438">
        <v>19.3</v>
      </c>
      <c r="O438">
        <v>32.4</v>
      </c>
      <c r="P438" t="s">
        <v>242</v>
      </c>
    </row>
    <row r="439" spans="2:16" x14ac:dyDescent="0.25">
      <c r="B439" t="s">
        <v>241</v>
      </c>
      <c r="C439" t="s">
        <v>3</v>
      </c>
      <c r="D439" t="s">
        <v>6</v>
      </c>
      <c r="E439" t="s">
        <v>727</v>
      </c>
      <c r="F439" t="s">
        <v>6</v>
      </c>
      <c r="G439" t="s">
        <v>728</v>
      </c>
      <c r="H439">
        <v>1000</v>
      </c>
      <c r="I439">
        <v>-7.2599999999999997E-4</v>
      </c>
      <c r="J439">
        <v>4.2</v>
      </c>
      <c r="K439">
        <v>4.33</v>
      </c>
      <c r="L439">
        <v>6.26</v>
      </c>
      <c r="M439">
        <v>8.48</v>
      </c>
      <c r="N439">
        <v>18.7</v>
      </c>
      <c r="O439">
        <v>31.2</v>
      </c>
      <c r="P439" t="s">
        <v>242</v>
      </c>
    </row>
    <row r="440" spans="2:16" x14ac:dyDescent="0.25">
      <c r="B440" t="s">
        <v>241</v>
      </c>
      <c r="C440" t="s">
        <v>3</v>
      </c>
      <c r="D440" t="s">
        <v>6</v>
      </c>
      <c r="E440" t="s">
        <v>727</v>
      </c>
      <c r="F440" t="s">
        <v>6</v>
      </c>
      <c r="G440" t="s">
        <v>729</v>
      </c>
      <c r="H440">
        <v>1000</v>
      </c>
      <c r="I440">
        <v>-5.1699999999999999E-4</v>
      </c>
      <c r="J440">
        <v>4.22</v>
      </c>
      <c r="K440">
        <v>4.3600000000000003</v>
      </c>
      <c r="L440">
        <v>6.32</v>
      </c>
      <c r="M440">
        <v>8.57</v>
      </c>
      <c r="N440">
        <v>18.899999999999999</v>
      </c>
      <c r="O440">
        <v>31.6</v>
      </c>
      <c r="P440" t="s">
        <v>242</v>
      </c>
    </row>
    <row r="441" spans="2:16" x14ac:dyDescent="0.25">
      <c r="B441" t="s">
        <v>241</v>
      </c>
      <c r="C441" t="s">
        <v>3</v>
      </c>
      <c r="D441" t="s">
        <v>6</v>
      </c>
      <c r="E441" t="s">
        <v>730</v>
      </c>
      <c r="F441" t="s">
        <v>6</v>
      </c>
      <c r="G441" t="s">
        <v>731</v>
      </c>
      <c r="H441">
        <v>1000</v>
      </c>
      <c r="I441">
        <v>0</v>
      </c>
      <c r="J441">
        <v>4.25</v>
      </c>
      <c r="K441">
        <v>4.43</v>
      </c>
      <c r="L441">
        <v>6.47</v>
      </c>
      <c r="M441">
        <v>8.8699999999999992</v>
      </c>
      <c r="N441">
        <v>19.5</v>
      </c>
      <c r="O441">
        <v>32.799999999999997</v>
      </c>
      <c r="P441" t="s">
        <v>242</v>
      </c>
    </row>
    <row r="442" spans="2:16" x14ac:dyDescent="0.25">
      <c r="B442" t="s">
        <v>241</v>
      </c>
      <c r="C442" t="s">
        <v>3</v>
      </c>
      <c r="D442" t="s">
        <v>6</v>
      </c>
      <c r="E442" t="s">
        <v>730</v>
      </c>
      <c r="F442" t="s">
        <v>6</v>
      </c>
      <c r="G442" t="s">
        <v>732</v>
      </c>
      <c r="H442">
        <v>1000</v>
      </c>
      <c r="I442">
        <v>-4.44E-4</v>
      </c>
      <c r="J442">
        <v>4.21</v>
      </c>
      <c r="K442">
        <v>4.3600000000000003</v>
      </c>
      <c r="L442">
        <v>6.33</v>
      </c>
      <c r="M442">
        <v>8.67</v>
      </c>
      <c r="N442">
        <v>19.100000000000001</v>
      </c>
      <c r="O442">
        <v>32</v>
      </c>
      <c r="P442" t="s">
        <v>242</v>
      </c>
    </row>
    <row r="443" spans="2:16" x14ac:dyDescent="0.25">
      <c r="B443" t="s">
        <v>241</v>
      </c>
      <c r="C443" t="s">
        <v>3</v>
      </c>
      <c r="D443" t="s">
        <v>733</v>
      </c>
      <c r="E443" t="s">
        <v>9</v>
      </c>
      <c r="F443" t="s">
        <v>733</v>
      </c>
      <c r="G443" t="s">
        <v>734</v>
      </c>
      <c r="H443">
        <v>1000</v>
      </c>
      <c r="I443">
        <v>3.5399999999999999E-4</v>
      </c>
      <c r="J443">
        <v>67.8</v>
      </c>
      <c r="K443">
        <v>81.599999999999994</v>
      </c>
      <c r="L443">
        <v>94.8</v>
      </c>
      <c r="M443">
        <v>104</v>
      </c>
      <c r="N443">
        <v>111</v>
      </c>
      <c r="O443">
        <v>131</v>
      </c>
      <c r="P443" t="s">
        <v>242</v>
      </c>
    </row>
    <row r="444" spans="2:16" x14ac:dyDescent="0.25">
      <c r="B444" t="s">
        <v>241</v>
      </c>
      <c r="C444" t="s">
        <v>3</v>
      </c>
      <c r="D444" t="s">
        <v>735</v>
      </c>
      <c r="E444" t="s">
        <v>736</v>
      </c>
      <c r="F444" t="s">
        <v>735</v>
      </c>
      <c r="G444" t="s">
        <v>736</v>
      </c>
      <c r="H444">
        <v>0</v>
      </c>
      <c r="I444">
        <v>0</v>
      </c>
      <c r="J444">
        <v>-8.8800000000000008</v>
      </c>
      <c r="K444">
        <v>-13</v>
      </c>
      <c r="L444">
        <v>-22.8</v>
      </c>
      <c r="M444">
        <v>-27.8</v>
      </c>
      <c r="N444">
        <v>-28.4</v>
      </c>
      <c r="O444">
        <v>-30.1</v>
      </c>
      <c r="P444" t="s">
        <v>242</v>
      </c>
    </row>
    <row r="445" spans="2:16" x14ac:dyDescent="0.25">
      <c r="B445" t="s">
        <v>241</v>
      </c>
      <c r="C445" t="s">
        <v>3</v>
      </c>
      <c r="D445" t="s">
        <v>737</v>
      </c>
      <c r="E445" t="s">
        <v>738</v>
      </c>
      <c r="F445" t="s">
        <v>737</v>
      </c>
      <c r="G445" t="s">
        <v>738</v>
      </c>
      <c r="H445">
        <v>0</v>
      </c>
      <c r="I445">
        <v>8.6600000000000002E-4</v>
      </c>
      <c r="J445">
        <v>35.4</v>
      </c>
      <c r="K445">
        <v>40.9</v>
      </c>
      <c r="L445">
        <v>69.5</v>
      </c>
      <c r="M445">
        <v>101</v>
      </c>
      <c r="N445">
        <v>142</v>
      </c>
      <c r="O445">
        <v>128</v>
      </c>
      <c r="P445" t="s">
        <v>242</v>
      </c>
    </row>
    <row r="446" spans="2:16" x14ac:dyDescent="0.25">
      <c r="B446" t="s">
        <v>241</v>
      </c>
      <c r="C446" t="s">
        <v>3</v>
      </c>
      <c r="D446" t="s">
        <v>739</v>
      </c>
      <c r="E446" t="s">
        <v>740</v>
      </c>
      <c r="F446" t="s">
        <v>739</v>
      </c>
      <c r="G446" t="s">
        <v>740</v>
      </c>
      <c r="H446">
        <v>1000</v>
      </c>
      <c r="I446">
        <v>2.9700000000000001E-4</v>
      </c>
      <c r="J446">
        <v>40.700000000000003</v>
      </c>
      <c r="K446">
        <v>56.3</v>
      </c>
      <c r="L446">
        <v>64.7</v>
      </c>
      <c r="M446">
        <v>68.3</v>
      </c>
      <c r="N446">
        <v>72.2</v>
      </c>
      <c r="O446">
        <v>71.7</v>
      </c>
      <c r="P446" t="s">
        <v>242</v>
      </c>
    </row>
    <row r="447" spans="2:16" x14ac:dyDescent="0.25">
      <c r="B447" t="s">
        <v>241</v>
      </c>
      <c r="C447" t="s">
        <v>3</v>
      </c>
      <c r="D447" t="s">
        <v>741</v>
      </c>
      <c r="E447" t="s">
        <v>252</v>
      </c>
      <c r="F447" t="s">
        <v>741</v>
      </c>
      <c r="G447" t="s">
        <v>742</v>
      </c>
      <c r="H447">
        <v>0</v>
      </c>
      <c r="I447">
        <v>8.5300000000000003E-4</v>
      </c>
      <c r="J447">
        <v>-0.56000000000000005</v>
      </c>
      <c r="K447">
        <v>1.49E-2</v>
      </c>
      <c r="L447">
        <v>1.69</v>
      </c>
      <c r="M447">
        <v>68</v>
      </c>
      <c r="N447">
        <v>112</v>
      </c>
      <c r="O447">
        <v>157</v>
      </c>
      <c r="P447" t="s">
        <v>242</v>
      </c>
    </row>
    <row r="448" spans="2:16" x14ac:dyDescent="0.25">
      <c r="B448" t="s">
        <v>241</v>
      </c>
      <c r="C448" t="s">
        <v>3</v>
      </c>
      <c r="D448" t="s">
        <v>741</v>
      </c>
      <c r="E448" t="s">
        <v>252</v>
      </c>
      <c r="F448" t="s">
        <v>741</v>
      </c>
      <c r="G448" t="s">
        <v>743</v>
      </c>
      <c r="H448">
        <v>0</v>
      </c>
      <c r="I448">
        <v>9.6699999999999998E-4</v>
      </c>
      <c r="J448">
        <v>-0.56000000000000005</v>
      </c>
      <c r="K448">
        <v>1.49E-2</v>
      </c>
      <c r="L448">
        <v>1.69</v>
      </c>
      <c r="M448">
        <v>68.099999999999994</v>
      </c>
      <c r="N448">
        <v>112</v>
      </c>
      <c r="O448">
        <v>157</v>
      </c>
      <c r="P448" t="s">
        <v>242</v>
      </c>
    </row>
    <row r="449" spans="2:16" x14ac:dyDescent="0.25">
      <c r="B449" t="s">
        <v>241</v>
      </c>
      <c r="C449" t="s">
        <v>3</v>
      </c>
      <c r="D449" t="s">
        <v>741</v>
      </c>
      <c r="E449" t="s">
        <v>252</v>
      </c>
      <c r="F449" t="s">
        <v>741</v>
      </c>
      <c r="G449" t="s">
        <v>744</v>
      </c>
      <c r="H449">
        <v>0</v>
      </c>
      <c r="I449">
        <v>3.8699999999999997E-4</v>
      </c>
      <c r="J449">
        <v>-0.41399999999999998</v>
      </c>
      <c r="K449">
        <v>0.14899999999999999</v>
      </c>
      <c r="L449">
        <v>1.81</v>
      </c>
      <c r="M449">
        <v>27.7</v>
      </c>
      <c r="N449">
        <v>60.3</v>
      </c>
      <c r="O449">
        <v>92.1</v>
      </c>
      <c r="P449" t="s">
        <v>242</v>
      </c>
    </row>
    <row r="450" spans="2:16" x14ac:dyDescent="0.25">
      <c r="B450" t="s">
        <v>241</v>
      </c>
      <c r="C450" t="s">
        <v>3</v>
      </c>
      <c r="D450" t="s">
        <v>741</v>
      </c>
      <c r="E450" t="s">
        <v>252</v>
      </c>
      <c r="F450" t="s">
        <v>741</v>
      </c>
      <c r="G450" t="s">
        <v>745</v>
      </c>
      <c r="H450">
        <v>0</v>
      </c>
      <c r="I450">
        <v>3.6099999999999999E-4</v>
      </c>
      <c r="J450">
        <v>-0.42099999999999999</v>
      </c>
      <c r="K450">
        <v>0.14499999999999999</v>
      </c>
      <c r="L450">
        <v>1.81</v>
      </c>
      <c r="M450">
        <v>33.799999999999997</v>
      </c>
      <c r="N450">
        <v>76.900000000000006</v>
      </c>
      <c r="O450">
        <v>120</v>
      </c>
      <c r="P450" t="s">
        <v>242</v>
      </c>
    </row>
    <row r="451" spans="2:16" x14ac:dyDescent="0.25">
      <c r="B451" t="s">
        <v>241</v>
      </c>
      <c r="C451" t="s">
        <v>3</v>
      </c>
      <c r="D451" t="s">
        <v>741</v>
      </c>
      <c r="E451" t="s">
        <v>252</v>
      </c>
      <c r="F451" t="s">
        <v>741</v>
      </c>
      <c r="G451" t="s">
        <v>746</v>
      </c>
      <c r="H451">
        <v>0</v>
      </c>
      <c r="I451">
        <v>0</v>
      </c>
      <c r="J451">
        <v>-0.40300000000000002</v>
      </c>
      <c r="K451">
        <v>0.158</v>
      </c>
      <c r="L451">
        <v>1.82</v>
      </c>
      <c r="M451">
        <v>27.4</v>
      </c>
      <c r="N451">
        <v>65.3</v>
      </c>
      <c r="O451">
        <v>126</v>
      </c>
      <c r="P451" t="s">
        <v>242</v>
      </c>
    </row>
    <row r="452" spans="2:16" x14ac:dyDescent="0.25">
      <c r="B452" t="s">
        <v>241</v>
      </c>
      <c r="C452" t="s">
        <v>3</v>
      </c>
      <c r="D452" t="s">
        <v>741</v>
      </c>
      <c r="E452" t="s">
        <v>252</v>
      </c>
      <c r="F452" t="s">
        <v>741</v>
      </c>
      <c r="G452" t="s">
        <v>747</v>
      </c>
      <c r="H452">
        <v>0</v>
      </c>
      <c r="I452">
        <v>6.9300000000000004E-4</v>
      </c>
      <c r="J452">
        <v>-0.56100000000000005</v>
      </c>
      <c r="K452">
        <v>1.34E-2</v>
      </c>
      <c r="L452">
        <v>1.69</v>
      </c>
      <c r="M452">
        <v>66.900000000000006</v>
      </c>
      <c r="N452">
        <v>109</v>
      </c>
      <c r="O452">
        <v>153</v>
      </c>
      <c r="P452" t="s">
        <v>242</v>
      </c>
    </row>
    <row r="453" spans="2:16" x14ac:dyDescent="0.25">
      <c r="B453" t="s">
        <v>241</v>
      </c>
      <c r="C453" t="s">
        <v>3</v>
      </c>
      <c r="D453" t="s">
        <v>741</v>
      </c>
      <c r="E453" t="s">
        <v>252</v>
      </c>
      <c r="F453" t="s">
        <v>741</v>
      </c>
      <c r="G453" t="s">
        <v>748</v>
      </c>
      <c r="H453">
        <v>0</v>
      </c>
      <c r="I453">
        <v>0</v>
      </c>
      <c r="J453">
        <v>-0.432</v>
      </c>
      <c r="K453">
        <v>0.13400000000000001</v>
      </c>
      <c r="L453">
        <v>1.79</v>
      </c>
      <c r="M453">
        <v>29.2</v>
      </c>
      <c r="N453">
        <v>63.9</v>
      </c>
      <c r="O453">
        <v>97.4</v>
      </c>
      <c r="P453" t="s">
        <v>242</v>
      </c>
    </row>
    <row r="454" spans="2:16" x14ac:dyDescent="0.25">
      <c r="B454" t="s">
        <v>241</v>
      </c>
      <c r="C454" t="s">
        <v>3</v>
      </c>
      <c r="D454" t="s">
        <v>741</v>
      </c>
      <c r="E454" t="s">
        <v>252</v>
      </c>
      <c r="F454" t="s">
        <v>741</v>
      </c>
      <c r="G454" t="s">
        <v>749</v>
      </c>
      <c r="H454">
        <v>0</v>
      </c>
      <c r="I454">
        <v>4.4999999999999999E-4</v>
      </c>
      <c r="J454">
        <v>-0.53500000000000003</v>
      </c>
      <c r="K454">
        <v>4.2700000000000002E-2</v>
      </c>
      <c r="L454">
        <v>1.72</v>
      </c>
      <c r="M454">
        <v>73.3</v>
      </c>
      <c r="N454">
        <v>127</v>
      </c>
      <c r="O454">
        <v>170</v>
      </c>
      <c r="P454" t="s">
        <v>242</v>
      </c>
    </row>
    <row r="455" spans="2:16" x14ac:dyDescent="0.25">
      <c r="B455" t="s">
        <v>241</v>
      </c>
      <c r="C455" t="s">
        <v>3</v>
      </c>
      <c r="D455" t="s">
        <v>741</v>
      </c>
      <c r="E455" t="s">
        <v>252</v>
      </c>
      <c r="F455" t="s">
        <v>741</v>
      </c>
      <c r="G455" t="s">
        <v>750</v>
      </c>
      <c r="H455">
        <v>0</v>
      </c>
      <c r="I455">
        <v>0</v>
      </c>
      <c r="J455">
        <v>-0.41899999999999998</v>
      </c>
      <c r="K455">
        <v>0.14499999999999999</v>
      </c>
      <c r="L455">
        <v>1.81</v>
      </c>
      <c r="M455">
        <v>28.4</v>
      </c>
      <c r="N455">
        <v>61.3</v>
      </c>
      <c r="O455">
        <v>92.8</v>
      </c>
      <c r="P455" t="s">
        <v>242</v>
      </c>
    </row>
    <row r="456" spans="2:16" x14ac:dyDescent="0.25">
      <c r="B456" t="s">
        <v>241</v>
      </c>
      <c r="C456" t="s">
        <v>3</v>
      </c>
      <c r="D456" t="s">
        <v>741</v>
      </c>
      <c r="E456" t="s">
        <v>252</v>
      </c>
      <c r="F456" t="s">
        <v>741</v>
      </c>
      <c r="G456" t="s">
        <v>751</v>
      </c>
      <c r="H456">
        <v>0</v>
      </c>
      <c r="I456">
        <v>1.83E-4</v>
      </c>
      <c r="J456">
        <v>-0.39</v>
      </c>
      <c r="K456">
        <v>0.17100000000000001</v>
      </c>
      <c r="L456">
        <v>1.83</v>
      </c>
      <c r="M456">
        <v>27.8</v>
      </c>
      <c r="N456">
        <v>65.7</v>
      </c>
      <c r="O456">
        <v>125</v>
      </c>
      <c r="P456" t="s">
        <v>242</v>
      </c>
    </row>
    <row r="457" spans="2:16" x14ac:dyDescent="0.25">
      <c r="B457" t="s">
        <v>241</v>
      </c>
      <c r="C457" t="s">
        <v>3</v>
      </c>
      <c r="D457" t="s">
        <v>741</v>
      </c>
      <c r="E457" t="s">
        <v>252</v>
      </c>
      <c r="F457" t="s">
        <v>741</v>
      </c>
      <c r="G457" t="s">
        <v>752</v>
      </c>
      <c r="H457">
        <v>0</v>
      </c>
      <c r="I457">
        <v>0</v>
      </c>
      <c r="J457">
        <v>-0.39700000000000002</v>
      </c>
      <c r="K457">
        <v>0.16800000000000001</v>
      </c>
      <c r="L457">
        <v>1.83</v>
      </c>
      <c r="M457">
        <v>30.2</v>
      </c>
      <c r="N457">
        <v>67.400000000000006</v>
      </c>
      <c r="O457">
        <v>104</v>
      </c>
      <c r="P457" t="s">
        <v>242</v>
      </c>
    </row>
    <row r="458" spans="2:16" x14ac:dyDescent="0.25">
      <c r="B458" t="s">
        <v>241</v>
      </c>
      <c r="C458" t="s">
        <v>3</v>
      </c>
      <c r="D458" t="s">
        <v>741</v>
      </c>
      <c r="E458" t="s">
        <v>252</v>
      </c>
      <c r="F458" t="s">
        <v>741</v>
      </c>
      <c r="G458" t="s">
        <v>753</v>
      </c>
      <c r="H458">
        <v>0</v>
      </c>
      <c r="I458">
        <v>0</v>
      </c>
      <c r="J458">
        <v>-0.41199999999999998</v>
      </c>
      <c r="K458">
        <v>0.153</v>
      </c>
      <c r="L458">
        <v>1.81</v>
      </c>
      <c r="M458">
        <v>28.9</v>
      </c>
      <c r="N458">
        <v>64.2</v>
      </c>
      <c r="O458">
        <v>99.1</v>
      </c>
      <c r="P458" t="s">
        <v>242</v>
      </c>
    </row>
    <row r="459" spans="2:16" x14ac:dyDescent="0.25">
      <c r="B459" t="s">
        <v>241</v>
      </c>
      <c r="C459" t="s">
        <v>3</v>
      </c>
      <c r="D459" t="s">
        <v>741</v>
      </c>
      <c r="E459" t="s">
        <v>252</v>
      </c>
      <c r="F459" t="s">
        <v>741</v>
      </c>
      <c r="G459" t="s">
        <v>754</v>
      </c>
      <c r="H459">
        <v>0</v>
      </c>
      <c r="I459">
        <v>2.04E-4</v>
      </c>
      <c r="J459">
        <v>-0.40400000000000003</v>
      </c>
      <c r="K459">
        <v>0.157</v>
      </c>
      <c r="L459">
        <v>1.82</v>
      </c>
      <c r="M459">
        <v>26.1</v>
      </c>
      <c r="N459">
        <v>56.6</v>
      </c>
      <c r="O459">
        <v>86.6</v>
      </c>
      <c r="P459" t="s">
        <v>242</v>
      </c>
    </row>
    <row r="460" spans="2:16" x14ac:dyDescent="0.25">
      <c r="B460" t="s">
        <v>241</v>
      </c>
      <c r="C460" t="s">
        <v>3</v>
      </c>
      <c r="D460" t="s">
        <v>741</v>
      </c>
      <c r="E460" t="s">
        <v>252</v>
      </c>
      <c r="F460" t="s">
        <v>741</v>
      </c>
      <c r="G460" t="s">
        <v>755</v>
      </c>
      <c r="H460">
        <v>0</v>
      </c>
      <c r="I460">
        <v>9.0200000000000002E-4</v>
      </c>
      <c r="J460">
        <v>-0.51300000000000001</v>
      </c>
      <c r="K460">
        <v>5.8500000000000003E-2</v>
      </c>
      <c r="L460">
        <v>1.73</v>
      </c>
      <c r="M460">
        <v>58.1</v>
      </c>
      <c r="N460">
        <v>109</v>
      </c>
      <c r="O460">
        <v>159</v>
      </c>
      <c r="P460" t="s">
        <v>242</v>
      </c>
    </row>
    <row r="461" spans="2:16" x14ac:dyDescent="0.25">
      <c r="B461" t="s">
        <v>241</v>
      </c>
      <c r="C461" t="s">
        <v>3</v>
      </c>
      <c r="D461" t="s">
        <v>741</v>
      </c>
      <c r="E461" t="s">
        <v>252</v>
      </c>
      <c r="F461" t="s">
        <v>741</v>
      </c>
      <c r="G461" t="s">
        <v>756</v>
      </c>
      <c r="H461">
        <v>0</v>
      </c>
      <c r="I461">
        <v>5.8500000000000002E-4</v>
      </c>
      <c r="J461">
        <v>-0.55500000000000005</v>
      </c>
      <c r="K461">
        <v>2.01E-2</v>
      </c>
      <c r="L461">
        <v>1.7</v>
      </c>
      <c r="M461">
        <v>69.2</v>
      </c>
      <c r="N461">
        <v>113</v>
      </c>
      <c r="O461">
        <v>157</v>
      </c>
      <c r="P461" t="s">
        <v>242</v>
      </c>
    </row>
    <row r="462" spans="2:16" x14ac:dyDescent="0.25">
      <c r="B462" t="s">
        <v>241</v>
      </c>
      <c r="C462" t="s">
        <v>3</v>
      </c>
      <c r="D462" t="s">
        <v>741</v>
      </c>
      <c r="E462" t="s">
        <v>252</v>
      </c>
      <c r="F462" t="s">
        <v>741</v>
      </c>
      <c r="G462" t="s">
        <v>757</v>
      </c>
      <c r="H462">
        <v>0</v>
      </c>
      <c r="I462">
        <v>5.8500000000000002E-4</v>
      </c>
      <c r="J462">
        <v>-0.55500000000000005</v>
      </c>
      <c r="K462">
        <v>2.01E-2</v>
      </c>
      <c r="L462">
        <v>1.7</v>
      </c>
      <c r="M462">
        <v>69.2</v>
      </c>
      <c r="N462">
        <v>113</v>
      </c>
      <c r="O462">
        <v>157</v>
      </c>
      <c r="P462" t="s">
        <v>242</v>
      </c>
    </row>
    <row r="463" spans="2:16" x14ac:dyDescent="0.25">
      <c r="B463" t="s">
        <v>241</v>
      </c>
      <c r="C463" t="s">
        <v>3</v>
      </c>
      <c r="D463" t="s">
        <v>741</v>
      </c>
      <c r="E463" t="s">
        <v>252</v>
      </c>
      <c r="F463" t="s">
        <v>741</v>
      </c>
      <c r="G463" t="s">
        <v>758</v>
      </c>
      <c r="H463">
        <v>0</v>
      </c>
      <c r="I463">
        <v>3.7800000000000003E-4</v>
      </c>
      <c r="J463">
        <v>-0.38900000000000001</v>
      </c>
      <c r="K463">
        <v>0.17499999999999999</v>
      </c>
      <c r="L463">
        <v>1.83</v>
      </c>
      <c r="M463">
        <v>27.3</v>
      </c>
      <c r="N463">
        <v>67.099999999999994</v>
      </c>
      <c r="O463">
        <v>131</v>
      </c>
      <c r="P463" t="s">
        <v>242</v>
      </c>
    </row>
    <row r="464" spans="2:16" x14ac:dyDescent="0.25">
      <c r="B464" t="s">
        <v>241</v>
      </c>
      <c r="C464" t="s">
        <v>3</v>
      </c>
      <c r="D464" t="s">
        <v>741</v>
      </c>
      <c r="E464" t="s">
        <v>252</v>
      </c>
      <c r="F464" t="s">
        <v>741</v>
      </c>
      <c r="G464" t="s">
        <v>759</v>
      </c>
      <c r="H464">
        <v>0</v>
      </c>
      <c r="I464">
        <v>7.94E-4</v>
      </c>
      <c r="J464">
        <v>-0.42099999999999999</v>
      </c>
      <c r="K464">
        <v>0.14199999999999999</v>
      </c>
      <c r="L464">
        <v>1.8</v>
      </c>
      <c r="M464">
        <v>28.7</v>
      </c>
      <c r="N464">
        <v>62.2</v>
      </c>
      <c r="O464">
        <v>94</v>
      </c>
      <c r="P464" t="s">
        <v>242</v>
      </c>
    </row>
    <row r="465" spans="2:16" x14ac:dyDescent="0.25">
      <c r="B465" t="s">
        <v>241</v>
      </c>
      <c r="C465" t="s">
        <v>3</v>
      </c>
      <c r="D465" t="s">
        <v>741</v>
      </c>
      <c r="E465" t="s">
        <v>252</v>
      </c>
      <c r="F465" t="s">
        <v>741</v>
      </c>
      <c r="G465" t="s">
        <v>760</v>
      </c>
      <c r="H465">
        <v>0</v>
      </c>
      <c r="I465">
        <v>3.6299999999999999E-4</v>
      </c>
      <c r="J465">
        <v>-0.47799999999999998</v>
      </c>
      <c r="K465">
        <v>9.1999999999999998E-2</v>
      </c>
      <c r="L465">
        <v>1.76</v>
      </c>
      <c r="M465">
        <v>53</v>
      </c>
      <c r="N465">
        <v>107</v>
      </c>
      <c r="O465">
        <v>161</v>
      </c>
      <c r="P465" t="s">
        <v>242</v>
      </c>
    </row>
    <row r="466" spans="2:16" x14ac:dyDescent="0.25">
      <c r="B466" t="s">
        <v>241</v>
      </c>
      <c r="C466" t="s">
        <v>3</v>
      </c>
      <c r="D466" t="s">
        <v>741</v>
      </c>
      <c r="E466" t="s">
        <v>252</v>
      </c>
      <c r="F466" t="s">
        <v>741</v>
      </c>
      <c r="G466" t="s">
        <v>761</v>
      </c>
      <c r="H466">
        <v>0</v>
      </c>
      <c r="I466">
        <v>9.7900000000000005E-4</v>
      </c>
      <c r="J466">
        <v>-0.54100000000000004</v>
      </c>
      <c r="K466">
        <v>3.2099999999999997E-2</v>
      </c>
      <c r="L466">
        <v>1.7</v>
      </c>
      <c r="M466">
        <v>62.7</v>
      </c>
      <c r="N466">
        <v>108</v>
      </c>
      <c r="O466">
        <v>154</v>
      </c>
      <c r="P466" t="s">
        <v>242</v>
      </c>
    </row>
    <row r="467" spans="2:16" x14ac:dyDescent="0.25">
      <c r="B467" t="s">
        <v>241</v>
      </c>
      <c r="C467" t="s">
        <v>3</v>
      </c>
      <c r="D467" t="s">
        <v>741</v>
      </c>
      <c r="E467" t="s">
        <v>252</v>
      </c>
      <c r="F467" t="s">
        <v>741</v>
      </c>
      <c r="G467" t="s">
        <v>762</v>
      </c>
      <c r="H467">
        <v>0</v>
      </c>
      <c r="I467">
        <v>1.1199999999999999E-3</v>
      </c>
      <c r="J467">
        <v>-0.56000000000000005</v>
      </c>
      <c r="K467">
        <v>1.47E-2</v>
      </c>
      <c r="L467">
        <v>1.69</v>
      </c>
      <c r="M467">
        <v>68</v>
      </c>
      <c r="N467">
        <v>112</v>
      </c>
      <c r="O467">
        <v>157</v>
      </c>
      <c r="P467" t="s">
        <v>242</v>
      </c>
    </row>
    <row r="468" spans="2:16" x14ac:dyDescent="0.25">
      <c r="B468" t="s">
        <v>241</v>
      </c>
      <c r="C468" t="s">
        <v>3</v>
      </c>
      <c r="D468" t="s">
        <v>741</v>
      </c>
      <c r="E468" t="s">
        <v>252</v>
      </c>
      <c r="F468" t="s">
        <v>741</v>
      </c>
      <c r="G468" t="s">
        <v>763</v>
      </c>
      <c r="H468">
        <v>0</v>
      </c>
      <c r="I468">
        <v>3.7300000000000001E-4</v>
      </c>
      <c r="J468">
        <v>-0.441</v>
      </c>
      <c r="K468">
        <v>0.123</v>
      </c>
      <c r="L468">
        <v>1.79</v>
      </c>
      <c r="M468">
        <v>30.8</v>
      </c>
      <c r="N468">
        <v>67.2</v>
      </c>
      <c r="O468">
        <v>102</v>
      </c>
      <c r="P468" t="s">
        <v>242</v>
      </c>
    </row>
    <row r="469" spans="2:16" x14ac:dyDescent="0.25">
      <c r="B469" t="s">
        <v>241</v>
      </c>
      <c r="C469" t="s">
        <v>3</v>
      </c>
      <c r="D469" t="s">
        <v>741</v>
      </c>
      <c r="E469" t="s">
        <v>252</v>
      </c>
      <c r="F469" t="s">
        <v>741</v>
      </c>
      <c r="G469" t="s">
        <v>764</v>
      </c>
      <c r="H469">
        <v>0</v>
      </c>
      <c r="I469">
        <v>5.4100000000000003E-4</v>
      </c>
      <c r="J469">
        <v>-0.4</v>
      </c>
      <c r="K469">
        <v>0.16200000000000001</v>
      </c>
      <c r="L469">
        <v>1.82</v>
      </c>
      <c r="M469">
        <v>27.1</v>
      </c>
      <c r="N469">
        <v>63.1</v>
      </c>
      <c r="O469">
        <v>118</v>
      </c>
      <c r="P469" t="s">
        <v>242</v>
      </c>
    </row>
    <row r="470" spans="2:16" x14ac:dyDescent="0.25">
      <c r="B470" t="s">
        <v>241</v>
      </c>
      <c r="C470" t="s">
        <v>3</v>
      </c>
      <c r="D470" t="s">
        <v>741</v>
      </c>
      <c r="E470" t="s">
        <v>252</v>
      </c>
      <c r="F470" t="s">
        <v>741</v>
      </c>
      <c r="G470" t="s">
        <v>765</v>
      </c>
      <c r="H470">
        <v>0</v>
      </c>
      <c r="I470">
        <v>7.3099999999999999E-4</v>
      </c>
      <c r="J470">
        <v>-0.55500000000000005</v>
      </c>
      <c r="K470">
        <v>2.01E-2</v>
      </c>
      <c r="L470">
        <v>1.7</v>
      </c>
      <c r="M470">
        <v>69.2</v>
      </c>
      <c r="N470">
        <v>113</v>
      </c>
      <c r="O470">
        <v>157</v>
      </c>
      <c r="P470" t="s">
        <v>242</v>
      </c>
    </row>
    <row r="471" spans="2:16" x14ac:dyDescent="0.25">
      <c r="B471" t="s">
        <v>241</v>
      </c>
      <c r="C471" t="s">
        <v>3</v>
      </c>
      <c r="D471" t="s">
        <v>741</v>
      </c>
      <c r="E471" t="s">
        <v>252</v>
      </c>
      <c r="F471" t="s">
        <v>741</v>
      </c>
      <c r="G471" t="s">
        <v>766</v>
      </c>
      <c r="H471">
        <v>0</v>
      </c>
      <c r="I471">
        <v>1.1299999999999999E-3</v>
      </c>
      <c r="J471">
        <v>-0.55800000000000005</v>
      </c>
      <c r="K471">
        <v>1.61E-2</v>
      </c>
      <c r="L471">
        <v>1.69</v>
      </c>
      <c r="M471">
        <v>70.2</v>
      </c>
      <c r="N471">
        <v>115</v>
      </c>
      <c r="O471">
        <v>161</v>
      </c>
      <c r="P471" t="s">
        <v>242</v>
      </c>
    </row>
    <row r="472" spans="2:16" x14ac:dyDescent="0.25">
      <c r="B472" t="s">
        <v>241</v>
      </c>
      <c r="C472" t="s">
        <v>3</v>
      </c>
      <c r="D472" t="s">
        <v>741</v>
      </c>
      <c r="E472" t="s">
        <v>252</v>
      </c>
      <c r="F472" t="s">
        <v>741</v>
      </c>
      <c r="G472" t="s">
        <v>767</v>
      </c>
      <c r="H472">
        <v>0</v>
      </c>
      <c r="I472">
        <v>0</v>
      </c>
      <c r="J472">
        <v>-0.35399999999999998</v>
      </c>
      <c r="K472">
        <v>0.21199999999999999</v>
      </c>
      <c r="L472">
        <v>1.87</v>
      </c>
      <c r="M472">
        <v>28.1</v>
      </c>
      <c r="N472">
        <v>69</v>
      </c>
      <c r="O472">
        <v>132</v>
      </c>
      <c r="P472" t="s">
        <v>242</v>
      </c>
    </row>
    <row r="473" spans="2:16" x14ac:dyDescent="0.25">
      <c r="B473" t="s">
        <v>241</v>
      </c>
      <c r="C473" t="s">
        <v>3</v>
      </c>
      <c r="D473" t="s">
        <v>741</v>
      </c>
      <c r="E473" t="s">
        <v>252</v>
      </c>
      <c r="F473" t="s">
        <v>741</v>
      </c>
      <c r="G473" t="s">
        <v>768</v>
      </c>
      <c r="H473">
        <v>0</v>
      </c>
      <c r="I473">
        <v>3.3100000000000002E-4</v>
      </c>
      <c r="J473">
        <v>-0.41799999999999998</v>
      </c>
      <c r="K473">
        <v>0.14799999999999999</v>
      </c>
      <c r="L473">
        <v>1.81</v>
      </c>
      <c r="M473">
        <v>29.6</v>
      </c>
      <c r="N473">
        <v>65.7</v>
      </c>
      <c r="O473">
        <v>101</v>
      </c>
      <c r="P473" t="s">
        <v>242</v>
      </c>
    </row>
    <row r="474" spans="2:16" x14ac:dyDescent="0.25">
      <c r="B474" t="s">
        <v>241</v>
      </c>
      <c r="C474" t="s">
        <v>3</v>
      </c>
      <c r="D474" t="s">
        <v>741</v>
      </c>
      <c r="E474" t="s">
        <v>252</v>
      </c>
      <c r="F474" t="s">
        <v>741</v>
      </c>
      <c r="G474" t="s">
        <v>769</v>
      </c>
      <c r="H474">
        <v>0</v>
      </c>
      <c r="I474">
        <v>8.61E-4</v>
      </c>
      <c r="J474">
        <v>-0.56000000000000005</v>
      </c>
      <c r="K474">
        <v>1.46E-2</v>
      </c>
      <c r="L474">
        <v>1.69</v>
      </c>
      <c r="M474">
        <v>68.7</v>
      </c>
      <c r="N474">
        <v>112</v>
      </c>
      <c r="O474">
        <v>157</v>
      </c>
      <c r="P474" t="s">
        <v>242</v>
      </c>
    </row>
    <row r="475" spans="2:16" x14ac:dyDescent="0.25">
      <c r="B475" t="s">
        <v>241</v>
      </c>
      <c r="C475" t="s">
        <v>3</v>
      </c>
      <c r="D475" t="s">
        <v>741</v>
      </c>
      <c r="E475" t="s">
        <v>252</v>
      </c>
      <c r="F475" t="s">
        <v>741</v>
      </c>
      <c r="G475" t="s">
        <v>770</v>
      </c>
      <c r="H475">
        <v>0</v>
      </c>
      <c r="I475">
        <v>1.5799999999999999E-4</v>
      </c>
      <c r="J475">
        <v>-0.46400000000000002</v>
      </c>
      <c r="K475">
        <v>0.10199999999999999</v>
      </c>
      <c r="L475">
        <v>1.77</v>
      </c>
      <c r="M475">
        <v>34.299999999999997</v>
      </c>
      <c r="N475">
        <v>75.599999999999994</v>
      </c>
      <c r="O475">
        <v>115</v>
      </c>
      <c r="P475" t="s">
        <v>242</v>
      </c>
    </row>
    <row r="476" spans="2:16" x14ac:dyDescent="0.25">
      <c r="B476" t="s">
        <v>241</v>
      </c>
      <c r="C476" t="s">
        <v>3</v>
      </c>
      <c r="D476" t="s">
        <v>741</v>
      </c>
      <c r="E476" t="s">
        <v>252</v>
      </c>
      <c r="F476" t="s">
        <v>741</v>
      </c>
      <c r="G476" t="s">
        <v>771</v>
      </c>
      <c r="H476">
        <v>0</v>
      </c>
      <c r="I476">
        <v>5.6700000000000001E-4</v>
      </c>
      <c r="J476">
        <v>-0.46100000000000002</v>
      </c>
      <c r="K476">
        <v>0.108</v>
      </c>
      <c r="L476">
        <v>1.77</v>
      </c>
      <c r="M476">
        <v>33.9</v>
      </c>
      <c r="N476">
        <v>76.599999999999994</v>
      </c>
      <c r="O476">
        <v>119</v>
      </c>
      <c r="P476" t="s">
        <v>242</v>
      </c>
    </row>
    <row r="477" spans="2:16" x14ac:dyDescent="0.25">
      <c r="B477" t="s">
        <v>241</v>
      </c>
      <c r="C477" t="s">
        <v>3</v>
      </c>
      <c r="D477" t="s">
        <v>741</v>
      </c>
      <c r="E477" t="s">
        <v>252</v>
      </c>
      <c r="F477" t="s">
        <v>741</v>
      </c>
      <c r="G477" t="s">
        <v>772</v>
      </c>
      <c r="H477">
        <v>0</v>
      </c>
      <c r="I477">
        <v>8.7699999999999996E-4</v>
      </c>
      <c r="J477">
        <v>-0.55500000000000005</v>
      </c>
      <c r="K477">
        <v>1.9699999999999999E-2</v>
      </c>
      <c r="L477">
        <v>1.7</v>
      </c>
      <c r="M477">
        <v>69.2</v>
      </c>
      <c r="N477">
        <v>113</v>
      </c>
      <c r="O477">
        <v>157</v>
      </c>
      <c r="P477" t="s">
        <v>242</v>
      </c>
    </row>
    <row r="478" spans="2:16" x14ac:dyDescent="0.25">
      <c r="B478" t="s">
        <v>241</v>
      </c>
      <c r="C478" t="s">
        <v>3</v>
      </c>
      <c r="D478" t="s">
        <v>741</v>
      </c>
      <c r="E478" t="s">
        <v>252</v>
      </c>
      <c r="F478" t="s">
        <v>741</v>
      </c>
      <c r="G478" t="s">
        <v>773</v>
      </c>
      <c r="H478">
        <v>0</v>
      </c>
      <c r="I478">
        <v>0</v>
      </c>
      <c r="J478">
        <v>-0.4</v>
      </c>
      <c r="K478">
        <v>0.16200000000000001</v>
      </c>
      <c r="L478">
        <v>1.82</v>
      </c>
      <c r="M478">
        <v>27.1</v>
      </c>
      <c r="N478">
        <v>63.1</v>
      </c>
      <c r="O478">
        <v>118</v>
      </c>
      <c r="P478" t="s">
        <v>242</v>
      </c>
    </row>
    <row r="479" spans="2:16" x14ac:dyDescent="0.25">
      <c r="B479" t="s">
        <v>241</v>
      </c>
      <c r="C479" t="s">
        <v>3</v>
      </c>
      <c r="D479" t="s">
        <v>741</v>
      </c>
      <c r="E479" t="s">
        <v>252</v>
      </c>
      <c r="F479" t="s">
        <v>741</v>
      </c>
      <c r="G479" t="s">
        <v>774</v>
      </c>
      <c r="H479">
        <v>0</v>
      </c>
      <c r="I479">
        <v>0</v>
      </c>
      <c r="J479">
        <v>-0.41899999999999998</v>
      </c>
      <c r="K479">
        <v>0.14599999999999999</v>
      </c>
      <c r="L479">
        <v>1.8</v>
      </c>
      <c r="M479">
        <v>27.8</v>
      </c>
      <c r="N479">
        <v>60.5</v>
      </c>
      <c r="O479">
        <v>92.3</v>
      </c>
      <c r="P479" t="s">
        <v>242</v>
      </c>
    </row>
    <row r="480" spans="2:16" x14ac:dyDescent="0.25">
      <c r="B480" t="s">
        <v>241</v>
      </c>
      <c r="C480" t="s">
        <v>3</v>
      </c>
      <c r="D480" t="s">
        <v>741</v>
      </c>
      <c r="E480" t="s">
        <v>252</v>
      </c>
      <c r="F480" t="s">
        <v>741</v>
      </c>
      <c r="G480" t="s">
        <v>775</v>
      </c>
      <c r="H480">
        <v>0</v>
      </c>
      <c r="I480">
        <v>5.1199999999999998E-4</v>
      </c>
      <c r="J480">
        <v>-0.52400000000000002</v>
      </c>
      <c r="K480">
        <v>4.65E-2</v>
      </c>
      <c r="L480">
        <v>1.72</v>
      </c>
      <c r="M480">
        <v>52.5</v>
      </c>
      <c r="N480">
        <v>96.9</v>
      </c>
      <c r="O480">
        <v>140</v>
      </c>
      <c r="P480" t="s">
        <v>242</v>
      </c>
    </row>
    <row r="481" spans="2:16" x14ac:dyDescent="0.25">
      <c r="B481" t="s">
        <v>241</v>
      </c>
      <c r="C481" t="s">
        <v>3</v>
      </c>
      <c r="D481" t="s">
        <v>741</v>
      </c>
      <c r="E481" t="s">
        <v>252</v>
      </c>
      <c r="F481" t="s">
        <v>741</v>
      </c>
      <c r="G481" t="s">
        <v>776</v>
      </c>
      <c r="H481">
        <v>0</v>
      </c>
      <c r="I481">
        <v>1.1299999999999999E-3</v>
      </c>
      <c r="J481">
        <v>-0.55800000000000005</v>
      </c>
      <c r="K481">
        <v>1.61E-2</v>
      </c>
      <c r="L481">
        <v>1.69</v>
      </c>
      <c r="M481">
        <v>70.2</v>
      </c>
      <c r="N481">
        <v>115</v>
      </c>
      <c r="O481">
        <v>161</v>
      </c>
      <c r="P481" t="s">
        <v>242</v>
      </c>
    </row>
    <row r="482" spans="2:16" x14ac:dyDescent="0.25">
      <c r="B482" t="s">
        <v>241</v>
      </c>
      <c r="C482" t="s">
        <v>3</v>
      </c>
      <c r="D482" t="s">
        <v>741</v>
      </c>
      <c r="E482" t="s">
        <v>252</v>
      </c>
      <c r="F482" t="s">
        <v>741</v>
      </c>
      <c r="G482" t="s">
        <v>777</v>
      </c>
      <c r="H482">
        <v>0</v>
      </c>
      <c r="I482">
        <v>3.3399999999999999E-4</v>
      </c>
      <c r="J482">
        <v>-0.442</v>
      </c>
      <c r="K482">
        <v>0.124</v>
      </c>
      <c r="L482">
        <v>1.79</v>
      </c>
      <c r="M482">
        <v>30.4</v>
      </c>
      <c r="N482">
        <v>66.7</v>
      </c>
      <c r="O482">
        <v>102</v>
      </c>
      <c r="P482" t="s">
        <v>242</v>
      </c>
    </row>
    <row r="483" spans="2:16" x14ac:dyDescent="0.25">
      <c r="B483" t="s">
        <v>241</v>
      </c>
      <c r="C483" t="s">
        <v>3</v>
      </c>
      <c r="D483" t="s">
        <v>741</v>
      </c>
      <c r="E483" t="s">
        <v>252</v>
      </c>
      <c r="F483" t="s">
        <v>741</v>
      </c>
      <c r="G483" t="s">
        <v>778</v>
      </c>
      <c r="H483">
        <v>0</v>
      </c>
      <c r="I483">
        <v>1.09E-3</v>
      </c>
      <c r="J483">
        <v>-0.55800000000000005</v>
      </c>
      <c r="K483">
        <v>1.61E-2</v>
      </c>
      <c r="L483">
        <v>1.69</v>
      </c>
      <c r="M483">
        <v>70.099999999999994</v>
      </c>
      <c r="N483">
        <v>115</v>
      </c>
      <c r="O483">
        <v>161</v>
      </c>
      <c r="P483" t="s">
        <v>242</v>
      </c>
    </row>
    <row r="484" spans="2:16" x14ac:dyDescent="0.25">
      <c r="B484" t="s">
        <v>241</v>
      </c>
      <c r="C484" t="s">
        <v>3</v>
      </c>
      <c r="D484" t="s">
        <v>741</v>
      </c>
      <c r="E484" t="s">
        <v>252</v>
      </c>
      <c r="F484" t="s">
        <v>741</v>
      </c>
      <c r="G484" t="s">
        <v>779</v>
      </c>
      <c r="H484">
        <v>0</v>
      </c>
      <c r="I484">
        <v>1.83E-4</v>
      </c>
      <c r="J484">
        <v>-0.38300000000000001</v>
      </c>
      <c r="K484">
        <v>0.183</v>
      </c>
      <c r="L484">
        <v>1.84</v>
      </c>
      <c r="M484">
        <v>28.8</v>
      </c>
      <c r="N484">
        <v>63.9</v>
      </c>
      <c r="O484">
        <v>99.1</v>
      </c>
      <c r="P484" t="s">
        <v>242</v>
      </c>
    </row>
    <row r="485" spans="2:16" x14ac:dyDescent="0.25">
      <c r="B485" t="s">
        <v>241</v>
      </c>
      <c r="C485" t="s">
        <v>3</v>
      </c>
      <c r="D485" t="s">
        <v>741</v>
      </c>
      <c r="E485" t="s">
        <v>252</v>
      </c>
      <c r="F485" t="s">
        <v>741</v>
      </c>
      <c r="G485" t="s">
        <v>780</v>
      </c>
      <c r="H485">
        <v>0</v>
      </c>
      <c r="I485">
        <v>2.72E-4</v>
      </c>
      <c r="J485">
        <v>-0.40400000000000003</v>
      </c>
      <c r="K485">
        <v>0.158</v>
      </c>
      <c r="L485">
        <v>1.82</v>
      </c>
      <c r="M485">
        <v>27.4</v>
      </c>
      <c r="N485">
        <v>65.3</v>
      </c>
      <c r="O485">
        <v>126</v>
      </c>
      <c r="P485" t="s">
        <v>242</v>
      </c>
    </row>
    <row r="486" spans="2:16" x14ac:dyDescent="0.25">
      <c r="B486" t="s">
        <v>241</v>
      </c>
      <c r="C486" t="s">
        <v>3</v>
      </c>
      <c r="D486" t="s">
        <v>741</v>
      </c>
      <c r="E486" t="s">
        <v>38</v>
      </c>
      <c r="F486" t="s">
        <v>741</v>
      </c>
      <c r="G486" t="s">
        <v>781</v>
      </c>
      <c r="H486">
        <v>1000</v>
      </c>
      <c r="I486">
        <v>1000</v>
      </c>
      <c r="J486">
        <v>1000</v>
      </c>
      <c r="K486">
        <v>1000</v>
      </c>
      <c r="L486">
        <v>1000</v>
      </c>
      <c r="M486">
        <v>-38.799999999999997</v>
      </c>
      <c r="N486">
        <v>-47.6</v>
      </c>
      <c r="O486">
        <v>-54.3</v>
      </c>
      <c r="P486" t="s">
        <v>242</v>
      </c>
    </row>
    <row r="487" spans="2:16" x14ac:dyDescent="0.25">
      <c r="B487" t="s">
        <v>241</v>
      </c>
      <c r="C487" t="s">
        <v>3</v>
      </c>
      <c r="D487" t="s">
        <v>741</v>
      </c>
      <c r="E487" t="s">
        <v>38</v>
      </c>
      <c r="F487" t="s">
        <v>741</v>
      </c>
      <c r="G487" t="s">
        <v>782</v>
      </c>
      <c r="H487">
        <v>1000</v>
      </c>
      <c r="I487">
        <v>1000</v>
      </c>
      <c r="J487">
        <v>1000</v>
      </c>
      <c r="K487">
        <v>1000</v>
      </c>
      <c r="L487">
        <v>1000</v>
      </c>
      <c r="M487">
        <v>-38.799999999999997</v>
      </c>
      <c r="N487">
        <v>-47.6</v>
      </c>
      <c r="O487">
        <v>-54.3</v>
      </c>
      <c r="P487" t="s">
        <v>242</v>
      </c>
    </row>
    <row r="488" spans="2:16" x14ac:dyDescent="0.25">
      <c r="B488" t="s">
        <v>241</v>
      </c>
      <c r="C488" t="s">
        <v>3</v>
      </c>
      <c r="D488" t="s">
        <v>741</v>
      </c>
      <c r="E488" t="s">
        <v>38</v>
      </c>
      <c r="F488" t="s">
        <v>741</v>
      </c>
      <c r="G488" t="s">
        <v>783</v>
      </c>
      <c r="H488">
        <v>1000</v>
      </c>
      <c r="I488">
        <v>1000</v>
      </c>
      <c r="J488">
        <v>1000</v>
      </c>
      <c r="K488">
        <v>1000</v>
      </c>
      <c r="L488">
        <v>1000</v>
      </c>
      <c r="M488">
        <v>-38.799999999999997</v>
      </c>
      <c r="N488">
        <v>-47.6</v>
      </c>
      <c r="O488">
        <v>-54.3</v>
      </c>
      <c r="P488" t="s">
        <v>242</v>
      </c>
    </row>
    <row r="489" spans="2:16" x14ac:dyDescent="0.25">
      <c r="B489" t="s">
        <v>241</v>
      </c>
      <c r="C489" t="s">
        <v>3</v>
      </c>
      <c r="D489" t="s">
        <v>741</v>
      </c>
      <c r="E489" t="s">
        <v>38</v>
      </c>
      <c r="F489" t="s">
        <v>741</v>
      </c>
      <c r="G489" t="s">
        <v>784</v>
      </c>
      <c r="H489">
        <v>1000</v>
      </c>
      <c r="I489">
        <v>1000</v>
      </c>
      <c r="J489">
        <v>1000</v>
      </c>
      <c r="K489">
        <v>1000</v>
      </c>
      <c r="L489">
        <v>1000</v>
      </c>
      <c r="M489">
        <v>-38.799999999999997</v>
      </c>
      <c r="N489">
        <v>-47.6</v>
      </c>
      <c r="O489">
        <v>-54.3</v>
      </c>
      <c r="P489" t="s">
        <v>242</v>
      </c>
    </row>
    <row r="490" spans="2:16" x14ac:dyDescent="0.25">
      <c r="B490" t="s">
        <v>241</v>
      </c>
      <c r="C490" t="s">
        <v>3</v>
      </c>
      <c r="D490" t="s">
        <v>741</v>
      </c>
      <c r="E490" t="s">
        <v>38</v>
      </c>
      <c r="F490" t="s">
        <v>741</v>
      </c>
      <c r="G490" t="s">
        <v>785</v>
      </c>
      <c r="H490">
        <v>1000</v>
      </c>
      <c r="I490">
        <v>1000</v>
      </c>
      <c r="J490">
        <v>1000</v>
      </c>
      <c r="K490">
        <v>1000</v>
      </c>
      <c r="L490">
        <v>1000</v>
      </c>
      <c r="M490">
        <v>-38.799999999999997</v>
      </c>
      <c r="N490">
        <v>-47.6</v>
      </c>
      <c r="O490">
        <v>-54.3</v>
      </c>
      <c r="P490" t="s">
        <v>242</v>
      </c>
    </row>
    <row r="491" spans="2:16" x14ac:dyDescent="0.25">
      <c r="B491" t="s">
        <v>241</v>
      </c>
      <c r="C491" t="s">
        <v>3</v>
      </c>
      <c r="D491" t="s">
        <v>741</v>
      </c>
      <c r="E491" t="s">
        <v>38</v>
      </c>
      <c r="F491" t="s">
        <v>741</v>
      </c>
      <c r="G491" t="s">
        <v>786</v>
      </c>
      <c r="H491">
        <v>1000</v>
      </c>
      <c r="I491">
        <v>1000</v>
      </c>
      <c r="J491">
        <v>1000</v>
      </c>
      <c r="K491">
        <v>1000</v>
      </c>
      <c r="L491">
        <v>1000</v>
      </c>
      <c r="M491">
        <v>-38.799999999999997</v>
      </c>
      <c r="N491">
        <v>-47.6</v>
      </c>
      <c r="O491">
        <v>-54.3</v>
      </c>
      <c r="P491" t="s">
        <v>242</v>
      </c>
    </row>
    <row r="492" spans="2:16" x14ac:dyDescent="0.25">
      <c r="B492" t="s">
        <v>241</v>
      </c>
      <c r="C492" t="s">
        <v>3</v>
      </c>
      <c r="D492" t="s">
        <v>741</v>
      </c>
      <c r="E492" t="s">
        <v>38</v>
      </c>
      <c r="F492" t="s">
        <v>741</v>
      </c>
      <c r="G492" t="s">
        <v>787</v>
      </c>
      <c r="H492">
        <v>1000</v>
      </c>
      <c r="I492">
        <v>1000</v>
      </c>
      <c r="J492">
        <v>1000</v>
      </c>
      <c r="K492">
        <v>1000</v>
      </c>
      <c r="L492">
        <v>1000</v>
      </c>
      <c r="M492">
        <v>-38.799999999999997</v>
      </c>
      <c r="N492">
        <v>-47.6</v>
      </c>
      <c r="O492">
        <v>-54.3</v>
      </c>
      <c r="P492" t="s">
        <v>242</v>
      </c>
    </row>
    <row r="493" spans="2:16" x14ac:dyDescent="0.25">
      <c r="B493" t="s">
        <v>241</v>
      </c>
      <c r="C493" t="s">
        <v>3</v>
      </c>
      <c r="D493" t="s">
        <v>741</v>
      </c>
      <c r="E493" t="s">
        <v>38</v>
      </c>
      <c r="F493" t="s">
        <v>741</v>
      </c>
      <c r="G493" t="s">
        <v>788</v>
      </c>
      <c r="H493">
        <v>1000</v>
      </c>
      <c r="I493">
        <v>1000</v>
      </c>
      <c r="J493">
        <v>1000</v>
      </c>
      <c r="K493">
        <v>1000</v>
      </c>
      <c r="L493">
        <v>1000</v>
      </c>
      <c r="M493">
        <v>-38.799999999999997</v>
      </c>
      <c r="N493">
        <v>-47.6</v>
      </c>
      <c r="O493">
        <v>-54.3</v>
      </c>
      <c r="P493" t="s">
        <v>242</v>
      </c>
    </row>
    <row r="494" spans="2:16" x14ac:dyDescent="0.25">
      <c r="B494" t="s">
        <v>241</v>
      </c>
      <c r="C494" t="s">
        <v>3</v>
      </c>
      <c r="D494" t="s">
        <v>741</v>
      </c>
      <c r="E494" t="s">
        <v>38</v>
      </c>
      <c r="F494" t="s">
        <v>741</v>
      </c>
      <c r="G494" t="s">
        <v>789</v>
      </c>
      <c r="H494">
        <v>1000</v>
      </c>
      <c r="I494">
        <v>1000</v>
      </c>
      <c r="J494">
        <v>1000</v>
      </c>
      <c r="K494">
        <v>1000</v>
      </c>
      <c r="L494">
        <v>1000</v>
      </c>
      <c r="M494">
        <v>-38.799999999999997</v>
      </c>
      <c r="N494">
        <v>-47.6</v>
      </c>
      <c r="O494">
        <v>-54.3</v>
      </c>
      <c r="P494" t="s">
        <v>242</v>
      </c>
    </row>
    <row r="495" spans="2:16" x14ac:dyDescent="0.25">
      <c r="B495" t="s">
        <v>241</v>
      </c>
      <c r="C495" t="s">
        <v>3</v>
      </c>
      <c r="D495" t="s">
        <v>741</v>
      </c>
      <c r="E495" t="s">
        <v>38</v>
      </c>
      <c r="F495" t="s">
        <v>741</v>
      </c>
      <c r="G495" t="s">
        <v>790</v>
      </c>
      <c r="H495">
        <v>1000</v>
      </c>
      <c r="I495">
        <v>1000</v>
      </c>
      <c r="J495">
        <v>1000</v>
      </c>
      <c r="K495">
        <v>1000</v>
      </c>
      <c r="L495">
        <v>1000</v>
      </c>
      <c r="M495">
        <v>-38.799999999999997</v>
      </c>
      <c r="N495">
        <v>-47.6</v>
      </c>
      <c r="O495">
        <v>-54.3</v>
      </c>
      <c r="P495" t="s">
        <v>242</v>
      </c>
    </row>
    <row r="496" spans="2:16" x14ac:dyDescent="0.25">
      <c r="B496" t="s">
        <v>241</v>
      </c>
      <c r="C496" t="s">
        <v>3</v>
      </c>
      <c r="D496" t="s">
        <v>741</v>
      </c>
      <c r="E496" t="s">
        <v>38</v>
      </c>
      <c r="F496" t="s">
        <v>741</v>
      </c>
      <c r="G496" t="s">
        <v>791</v>
      </c>
      <c r="H496">
        <v>1000</v>
      </c>
      <c r="I496">
        <v>1000</v>
      </c>
      <c r="J496">
        <v>1000</v>
      </c>
      <c r="K496">
        <v>1000</v>
      </c>
      <c r="L496">
        <v>1000</v>
      </c>
      <c r="M496">
        <v>-38.799999999999997</v>
      </c>
      <c r="N496">
        <v>-47.6</v>
      </c>
      <c r="O496">
        <v>-54.3</v>
      </c>
      <c r="P496" t="s">
        <v>242</v>
      </c>
    </row>
    <row r="497" spans="2:16" x14ac:dyDescent="0.25">
      <c r="B497" t="s">
        <v>241</v>
      </c>
      <c r="C497" t="s">
        <v>3</v>
      </c>
      <c r="D497" t="s">
        <v>741</v>
      </c>
      <c r="E497" t="s">
        <v>38</v>
      </c>
      <c r="F497" t="s">
        <v>741</v>
      </c>
      <c r="G497" t="s">
        <v>792</v>
      </c>
      <c r="H497">
        <v>1000</v>
      </c>
      <c r="I497">
        <v>1000</v>
      </c>
      <c r="J497">
        <v>1000</v>
      </c>
      <c r="K497">
        <v>1000</v>
      </c>
      <c r="L497">
        <v>1000</v>
      </c>
      <c r="M497">
        <v>-38.799999999999997</v>
      </c>
      <c r="N497">
        <v>-47.6</v>
      </c>
      <c r="O497">
        <v>-54.3</v>
      </c>
      <c r="P497" t="s">
        <v>242</v>
      </c>
    </row>
    <row r="498" spans="2:16" x14ac:dyDescent="0.25">
      <c r="B498" t="s">
        <v>241</v>
      </c>
      <c r="C498" t="s">
        <v>3</v>
      </c>
      <c r="D498" t="s">
        <v>741</v>
      </c>
      <c r="E498" t="s">
        <v>38</v>
      </c>
      <c r="F498" t="s">
        <v>741</v>
      </c>
      <c r="G498" t="s">
        <v>793</v>
      </c>
      <c r="H498">
        <v>1000</v>
      </c>
      <c r="I498">
        <v>1000</v>
      </c>
      <c r="J498">
        <v>1000</v>
      </c>
      <c r="K498">
        <v>1000</v>
      </c>
      <c r="L498">
        <v>1000</v>
      </c>
      <c r="M498">
        <v>-38.799999999999997</v>
      </c>
      <c r="N498">
        <v>-47.6</v>
      </c>
      <c r="O498">
        <v>-54.3</v>
      </c>
      <c r="P498" t="s">
        <v>242</v>
      </c>
    </row>
    <row r="499" spans="2:16" x14ac:dyDescent="0.25">
      <c r="B499" t="s">
        <v>241</v>
      </c>
      <c r="C499" t="s">
        <v>3</v>
      </c>
      <c r="D499" t="s">
        <v>741</v>
      </c>
      <c r="E499" t="s">
        <v>38</v>
      </c>
      <c r="F499" t="s">
        <v>741</v>
      </c>
      <c r="G499" t="s">
        <v>794</v>
      </c>
      <c r="H499">
        <v>1000</v>
      </c>
      <c r="I499">
        <v>1000</v>
      </c>
      <c r="J499">
        <v>1000</v>
      </c>
      <c r="K499">
        <v>1000</v>
      </c>
      <c r="L499">
        <v>1000</v>
      </c>
      <c r="M499">
        <v>-38.799999999999997</v>
      </c>
      <c r="N499">
        <v>-47.6</v>
      </c>
      <c r="O499">
        <v>-54.3</v>
      </c>
      <c r="P499" t="s">
        <v>242</v>
      </c>
    </row>
    <row r="500" spans="2:16" x14ac:dyDescent="0.25">
      <c r="B500" t="s">
        <v>241</v>
      </c>
      <c r="C500" t="s">
        <v>3</v>
      </c>
      <c r="D500" t="s">
        <v>741</v>
      </c>
      <c r="E500" t="s">
        <v>38</v>
      </c>
      <c r="F500" t="s">
        <v>741</v>
      </c>
      <c r="G500" t="s">
        <v>795</v>
      </c>
      <c r="H500">
        <v>1000</v>
      </c>
      <c r="I500">
        <v>1000</v>
      </c>
      <c r="J500">
        <v>1000</v>
      </c>
      <c r="K500">
        <v>1000</v>
      </c>
      <c r="L500">
        <v>1000</v>
      </c>
      <c r="M500">
        <v>-38.799999999999997</v>
      </c>
      <c r="N500">
        <v>-47.6</v>
      </c>
      <c r="O500">
        <v>-54.3</v>
      </c>
      <c r="P500" t="s">
        <v>242</v>
      </c>
    </row>
    <row r="501" spans="2:16" x14ac:dyDescent="0.25">
      <c r="B501" t="s">
        <v>241</v>
      </c>
      <c r="C501" t="s">
        <v>3</v>
      </c>
      <c r="D501" t="s">
        <v>741</v>
      </c>
      <c r="E501" t="s">
        <v>38</v>
      </c>
      <c r="F501" t="s">
        <v>741</v>
      </c>
      <c r="G501" t="s">
        <v>796</v>
      </c>
      <c r="H501">
        <v>1000</v>
      </c>
      <c r="I501">
        <v>1000</v>
      </c>
      <c r="J501">
        <v>1000</v>
      </c>
      <c r="K501">
        <v>1000</v>
      </c>
      <c r="L501">
        <v>1000</v>
      </c>
      <c r="M501">
        <v>-38.799999999999997</v>
      </c>
      <c r="N501">
        <v>-47.6</v>
      </c>
      <c r="O501">
        <v>-54.3</v>
      </c>
      <c r="P501" t="s">
        <v>242</v>
      </c>
    </row>
    <row r="502" spans="2:16" x14ac:dyDescent="0.25">
      <c r="B502" t="s">
        <v>241</v>
      </c>
      <c r="C502" t="s">
        <v>3</v>
      </c>
      <c r="D502" t="s">
        <v>741</v>
      </c>
      <c r="E502" t="s">
        <v>38</v>
      </c>
      <c r="F502" t="s">
        <v>741</v>
      </c>
      <c r="G502" t="s">
        <v>797</v>
      </c>
      <c r="H502">
        <v>1000</v>
      </c>
      <c r="I502">
        <v>1000</v>
      </c>
      <c r="J502">
        <v>1000</v>
      </c>
      <c r="K502">
        <v>1000</v>
      </c>
      <c r="L502">
        <v>1000</v>
      </c>
      <c r="M502">
        <v>-38.799999999999997</v>
      </c>
      <c r="N502">
        <v>-47.6</v>
      </c>
      <c r="O502">
        <v>-54.3</v>
      </c>
      <c r="P502" t="s">
        <v>242</v>
      </c>
    </row>
    <row r="503" spans="2:16" x14ac:dyDescent="0.25">
      <c r="B503" t="s">
        <v>241</v>
      </c>
      <c r="C503" t="s">
        <v>3</v>
      </c>
      <c r="D503" t="s">
        <v>741</v>
      </c>
      <c r="E503" t="s">
        <v>38</v>
      </c>
      <c r="F503" t="s">
        <v>741</v>
      </c>
      <c r="G503" t="s">
        <v>798</v>
      </c>
      <c r="H503">
        <v>1000</v>
      </c>
      <c r="I503">
        <v>1000</v>
      </c>
      <c r="J503">
        <v>1000</v>
      </c>
      <c r="K503">
        <v>1000</v>
      </c>
      <c r="L503">
        <v>1000</v>
      </c>
      <c r="M503">
        <v>-38.799999999999997</v>
      </c>
      <c r="N503">
        <v>-47.6</v>
      </c>
      <c r="O503">
        <v>-54.3</v>
      </c>
      <c r="P503" t="s">
        <v>242</v>
      </c>
    </row>
    <row r="504" spans="2:16" x14ac:dyDescent="0.25">
      <c r="B504" t="s">
        <v>241</v>
      </c>
      <c r="C504" t="s">
        <v>3</v>
      </c>
      <c r="D504" t="s">
        <v>741</v>
      </c>
      <c r="E504" t="s">
        <v>38</v>
      </c>
      <c r="F504" t="s">
        <v>741</v>
      </c>
      <c r="G504" t="s">
        <v>799</v>
      </c>
      <c r="H504">
        <v>1000</v>
      </c>
      <c r="I504">
        <v>1000</v>
      </c>
      <c r="J504">
        <v>1000</v>
      </c>
      <c r="K504">
        <v>1000</v>
      </c>
      <c r="L504">
        <v>1000</v>
      </c>
      <c r="M504">
        <v>-38.799999999999997</v>
      </c>
      <c r="N504">
        <v>-47.6</v>
      </c>
      <c r="O504">
        <v>-54.3</v>
      </c>
      <c r="P504" t="s">
        <v>242</v>
      </c>
    </row>
    <row r="505" spans="2:16" x14ac:dyDescent="0.25">
      <c r="B505" t="s">
        <v>241</v>
      </c>
      <c r="C505" t="s">
        <v>3</v>
      </c>
      <c r="D505" t="s">
        <v>741</v>
      </c>
      <c r="E505" t="s">
        <v>38</v>
      </c>
      <c r="F505" t="s">
        <v>741</v>
      </c>
      <c r="G505" t="s">
        <v>800</v>
      </c>
      <c r="H505">
        <v>1000</v>
      </c>
      <c r="I505">
        <v>1000</v>
      </c>
      <c r="J505">
        <v>1000</v>
      </c>
      <c r="K505">
        <v>1000</v>
      </c>
      <c r="L505">
        <v>1000</v>
      </c>
      <c r="M505">
        <v>-38.799999999999997</v>
      </c>
      <c r="N505">
        <v>-47.6</v>
      </c>
      <c r="O505">
        <v>-54.3</v>
      </c>
      <c r="P505" t="s">
        <v>242</v>
      </c>
    </row>
    <row r="506" spans="2:16" x14ac:dyDescent="0.25">
      <c r="B506" t="s">
        <v>241</v>
      </c>
      <c r="C506" t="s">
        <v>3</v>
      </c>
      <c r="D506" t="s">
        <v>741</v>
      </c>
      <c r="E506" t="s">
        <v>38</v>
      </c>
      <c r="F506" t="s">
        <v>741</v>
      </c>
      <c r="G506" t="s">
        <v>801</v>
      </c>
      <c r="H506">
        <v>1000</v>
      </c>
      <c r="I506">
        <v>1000</v>
      </c>
      <c r="J506">
        <v>1000</v>
      </c>
      <c r="K506">
        <v>1000</v>
      </c>
      <c r="L506">
        <v>1000</v>
      </c>
      <c r="M506">
        <v>-38.799999999999997</v>
      </c>
      <c r="N506">
        <v>-47.6</v>
      </c>
      <c r="O506">
        <v>-54.3</v>
      </c>
      <c r="P506" t="s">
        <v>242</v>
      </c>
    </row>
    <row r="507" spans="2:16" x14ac:dyDescent="0.25">
      <c r="B507" t="s">
        <v>241</v>
      </c>
      <c r="C507" t="s">
        <v>3</v>
      </c>
      <c r="D507" t="s">
        <v>741</v>
      </c>
      <c r="E507" t="s">
        <v>38</v>
      </c>
      <c r="F507" t="s">
        <v>741</v>
      </c>
      <c r="G507" t="s">
        <v>802</v>
      </c>
      <c r="H507">
        <v>1000</v>
      </c>
      <c r="I507">
        <v>1000</v>
      </c>
      <c r="J507">
        <v>1000</v>
      </c>
      <c r="K507">
        <v>1000</v>
      </c>
      <c r="L507">
        <v>1000</v>
      </c>
      <c r="M507">
        <v>-38.799999999999997</v>
      </c>
      <c r="N507">
        <v>-47.6</v>
      </c>
      <c r="O507">
        <v>-54.3</v>
      </c>
      <c r="P507" t="s">
        <v>242</v>
      </c>
    </row>
    <row r="508" spans="2:16" x14ac:dyDescent="0.25">
      <c r="B508" t="s">
        <v>241</v>
      </c>
      <c r="C508" t="s">
        <v>3</v>
      </c>
      <c r="D508" t="s">
        <v>741</v>
      </c>
      <c r="E508" t="s">
        <v>38</v>
      </c>
      <c r="F508" t="s">
        <v>741</v>
      </c>
      <c r="G508" t="s">
        <v>803</v>
      </c>
      <c r="H508">
        <v>1000</v>
      </c>
      <c r="I508">
        <v>1000</v>
      </c>
      <c r="J508">
        <v>1000</v>
      </c>
      <c r="K508">
        <v>1000</v>
      </c>
      <c r="L508">
        <v>1000</v>
      </c>
      <c r="M508">
        <v>-38.799999999999997</v>
      </c>
      <c r="N508">
        <v>-47.6</v>
      </c>
      <c r="O508">
        <v>-54.3</v>
      </c>
      <c r="P508" t="s">
        <v>242</v>
      </c>
    </row>
    <row r="509" spans="2:16" x14ac:dyDescent="0.25">
      <c r="B509" t="s">
        <v>241</v>
      </c>
      <c r="C509" t="s">
        <v>3</v>
      </c>
      <c r="D509" t="s">
        <v>741</v>
      </c>
      <c r="E509" t="s">
        <v>38</v>
      </c>
      <c r="F509" t="s">
        <v>741</v>
      </c>
      <c r="G509" t="s">
        <v>804</v>
      </c>
      <c r="H509">
        <v>1000</v>
      </c>
      <c r="I509">
        <v>1000</v>
      </c>
      <c r="J509">
        <v>1000</v>
      </c>
      <c r="K509">
        <v>1000</v>
      </c>
      <c r="L509">
        <v>1000</v>
      </c>
      <c r="M509">
        <v>-38.799999999999997</v>
      </c>
      <c r="N509">
        <v>-47.6</v>
      </c>
      <c r="O509">
        <v>-54.3</v>
      </c>
      <c r="P509" t="s">
        <v>242</v>
      </c>
    </row>
    <row r="510" spans="2:16" x14ac:dyDescent="0.25">
      <c r="B510" t="s">
        <v>241</v>
      </c>
      <c r="C510" t="s">
        <v>3</v>
      </c>
      <c r="D510" t="s">
        <v>741</v>
      </c>
      <c r="E510" t="s">
        <v>38</v>
      </c>
      <c r="F510" t="s">
        <v>741</v>
      </c>
      <c r="G510" t="s">
        <v>805</v>
      </c>
      <c r="H510">
        <v>1000</v>
      </c>
      <c r="I510">
        <v>1000</v>
      </c>
      <c r="J510">
        <v>1000</v>
      </c>
      <c r="K510">
        <v>1000</v>
      </c>
      <c r="L510">
        <v>1000</v>
      </c>
      <c r="M510">
        <v>-38.799999999999997</v>
      </c>
      <c r="N510">
        <v>-47.6</v>
      </c>
      <c r="O510">
        <v>-54.3</v>
      </c>
      <c r="P510" t="s">
        <v>242</v>
      </c>
    </row>
    <row r="511" spans="2:16" x14ac:dyDescent="0.25">
      <c r="B511" t="s">
        <v>241</v>
      </c>
      <c r="C511" t="s">
        <v>3</v>
      </c>
      <c r="D511" t="s">
        <v>741</v>
      </c>
      <c r="E511" t="s">
        <v>38</v>
      </c>
      <c r="F511" t="s">
        <v>741</v>
      </c>
      <c r="G511" t="s">
        <v>806</v>
      </c>
      <c r="H511">
        <v>1000</v>
      </c>
      <c r="I511">
        <v>1000</v>
      </c>
      <c r="J511">
        <v>1000</v>
      </c>
      <c r="K511">
        <v>1000</v>
      </c>
      <c r="L511">
        <v>1000</v>
      </c>
      <c r="M511">
        <v>-38.799999999999997</v>
      </c>
      <c r="N511">
        <v>-47.6</v>
      </c>
      <c r="O511">
        <v>-54.3</v>
      </c>
      <c r="P511" t="s">
        <v>242</v>
      </c>
    </row>
    <row r="512" spans="2:16" x14ac:dyDescent="0.25">
      <c r="B512" t="s">
        <v>241</v>
      </c>
      <c r="C512" t="s">
        <v>3</v>
      </c>
      <c r="D512" t="s">
        <v>741</v>
      </c>
      <c r="E512" t="s">
        <v>38</v>
      </c>
      <c r="F512" t="s">
        <v>741</v>
      </c>
      <c r="G512" t="s">
        <v>807</v>
      </c>
      <c r="H512">
        <v>1000</v>
      </c>
      <c r="I512">
        <v>1000</v>
      </c>
      <c r="J512">
        <v>1000</v>
      </c>
      <c r="K512">
        <v>1000</v>
      </c>
      <c r="L512">
        <v>1000</v>
      </c>
      <c r="M512">
        <v>-38.799999999999997</v>
      </c>
      <c r="N512">
        <v>-47.6</v>
      </c>
      <c r="O512">
        <v>-54.3</v>
      </c>
      <c r="P512" t="s">
        <v>242</v>
      </c>
    </row>
    <row r="513" spans="2:16" x14ac:dyDescent="0.25">
      <c r="B513" t="s">
        <v>241</v>
      </c>
      <c r="C513" t="s">
        <v>3</v>
      </c>
      <c r="D513" t="s">
        <v>741</v>
      </c>
      <c r="E513" t="s">
        <v>38</v>
      </c>
      <c r="F513" t="s">
        <v>741</v>
      </c>
      <c r="G513" t="s">
        <v>808</v>
      </c>
      <c r="H513">
        <v>1000</v>
      </c>
      <c r="I513">
        <v>1000</v>
      </c>
      <c r="J513">
        <v>1000</v>
      </c>
      <c r="K513">
        <v>1000</v>
      </c>
      <c r="L513">
        <v>1000</v>
      </c>
      <c r="M513">
        <v>-38.799999999999997</v>
      </c>
      <c r="N513">
        <v>-47.6</v>
      </c>
      <c r="O513">
        <v>-54.3</v>
      </c>
      <c r="P513" t="s">
        <v>242</v>
      </c>
    </row>
    <row r="514" spans="2:16" x14ac:dyDescent="0.25">
      <c r="B514" t="s">
        <v>241</v>
      </c>
      <c r="C514" t="s">
        <v>3</v>
      </c>
      <c r="D514" t="s">
        <v>741</v>
      </c>
      <c r="E514" t="s">
        <v>38</v>
      </c>
      <c r="F514" t="s">
        <v>741</v>
      </c>
      <c r="G514" t="s">
        <v>809</v>
      </c>
      <c r="H514">
        <v>1000</v>
      </c>
      <c r="I514">
        <v>1000</v>
      </c>
      <c r="J514">
        <v>1000</v>
      </c>
      <c r="K514">
        <v>1000</v>
      </c>
      <c r="L514">
        <v>1000</v>
      </c>
      <c r="M514">
        <v>-38.799999999999997</v>
      </c>
      <c r="N514">
        <v>-47.6</v>
      </c>
      <c r="O514">
        <v>-54.3</v>
      </c>
      <c r="P514" t="s">
        <v>242</v>
      </c>
    </row>
    <row r="515" spans="2:16" x14ac:dyDescent="0.25">
      <c r="B515" t="s">
        <v>241</v>
      </c>
      <c r="C515" t="s">
        <v>3</v>
      </c>
      <c r="D515" t="s">
        <v>741</v>
      </c>
      <c r="E515" t="s">
        <v>38</v>
      </c>
      <c r="F515" t="s">
        <v>741</v>
      </c>
      <c r="G515" t="s">
        <v>810</v>
      </c>
      <c r="H515">
        <v>1000</v>
      </c>
      <c r="I515">
        <v>1000</v>
      </c>
      <c r="J515">
        <v>1000</v>
      </c>
      <c r="K515">
        <v>1000</v>
      </c>
      <c r="L515">
        <v>1000</v>
      </c>
      <c r="M515">
        <v>-38.799999999999997</v>
      </c>
      <c r="N515">
        <v>-47.6</v>
      </c>
      <c r="O515">
        <v>-54.3</v>
      </c>
      <c r="P515" t="s">
        <v>242</v>
      </c>
    </row>
    <row r="516" spans="2:16" x14ac:dyDescent="0.25">
      <c r="B516" t="s">
        <v>241</v>
      </c>
      <c r="C516" t="s">
        <v>3</v>
      </c>
      <c r="D516" t="s">
        <v>811</v>
      </c>
      <c r="E516" t="s">
        <v>812</v>
      </c>
      <c r="F516" t="s">
        <v>811</v>
      </c>
      <c r="G516" t="s">
        <v>812</v>
      </c>
      <c r="H516">
        <v>0</v>
      </c>
      <c r="I516">
        <v>0</v>
      </c>
      <c r="J516">
        <v>0.19900000000000001</v>
      </c>
      <c r="K516">
        <v>0.39300000000000002</v>
      </c>
      <c r="L516">
        <v>0.83799999999999997</v>
      </c>
      <c r="M516">
        <v>10.7</v>
      </c>
      <c r="N516">
        <v>27</v>
      </c>
      <c r="O516">
        <v>42.1</v>
      </c>
      <c r="P516" t="s">
        <v>254</v>
      </c>
    </row>
    <row r="517" spans="2:16" x14ac:dyDescent="0.25">
      <c r="B517" t="s">
        <v>241</v>
      </c>
      <c r="C517" t="s">
        <v>3</v>
      </c>
      <c r="D517" t="s">
        <v>813</v>
      </c>
      <c r="E517" t="s">
        <v>814</v>
      </c>
      <c r="F517" t="s">
        <v>813</v>
      </c>
      <c r="G517" t="s">
        <v>814</v>
      </c>
      <c r="H517">
        <v>0</v>
      </c>
      <c r="I517">
        <v>4.9299999999999995E-4</v>
      </c>
      <c r="J517">
        <v>-9.9</v>
      </c>
      <c r="K517">
        <v>-15.8</v>
      </c>
      <c r="L517">
        <v>-17.3</v>
      </c>
      <c r="M517">
        <v>-21.8</v>
      </c>
      <c r="N517">
        <v>-28.7</v>
      </c>
      <c r="O517">
        <v>-35.9</v>
      </c>
      <c r="P517" t="s">
        <v>242</v>
      </c>
    </row>
    <row r="518" spans="2:16" x14ac:dyDescent="0.25">
      <c r="B518" t="s">
        <v>241</v>
      </c>
      <c r="C518" t="s">
        <v>3</v>
      </c>
      <c r="D518" t="s">
        <v>815</v>
      </c>
      <c r="E518" t="s">
        <v>816</v>
      </c>
      <c r="F518" t="s">
        <v>815</v>
      </c>
      <c r="G518" t="s">
        <v>816</v>
      </c>
      <c r="H518">
        <v>0</v>
      </c>
      <c r="I518">
        <v>0</v>
      </c>
      <c r="J518">
        <v>-1.61</v>
      </c>
      <c r="K518">
        <v>-2.92</v>
      </c>
      <c r="L518">
        <v>-3.2</v>
      </c>
      <c r="M518">
        <v>-8.98</v>
      </c>
      <c r="N518">
        <v>-21.3</v>
      </c>
      <c r="O518">
        <v>-39.5</v>
      </c>
      <c r="P518" t="s">
        <v>242</v>
      </c>
    </row>
    <row r="519" spans="2:16" x14ac:dyDescent="0.25">
      <c r="B519" t="s">
        <v>241</v>
      </c>
      <c r="C519" t="s">
        <v>3</v>
      </c>
      <c r="D519" t="s">
        <v>817</v>
      </c>
      <c r="E519" t="s">
        <v>818</v>
      </c>
      <c r="F519" t="s">
        <v>817</v>
      </c>
      <c r="G519" t="s">
        <v>818</v>
      </c>
      <c r="H519">
        <v>0</v>
      </c>
      <c r="I519">
        <v>5.1199999999999998E-4</v>
      </c>
      <c r="J519">
        <v>-0.42</v>
      </c>
      <c r="K519">
        <v>1.03E-2</v>
      </c>
      <c r="L519">
        <v>1.04</v>
      </c>
      <c r="M519">
        <v>14.1</v>
      </c>
      <c r="N519">
        <v>25.6</v>
      </c>
      <c r="O519">
        <v>35.6</v>
      </c>
      <c r="P519" t="s">
        <v>254</v>
      </c>
    </row>
    <row r="520" spans="2:16" x14ac:dyDescent="0.25">
      <c r="B520" t="s">
        <v>241</v>
      </c>
      <c r="C520" t="s">
        <v>3</v>
      </c>
      <c r="D520" t="s">
        <v>819</v>
      </c>
      <c r="E520" t="s">
        <v>820</v>
      </c>
      <c r="F520" t="s">
        <v>819</v>
      </c>
      <c r="G520" t="s">
        <v>820</v>
      </c>
      <c r="H520">
        <v>0</v>
      </c>
      <c r="I520">
        <v>0</v>
      </c>
      <c r="J520">
        <v>10.7</v>
      </c>
      <c r="K520">
        <v>14.5</v>
      </c>
      <c r="L520">
        <v>24.4</v>
      </c>
      <c r="M520">
        <v>52.5</v>
      </c>
      <c r="N520">
        <v>117</v>
      </c>
      <c r="O520">
        <v>193</v>
      </c>
      <c r="P520" t="s">
        <v>242</v>
      </c>
    </row>
    <row r="521" spans="2:16" x14ac:dyDescent="0.25">
      <c r="B521" t="s">
        <v>241</v>
      </c>
      <c r="C521" t="s">
        <v>3</v>
      </c>
      <c r="D521" t="s">
        <v>819</v>
      </c>
      <c r="E521" t="s">
        <v>821</v>
      </c>
      <c r="F521" t="s">
        <v>819</v>
      </c>
      <c r="G521" t="s">
        <v>821</v>
      </c>
      <c r="H521">
        <v>0</v>
      </c>
      <c r="I521">
        <v>0</v>
      </c>
      <c r="J521">
        <v>13.9</v>
      </c>
      <c r="K521">
        <v>18.100000000000001</v>
      </c>
      <c r="L521">
        <v>29.7</v>
      </c>
      <c r="M521">
        <v>60.9</v>
      </c>
      <c r="N521">
        <v>140</v>
      </c>
      <c r="O521">
        <v>243</v>
      </c>
      <c r="P521" t="s">
        <v>242</v>
      </c>
    </row>
    <row r="522" spans="2:16" x14ac:dyDescent="0.25">
      <c r="B522" t="s">
        <v>241</v>
      </c>
      <c r="C522" t="s">
        <v>3</v>
      </c>
      <c r="D522" t="s">
        <v>57</v>
      </c>
      <c r="E522" t="s">
        <v>822</v>
      </c>
      <c r="F522" t="s">
        <v>57</v>
      </c>
      <c r="G522" t="s">
        <v>822</v>
      </c>
      <c r="H522">
        <v>0</v>
      </c>
      <c r="I522">
        <v>-3.62E-3</v>
      </c>
      <c r="J522">
        <v>7.55</v>
      </c>
      <c r="K522">
        <v>17.7</v>
      </c>
      <c r="L522">
        <v>13.7</v>
      </c>
      <c r="M522">
        <v>17.600000000000001</v>
      </c>
      <c r="N522">
        <v>23.8</v>
      </c>
      <c r="O522">
        <v>32.200000000000003</v>
      </c>
      <c r="P522" t="s">
        <v>242</v>
      </c>
    </row>
    <row r="523" spans="2:16" x14ac:dyDescent="0.25">
      <c r="B523" t="s">
        <v>241</v>
      </c>
      <c r="C523" t="s">
        <v>3</v>
      </c>
      <c r="D523" t="s">
        <v>58</v>
      </c>
      <c r="E523" t="s">
        <v>823</v>
      </c>
      <c r="F523" t="s">
        <v>58</v>
      </c>
      <c r="G523" t="s">
        <v>823</v>
      </c>
      <c r="H523">
        <v>0</v>
      </c>
      <c r="I523">
        <v>1.81E-3</v>
      </c>
      <c r="J523">
        <v>1.39</v>
      </c>
      <c r="K523">
        <v>5.15</v>
      </c>
      <c r="L523">
        <v>5.7</v>
      </c>
      <c r="M523">
        <v>15.5</v>
      </c>
      <c r="N523">
        <v>41.7</v>
      </c>
      <c r="O523">
        <v>113</v>
      </c>
      <c r="P523" t="s">
        <v>242</v>
      </c>
    </row>
    <row r="524" spans="2:16" x14ac:dyDescent="0.25">
      <c r="B524" t="s">
        <v>241</v>
      </c>
      <c r="C524" t="s">
        <v>3</v>
      </c>
      <c r="D524" t="s">
        <v>824</v>
      </c>
      <c r="E524" t="s">
        <v>825</v>
      </c>
      <c r="F524" t="s">
        <v>824</v>
      </c>
      <c r="G524" t="s">
        <v>825</v>
      </c>
      <c r="H524">
        <v>1000</v>
      </c>
      <c r="I524">
        <v>1000</v>
      </c>
      <c r="J524">
        <v>1000</v>
      </c>
      <c r="K524">
        <v>1000</v>
      </c>
      <c r="L524">
        <v>1000</v>
      </c>
      <c r="M524">
        <v>1000</v>
      </c>
      <c r="N524">
        <v>1000</v>
      </c>
      <c r="O524">
        <v>1000</v>
      </c>
      <c r="P524" t="s">
        <v>826</v>
      </c>
    </row>
    <row r="525" spans="2:16" x14ac:dyDescent="0.25">
      <c r="B525" t="s">
        <v>241</v>
      </c>
      <c r="C525" t="s">
        <v>3</v>
      </c>
      <c r="D525" t="s">
        <v>827</v>
      </c>
      <c r="E525" t="s">
        <v>827</v>
      </c>
      <c r="F525" t="s">
        <v>827</v>
      </c>
      <c r="G525" t="s">
        <v>232</v>
      </c>
      <c r="H525">
        <v>1000</v>
      </c>
      <c r="I525">
        <v>1000</v>
      </c>
      <c r="J525">
        <v>1000</v>
      </c>
      <c r="K525">
        <v>1000</v>
      </c>
      <c r="L525">
        <v>1000</v>
      </c>
      <c r="M525">
        <v>1000</v>
      </c>
      <c r="N525">
        <v>1000</v>
      </c>
      <c r="O525">
        <v>1000</v>
      </c>
      <c r="P525" t="s">
        <v>242</v>
      </c>
    </row>
    <row r="526" spans="2:16" x14ac:dyDescent="0.25">
      <c r="B526" t="s">
        <v>241</v>
      </c>
      <c r="C526" t="s">
        <v>3</v>
      </c>
      <c r="D526" t="s">
        <v>827</v>
      </c>
      <c r="E526" t="s">
        <v>827</v>
      </c>
      <c r="F526" t="s">
        <v>827</v>
      </c>
      <c r="G526" t="s">
        <v>233</v>
      </c>
      <c r="H526">
        <v>1000</v>
      </c>
      <c r="I526">
        <v>1000</v>
      </c>
      <c r="J526">
        <v>1000</v>
      </c>
      <c r="K526">
        <v>1000</v>
      </c>
      <c r="L526">
        <v>1000</v>
      </c>
      <c r="M526">
        <v>1000</v>
      </c>
      <c r="N526">
        <v>1000</v>
      </c>
      <c r="O526">
        <v>1000</v>
      </c>
      <c r="P526" t="s">
        <v>242</v>
      </c>
    </row>
    <row r="527" spans="2:16" x14ac:dyDescent="0.25">
      <c r="B527" t="s">
        <v>241</v>
      </c>
      <c r="C527" t="s">
        <v>3</v>
      </c>
      <c r="D527" t="s">
        <v>252</v>
      </c>
      <c r="E527" t="s">
        <v>252</v>
      </c>
      <c r="F527" t="s">
        <v>252</v>
      </c>
      <c r="G527" t="s">
        <v>234</v>
      </c>
      <c r="H527">
        <v>1000</v>
      </c>
      <c r="I527">
        <v>1000</v>
      </c>
      <c r="J527">
        <v>1000</v>
      </c>
      <c r="K527">
        <v>1000</v>
      </c>
      <c r="L527">
        <v>1000</v>
      </c>
      <c r="M527">
        <v>1000</v>
      </c>
      <c r="N527">
        <v>1000</v>
      </c>
      <c r="O527">
        <v>1000</v>
      </c>
      <c r="P527" t="s">
        <v>242</v>
      </c>
    </row>
    <row r="528" spans="2:16" x14ac:dyDescent="0.25">
      <c r="B528" t="s">
        <v>241</v>
      </c>
      <c r="C528" t="s">
        <v>3</v>
      </c>
      <c r="D528" t="s">
        <v>252</v>
      </c>
      <c r="E528" t="s">
        <v>252</v>
      </c>
      <c r="F528" t="s">
        <v>252</v>
      </c>
      <c r="G528" t="s">
        <v>235</v>
      </c>
      <c r="H528">
        <v>1000</v>
      </c>
      <c r="I528">
        <v>1000</v>
      </c>
      <c r="J528">
        <v>1000</v>
      </c>
      <c r="K528">
        <v>1000</v>
      </c>
      <c r="L528">
        <v>1000</v>
      </c>
      <c r="M528">
        <v>1000</v>
      </c>
      <c r="N528">
        <v>1000</v>
      </c>
      <c r="O528">
        <v>1000</v>
      </c>
      <c r="P528" t="s">
        <v>242</v>
      </c>
    </row>
    <row r="529" spans="2:16" x14ac:dyDescent="0.25">
      <c r="B529" t="s">
        <v>241</v>
      </c>
      <c r="C529" t="s">
        <v>3</v>
      </c>
      <c r="D529" t="s">
        <v>252</v>
      </c>
      <c r="E529" t="s">
        <v>252</v>
      </c>
      <c r="F529" t="s">
        <v>252</v>
      </c>
      <c r="G529" t="s">
        <v>236</v>
      </c>
      <c r="H529">
        <v>1000</v>
      </c>
      <c r="I529">
        <v>1000</v>
      </c>
      <c r="J529">
        <v>1000</v>
      </c>
      <c r="K529">
        <v>1000</v>
      </c>
      <c r="L529">
        <v>1000</v>
      </c>
      <c r="M529">
        <v>1000</v>
      </c>
      <c r="N529">
        <v>1000</v>
      </c>
      <c r="O529">
        <v>1000</v>
      </c>
      <c r="P529" t="s">
        <v>242</v>
      </c>
    </row>
    <row r="530" spans="2:16" x14ac:dyDescent="0.25">
      <c r="B530" t="s">
        <v>241</v>
      </c>
      <c r="C530" t="s">
        <v>3</v>
      </c>
      <c r="D530" t="s">
        <v>252</v>
      </c>
      <c r="E530" t="s">
        <v>252</v>
      </c>
      <c r="F530" t="s">
        <v>252</v>
      </c>
      <c r="G530" t="s">
        <v>237</v>
      </c>
      <c r="H530">
        <v>1000</v>
      </c>
      <c r="I530">
        <v>1000</v>
      </c>
      <c r="J530">
        <v>1000</v>
      </c>
      <c r="K530">
        <v>1000</v>
      </c>
      <c r="L530">
        <v>1000</v>
      </c>
      <c r="M530">
        <v>1000</v>
      </c>
      <c r="N530">
        <v>1000</v>
      </c>
      <c r="O530">
        <v>1000</v>
      </c>
      <c r="P530" t="s">
        <v>242</v>
      </c>
    </row>
    <row r="531" spans="2:16" x14ac:dyDescent="0.25">
      <c r="B531" t="s">
        <v>241</v>
      </c>
      <c r="C531" t="s">
        <v>3</v>
      </c>
      <c r="D531" t="s">
        <v>824</v>
      </c>
      <c r="E531" t="s">
        <v>828</v>
      </c>
      <c r="F531" t="s">
        <v>824</v>
      </c>
      <c r="G531" t="s">
        <v>828</v>
      </c>
      <c r="H531">
        <v>1000</v>
      </c>
      <c r="I531">
        <v>1000</v>
      </c>
      <c r="J531">
        <v>1000</v>
      </c>
      <c r="K531">
        <v>1000</v>
      </c>
      <c r="L531">
        <v>1000</v>
      </c>
      <c r="M531">
        <v>1000</v>
      </c>
      <c r="N531">
        <v>1000</v>
      </c>
      <c r="O531">
        <v>1000</v>
      </c>
      <c r="P531" t="s">
        <v>826</v>
      </c>
    </row>
    <row r="532" spans="2:16" x14ac:dyDescent="0.25">
      <c r="B532" t="s">
        <v>241</v>
      </c>
      <c r="C532" t="s">
        <v>3</v>
      </c>
      <c r="D532" t="s">
        <v>253</v>
      </c>
      <c r="E532" t="s">
        <v>253</v>
      </c>
      <c r="F532" t="s">
        <v>253</v>
      </c>
      <c r="G532" t="s">
        <v>829</v>
      </c>
      <c r="H532">
        <v>1000</v>
      </c>
      <c r="I532">
        <v>1000</v>
      </c>
      <c r="J532">
        <v>1000</v>
      </c>
      <c r="K532">
        <v>1000</v>
      </c>
      <c r="L532">
        <v>1000</v>
      </c>
      <c r="M532">
        <v>1000</v>
      </c>
      <c r="N532">
        <v>1000</v>
      </c>
      <c r="O532">
        <v>1000</v>
      </c>
      <c r="P532" t="s">
        <v>254</v>
      </c>
    </row>
    <row r="533" spans="2:16" x14ac:dyDescent="0.25">
      <c r="B533" t="s">
        <v>241</v>
      </c>
      <c r="C533" t="s">
        <v>3</v>
      </c>
      <c r="D533" t="s">
        <v>268</v>
      </c>
      <c r="E533" t="s">
        <v>9</v>
      </c>
      <c r="F533" t="s">
        <v>268</v>
      </c>
      <c r="G533" t="s">
        <v>830</v>
      </c>
      <c r="H533">
        <v>1000</v>
      </c>
      <c r="I533">
        <v>1000</v>
      </c>
      <c r="J533">
        <v>1000</v>
      </c>
      <c r="K533">
        <v>1000</v>
      </c>
      <c r="L533">
        <v>1000</v>
      </c>
      <c r="M533">
        <v>1000</v>
      </c>
      <c r="N533">
        <v>1000</v>
      </c>
      <c r="O533">
        <v>1000</v>
      </c>
      <c r="P533" t="s">
        <v>269</v>
      </c>
    </row>
    <row r="534" spans="2:16" x14ac:dyDescent="0.25">
      <c r="B534" t="s">
        <v>241</v>
      </c>
      <c r="C534" t="s">
        <v>3</v>
      </c>
      <c r="D534" t="s">
        <v>404</v>
      </c>
      <c r="E534" t="s">
        <v>8</v>
      </c>
      <c r="F534" t="s">
        <v>404</v>
      </c>
      <c r="G534" t="s">
        <v>831</v>
      </c>
      <c r="H534">
        <v>1000</v>
      </c>
      <c r="I534">
        <v>1000</v>
      </c>
      <c r="J534">
        <v>1000</v>
      </c>
      <c r="K534">
        <v>1000</v>
      </c>
      <c r="L534">
        <v>1000</v>
      </c>
      <c r="M534">
        <v>1000</v>
      </c>
      <c r="N534">
        <v>1000</v>
      </c>
      <c r="O534">
        <v>1000</v>
      </c>
      <c r="P534" t="s">
        <v>242</v>
      </c>
    </row>
    <row r="535" spans="2:16" x14ac:dyDescent="0.25">
      <c r="B535" t="s">
        <v>241</v>
      </c>
      <c r="C535" t="s">
        <v>3</v>
      </c>
      <c r="D535" t="s">
        <v>404</v>
      </c>
      <c r="E535" t="s">
        <v>9</v>
      </c>
      <c r="F535" t="s">
        <v>404</v>
      </c>
      <c r="G535" t="s">
        <v>832</v>
      </c>
      <c r="H535">
        <v>1000</v>
      </c>
      <c r="I535">
        <v>1000</v>
      </c>
      <c r="J535">
        <v>1000</v>
      </c>
      <c r="K535">
        <v>1000</v>
      </c>
      <c r="L535">
        <v>1000</v>
      </c>
      <c r="M535">
        <v>1000</v>
      </c>
      <c r="N535">
        <v>1000</v>
      </c>
      <c r="O535">
        <v>1000</v>
      </c>
      <c r="P535" t="s">
        <v>242</v>
      </c>
    </row>
    <row r="536" spans="2:16" x14ac:dyDescent="0.25">
      <c r="B536" t="s">
        <v>241</v>
      </c>
      <c r="C536" t="s">
        <v>3</v>
      </c>
      <c r="D536" t="s">
        <v>741</v>
      </c>
      <c r="E536" t="s">
        <v>827</v>
      </c>
      <c r="F536" t="s">
        <v>741</v>
      </c>
      <c r="G536" t="s">
        <v>833</v>
      </c>
      <c r="H536">
        <v>1000</v>
      </c>
      <c r="I536">
        <v>1000</v>
      </c>
      <c r="J536">
        <v>1000</v>
      </c>
      <c r="K536">
        <v>1000</v>
      </c>
      <c r="L536">
        <v>1000</v>
      </c>
      <c r="M536">
        <v>1000</v>
      </c>
      <c r="N536">
        <v>1000</v>
      </c>
      <c r="O536">
        <v>1000</v>
      </c>
      <c r="P536" t="s">
        <v>242</v>
      </c>
    </row>
    <row r="537" spans="2:16" x14ac:dyDescent="0.25">
      <c r="B537" t="s">
        <v>241</v>
      </c>
      <c r="C537" t="s">
        <v>3</v>
      </c>
      <c r="D537" t="s">
        <v>741</v>
      </c>
      <c r="E537" t="s">
        <v>827</v>
      </c>
      <c r="F537" t="s">
        <v>741</v>
      </c>
      <c r="G537" t="s">
        <v>834</v>
      </c>
      <c r="H537">
        <v>1000</v>
      </c>
      <c r="I537">
        <v>1000</v>
      </c>
      <c r="J537">
        <v>1000</v>
      </c>
      <c r="K537">
        <v>1000</v>
      </c>
      <c r="L537">
        <v>1000</v>
      </c>
      <c r="M537">
        <v>1000</v>
      </c>
      <c r="N537">
        <v>1000</v>
      </c>
      <c r="O537">
        <v>1000</v>
      </c>
      <c r="P537" t="s">
        <v>242</v>
      </c>
    </row>
    <row r="538" spans="2:16" x14ac:dyDescent="0.25">
      <c r="B538" t="s">
        <v>241</v>
      </c>
      <c r="C538" t="s">
        <v>3</v>
      </c>
      <c r="D538" t="s">
        <v>741</v>
      </c>
      <c r="E538" t="s">
        <v>827</v>
      </c>
      <c r="F538" t="s">
        <v>741</v>
      </c>
      <c r="G538" t="s">
        <v>835</v>
      </c>
      <c r="H538">
        <v>1000</v>
      </c>
      <c r="I538">
        <v>1000</v>
      </c>
      <c r="J538">
        <v>1000</v>
      </c>
      <c r="K538">
        <v>1000</v>
      </c>
      <c r="L538">
        <v>1000</v>
      </c>
      <c r="M538">
        <v>1000</v>
      </c>
      <c r="N538">
        <v>1000</v>
      </c>
      <c r="O538">
        <v>1000</v>
      </c>
      <c r="P538" t="s">
        <v>242</v>
      </c>
    </row>
    <row r="539" spans="2:16" x14ac:dyDescent="0.25">
      <c r="B539" t="s">
        <v>241</v>
      </c>
      <c r="C539" t="s">
        <v>3</v>
      </c>
      <c r="D539" t="s">
        <v>741</v>
      </c>
      <c r="E539" t="s">
        <v>827</v>
      </c>
      <c r="F539" t="s">
        <v>741</v>
      </c>
      <c r="G539" t="s">
        <v>836</v>
      </c>
      <c r="H539">
        <v>1000</v>
      </c>
      <c r="I539">
        <v>1000</v>
      </c>
      <c r="J539">
        <v>1000</v>
      </c>
      <c r="K539">
        <v>1000</v>
      </c>
      <c r="L539">
        <v>1000</v>
      </c>
      <c r="M539">
        <v>1000</v>
      </c>
      <c r="N539">
        <v>1000</v>
      </c>
      <c r="O539">
        <v>1000</v>
      </c>
      <c r="P539" t="s">
        <v>242</v>
      </c>
    </row>
    <row r="540" spans="2:16" x14ac:dyDescent="0.25">
      <c r="B540" t="s">
        <v>241</v>
      </c>
      <c r="C540" t="s">
        <v>3</v>
      </c>
      <c r="D540" t="s">
        <v>741</v>
      </c>
      <c r="E540" t="s">
        <v>827</v>
      </c>
      <c r="F540" t="s">
        <v>741</v>
      </c>
      <c r="G540" t="s">
        <v>837</v>
      </c>
      <c r="H540">
        <v>1000</v>
      </c>
      <c r="I540">
        <v>1000</v>
      </c>
      <c r="J540">
        <v>1000</v>
      </c>
      <c r="K540">
        <v>1000</v>
      </c>
      <c r="L540">
        <v>1000</v>
      </c>
      <c r="M540">
        <v>1000</v>
      </c>
      <c r="N540">
        <v>1000</v>
      </c>
      <c r="O540">
        <v>1000</v>
      </c>
      <c r="P540" t="s">
        <v>242</v>
      </c>
    </row>
    <row r="541" spans="2:16" x14ac:dyDescent="0.25">
      <c r="B541" t="s">
        <v>241</v>
      </c>
      <c r="C541" t="s">
        <v>3</v>
      </c>
      <c r="D541" t="s">
        <v>741</v>
      </c>
      <c r="E541" t="s">
        <v>827</v>
      </c>
      <c r="F541" t="s">
        <v>741</v>
      </c>
      <c r="G541" t="s">
        <v>838</v>
      </c>
      <c r="H541">
        <v>1000</v>
      </c>
      <c r="I541">
        <v>1000</v>
      </c>
      <c r="J541">
        <v>1000</v>
      </c>
      <c r="K541">
        <v>1000</v>
      </c>
      <c r="L541">
        <v>1000</v>
      </c>
      <c r="M541">
        <v>1000</v>
      </c>
      <c r="N541">
        <v>1000</v>
      </c>
      <c r="O541">
        <v>1000</v>
      </c>
      <c r="P541" t="s">
        <v>242</v>
      </c>
    </row>
    <row r="542" spans="2:16" x14ac:dyDescent="0.25">
      <c r="B542" t="s">
        <v>241</v>
      </c>
      <c r="C542" t="s">
        <v>3</v>
      </c>
      <c r="D542" t="s">
        <v>741</v>
      </c>
      <c r="E542" t="s">
        <v>827</v>
      </c>
      <c r="F542" t="s">
        <v>741</v>
      </c>
      <c r="G542" t="s">
        <v>839</v>
      </c>
      <c r="H542">
        <v>1000</v>
      </c>
      <c r="I542">
        <v>1000</v>
      </c>
      <c r="J542">
        <v>1000</v>
      </c>
      <c r="K542">
        <v>1000</v>
      </c>
      <c r="L542">
        <v>1000</v>
      </c>
      <c r="M542">
        <v>1000</v>
      </c>
      <c r="N542">
        <v>1000</v>
      </c>
      <c r="O542">
        <v>1000</v>
      </c>
      <c r="P542" t="s">
        <v>242</v>
      </c>
    </row>
    <row r="543" spans="2:16" x14ac:dyDescent="0.25">
      <c r="B543" t="s">
        <v>241</v>
      </c>
      <c r="C543" t="s">
        <v>3</v>
      </c>
      <c r="D543" t="s">
        <v>741</v>
      </c>
      <c r="E543" t="s">
        <v>827</v>
      </c>
      <c r="F543" t="s">
        <v>741</v>
      </c>
      <c r="G543" t="s">
        <v>840</v>
      </c>
      <c r="H543">
        <v>1000</v>
      </c>
      <c r="I543">
        <v>1000</v>
      </c>
      <c r="J543">
        <v>1000</v>
      </c>
      <c r="K543">
        <v>1000</v>
      </c>
      <c r="L543">
        <v>1000</v>
      </c>
      <c r="M543">
        <v>1000</v>
      </c>
      <c r="N543">
        <v>1000</v>
      </c>
      <c r="O543">
        <v>1000</v>
      </c>
      <c r="P543" t="s">
        <v>242</v>
      </c>
    </row>
    <row r="544" spans="2:16" x14ac:dyDescent="0.25">
      <c r="B544" t="s">
        <v>241</v>
      </c>
      <c r="C544" t="s">
        <v>3</v>
      </c>
      <c r="D544" t="s">
        <v>741</v>
      </c>
      <c r="E544" t="s">
        <v>827</v>
      </c>
      <c r="F544" t="s">
        <v>741</v>
      </c>
      <c r="G544" t="s">
        <v>841</v>
      </c>
      <c r="H544">
        <v>1000</v>
      </c>
      <c r="I544">
        <v>1000</v>
      </c>
      <c r="J544">
        <v>1000</v>
      </c>
      <c r="K544">
        <v>1000</v>
      </c>
      <c r="L544">
        <v>1000</v>
      </c>
      <c r="M544">
        <v>1000</v>
      </c>
      <c r="N544">
        <v>1000</v>
      </c>
      <c r="O544">
        <v>1000</v>
      </c>
      <c r="P544" t="s">
        <v>242</v>
      </c>
    </row>
    <row r="545" spans="2:16" x14ac:dyDescent="0.25">
      <c r="B545" t="s">
        <v>241</v>
      </c>
      <c r="C545" t="s">
        <v>3</v>
      </c>
      <c r="D545" t="s">
        <v>741</v>
      </c>
      <c r="E545" t="s">
        <v>827</v>
      </c>
      <c r="F545" t="s">
        <v>741</v>
      </c>
      <c r="G545" t="s">
        <v>842</v>
      </c>
      <c r="H545">
        <v>1000</v>
      </c>
      <c r="I545">
        <v>1000</v>
      </c>
      <c r="J545">
        <v>1000</v>
      </c>
      <c r="K545">
        <v>1000</v>
      </c>
      <c r="L545">
        <v>1000</v>
      </c>
      <c r="M545">
        <v>1000</v>
      </c>
      <c r="N545">
        <v>1000</v>
      </c>
      <c r="O545">
        <v>1000</v>
      </c>
      <c r="P545" t="s">
        <v>242</v>
      </c>
    </row>
    <row r="546" spans="2:16" x14ac:dyDescent="0.25">
      <c r="B546" t="s">
        <v>241</v>
      </c>
      <c r="C546" t="s">
        <v>3</v>
      </c>
      <c r="D546" t="s">
        <v>741</v>
      </c>
      <c r="E546" t="s">
        <v>827</v>
      </c>
      <c r="F546" t="s">
        <v>741</v>
      </c>
      <c r="G546" t="s">
        <v>843</v>
      </c>
      <c r="H546">
        <v>1000</v>
      </c>
      <c r="I546">
        <v>1000</v>
      </c>
      <c r="J546">
        <v>1000</v>
      </c>
      <c r="K546">
        <v>1000</v>
      </c>
      <c r="L546">
        <v>1000</v>
      </c>
      <c r="M546">
        <v>1000</v>
      </c>
      <c r="N546">
        <v>1000</v>
      </c>
      <c r="O546">
        <v>1000</v>
      </c>
      <c r="P546" t="s">
        <v>242</v>
      </c>
    </row>
    <row r="547" spans="2:16" x14ac:dyDescent="0.25">
      <c r="B547" t="s">
        <v>241</v>
      </c>
      <c r="C547" t="s">
        <v>3</v>
      </c>
      <c r="D547" t="s">
        <v>741</v>
      </c>
      <c r="E547" t="s">
        <v>827</v>
      </c>
      <c r="F547" t="s">
        <v>741</v>
      </c>
      <c r="G547" t="s">
        <v>844</v>
      </c>
      <c r="H547">
        <v>1000</v>
      </c>
      <c r="I547">
        <v>1000</v>
      </c>
      <c r="J547">
        <v>1000</v>
      </c>
      <c r="K547">
        <v>1000</v>
      </c>
      <c r="L547">
        <v>1000</v>
      </c>
      <c r="M547">
        <v>1000</v>
      </c>
      <c r="N547">
        <v>1000</v>
      </c>
      <c r="O547">
        <v>1000</v>
      </c>
      <c r="P547" t="s">
        <v>242</v>
      </c>
    </row>
    <row r="548" spans="2:16" x14ac:dyDescent="0.25">
      <c r="B548" t="s">
        <v>241</v>
      </c>
      <c r="C548" t="s">
        <v>3</v>
      </c>
      <c r="D548" t="s">
        <v>741</v>
      </c>
      <c r="E548" t="s">
        <v>827</v>
      </c>
      <c r="F548" t="s">
        <v>741</v>
      </c>
      <c r="G548" t="s">
        <v>845</v>
      </c>
      <c r="H548">
        <v>1000</v>
      </c>
      <c r="I548">
        <v>1000</v>
      </c>
      <c r="J548">
        <v>1000</v>
      </c>
      <c r="K548">
        <v>1000</v>
      </c>
      <c r="L548">
        <v>1000</v>
      </c>
      <c r="M548">
        <v>1000</v>
      </c>
      <c r="N548">
        <v>1000</v>
      </c>
      <c r="O548">
        <v>1000</v>
      </c>
      <c r="P548" t="s">
        <v>242</v>
      </c>
    </row>
    <row r="549" spans="2:16" x14ac:dyDescent="0.25">
      <c r="B549" t="s">
        <v>241</v>
      </c>
      <c r="C549" t="s">
        <v>3</v>
      </c>
      <c r="D549" t="s">
        <v>741</v>
      </c>
      <c r="E549" t="s">
        <v>827</v>
      </c>
      <c r="F549" t="s">
        <v>741</v>
      </c>
      <c r="G549" t="s">
        <v>846</v>
      </c>
      <c r="H549">
        <v>1000</v>
      </c>
      <c r="I549">
        <v>1000</v>
      </c>
      <c r="J549">
        <v>1000</v>
      </c>
      <c r="K549">
        <v>1000</v>
      </c>
      <c r="L549">
        <v>1000</v>
      </c>
      <c r="M549">
        <v>1000</v>
      </c>
      <c r="N549">
        <v>1000</v>
      </c>
      <c r="O549">
        <v>1000</v>
      </c>
      <c r="P549" t="s">
        <v>242</v>
      </c>
    </row>
    <row r="550" spans="2:16" x14ac:dyDescent="0.25">
      <c r="B550" t="s">
        <v>241</v>
      </c>
      <c r="C550" t="s">
        <v>3</v>
      </c>
      <c r="D550" t="s">
        <v>741</v>
      </c>
      <c r="E550" t="s">
        <v>827</v>
      </c>
      <c r="F550" t="s">
        <v>741</v>
      </c>
      <c r="G550" t="s">
        <v>847</v>
      </c>
      <c r="H550">
        <v>1000</v>
      </c>
      <c r="I550">
        <v>1000</v>
      </c>
      <c r="J550">
        <v>1000</v>
      </c>
      <c r="K550">
        <v>1000</v>
      </c>
      <c r="L550">
        <v>1000</v>
      </c>
      <c r="M550">
        <v>1000</v>
      </c>
      <c r="N550">
        <v>1000</v>
      </c>
      <c r="O550">
        <v>1000</v>
      </c>
      <c r="P550" t="s">
        <v>242</v>
      </c>
    </row>
    <row r="551" spans="2:16" x14ac:dyDescent="0.25">
      <c r="B551" t="s">
        <v>241</v>
      </c>
      <c r="C551" t="s">
        <v>3</v>
      </c>
      <c r="D551" t="s">
        <v>741</v>
      </c>
      <c r="E551" t="s">
        <v>827</v>
      </c>
      <c r="F551" t="s">
        <v>741</v>
      </c>
      <c r="G551" t="s">
        <v>848</v>
      </c>
      <c r="H551">
        <v>1000</v>
      </c>
      <c r="I551">
        <v>1000</v>
      </c>
      <c r="J551">
        <v>1000</v>
      </c>
      <c r="K551">
        <v>1000</v>
      </c>
      <c r="L551">
        <v>1000</v>
      </c>
      <c r="M551">
        <v>1000</v>
      </c>
      <c r="N551">
        <v>1000</v>
      </c>
      <c r="O551">
        <v>1000</v>
      </c>
      <c r="P551" t="s">
        <v>242</v>
      </c>
    </row>
    <row r="552" spans="2:16" x14ac:dyDescent="0.25">
      <c r="B552" t="s">
        <v>241</v>
      </c>
      <c r="C552" t="s">
        <v>3</v>
      </c>
      <c r="D552" t="s">
        <v>741</v>
      </c>
      <c r="E552" t="s">
        <v>827</v>
      </c>
      <c r="F552" t="s">
        <v>741</v>
      </c>
      <c r="G552" t="s">
        <v>849</v>
      </c>
      <c r="H552">
        <v>1000</v>
      </c>
      <c r="I552">
        <v>1000</v>
      </c>
      <c r="J552">
        <v>1000</v>
      </c>
      <c r="K552">
        <v>1000</v>
      </c>
      <c r="L552">
        <v>1000</v>
      </c>
      <c r="M552">
        <v>1000</v>
      </c>
      <c r="N552">
        <v>1000</v>
      </c>
      <c r="O552">
        <v>1000</v>
      </c>
      <c r="P552" t="s">
        <v>242</v>
      </c>
    </row>
    <row r="553" spans="2:16" x14ac:dyDescent="0.25">
      <c r="B553" t="s">
        <v>241</v>
      </c>
      <c r="C553" t="s">
        <v>3</v>
      </c>
      <c r="D553" t="s">
        <v>741</v>
      </c>
      <c r="E553" t="s">
        <v>827</v>
      </c>
      <c r="F553" t="s">
        <v>741</v>
      </c>
      <c r="G553" t="s">
        <v>850</v>
      </c>
      <c r="H553">
        <v>1000</v>
      </c>
      <c r="I553">
        <v>1000</v>
      </c>
      <c r="J553">
        <v>1000</v>
      </c>
      <c r="K553">
        <v>1000</v>
      </c>
      <c r="L553">
        <v>1000</v>
      </c>
      <c r="M553">
        <v>1000</v>
      </c>
      <c r="N553">
        <v>1000</v>
      </c>
      <c r="O553">
        <v>1000</v>
      </c>
      <c r="P553" t="s">
        <v>242</v>
      </c>
    </row>
    <row r="554" spans="2:16" x14ac:dyDescent="0.25">
      <c r="B554" t="s">
        <v>241</v>
      </c>
      <c r="C554" t="s">
        <v>3</v>
      </c>
      <c r="D554" t="s">
        <v>741</v>
      </c>
      <c r="E554" t="s">
        <v>827</v>
      </c>
      <c r="F554" t="s">
        <v>741</v>
      </c>
      <c r="G554" t="s">
        <v>851</v>
      </c>
      <c r="H554">
        <v>1000</v>
      </c>
      <c r="I554">
        <v>1000</v>
      </c>
      <c r="J554">
        <v>1000</v>
      </c>
      <c r="K554">
        <v>1000</v>
      </c>
      <c r="L554">
        <v>1000</v>
      </c>
      <c r="M554">
        <v>1000</v>
      </c>
      <c r="N554">
        <v>1000</v>
      </c>
      <c r="O554">
        <v>1000</v>
      </c>
      <c r="P554" t="s">
        <v>242</v>
      </c>
    </row>
    <row r="555" spans="2:16" x14ac:dyDescent="0.25">
      <c r="B555" t="s">
        <v>241</v>
      </c>
      <c r="C555" t="s">
        <v>3</v>
      </c>
      <c r="D555" t="s">
        <v>741</v>
      </c>
      <c r="E555" t="s">
        <v>827</v>
      </c>
      <c r="F555" t="s">
        <v>741</v>
      </c>
      <c r="G555" t="s">
        <v>852</v>
      </c>
      <c r="H555">
        <v>1000</v>
      </c>
      <c r="I555">
        <v>1000</v>
      </c>
      <c r="J555">
        <v>1000</v>
      </c>
      <c r="K555">
        <v>1000</v>
      </c>
      <c r="L555">
        <v>1000</v>
      </c>
      <c r="M555">
        <v>1000</v>
      </c>
      <c r="N555">
        <v>1000</v>
      </c>
      <c r="O555">
        <v>1000</v>
      </c>
      <c r="P555" t="s">
        <v>242</v>
      </c>
    </row>
    <row r="556" spans="2:16" x14ac:dyDescent="0.25">
      <c r="B556" t="s">
        <v>241</v>
      </c>
      <c r="C556" t="s">
        <v>3</v>
      </c>
      <c r="D556" t="s">
        <v>741</v>
      </c>
      <c r="E556" t="s">
        <v>827</v>
      </c>
      <c r="F556" t="s">
        <v>741</v>
      </c>
      <c r="G556" t="s">
        <v>853</v>
      </c>
      <c r="H556">
        <v>1000</v>
      </c>
      <c r="I556">
        <v>1000</v>
      </c>
      <c r="J556">
        <v>1000</v>
      </c>
      <c r="K556">
        <v>1000</v>
      </c>
      <c r="L556">
        <v>1000</v>
      </c>
      <c r="M556">
        <v>1000</v>
      </c>
      <c r="N556">
        <v>1000</v>
      </c>
      <c r="O556">
        <v>1000</v>
      </c>
      <c r="P556" t="s">
        <v>242</v>
      </c>
    </row>
    <row r="557" spans="2:16" x14ac:dyDescent="0.25">
      <c r="B557" t="s">
        <v>241</v>
      </c>
      <c r="C557" t="s">
        <v>3</v>
      </c>
      <c r="D557" t="s">
        <v>741</v>
      </c>
      <c r="E557" t="s">
        <v>827</v>
      </c>
      <c r="F557" t="s">
        <v>741</v>
      </c>
      <c r="G557" t="s">
        <v>854</v>
      </c>
      <c r="H557">
        <v>1000</v>
      </c>
      <c r="I557">
        <v>1000</v>
      </c>
      <c r="J557">
        <v>1000</v>
      </c>
      <c r="K557">
        <v>1000</v>
      </c>
      <c r="L557">
        <v>1000</v>
      </c>
      <c r="M557">
        <v>1000</v>
      </c>
      <c r="N557">
        <v>1000</v>
      </c>
      <c r="O557">
        <v>1000</v>
      </c>
      <c r="P557" t="s">
        <v>242</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14FD-7D09-45E8-850D-F93ED9CB4459}">
  <dimension ref="B24:M31"/>
  <sheetViews>
    <sheetView workbookViewId="0">
      <selection activeCell="O23" sqref="O23"/>
    </sheetView>
  </sheetViews>
  <sheetFormatPr defaultRowHeight="15" x14ac:dyDescent="0.25"/>
  <sheetData>
    <row r="24" spans="2:13" x14ac:dyDescent="0.25">
      <c r="B24" t="s">
        <v>0</v>
      </c>
      <c r="C24" t="s">
        <v>1</v>
      </c>
      <c r="D24" t="s">
        <v>20</v>
      </c>
      <c r="E24">
        <v>2015</v>
      </c>
      <c r="F24">
        <v>2020</v>
      </c>
      <c r="G24">
        <v>2025</v>
      </c>
      <c r="H24">
        <v>2030</v>
      </c>
      <c r="I24">
        <v>2035</v>
      </c>
      <c r="J24">
        <v>2040</v>
      </c>
      <c r="K24">
        <v>2045</v>
      </c>
      <c r="L24">
        <v>2050</v>
      </c>
      <c r="M24" t="s">
        <v>2</v>
      </c>
    </row>
    <row r="25" spans="2:13" x14ac:dyDescent="0.25">
      <c r="B25" t="s">
        <v>241</v>
      </c>
      <c r="C25" t="s">
        <v>3</v>
      </c>
      <c r="D25" t="s">
        <v>136</v>
      </c>
      <c r="E25">
        <v>0</v>
      </c>
      <c r="F25">
        <v>0</v>
      </c>
      <c r="G25">
        <v>12.2</v>
      </c>
      <c r="H25">
        <v>14.8</v>
      </c>
      <c r="I25">
        <v>19.3</v>
      </c>
      <c r="J25">
        <v>24.6</v>
      </c>
      <c r="K25">
        <v>30.2</v>
      </c>
      <c r="L25">
        <v>34.9</v>
      </c>
      <c r="M25" t="s">
        <v>855</v>
      </c>
    </row>
    <row r="26" spans="2:13" x14ac:dyDescent="0.25">
      <c r="B26" t="s">
        <v>241</v>
      </c>
      <c r="C26" t="s">
        <v>3</v>
      </c>
      <c r="D26" t="s">
        <v>32</v>
      </c>
      <c r="E26">
        <v>0</v>
      </c>
      <c r="F26">
        <v>0</v>
      </c>
      <c r="G26">
        <v>10.199999999999999</v>
      </c>
      <c r="H26">
        <v>12.4</v>
      </c>
      <c r="I26">
        <v>15.9</v>
      </c>
      <c r="J26">
        <v>19.8</v>
      </c>
      <c r="K26">
        <v>23.4</v>
      </c>
      <c r="L26">
        <v>26.5</v>
      </c>
      <c r="M26" t="s">
        <v>855</v>
      </c>
    </row>
    <row r="27" spans="2:13" x14ac:dyDescent="0.25">
      <c r="B27" t="s">
        <v>241</v>
      </c>
      <c r="C27" t="s">
        <v>3</v>
      </c>
      <c r="D27" t="s">
        <v>36</v>
      </c>
      <c r="E27">
        <v>0</v>
      </c>
      <c r="F27">
        <v>0</v>
      </c>
      <c r="G27">
        <v>13.2</v>
      </c>
      <c r="H27">
        <v>16.100000000000001</v>
      </c>
      <c r="I27">
        <v>21.3</v>
      </c>
      <c r="J27">
        <v>27.7</v>
      </c>
      <c r="K27">
        <v>34.799999999999997</v>
      </c>
      <c r="L27">
        <v>41.8</v>
      </c>
      <c r="M27" t="s">
        <v>855</v>
      </c>
    </row>
    <row r="28" spans="2:13" x14ac:dyDescent="0.25">
      <c r="B28" t="s">
        <v>241</v>
      </c>
      <c r="C28" t="s">
        <v>3</v>
      </c>
      <c r="D28" t="s">
        <v>157</v>
      </c>
      <c r="E28">
        <v>0</v>
      </c>
      <c r="F28">
        <v>0</v>
      </c>
      <c r="G28">
        <v>14.1</v>
      </c>
      <c r="H28">
        <v>15.3</v>
      </c>
      <c r="I28">
        <v>19.600000000000001</v>
      </c>
      <c r="J28">
        <v>21.8</v>
      </c>
      <c r="K28">
        <v>24.7</v>
      </c>
      <c r="L28">
        <v>25.4</v>
      </c>
      <c r="M28" t="s">
        <v>855</v>
      </c>
    </row>
    <row r="29" spans="2:13" x14ac:dyDescent="0.25">
      <c r="B29" t="s">
        <v>241</v>
      </c>
      <c r="C29" t="s">
        <v>3</v>
      </c>
      <c r="D29" t="s">
        <v>177</v>
      </c>
      <c r="E29">
        <v>0</v>
      </c>
      <c r="F29">
        <v>0</v>
      </c>
      <c r="G29">
        <v>7.38</v>
      </c>
      <c r="H29">
        <v>8.2100000000000009</v>
      </c>
      <c r="I29">
        <v>10.4</v>
      </c>
      <c r="J29">
        <v>12.4</v>
      </c>
      <c r="K29">
        <v>14.5</v>
      </c>
      <c r="L29">
        <v>15.6</v>
      </c>
      <c r="M29" t="s">
        <v>855</v>
      </c>
    </row>
    <row r="30" spans="2:13" x14ac:dyDescent="0.25">
      <c r="B30" t="s">
        <v>241</v>
      </c>
      <c r="C30" t="s">
        <v>3</v>
      </c>
      <c r="D30" t="s">
        <v>190</v>
      </c>
      <c r="E30">
        <v>0</v>
      </c>
      <c r="F30">
        <v>0</v>
      </c>
      <c r="G30">
        <v>8.56</v>
      </c>
      <c r="H30">
        <v>8.9499999999999993</v>
      </c>
      <c r="I30">
        <v>11.4</v>
      </c>
      <c r="J30">
        <v>13</v>
      </c>
      <c r="K30">
        <v>14.8</v>
      </c>
      <c r="L30">
        <v>15.2</v>
      </c>
      <c r="M30" t="s">
        <v>855</v>
      </c>
    </row>
    <row r="31" spans="2:13" x14ac:dyDescent="0.25">
      <c r="B31" t="s">
        <v>241</v>
      </c>
      <c r="C31" t="s">
        <v>3</v>
      </c>
      <c r="D31" t="s">
        <v>41</v>
      </c>
      <c r="E31">
        <v>0</v>
      </c>
      <c r="F31">
        <v>0</v>
      </c>
      <c r="G31">
        <v>8.5299999999999994</v>
      </c>
      <c r="H31">
        <v>9.41</v>
      </c>
      <c r="I31">
        <v>12</v>
      </c>
      <c r="J31">
        <v>13.8</v>
      </c>
      <c r="K31">
        <v>15.8</v>
      </c>
      <c r="L31">
        <v>16.600000000000001</v>
      </c>
      <c r="M31" t="s">
        <v>855</v>
      </c>
    </row>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22BF-B5F0-4852-B116-3E6DBF70CB5C}">
  <dimension ref="C26:D32"/>
  <sheetViews>
    <sheetView topLeftCell="A2" workbookViewId="0">
      <selection activeCell="D32" sqref="D32"/>
    </sheetView>
  </sheetViews>
  <sheetFormatPr defaultRowHeight="15" x14ac:dyDescent="0.25"/>
  <sheetData>
    <row r="26" spans="3:4" x14ac:dyDescent="0.25">
      <c r="C26" t="s">
        <v>30</v>
      </c>
      <c r="D26" t="s">
        <v>66</v>
      </c>
    </row>
    <row r="27" spans="3:4" x14ac:dyDescent="0.25">
      <c r="C27">
        <v>2025</v>
      </c>
      <c r="D27">
        <v>0.15</v>
      </c>
    </row>
    <row r="28" spans="3:4" x14ac:dyDescent="0.25">
      <c r="C28">
        <v>2030</v>
      </c>
      <c r="D28">
        <v>0.32</v>
      </c>
    </row>
    <row r="29" spans="3:4" x14ac:dyDescent="0.25">
      <c r="C29">
        <v>2035</v>
      </c>
      <c r="D29">
        <v>0.49</v>
      </c>
    </row>
    <row r="30" spans="3:4" x14ac:dyDescent="0.25">
      <c r="C30">
        <v>2040</v>
      </c>
      <c r="D30">
        <v>0.66</v>
      </c>
    </row>
    <row r="31" spans="3:4" x14ac:dyDescent="0.25">
      <c r="C31">
        <v>2045</v>
      </c>
      <c r="D31">
        <v>0.83</v>
      </c>
    </row>
    <row r="32" spans="3:4" x14ac:dyDescent="0.25">
      <c r="C32">
        <v>2050</v>
      </c>
      <c r="D32" s="1">
        <v>1</v>
      </c>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C23F-D9DF-4186-9EAE-8603795BFCE2}">
  <dimension ref="B32:N47"/>
  <sheetViews>
    <sheetView workbookViewId="0">
      <selection activeCell="C46" sqref="C46"/>
    </sheetView>
  </sheetViews>
  <sheetFormatPr defaultRowHeight="15" x14ac:dyDescent="0.25"/>
  <sheetData>
    <row r="32" spans="2:14" x14ac:dyDescent="0.25">
      <c r="B32" t="s">
        <v>0</v>
      </c>
      <c r="C32" t="s">
        <v>1</v>
      </c>
      <c r="D32" t="s">
        <v>5</v>
      </c>
      <c r="E32" t="s">
        <v>31</v>
      </c>
      <c r="F32">
        <v>2015</v>
      </c>
      <c r="G32">
        <v>2020</v>
      </c>
      <c r="H32">
        <v>2025</v>
      </c>
      <c r="I32">
        <v>2030</v>
      </c>
      <c r="J32">
        <v>2035</v>
      </c>
      <c r="K32">
        <v>2040</v>
      </c>
      <c r="L32">
        <v>2045</v>
      </c>
      <c r="M32">
        <v>2050</v>
      </c>
      <c r="N32" t="s">
        <v>2</v>
      </c>
    </row>
    <row r="33" spans="2:14" x14ac:dyDescent="0.25">
      <c r="B33" t="s">
        <v>856</v>
      </c>
      <c r="C33" t="s">
        <v>3</v>
      </c>
      <c r="D33" t="s">
        <v>203</v>
      </c>
      <c r="E33" t="s">
        <v>43</v>
      </c>
      <c r="F33">
        <v>0</v>
      </c>
      <c r="G33">
        <v>84400</v>
      </c>
      <c r="H33">
        <v>285000</v>
      </c>
      <c r="I33">
        <v>622000</v>
      </c>
      <c r="J33">
        <v>945000</v>
      </c>
      <c r="K33">
        <v>1410000</v>
      </c>
      <c r="L33">
        <v>1840000</v>
      </c>
      <c r="M33">
        <v>2320000</v>
      </c>
      <c r="N33" t="s">
        <v>59</v>
      </c>
    </row>
    <row r="34" spans="2:14" x14ac:dyDescent="0.25">
      <c r="B34" t="s">
        <v>856</v>
      </c>
      <c r="C34" t="s">
        <v>3</v>
      </c>
      <c r="D34" t="s">
        <v>203</v>
      </c>
      <c r="E34" t="s">
        <v>50</v>
      </c>
      <c r="F34">
        <v>0</v>
      </c>
      <c r="G34">
        <v>2470</v>
      </c>
      <c r="H34">
        <v>14000</v>
      </c>
      <c r="I34">
        <v>73300</v>
      </c>
      <c r="J34">
        <v>68200</v>
      </c>
      <c r="K34">
        <v>65900</v>
      </c>
      <c r="L34">
        <v>38700</v>
      </c>
      <c r="M34">
        <v>0</v>
      </c>
      <c r="N34" t="s">
        <v>59</v>
      </c>
    </row>
    <row r="35" spans="2:14" x14ac:dyDescent="0.25">
      <c r="B35" t="s">
        <v>856</v>
      </c>
      <c r="C35" t="s">
        <v>3</v>
      </c>
      <c r="D35" t="s">
        <v>203</v>
      </c>
      <c r="E35" t="s">
        <v>51</v>
      </c>
      <c r="F35">
        <v>7030</v>
      </c>
      <c r="G35">
        <v>414000</v>
      </c>
      <c r="H35">
        <v>689000</v>
      </c>
      <c r="I35">
        <v>565000</v>
      </c>
      <c r="J35">
        <v>382000</v>
      </c>
      <c r="K35">
        <v>241000</v>
      </c>
      <c r="L35">
        <v>97100</v>
      </c>
      <c r="M35">
        <v>0</v>
      </c>
      <c r="N35" t="s">
        <v>59</v>
      </c>
    </row>
    <row r="36" spans="2:14" x14ac:dyDescent="0.25">
      <c r="B36" t="s">
        <v>856</v>
      </c>
      <c r="C36" t="s">
        <v>3</v>
      </c>
      <c r="D36" t="s">
        <v>203</v>
      </c>
      <c r="E36" t="s">
        <v>45</v>
      </c>
      <c r="F36">
        <v>4170000</v>
      </c>
      <c r="G36">
        <v>1140000</v>
      </c>
      <c r="H36">
        <v>873000</v>
      </c>
      <c r="I36">
        <v>659000</v>
      </c>
      <c r="J36">
        <v>439000</v>
      </c>
      <c r="K36">
        <v>266000</v>
      </c>
      <c r="L36">
        <v>104000</v>
      </c>
      <c r="M36">
        <v>0</v>
      </c>
      <c r="N36" t="s">
        <v>59</v>
      </c>
    </row>
    <row r="37" spans="2:14" x14ac:dyDescent="0.25">
      <c r="B37" t="s">
        <v>856</v>
      </c>
      <c r="C37" t="s">
        <v>3</v>
      </c>
      <c r="D37" t="s">
        <v>210</v>
      </c>
      <c r="E37" t="s">
        <v>43</v>
      </c>
      <c r="F37">
        <v>0</v>
      </c>
      <c r="G37">
        <v>67100</v>
      </c>
      <c r="H37">
        <v>219000</v>
      </c>
      <c r="I37">
        <v>497000</v>
      </c>
      <c r="J37">
        <v>674000</v>
      </c>
      <c r="K37">
        <v>854000</v>
      </c>
      <c r="L37">
        <v>1020000</v>
      </c>
      <c r="M37">
        <v>1990000</v>
      </c>
      <c r="N37" t="s">
        <v>59</v>
      </c>
    </row>
    <row r="38" spans="2:14" x14ac:dyDescent="0.25">
      <c r="B38" t="s">
        <v>856</v>
      </c>
      <c r="C38" t="s">
        <v>3</v>
      </c>
      <c r="D38" t="s">
        <v>210</v>
      </c>
      <c r="E38" t="s">
        <v>50</v>
      </c>
      <c r="F38">
        <v>0</v>
      </c>
      <c r="G38">
        <v>2060</v>
      </c>
      <c r="H38">
        <v>12600</v>
      </c>
      <c r="I38">
        <v>69100</v>
      </c>
      <c r="J38">
        <v>68600</v>
      </c>
      <c r="K38">
        <v>76600</v>
      </c>
      <c r="L38">
        <v>62200</v>
      </c>
      <c r="M38">
        <v>0</v>
      </c>
      <c r="N38" t="s">
        <v>59</v>
      </c>
    </row>
    <row r="39" spans="2:14" x14ac:dyDescent="0.25">
      <c r="B39" t="s">
        <v>856</v>
      </c>
      <c r="C39" t="s">
        <v>3</v>
      </c>
      <c r="D39" t="s">
        <v>210</v>
      </c>
      <c r="E39" t="s">
        <v>51</v>
      </c>
      <c r="F39">
        <v>0</v>
      </c>
      <c r="G39">
        <v>322000</v>
      </c>
      <c r="H39">
        <v>538000</v>
      </c>
      <c r="I39">
        <v>445000</v>
      </c>
      <c r="J39">
        <v>323000</v>
      </c>
      <c r="K39">
        <v>235000</v>
      </c>
      <c r="L39">
        <v>131000</v>
      </c>
      <c r="M39">
        <v>0</v>
      </c>
      <c r="N39" t="s">
        <v>59</v>
      </c>
    </row>
    <row r="40" spans="2:14" x14ac:dyDescent="0.25">
      <c r="B40" t="s">
        <v>856</v>
      </c>
      <c r="C40" t="s">
        <v>3</v>
      </c>
      <c r="D40" t="s">
        <v>210</v>
      </c>
      <c r="E40" t="s">
        <v>45</v>
      </c>
      <c r="F40">
        <v>3470000</v>
      </c>
      <c r="G40">
        <v>916000</v>
      </c>
      <c r="H40">
        <v>729000</v>
      </c>
      <c r="I40">
        <v>568000</v>
      </c>
      <c r="J40">
        <v>409000</v>
      </c>
      <c r="K40">
        <v>291000</v>
      </c>
      <c r="L40">
        <v>159000</v>
      </c>
      <c r="M40">
        <v>0</v>
      </c>
      <c r="N40" t="s">
        <v>59</v>
      </c>
    </row>
    <row r="43" spans="2:14" x14ac:dyDescent="0.25">
      <c r="E43" t="s">
        <v>857</v>
      </c>
    </row>
    <row r="44" spans="2:14" x14ac:dyDescent="0.25">
      <c r="F44">
        <v>2015</v>
      </c>
      <c r="G44">
        <v>2020</v>
      </c>
      <c r="H44">
        <v>2025</v>
      </c>
      <c r="I44">
        <v>2030</v>
      </c>
      <c r="J44">
        <v>2035</v>
      </c>
      <c r="K44">
        <v>2040</v>
      </c>
      <c r="L44">
        <v>2045</v>
      </c>
      <c r="M44">
        <v>2050</v>
      </c>
    </row>
    <row r="45" spans="2:14" x14ac:dyDescent="0.25">
      <c r="E45" t="s">
        <v>203</v>
      </c>
      <c r="F45" s="2">
        <f>'T5.4'!F33/SUM('T5.4'!F33:F36)</f>
        <v>0</v>
      </c>
      <c r="G45" s="2">
        <f>'T5.4'!G33/SUM('T5.4'!G33:G36)</f>
        <v>5.143612839530249E-2</v>
      </c>
      <c r="H45" s="2">
        <f>'T5.4'!H33/SUM('T5.4'!H33:H36)</f>
        <v>0.15314347125201505</v>
      </c>
      <c r="I45" s="2">
        <f>'T5.4'!I33/SUM('T5.4'!I33:I36)</f>
        <v>0.32407648621893398</v>
      </c>
      <c r="J45" s="2">
        <f>'T5.4'!J33/SUM('T5.4'!J33:J36)</f>
        <v>0.51521099116781155</v>
      </c>
      <c r="K45" s="2">
        <f>'T5.4'!K33/SUM('T5.4'!K33:K36)</f>
        <v>0.71107973170608707</v>
      </c>
      <c r="L45" s="2">
        <f>'T5.4'!L33/SUM('T5.4'!L33:L36)</f>
        <v>0.88470045196653524</v>
      </c>
      <c r="M45" s="2">
        <f>'T5.4'!M33/SUM('T5.4'!M33:M36)</f>
        <v>1</v>
      </c>
    </row>
    <row r="46" spans="2:14" x14ac:dyDescent="0.25">
      <c r="E46" t="s">
        <v>210</v>
      </c>
      <c r="F46" s="2">
        <f>'T5.4'!F37/SUM('T5.4'!F37:F40)</f>
        <v>0</v>
      </c>
      <c r="G46" s="2">
        <f>'T5.4'!G37/SUM('T5.4'!G37:G40)</f>
        <v>5.133266011811867E-2</v>
      </c>
      <c r="H46" s="2">
        <f>'T5.4'!H37/SUM('T5.4'!H37:H40)</f>
        <v>0.1461363939677032</v>
      </c>
      <c r="I46" s="2">
        <f>'T5.4'!I37/SUM('T5.4'!I37:I40)</f>
        <v>0.31473624216325757</v>
      </c>
      <c r="J46" s="2">
        <f>'T5.4'!J37/SUM('T5.4'!J37:J40)</f>
        <v>0.45707310457073103</v>
      </c>
      <c r="K46" s="2">
        <f>'T5.4'!K37/SUM('T5.4'!K37:K40)</f>
        <v>0.58629685569133594</v>
      </c>
      <c r="L46" s="2">
        <f>'T5.4'!L37/SUM('T5.4'!L37:L40)</f>
        <v>0.74333187581985138</v>
      </c>
      <c r="M46" s="2">
        <f>'T5.4'!M37/SUM('T5.4'!M37:M40)</f>
        <v>1</v>
      </c>
    </row>
    <row r="47" spans="2:14" x14ac:dyDescent="0.25">
      <c r="E47" t="s">
        <v>3</v>
      </c>
      <c r="F47" s="3">
        <f>('T5.4'!F33+'T5.4'!F37)/SUM('T5.4'!F33:F40)</f>
        <v>0</v>
      </c>
      <c r="G47" s="3">
        <f>('T5.4'!G33+'T5.4'!G37)/SUM('T5.4'!G33:G40)</f>
        <v>5.1390250438428375E-2</v>
      </c>
      <c r="H47" s="3">
        <f>('T5.4'!H33+'T5.4'!H37)/SUM('T5.4'!H33:H40)</f>
        <v>0.15001785926896058</v>
      </c>
      <c r="I47" s="3">
        <f>('T5.4'!I33+'T5.4'!I37)/SUM('T5.4'!I33:I40)</f>
        <v>0.31986050766064489</v>
      </c>
      <c r="J47" s="3">
        <f>('T5.4'!J33+'T5.4'!J37)/SUM('T5.4'!J33:J40)</f>
        <v>0.48930125725338491</v>
      </c>
      <c r="K47" s="3">
        <f>('T5.4'!K33+'T5.4'!K37)/SUM('T5.4'!K33:K40)</f>
        <v>0.65823520860590201</v>
      </c>
      <c r="L47" s="3">
        <f>('T5.4'!L33+'T5.4'!L37)/SUM('T5.4'!L33:L40)</f>
        <v>0.82850521436848201</v>
      </c>
      <c r="M47" s="3">
        <f>('T5.4'!M33+'T5.4'!M37)/SUM('T5.4'!M33:M40)</f>
        <v>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F376-0652-4B29-B939-B1701F751B00}">
  <dimension ref="A1:M36"/>
  <sheetViews>
    <sheetView workbookViewId="0"/>
  </sheetViews>
  <sheetFormatPr defaultRowHeight="15" x14ac:dyDescent="0.25"/>
  <cols>
    <col min="5" max="5" width="11" bestFit="1" customWidth="1"/>
  </cols>
  <sheetData>
    <row r="1" spans="1:1" ht="15.75" x14ac:dyDescent="0.25">
      <c r="A1" s="10" t="s">
        <v>1235</v>
      </c>
    </row>
    <row r="2" spans="1:1" ht="15.75" x14ac:dyDescent="0.25">
      <c r="A2" s="10"/>
    </row>
    <row r="26" spans="2:13" x14ac:dyDescent="0.25">
      <c r="B26" t="s">
        <v>0</v>
      </c>
      <c r="C26" t="s">
        <v>1</v>
      </c>
      <c r="D26" t="s">
        <v>31</v>
      </c>
      <c r="E26">
        <v>2015</v>
      </c>
      <c r="F26">
        <v>2020</v>
      </c>
      <c r="G26">
        <v>2025</v>
      </c>
      <c r="H26">
        <v>2030</v>
      </c>
      <c r="I26">
        <v>2035</v>
      </c>
      <c r="J26">
        <v>2040</v>
      </c>
      <c r="K26">
        <v>2045</v>
      </c>
      <c r="L26">
        <v>2050</v>
      </c>
      <c r="M26" t="s">
        <v>2</v>
      </c>
    </row>
    <row r="27" spans="2:13" x14ac:dyDescent="0.25">
      <c r="B27" t="s">
        <v>70</v>
      </c>
      <c r="C27" t="s">
        <v>3</v>
      </c>
      <c r="D27" t="s">
        <v>38</v>
      </c>
      <c r="E27">
        <v>0</v>
      </c>
      <c r="F27">
        <v>0</v>
      </c>
      <c r="G27">
        <v>0</v>
      </c>
      <c r="H27">
        <v>0</v>
      </c>
      <c r="I27">
        <v>0</v>
      </c>
      <c r="J27">
        <v>0.153</v>
      </c>
      <c r="K27">
        <v>0.54700000000000004</v>
      </c>
      <c r="L27">
        <v>1</v>
      </c>
      <c r="M27" t="s">
        <v>7</v>
      </c>
    </row>
    <row r="28" spans="2:13" x14ac:dyDescent="0.25">
      <c r="B28" t="s">
        <v>70</v>
      </c>
      <c r="C28" t="s">
        <v>3</v>
      </c>
      <c r="D28" t="s">
        <v>132</v>
      </c>
      <c r="E28">
        <v>34</v>
      </c>
      <c r="F28">
        <v>33</v>
      </c>
      <c r="G28">
        <v>31.6</v>
      </c>
      <c r="H28">
        <v>29.8</v>
      </c>
      <c r="I28">
        <v>28.3</v>
      </c>
      <c r="J28">
        <v>26.9</v>
      </c>
      <c r="K28">
        <v>25.1</v>
      </c>
      <c r="L28">
        <v>23.7</v>
      </c>
      <c r="M28" t="s">
        <v>7</v>
      </c>
    </row>
    <row r="29" spans="2:13" x14ac:dyDescent="0.25">
      <c r="B29" t="s">
        <v>70</v>
      </c>
      <c r="C29" t="s">
        <v>3</v>
      </c>
      <c r="D29" t="s">
        <v>46</v>
      </c>
      <c r="E29">
        <v>0</v>
      </c>
      <c r="F29">
        <v>6.2E-4</v>
      </c>
      <c r="G29">
        <v>5.9900000000000003E-4</v>
      </c>
      <c r="H29">
        <v>5.8200000000000005E-4</v>
      </c>
      <c r="I29">
        <v>5.9599999999999996E-4</v>
      </c>
      <c r="J29">
        <v>9.0299999999999998E-3</v>
      </c>
      <c r="K29">
        <v>2.6599999999999999E-2</v>
      </c>
      <c r="L29">
        <v>4.3700000000000003E-2</v>
      </c>
      <c r="M29" t="s">
        <v>7</v>
      </c>
    </row>
    <row r="30" spans="2:13" x14ac:dyDescent="0.25">
      <c r="B30" t="s">
        <v>70</v>
      </c>
      <c r="C30" t="s">
        <v>3</v>
      </c>
      <c r="D30" t="s">
        <v>47</v>
      </c>
      <c r="E30">
        <v>0.252</v>
      </c>
      <c r="F30">
        <v>0.27700000000000002</v>
      </c>
      <c r="G30">
        <v>0.26100000000000001</v>
      </c>
      <c r="H30">
        <v>0.23699999999999999</v>
      </c>
      <c r="I30">
        <v>0.20799999999999999</v>
      </c>
      <c r="J30">
        <v>0.27800000000000002</v>
      </c>
      <c r="K30">
        <v>0.34899999999999998</v>
      </c>
      <c r="L30">
        <v>0.39200000000000002</v>
      </c>
      <c r="M30" t="s">
        <v>7</v>
      </c>
    </row>
    <row r="31" spans="2:13" x14ac:dyDescent="0.25">
      <c r="B31" t="s">
        <v>70</v>
      </c>
      <c r="C31" t="s">
        <v>3</v>
      </c>
      <c r="D31" t="s">
        <v>48</v>
      </c>
      <c r="E31">
        <v>0</v>
      </c>
      <c r="F31">
        <v>2.1900000000000001E-3</v>
      </c>
      <c r="G31">
        <v>2.1199999999999999E-3</v>
      </c>
      <c r="H31">
        <v>2.0600000000000002E-3</v>
      </c>
      <c r="I31">
        <v>2.1099999999999999E-3</v>
      </c>
      <c r="J31">
        <v>2.87E-2</v>
      </c>
      <c r="K31">
        <v>8.3199999999999996E-2</v>
      </c>
      <c r="L31">
        <v>0.13600000000000001</v>
      </c>
      <c r="M31" t="s">
        <v>7</v>
      </c>
    </row>
    <row r="32" spans="2:13" x14ac:dyDescent="0.25">
      <c r="B32" t="s">
        <v>70</v>
      </c>
      <c r="C32" t="s">
        <v>3</v>
      </c>
      <c r="D32" t="s">
        <v>49</v>
      </c>
      <c r="E32">
        <v>1.31</v>
      </c>
      <c r="F32">
        <v>1.45</v>
      </c>
      <c r="G32">
        <v>1.36</v>
      </c>
      <c r="H32">
        <v>1.24</v>
      </c>
      <c r="I32">
        <v>1.0900000000000001</v>
      </c>
      <c r="J32">
        <v>1.58</v>
      </c>
      <c r="K32">
        <v>2.35</v>
      </c>
      <c r="L32">
        <v>2.91</v>
      </c>
      <c r="M32" t="s">
        <v>7</v>
      </c>
    </row>
    <row r="33" spans="4:13" x14ac:dyDescent="0.25">
      <c r="D33" t="s">
        <v>3</v>
      </c>
      <c r="E33" s="1">
        <f>SUM(E27:E32)</f>
        <v>35.562000000000005</v>
      </c>
      <c r="F33" s="1">
        <f t="shared" ref="F33:L33" si="0">SUM(F27:F32)</f>
        <v>34.729810000000001</v>
      </c>
      <c r="G33" s="1">
        <f t="shared" si="0"/>
        <v>33.223719000000003</v>
      </c>
      <c r="H33" s="1">
        <f t="shared" si="0"/>
        <v>31.279641999999999</v>
      </c>
      <c r="I33" s="1">
        <f t="shared" si="0"/>
        <v>29.600705999999999</v>
      </c>
      <c r="J33" s="1">
        <f t="shared" si="0"/>
        <v>28.948729999999998</v>
      </c>
      <c r="K33" s="1">
        <f t="shared" si="0"/>
        <v>28.455800000000004</v>
      </c>
      <c r="L33" s="1">
        <f t="shared" si="0"/>
        <v>28.181699999999999</v>
      </c>
      <c r="M33" t="s">
        <v>7</v>
      </c>
    </row>
    <row r="34" spans="4:13" x14ac:dyDescent="0.25">
      <c r="D34" t="s">
        <v>1189</v>
      </c>
      <c r="E34" s="12">
        <f>E33/$E33</f>
        <v>1</v>
      </c>
      <c r="F34" s="12">
        <f t="shared" ref="F34:L34" si="1">F33/$E33</f>
        <v>0.9765988976997918</v>
      </c>
      <c r="G34" s="12">
        <f t="shared" si="1"/>
        <v>0.9342477644676902</v>
      </c>
      <c r="H34" s="12">
        <f t="shared" si="1"/>
        <v>0.87958050728305481</v>
      </c>
      <c r="I34" s="12">
        <f t="shared" si="1"/>
        <v>0.83236898937067638</v>
      </c>
      <c r="J34" s="12">
        <f t="shared" si="1"/>
        <v>0.81403548731792341</v>
      </c>
      <c r="K34" s="12">
        <f t="shared" si="1"/>
        <v>0.80017434340025873</v>
      </c>
      <c r="L34" s="12">
        <f t="shared" si="1"/>
        <v>0.79246667791462788</v>
      </c>
    </row>
    <row r="35" spans="4:13" x14ac:dyDescent="0.25">
      <c r="D35" t="s">
        <v>1187</v>
      </c>
      <c r="E35" s="1">
        <f t="shared" ref="E35:L35" si="2">E32+E31+E30+E29</f>
        <v>1.5620000000000001</v>
      </c>
      <c r="F35" s="1">
        <f t="shared" si="2"/>
        <v>1.7298100000000001</v>
      </c>
      <c r="G35" s="1">
        <f t="shared" si="2"/>
        <v>1.6237190000000001</v>
      </c>
      <c r="H35" s="1">
        <f t="shared" si="2"/>
        <v>1.4796420000000001</v>
      </c>
      <c r="I35" s="1">
        <f t="shared" si="2"/>
        <v>1.3007060000000001</v>
      </c>
      <c r="J35" s="1">
        <f t="shared" si="2"/>
        <v>1.8957300000000001</v>
      </c>
      <c r="K35" s="1">
        <f t="shared" si="2"/>
        <v>2.8088000000000006</v>
      </c>
      <c r="L35" s="1">
        <f t="shared" si="2"/>
        <v>3.4817</v>
      </c>
      <c r="M35" t="s">
        <v>7</v>
      </c>
    </row>
    <row r="36" spans="4:13" x14ac:dyDescent="0.25">
      <c r="D36" t="s">
        <v>1188</v>
      </c>
      <c r="E36" s="11">
        <f t="shared" ref="E36:L36" si="3">E35/E33</f>
        <v>4.3923288903886165E-2</v>
      </c>
      <c r="F36" s="11">
        <f t="shared" si="3"/>
        <v>4.9807643635251676E-2</v>
      </c>
      <c r="G36" s="11">
        <f t="shared" si="3"/>
        <v>4.8872283081854866E-2</v>
      </c>
      <c r="H36" s="11">
        <f t="shared" si="3"/>
        <v>4.7303674383485594E-2</v>
      </c>
      <c r="I36" s="11">
        <f t="shared" si="3"/>
        <v>4.3941722200815082E-2</v>
      </c>
      <c r="J36" s="11">
        <f t="shared" si="3"/>
        <v>6.5485774332760024E-2</v>
      </c>
      <c r="K36" s="11">
        <f t="shared" si="3"/>
        <v>9.8707469127559247E-2</v>
      </c>
      <c r="L36" s="11">
        <f t="shared" si="3"/>
        <v>0.12354471163911333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3E53-9204-46EB-891E-825E0434005E}">
  <dimension ref="A1:L30"/>
  <sheetViews>
    <sheetView workbookViewId="0">
      <selection activeCell="A2" sqref="A2"/>
    </sheetView>
  </sheetViews>
  <sheetFormatPr defaultRowHeight="15" x14ac:dyDescent="0.25"/>
  <sheetData>
    <row r="1" spans="1:1" ht="15.75" x14ac:dyDescent="0.25">
      <c r="A1" s="10" t="s">
        <v>1236</v>
      </c>
    </row>
    <row r="26" spans="2:12" x14ac:dyDescent="0.25">
      <c r="B26" t="s">
        <v>0</v>
      </c>
      <c r="C26" t="s">
        <v>1</v>
      </c>
      <c r="D26" t="s">
        <v>31</v>
      </c>
      <c r="E26">
        <v>2020</v>
      </c>
      <c r="F26">
        <v>2025</v>
      </c>
      <c r="G26">
        <v>2030</v>
      </c>
      <c r="H26">
        <v>2035</v>
      </c>
      <c r="I26">
        <v>2040</v>
      </c>
      <c r="J26">
        <v>2045</v>
      </c>
      <c r="K26">
        <v>2050</v>
      </c>
      <c r="L26" t="s">
        <v>2</v>
      </c>
    </row>
    <row r="27" spans="2:12" x14ac:dyDescent="0.25">
      <c r="B27" t="s">
        <v>70</v>
      </c>
      <c r="C27" t="s">
        <v>3</v>
      </c>
      <c r="D27" t="s">
        <v>53</v>
      </c>
      <c r="E27">
        <v>4.0299999999999998E-4</v>
      </c>
      <c r="F27">
        <v>6.45E-3</v>
      </c>
      <c r="G27">
        <v>1.9300000000000001E-2</v>
      </c>
      <c r="H27">
        <v>3.27E-2</v>
      </c>
      <c r="I27">
        <v>4.8500000000000001E-2</v>
      </c>
      <c r="J27">
        <v>7.0599999999999996E-2</v>
      </c>
      <c r="K27">
        <v>9.9500000000000005E-2</v>
      </c>
      <c r="L27" t="s">
        <v>7</v>
      </c>
    </row>
    <row r="28" spans="2:12" x14ac:dyDescent="0.25">
      <c r="B28" t="s">
        <v>70</v>
      </c>
      <c r="C28" t="s">
        <v>3</v>
      </c>
      <c r="D28" t="s">
        <v>54</v>
      </c>
      <c r="E28">
        <v>1.26E-4</v>
      </c>
      <c r="F28">
        <v>2.0200000000000001E-3</v>
      </c>
      <c r="G28">
        <v>6.0499999999999998E-3</v>
      </c>
      <c r="H28">
        <v>1.03E-2</v>
      </c>
      <c r="I28">
        <v>1.5699999999999999E-2</v>
      </c>
      <c r="J28">
        <v>2.3599999999999999E-2</v>
      </c>
      <c r="K28">
        <v>3.4099999999999998E-2</v>
      </c>
      <c r="L28" t="s">
        <v>7</v>
      </c>
    </row>
    <row r="29" spans="2:12" x14ac:dyDescent="0.25">
      <c r="B29" t="s">
        <v>70</v>
      </c>
      <c r="C29" t="s">
        <v>3</v>
      </c>
      <c r="D29" t="s">
        <v>55</v>
      </c>
      <c r="E29">
        <v>7.4700000000000001E-3</v>
      </c>
      <c r="F29">
        <v>0.109</v>
      </c>
      <c r="G29">
        <v>0.34399999999999997</v>
      </c>
      <c r="H29">
        <v>0.60299999999999998</v>
      </c>
      <c r="I29">
        <v>0.93200000000000005</v>
      </c>
      <c r="J29">
        <v>1.38</v>
      </c>
      <c r="K29">
        <v>1.9</v>
      </c>
      <c r="L29" t="s">
        <v>7</v>
      </c>
    </row>
    <row r="30" spans="2:12" x14ac:dyDescent="0.25">
      <c r="B30" t="s">
        <v>70</v>
      </c>
      <c r="C30" t="s">
        <v>3</v>
      </c>
      <c r="D30" t="s">
        <v>56</v>
      </c>
      <c r="E30">
        <v>5.7200000000000003E-4</v>
      </c>
      <c r="F30">
        <v>8.5599999999999999E-3</v>
      </c>
      <c r="G30">
        <v>2.3800000000000002E-2</v>
      </c>
      <c r="H30">
        <v>3.7900000000000003E-2</v>
      </c>
      <c r="I30">
        <v>5.6599999999999998E-2</v>
      </c>
      <c r="J30">
        <v>8.3099999999999993E-2</v>
      </c>
      <c r="K30">
        <v>0.11799999999999999</v>
      </c>
      <c r="L30" t="s">
        <v>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7E20-2EFD-44E3-AA39-8F8C20C329E2}">
  <dimension ref="A1:M32"/>
  <sheetViews>
    <sheetView workbookViewId="0">
      <selection activeCell="A2" sqref="A2"/>
    </sheetView>
  </sheetViews>
  <sheetFormatPr defaultRowHeight="15" x14ac:dyDescent="0.25"/>
  <sheetData>
    <row r="1" spans="1:1" ht="15.75" x14ac:dyDescent="0.25">
      <c r="A1" s="10" t="s">
        <v>1237</v>
      </c>
    </row>
    <row r="26" spans="2:13" x14ac:dyDescent="0.25">
      <c r="B26" t="s">
        <v>0</v>
      </c>
      <c r="C26" t="s">
        <v>1</v>
      </c>
      <c r="D26" t="s">
        <v>20</v>
      </c>
      <c r="E26">
        <v>2015</v>
      </c>
      <c r="F26">
        <v>2020</v>
      </c>
      <c r="G26">
        <v>2025</v>
      </c>
      <c r="H26">
        <v>2030</v>
      </c>
      <c r="I26">
        <v>2035</v>
      </c>
      <c r="J26">
        <v>2040</v>
      </c>
      <c r="K26">
        <v>2045</v>
      </c>
      <c r="L26">
        <v>2050</v>
      </c>
      <c r="M26" t="s">
        <v>2</v>
      </c>
    </row>
    <row r="27" spans="2:13" x14ac:dyDescent="0.25">
      <c r="B27" t="s">
        <v>70</v>
      </c>
      <c r="C27" t="s">
        <v>3</v>
      </c>
      <c r="D27" t="s">
        <v>133</v>
      </c>
      <c r="E27">
        <v>8.8800000000000008</v>
      </c>
      <c r="F27">
        <v>9.09</v>
      </c>
      <c r="G27">
        <v>9.3800000000000008</v>
      </c>
      <c r="H27">
        <v>9.56</v>
      </c>
      <c r="I27">
        <v>9.67</v>
      </c>
      <c r="J27">
        <v>9.93</v>
      </c>
      <c r="K27">
        <v>10.1</v>
      </c>
      <c r="L27">
        <v>10.4</v>
      </c>
      <c r="M27" t="s">
        <v>7</v>
      </c>
    </row>
    <row r="28" spans="2:13" x14ac:dyDescent="0.25">
      <c r="B28" t="s">
        <v>70</v>
      </c>
      <c r="C28" t="s">
        <v>3</v>
      </c>
      <c r="D28" t="s">
        <v>25</v>
      </c>
      <c r="E28">
        <v>20.399999999999999</v>
      </c>
      <c r="F28">
        <v>21</v>
      </c>
      <c r="G28">
        <v>22.2</v>
      </c>
      <c r="H28">
        <v>23.4</v>
      </c>
      <c r="I28">
        <v>24.4</v>
      </c>
      <c r="J28">
        <v>25.4</v>
      </c>
      <c r="K28">
        <v>26.4</v>
      </c>
      <c r="L28">
        <v>27.3</v>
      </c>
      <c r="M28" t="s">
        <v>7</v>
      </c>
    </row>
    <row r="29" spans="2:13" x14ac:dyDescent="0.25">
      <c r="B29" t="s">
        <v>70</v>
      </c>
      <c r="C29" t="s">
        <v>3</v>
      </c>
      <c r="D29" t="s">
        <v>26</v>
      </c>
      <c r="E29">
        <v>10.8</v>
      </c>
      <c r="F29">
        <v>10.8</v>
      </c>
      <c r="G29">
        <v>10.7</v>
      </c>
      <c r="H29">
        <v>10.6</v>
      </c>
      <c r="I29">
        <v>10.5</v>
      </c>
      <c r="J29">
        <v>10.5</v>
      </c>
      <c r="K29">
        <v>10.5</v>
      </c>
      <c r="L29">
        <v>10.6</v>
      </c>
      <c r="M29" t="s">
        <v>7</v>
      </c>
    </row>
    <row r="30" spans="2:13" x14ac:dyDescent="0.25">
      <c r="B30" t="s">
        <v>70</v>
      </c>
      <c r="C30" t="s">
        <v>3</v>
      </c>
      <c r="D30" t="s">
        <v>27</v>
      </c>
      <c r="E30">
        <v>5.53</v>
      </c>
      <c r="F30">
        <v>5.79</v>
      </c>
      <c r="G30">
        <v>6.02</v>
      </c>
      <c r="H30">
        <v>6.14</v>
      </c>
      <c r="I30">
        <v>6.16</v>
      </c>
      <c r="J30">
        <v>6.43</v>
      </c>
      <c r="K30">
        <v>6.72</v>
      </c>
      <c r="L30">
        <v>6.97</v>
      </c>
      <c r="M30" t="s">
        <v>7</v>
      </c>
    </row>
    <row r="31" spans="2:13" x14ac:dyDescent="0.25">
      <c r="B31" t="s">
        <v>70</v>
      </c>
      <c r="C31" t="s">
        <v>3</v>
      </c>
      <c r="D31" t="s">
        <v>28</v>
      </c>
      <c r="E31">
        <v>7.67</v>
      </c>
      <c r="F31">
        <v>8.0299999999999994</v>
      </c>
      <c r="G31">
        <v>8.14</v>
      </c>
      <c r="H31">
        <v>7.82</v>
      </c>
      <c r="I31">
        <v>7.42</v>
      </c>
      <c r="J31">
        <v>7.21</v>
      </c>
      <c r="K31">
        <v>6.88</v>
      </c>
      <c r="L31">
        <v>6.69</v>
      </c>
      <c r="M31" t="s">
        <v>7</v>
      </c>
    </row>
    <row r="32" spans="2:13" x14ac:dyDescent="0.25">
      <c r="B32" t="s">
        <v>70</v>
      </c>
      <c r="C32" t="s">
        <v>3</v>
      </c>
      <c r="D32" t="s">
        <v>29</v>
      </c>
      <c r="E32">
        <v>14.3</v>
      </c>
      <c r="F32">
        <v>13.1</v>
      </c>
      <c r="G32">
        <v>11.4</v>
      </c>
      <c r="H32">
        <v>10.199999999999999</v>
      </c>
      <c r="I32">
        <v>9.64</v>
      </c>
      <c r="J32">
        <v>9.49</v>
      </c>
      <c r="K32">
        <v>9.57</v>
      </c>
      <c r="L32">
        <v>9.82</v>
      </c>
      <c r="M32" t="s">
        <v>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Readme</vt:lpstr>
      <vt:lpstr>Glossary</vt:lpstr>
      <vt:lpstr>Queries</vt:lpstr>
      <vt:lpstr>1.7</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2.45</vt:lpstr>
      <vt:lpstr>2.46</vt:lpstr>
      <vt:lpstr>2.47</vt:lpstr>
      <vt:lpstr>2.48</vt:lpstr>
      <vt:lpstr>2.49</vt:lpstr>
      <vt:lpstr>2.50</vt:lpstr>
      <vt:lpstr>T2.2</vt:lpstr>
      <vt:lpstr>T2.3</vt:lpstr>
      <vt:lpstr>T2.4-T2.7</vt:lpstr>
      <vt:lpstr>T2.8-T2.12</vt:lpstr>
      <vt:lpstr>T2.14</vt:lpstr>
      <vt:lpstr>T3.2</vt:lpstr>
      <vt:lpstr>T3.11-T3.12</vt:lpstr>
      <vt:lpstr>T3.13</vt:lpstr>
      <vt:lpstr>T3.14</vt:lpstr>
      <vt:lpstr>T3.15</vt:lpstr>
      <vt:lpstr>T3.16</vt:lpstr>
      <vt:lpstr>T3.17</vt:lpstr>
      <vt:lpstr>T4.4</vt:lpstr>
      <vt:lpstr>T4.5</vt:lpstr>
      <vt:lpstr>T5.2</vt:lpstr>
      <vt:lpstr>T5.4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Loughlin</dc:creator>
  <cp:lastModifiedBy>DHL</cp:lastModifiedBy>
  <dcterms:created xsi:type="dcterms:W3CDTF">2023-04-24T22:38:04Z</dcterms:created>
  <dcterms:modified xsi:type="dcterms:W3CDTF">2023-05-18T10:12:15Z</dcterms:modified>
</cp:coreProperties>
</file>