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66925"/>
  <mc:AlternateContent xmlns:mc="http://schemas.openxmlformats.org/markup-compatibility/2006">
    <mc:Choice Requires="x15">
      <x15ac:absPath xmlns:x15ac="http://schemas.microsoft.com/office/spreadsheetml/2010/11/ac" url="https://usepa.sharepoint.com/sites/PradeepsPC/Shared Documents/General/ASPIRE/Data (MASTER)/Manuscript preparation/"/>
    </mc:Choice>
  </mc:AlternateContent>
  <xr:revisionPtr revIDLastSave="0" documentId="8_{C26272A4-7F31-447F-B008-D2111BFCB62D}" xr6:coauthVersionLast="47" xr6:coauthVersionMax="47" xr10:uidLastSave="{00000000-0000-0000-0000-000000000000}"/>
  <bookViews>
    <workbookView xWindow="-18864" yWindow="1836" windowWidth="17280" windowHeight="8880" tabRatio="778" firstSheet="8" activeTab="8" xr2:uid="{EAB9F9AB-9B0F-44FD-AA9F-1B812B64BE70}"/>
  </bookViews>
  <sheets>
    <sheet name="ReadMe" sheetId="8" r:id="rId1"/>
    <sheet name="Data dictionary" sheetId="12" r:id="rId2"/>
    <sheet name="Table 1" sheetId="1" r:id="rId3"/>
    <sheet name="Table 2" sheetId="2" r:id="rId4"/>
    <sheet name="Figure 2" sheetId="6" r:id="rId5"/>
    <sheet name="Figure 3" sheetId="10" r:id="rId6"/>
    <sheet name="Figure 4" sheetId="5" r:id="rId7"/>
    <sheet name="Table S1" sheetId="7" r:id="rId8"/>
    <sheet name="Table S2"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32" i="1"/>
  <c r="E33" i="1"/>
  <c r="E34" i="1"/>
  <c r="E31" i="1"/>
  <c r="E28" i="1"/>
  <c r="E29" i="1"/>
  <c r="E27" i="1"/>
  <c r="E24" i="1"/>
  <c r="E25" i="1"/>
  <c r="E23" i="1"/>
  <c r="E21" i="1"/>
  <c r="E10" i="1"/>
  <c r="E11" i="1"/>
  <c r="E12" i="1"/>
  <c r="E13" i="1"/>
  <c r="E9" i="1"/>
  <c r="E15" i="1"/>
  <c r="E5" i="1"/>
  <c r="C32" i="1"/>
  <c r="C33" i="1"/>
  <c r="C34" i="1"/>
  <c r="C31" i="1"/>
  <c r="C28" i="1"/>
  <c r="C29" i="1"/>
  <c r="C27" i="1"/>
  <c r="C24" i="1"/>
  <c r="C25" i="1"/>
  <c r="C23" i="1"/>
  <c r="C21" i="1"/>
  <c r="C20" i="1"/>
  <c r="C17" i="1"/>
  <c r="C15" i="1"/>
  <c r="C10" i="1"/>
  <c r="C11" i="1"/>
  <c r="C12" i="1"/>
  <c r="C13" i="1"/>
  <c r="C9" i="1"/>
  <c r="C6" i="1"/>
  <c r="E7" i="1" l="1"/>
  <c r="C7" i="1"/>
  <c r="E4" i="1"/>
  <c r="E6" i="1"/>
  <c r="C4" i="1"/>
  <c r="C5" i="1"/>
  <c r="E18" i="1"/>
  <c r="E17" i="1"/>
  <c r="E16" i="1"/>
  <c r="C16" i="1"/>
  <c r="C18" i="1"/>
  <c r="AC18" i="7"/>
  <c r="AD18" i="7" s="1"/>
  <c r="AC19" i="7"/>
  <c r="AD19" i="7" s="1"/>
  <c r="AC20" i="7"/>
  <c r="AD20" i="7" s="1"/>
  <c r="AC21" i="7"/>
  <c r="AD21" i="7" s="1"/>
  <c r="AC22" i="7"/>
  <c r="AD22" i="7" s="1"/>
  <c r="AC23" i="7"/>
  <c r="AD23" i="7" s="1"/>
  <c r="AC24" i="7"/>
  <c r="AD24" i="7" s="1"/>
  <c r="AC25" i="7"/>
  <c r="AD25" i="7" s="1"/>
  <c r="AC26" i="7"/>
  <c r="AD26" i="7"/>
  <c r="AC27" i="7"/>
  <c r="AD27" i="7" s="1"/>
  <c r="AC17" i="7"/>
  <c r="AD17" i="7" s="1"/>
  <c r="Y18" i="7"/>
  <c r="Z18" i="7" s="1"/>
  <c r="Y19" i="7"/>
  <c r="Z19" i="7" s="1"/>
  <c r="Y20" i="7"/>
  <c r="Z20" i="7" s="1"/>
  <c r="Y21" i="7"/>
  <c r="Z21" i="7" s="1"/>
  <c r="Y22" i="7"/>
  <c r="Z22" i="7" s="1"/>
  <c r="Y23" i="7"/>
  <c r="Z23" i="7" s="1"/>
  <c r="Y24" i="7"/>
  <c r="Z24" i="7" s="1"/>
  <c r="Y25" i="7"/>
  <c r="Z25" i="7" s="1"/>
  <c r="Y26" i="7"/>
  <c r="Z26" i="7" s="1"/>
  <c r="Y27" i="7"/>
  <c r="Z27" i="7" s="1"/>
  <c r="Y17" i="7"/>
  <c r="Z17" i="7" s="1"/>
  <c r="V18" i="7"/>
  <c r="W18" i="7"/>
  <c r="V19" i="7"/>
  <c r="W19" i="7" s="1"/>
  <c r="V20" i="7"/>
  <c r="W20" i="7" s="1"/>
  <c r="V21" i="7"/>
  <c r="W21" i="7"/>
  <c r="V22" i="7"/>
  <c r="W22" i="7" s="1"/>
  <c r="V23" i="7"/>
  <c r="W23" i="7"/>
  <c r="V24" i="7"/>
  <c r="W24" i="7" s="1"/>
  <c r="V25" i="7"/>
  <c r="W25" i="7"/>
  <c r="V26" i="7"/>
  <c r="W26" i="7" s="1"/>
  <c r="V27" i="7"/>
  <c r="W27" i="7" s="1"/>
  <c r="V17" i="7"/>
  <c r="W17" i="7" s="1"/>
  <c r="AC5" i="7"/>
  <c r="AD5" i="7" s="1"/>
  <c r="AC6" i="7"/>
  <c r="AD6" i="7" s="1"/>
  <c r="AC7" i="7"/>
  <c r="AD7" i="7" s="1"/>
  <c r="AC8" i="7"/>
  <c r="AD8" i="7" s="1"/>
  <c r="AC9" i="7"/>
  <c r="AD9" i="7" s="1"/>
  <c r="AC4" i="7"/>
  <c r="AD4" i="7" s="1"/>
  <c r="Y5" i="7"/>
  <c r="Z5" i="7" s="1"/>
  <c r="Y6" i="7"/>
  <c r="Z6" i="7" s="1"/>
  <c r="Y7" i="7"/>
  <c r="Z7" i="7" s="1"/>
  <c r="Y8" i="7"/>
  <c r="Z8" i="7" s="1"/>
  <c r="Y9" i="7"/>
  <c r="Z9" i="7" s="1"/>
  <c r="Y4" i="7"/>
  <c r="Z4" i="7" s="1"/>
  <c r="W5" i="7"/>
  <c r="V5" i="7"/>
  <c r="V6" i="7"/>
  <c r="W6" i="7" s="1"/>
  <c r="V7" i="7"/>
  <c r="W7" i="7" s="1"/>
  <c r="V8" i="7"/>
  <c r="W8" i="7" s="1"/>
  <c r="V9" i="7"/>
  <c r="W9" i="7" s="1"/>
  <c r="V4" i="7"/>
  <c r="W4" i="7" s="1"/>
</calcChain>
</file>

<file path=xl/sharedStrings.xml><?xml version="1.0" encoding="utf-8"?>
<sst xmlns="http://schemas.openxmlformats.org/spreadsheetml/2006/main" count="699" uniqueCount="383">
  <si>
    <t>This file provides the data used to generate the tables and figures in the manuscript: "Impact of Do-It-Yourself Air Cleaner on Residential PM2.5 in a Smoke-Impacted Community"</t>
  </si>
  <si>
    <t>A complete description of how the data was acquired and analyzed is described in the manuscript. Descriptions of each data column and units are provided in the data dictionary tab.</t>
  </si>
  <si>
    <t>Acronym or Parameter</t>
  </si>
  <si>
    <t>Definition</t>
  </si>
  <si>
    <t>Units</t>
  </si>
  <si>
    <r>
      <t>PM</t>
    </r>
    <r>
      <rPr>
        <vertAlign val="subscript"/>
        <sz val="11"/>
        <color theme="1"/>
        <rFont val="Calibri"/>
        <family val="2"/>
        <scheme val="minor"/>
      </rPr>
      <t>2.5</t>
    </r>
  </si>
  <si>
    <r>
      <t xml:space="preserve">Airborne particulate matter with aerodynamic diameter </t>
    </r>
    <r>
      <rPr>
        <sz val="11"/>
        <color theme="1"/>
        <rFont val="Calibri"/>
        <family val="2"/>
      </rPr>
      <t xml:space="preserve">≤2.5 </t>
    </r>
    <r>
      <rPr>
        <sz val="11"/>
        <color theme="1"/>
        <rFont val="Calibri"/>
        <family val="2"/>
        <scheme val="minor"/>
      </rPr>
      <t>µm</t>
    </r>
  </si>
  <si>
    <r>
      <t>µg/m</t>
    </r>
    <r>
      <rPr>
        <vertAlign val="superscript"/>
        <sz val="11"/>
        <color theme="1"/>
        <rFont val="Calibri"/>
        <family val="2"/>
        <scheme val="minor"/>
      </rPr>
      <t>3</t>
    </r>
  </si>
  <si>
    <r>
      <t>PM</t>
    </r>
    <r>
      <rPr>
        <vertAlign val="subscript"/>
        <sz val="11"/>
        <color theme="1"/>
        <rFont val="Calibri"/>
        <family val="2"/>
        <scheme val="minor"/>
      </rPr>
      <t>2.5-IN</t>
    </r>
  </si>
  <si>
    <r>
      <t>All indoor PM</t>
    </r>
    <r>
      <rPr>
        <vertAlign val="subscript"/>
        <sz val="11"/>
        <color theme="1"/>
        <rFont val="Calibri"/>
        <family val="2"/>
        <scheme val="minor"/>
      </rPr>
      <t>2.5</t>
    </r>
  </si>
  <si>
    <r>
      <rPr>
        <sz val="11"/>
        <color theme="1"/>
        <rFont val="Calibri"/>
        <family val="2"/>
        <scheme val="minor"/>
      </rPr>
      <t>PM</t>
    </r>
    <r>
      <rPr>
        <vertAlign val="subscript"/>
        <sz val="11"/>
        <color theme="1"/>
        <rFont val="Calibri"/>
        <family val="2"/>
        <scheme val="minor"/>
      </rPr>
      <t>2.5-INFILT</t>
    </r>
  </si>
  <si>
    <r>
      <t>Indoor PM</t>
    </r>
    <r>
      <rPr>
        <vertAlign val="subscript"/>
        <sz val="11"/>
        <color theme="1"/>
        <rFont val="Calibri"/>
        <family val="2"/>
        <scheme val="minor"/>
      </rPr>
      <t xml:space="preserve">2.5 </t>
    </r>
    <r>
      <rPr>
        <sz val="11"/>
        <color theme="1"/>
        <rFont val="Calibri"/>
        <family val="2"/>
        <scheme val="minor"/>
      </rPr>
      <t>that is due to infiltration of outdoor PM</t>
    </r>
    <r>
      <rPr>
        <vertAlign val="subscript"/>
        <sz val="11"/>
        <color theme="1"/>
        <rFont val="Calibri"/>
        <family val="2"/>
        <scheme val="minor"/>
      </rPr>
      <t xml:space="preserve">2.5 </t>
    </r>
    <r>
      <rPr>
        <sz val="11"/>
        <color theme="1"/>
        <rFont val="Calibri"/>
        <family val="2"/>
        <scheme val="minor"/>
      </rPr>
      <t>through doors, windows, or poor seals in a building</t>
    </r>
  </si>
  <si>
    <r>
      <rPr>
        <sz val="11"/>
        <color theme="1"/>
        <rFont val="Calibri"/>
        <family val="2"/>
        <scheme val="minor"/>
      </rPr>
      <t>PM</t>
    </r>
    <r>
      <rPr>
        <vertAlign val="subscript"/>
        <sz val="11"/>
        <color theme="1"/>
        <rFont val="Calibri"/>
        <family val="2"/>
        <scheme val="minor"/>
      </rPr>
      <t>2.5-INGEN</t>
    </r>
  </si>
  <si>
    <r>
      <t>Indoor PM</t>
    </r>
    <r>
      <rPr>
        <vertAlign val="subscript"/>
        <sz val="11"/>
        <color theme="1"/>
        <rFont val="Calibri"/>
        <family val="2"/>
        <scheme val="minor"/>
      </rPr>
      <t>2.5</t>
    </r>
    <r>
      <rPr>
        <sz val="11"/>
        <color theme="1"/>
        <rFont val="Calibri"/>
        <family val="2"/>
        <scheme val="minor"/>
      </rPr>
      <t xml:space="preserve"> that is potentially generated by indoor sources, as identified by the empirical algorithm developed for this work</t>
    </r>
  </si>
  <si>
    <r>
      <t>PM</t>
    </r>
    <r>
      <rPr>
        <vertAlign val="subscript"/>
        <sz val="11"/>
        <color theme="1"/>
        <rFont val="Calibri"/>
        <family val="2"/>
        <scheme val="minor"/>
      </rPr>
      <t>2.5-OUT</t>
    </r>
  </si>
  <si>
    <r>
      <t>Outdoor PM</t>
    </r>
    <r>
      <rPr>
        <vertAlign val="subscript"/>
        <sz val="11"/>
        <color theme="1"/>
        <rFont val="Calibri"/>
        <family val="2"/>
        <scheme val="minor"/>
      </rPr>
      <t>2.5</t>
    </r>
  </si>
  <si>
    <r>
      <t>CO</t>
    </r>
    <r>
      <rPr>
        <vertAlign val="subscript"/>
        <sz val="11"/>
        <color theme="1"/>
        <rFont val="Calibri"/>
        <family val="2"/>
        <scheme val="minor"/>
      </rPr>
      <t>2</t>
    </r>
  </si>
  <si>
    <t>Carbon dioxide concentration, only measured indoors and only during the wood stove study</t>
  </si>
  <si>
    <t>ppm</t>
  </si>
  <si>
    <t>DIY</t>
  </si>
  <si>
    <t>"Do-it-yourself"</t>
  </si>
  <si>
    <t>N/A</t>
  </si>
  <si>
    <t>PAC</t>
  </si>
  <si>
    <t>Portable air cleaner</t>
  </si>
  <si>
    <t>IR</t>
  </si>
  <si>
    <r>
      <t>Infiltration ratio (PM</t>
    </r>
    <r>
      <rPr>
        <vertAlign val="subscript"/>
        <sz val="11"/>
        <color theme="1"/>
        <rFont val="Calibri"/>
        <family val="2"/>
        <scheme val="minor"/>
      </rPr>
      <t>2.5-INFILT</t>
    </r>
    <r>
      <rPr>
        <sz val="11"/>
        <color theme="1"/>
        <rFont val="Calibri"/>
        <family val="2"/>
        <scheme val="minor"/>
      </rPr>
      <t>/PM</t>
    </r>
    <r>
      <rPr>
        <vertAlign val="subscript"/>
        <sz val="11"/>
        <color theme="1"/>
        <rFont val="Calibri"/>
        <family val="2"/>
        <scheme val="minor"/>
      </rPr>
      <t>2.5-OUT</t>
    </r>
    <r>
      <rPr>
        <sz val="11"/>
        <color theme="1"/>
        <rFont val="Calibri"/>
        <family val="2"/>
        <scheme val="minor"/>
      </rPr>
      <t>)</t>
    </r>
  </si>
  <si>
    <r>
      <t>T</t>
    </r>
    <r>
      <rPr>
        <vertAlign val="subscript"/>
        <sz val="11"/>
        <color theme="1"/>
        <rFont val="Calibri"/>
        <family val="2"/>
        <scheme val="minor"/>
      </rPr>
      <t>out</t>
    </r>
  </si>
  <si>
    <t>Outdoor temperature</t>
  </si>
  <si>
    <t>°F</t>
  </si>
  <si>
    <t>CADR</t>
  </si>
  <si>
    <t>Clean air delivery rate</t>
  </si>
  <si>
    <r>
      <t>ft</t>
    </r>
    <r>
      <rPr>
        <vertAlign val="superscript"/>
        <sz val="11"/>
        <color theme="1"/>
        <rFont val="Calibri"/>
        <family val="2"/>
        <scheme val="minor"/>
      </rPr>
      <t>3</t>
    </r>
    <r>
      <rPr>
        <sz val="11"/>
        <color theme="1"/>
        <rFont val="Calibri"/>
        <family val="2"/>
        <scheme val="minor"/>
      </rPr>
      <t>/min</t>
    </r>
  </si>
  <si>
    <t>HEPA</t>
  </si>
  <si>
    <t>"High efficiency particulate air" filter; pleated mechanical air filter</t>
  </si>
  <si>
    <t>MERV13</t>
  </si>
  <si>
    <t>"Minimum efficiency reporting value" rating of 13</t>
  </si>
  <si>
    <t>HVAC</t>
  </si>
  <si>
    <t>Heating, ventilation, and air conditioning</t>
  </si>
  <si>
    <t>AQI</t>
  </si>
  <si>
    <t>Air Quality Index, as defined by the U.S. EPA for particle pollution</t>
  </si>
  <si>
    <t>CI</t>
  </si>
  <si>
    <t>Confidence interval</t>
  </si>
  <si>
    <t>Variable</t>
  </si>
  <si>
    <t>SD</t>
  </si>
  <si>
    <t>Standard deviation</t>
  </si>
  <si>
    <t>Q1</t>
  </si>
  <si>
    <t>25th percentile of a distribution</t>
  </si>
  <si>
    <t>Q3</t>
  </si>
  <si>
    <t>75th percentile of a distribution</t>
  </si>
  <si>
    <t>PAH</t>
  </si>
  <si>
    <t>Polyaromatic hydrocarbons</t>
  </si>
  <si>
    <t>VOC</t>
  </si>
  <si>
    <t>Volatile organic compounds</t>
  </si>
  <si>
    <t>COPD</t>
  </si>
  <si>
    <t>Chronic obstructive pulmonary disease</t>
  </si>
  <si>
    <t>EPA</t>
  </si>
  <si>
    <t>U.S. Environmental Protection Agency</t>
  </si>
  <si>
    <t>DIY air cleaner</t>
  </si>
  <si>
    <t>"Do-it-yourself" portable air cleaner: 20" × 20" MERV13 1" thick electrostatic filter attached behind 20" × 20" box fan</t>
  </si>
  <si>
    <t>Commercial air cleaner</t>
  </si>
  <si>
    <t>Commercially available, lower-cost air cleaner with HEPA filtration</t>
  </si>
  <si>
    <t>Display or 'Air Quality Display'</t>
  </si>
  <si>
    <t>Laser Egg (Kaiterra, Inc.), air pollution monitor that displays real-time, uncalibrated indoor PM2.5, PM counts, AQI, and smoke and health information</t>
  </si>
  <si>
    <t>Wildfire study</t>
  </si>
  <si>
    <t>Measurements conducted in Sept-Oct 2021, a period typically impacted by wildland fire smoke</t>
  </si>
  <si>
    <t>Wood stove study</t>
  </si>
  <si>
    <t>Measurements conducted in Jan-Mar 2022, a wintertime period with prevalent wood stove use for residential heating</t>
  </si>
  <si>
    <t>Phase or Study phase</t>
  </si>
  <si>
    <t>Distinct period within each study characterized by no air cleaner intervention, the use of air cleaners, or the use of an air quality display</t>
  </si>
  <si>
    <t>Initial phase</t>
  </si>
  <si>
    <t>First phase of each study where no air cleaners were provided by the study personnel to the participating households</t>
  </si>
  <si>
    <t>PAC intervention</t>
  </si>
  <si>
    <t>Provision of one or both type of air cleaners to participants as part of the study</t>
  </si>
  <si>
    <t>Intervention phase</t>
  </si>
  <si>
    <t>Phases of measurements where participants are instructed to operate study-provided air cleaners or air quality display; any non-Initial phase</t>
  </si>
  <si>
    <t>PAC use or PAC usage</t>
  </si>
  <si>
    <t>Duration that an air cleaner was operated, pooled across homes and study phases</t>
  </si>
  <si>
    <t>Hours per day per phase</t>
  </si>
  <si>
    <t>Building characteristics</t>
  </si>
  <si>
    <t>Structural features of a building such as presence of HVAC system, size, year built, etc.</t>
  </si>
  <si>
    <t>Primary heating</t>
  </si>
  <si>
    <t>Main heating fuel or equipment (as defined by the U.S. Energy Information Administration)</t>
  </si>
  <si>
    <t>Other heaters</t>
  </si>
  <si>
    <t>Secondary heating fuel or equipment (as defined by the U.S. Energy Information Administration)</t>
  </si>
  <si>
    <t>Primary cooling</t>
  </si>
  <si>
    <t>Main type of air conditioning equipment (as defined by the U.S. Energy Information Administration)</t>
  </si>
  <si>
    <t>Other cooling</t>
  </si>
  <si>
    <t>Secondary type of air conditioning equipment (as defined by the U.S. Energy Information Administration)</t>
  </si>
  <si>
    <t>Door open</t>
  </si>
  <si>
    <t>Duration that the main door to a residence was open, pooled across homes and study phases</t>
  </si>
  <si>
    <t>Natural ventilation</t>
  </si>
  <si>
    <t>Air flow through open windows or doors in a building due to wind or chimney effect</t>
  </si>
  <si>
    <t>Infiltration</t>
  </si>
  <si>
    <t>Wind- or chimney effect-driven leakage of outdoor air into a building through windows, doors, or leaks in the building envelope</t>
  </si>
  <si>
    <t>Indoor generation event</t>
  </si>
  <si>
    <r>
      <t>Singular or multiple overlapping indoor activities (cooking, wood stove use, vacuuming, etc.) resulting in a spike in indoor PM</t>
    </r>
    <r>
      <rPr>
        <vertAlign val="subscript"/>
        <sz val="11"/>
        <color theme="1"/>
        <rFont val="Calibri"/>
        <family val="2"/>
        <scheme val="minor"/>
      </rPr>
      <t>2.5</t>
    </r>
    <r>
      <rPr>
        <sz val="11"/>
        <color theme="1"/>
        <rFont val="Calibri"/>
        <family val="2"/>
        <scheme val="minor"/>
      </rPr>
      <t xml:space="preserve"> concentrations</t>
    </r>
  </si>
  <si>
    <t>Peak concentration</t>
  </si>
  <si>
    <r>
      <t>Maximum PM</t>
    </r>
    <r>
      <rPr>
        <vertAlign val="subscript"/>
        <sz val="11"/>
        <color theme="1"/>
        <rFont val="Calibri"/>
        <family val="2"/>
        <scheme val="minor"/>
      </rPr>
      <t>2.5</t>
    </r>
    <r>
      <rPr>
        <sz val="11"/>
        <color theme="1"/>
        <rFont val="Calibri"/>
        <family val="2"/>
        <scheme val="minor"/>
      </rPr>
      <t xml:space="preserve"> concentration attained due to emissions from a generation event</t>
    </r>
  </si>
  <si>
    <t>Rate of decay</t>
  </si>
  <si>
    <r>
      <t>Speed at which peak PM</t>
    </r>
    <r>
      <rPr>
        <vertAlign val="subscript"/>
        <sz val="11"/>
        <color theme="1"/>
        <rFont val="Calibri"/>
        <family val="2"/>
        <scheme val="minor"/>
      </rPr>
      <t>2.5</t>
    </r>
    <r>
      <rPr>
        <sz val="11"/>
        <color theme="1"/>
        <rFont val="Calibri"/>
        <family val="2"/>
        <scheme val="minor"/>
      </rPr>
      <t xml:space="preserve"> returns to baseline level; in this study, typically refers to decline in PM</t>
    </r>
    <r>
      <rPr>
        <vertAlign val="subscript"/>
        <sz val="11"/>
        <color theme="1"/>
        <rFont val="Calibri"/>
        <family val="2"/>
        <scheme val="minor"/>
      </rPr>
      <t>2.5-IN</t>
    </r>
    <r>
      <rPr>
        <sz val="11"/>
        <color theme="1"/>
        <rFont val="Calibri"/>
        <family val="2"/>
        <scheme val="minor"/>
      </rPr>
      <t xml:space="preserve"> following an indoor generation event</t>
    </r>
  </si>
  <si>
    <r>
      <t>min</t>
    </r>
    <r>
      <rPr>
        <vertAlign val="superscript"/>
        <sz val="11"/>
        <color theme="1"/>
        <rFont val="Calibri"/>
        <family val="2"/>
        <scheme val="minor"/>
      </rPr>
      <t>-1</t>
    </r>
  </si>
  <si>
    <t>Time resolution</t>
  </si>
  <si>
    <t>Time interval at which a parameter is measured (e.g., the PurpleAir sensors measure at a 2-min resolution)</t>
  </si>
  <si>
    <t>min or s</t>
  </si>
  <si>
    <t>Collocation</t>
  </si>
  <si>
    <t>Operation of two or more sensors at the same time and location; used in this study to measure multiple parameters with minimal spatial disparity</t>
  </si>
  <si>
    <t>User behavior</t>
  </si>
  <si>
    <t>Patterns in participants' usage of air cleaners as driven by various barriers and facilitators, some of which are features of the air cleaners</t>
  </si>
  <si>
    <t>Noise level</t>
  </si>
  <si>
    <t>Noise level generated by air cleaners, and unless specified otherwise, refers to study participants' perception of noisiness</t>
  </si>
  <si>
    <t>Cooling effect</t>
  </si>
  <si>
    <t>Convective cooling effects of the air cleaners' fans, as perceived by the study participants</t>
  </si>
  <si>
    <r>
      <t xml:space="preserve">Table 1. </t>
    </r>
    <r>
      <rPr>
        <sz val="11"/>
        <color theme="1"/>
        <rFont val="Calibri"/>
        <family val="2"/>
        <scheme val="minor"/>
      </rPr>
      <t>Residential characteristics</t>
    </r>
    <r>
      <rPr>
        <vertAlign val="superscript"/>
        <sz val="11"/>
        <color theme="1"/>
        <rFont val="Calibri"/>
        <family val="2"/>
        <scheme val="minor"/>
      </rPr>
      <t>a</t>
    </r>
  </si>
  <si>
    <t>Wildfire study (n = 8 homes)</t>
  </si>
  <si>
    <t>Wood stove study (n=11 homes)</t>
  </si>
  <si>
    <r>
      <t>Volume of room where PAC was placed (m</t>
    </r>
    <r>
      <rPr>
        <b/>
        <vertAlign val="superscript"/>
        <sz val="11"/>
        <color theme="1"/>
        <rFont val="Calibri"/>
        <family val="2"/>
        <scheme val="minor"/>
      </rPr>
      <t>3</t>
    </r>
    <r>
      <rPr>
        <b/>
        <sz val="11"/>
        <color theme="1"/>
        <rFont val="Calibri"/>
        <family val="2"/>
        <scheme val="minor"/>
      </rPr>
      <t>)</t>
    </r>
  </si>
  <si>
    <t>n</t>
  </si>
  <si>
    <t>%</t>
  </si>
  <si>
    <t>&lt;50</t>
  </si>
  <si>
    <t>50-75</t>
  </si>
  <si>
    <t>75-100</t>
  </si>
  <si>
    <t>100-200</t>
  </si>
  <si>
    <t>Central heating only</t>
  </si>
  <si>
    <t>Wood stove only</t>
  </si>
  <si>
    <t>Wood stove and central heating</t>
  </si>
  <si>
    <t>Wood stove and electric heater</t>
  </si>
  <si>
    <t>Wood stove and kerosene heater</t>
  </si>
  <si>
    <t>Kerosene</t>
  </si>
  <si>
    <t>Electric</t>
  </si>
  <si>
    <t>Wood stove</t>
  </si>
  <si>
    <t>None</t>
  </si>
  <si>
    <t>Window air conditioning unit</t>
  </si>
  <si>
    <t>Central air conditioning</t>
  </si>
  <si>
    <t>Ceiling fan</t>
  </si>
  <si>
    <t>Ceiling fan and box fan</t>
  </si>
  <si>
    <t>Ceiling fan and swamp cooler</t>
  </si>
  <si>
    <r>
      <t>PM</t>
    </r>
    <r>
      <rPr>
        <b/>
        <vertAlign val="subscript"/>
        <sz val="11"/>
        <color theme="1"/>
        <rFont val="Calibri"/>
        <family val="2"/>
        <scheme val="minor"/>
      </rPr>
      <t>2.5</t>
    </r>
    <r>
      <rPr>
        <b/>
        <sz val="11"/>
        <color theme="1"/>
        <rFont val="Calibri"/>
        <family val="2"/>
        <scheme val="minor"/>
      </rPr>
      <t xml:space="preserve"> filter in central ventilation system</t>
    </r>
  </si>
  <si>
    <t>Yes</t>
  </si>
  <si>
    <t>No</t>
  </si>
  <si>
    <t>No central system</t>
  </si>
  <si>
    <r>
      <t>Number of personally-owned PACs</t>
    </r>
    <r>
      <rPr>
        <b/>
        <vertAlign val="superscript"/>
        <sz val="11"/>
        <color theme="1"/>
        <rFont val="Calibri"/>
        <family val="2"/>
        <scheme val="minor"/>
      </rPr>
      <t>b</t>
    </r>
  </si>
  <si>
    <r>
      <t xml:space="preserve">Abbreviations: </t>
    </r>
    <r>
      <rPr>
        <sz val="11"/>
        <color theme="1"/>
        <rFont val="Calibri"/>
        <family val="2"/>
        <scheme val="minor"/>
      </rPr>
      <t>PAC - portable air cleaner, HVAC – heating, ventilation, and air conditioning</t>
    </r>
  </si>
  <si>
    <r>
      <t>a</t>
    </r>
    <r>
      <rPr>
        <sz val="11"/>
        <color theme="1"/>
        <rFont val="Calibri"/>
        <family val="2"/>
        <scheme val="minor"/>
      </rPr>
      <t xml:space="preserve"> Participants recruited from twelve unique homes; of the eight homes evaluated in the wildfire study (Sept-Oct 2021), only one did not participate in the wood stove study (Jan-Mar 2022)</t>
    </r>
  </si>
  <si>
    <r>
      <t>b</t>
    </r>
    <r>
      <rPr>
        <sz val="11"/>
        <color theme="1"/>
        <rFont val="Calibri"/>
        <family val="2"/>
        <scheme val="minor"/>
      </rPr>
      <t xml:space="preserve"> Purchased by self or provided by community organization</t>
    </r>
  </si>
  <si>
    <r>
      <t>Table 2. Daily mean T</t>
    </r>
    <r>
      <rPr>
        <vertAlign val="subscript"/>
        <sz val="11"/>
        <color theme="1"/>
        <rFont val="Calibri"/>
        <family val="2"/>
        <scheme val="minor"/>
      </rPr>
      <t>out</t>
    </r>
    <r>
      <rPr>
        <sz val="11"/>
        <color theme="1"/>
        <rFont val="Calibri"/>
        <family val="2"/>
        <scheme val="minor"/>
      </rPr>
      <t xml:space="preserve"> and PM</t>
    </r>
    <r>
      <rPr>
        <vertAlign val="subscript"/>
        <sz val="11"/>
        <color theme="1"/>
        <rFont val="Calibri"/>
        <family val="2"/>
        <scheme val="minor"/>
      </rPr>
      <t>2.5</t>
    </r>
    <r>
      <rPr>
        <sz val="11"/>
        <color theme="1"/>
        <rFont val="Calibri"/>
        <family val="2"/>
        <scheme val="minor"/>
      </rPr>
      <t xml:space="preserve"> (mean ± SD) pooled across homes by study and phase</t>
    </r>
  </si>
  <si>
    <t>R output</t>
  </si>
  <si>
    <t>Wildfire season</t>
  </si>
  <si>
    <t>Wood smoke season</t>
  </si>
  <si>
    <t>Phase</t>
  </si>
  <si>
    <r>
      <t>Initial (no PAC</t>
    </r>
    <r>
      <rPr>
        <vertAlign val="superscript"/>
        <sz val="11"/>
        <color theme="1"/>
        <rFont val="Calibri"/>
        <family val="2"/>
        <scheme val="minor"/>
      </rPr>
      <t>a</t>
    </r>
    <r>
      <rPr>
        <sz val="11"/>
        <color theme="1"/>
        <rFont val="Calibri"/>
        <family val="2"/>
        <scheme val="minor"/>
      </rPr>
      <t>)</t>
    </r>
  </si>
  <si>
    <t>Commercial</t>
  </si>
  <si>
    <r>
      <t>Sensor Display</t>
    </r>
    <r>
      <rPr>
        <vertAlign val="superscript"/>
        <sz val="11"/>
        <color theme="1"/>
        <rFont val="Calibri"/>
        <family val="2"/>
        <scheme val="minor"/>
      </rPr>
      <t>b</t>
    </r>
  </si>
  <si>
    <t>Baseline</t>
  </si>
  <si>
    <t>Sensor</t>
  </si>
  <si>
    <r>
      <t>Days of measurement</t>
    </r>
    <r>
      <rPr>
        <vertAlign val="superscript"/>
        <sz val="11"/>
        <color theme="1"/>
        <rFont val="Calibri"/>
        <family val="2"/>
        <scheme val="minor"/>
      </rPr>
      <t>c</t>
    </r>
  </si>
  <si>
    <t>10 ± 1</t>
  </si>
  <si>
    <t>13 ± 0.5</t>
  </si>
  <si>
    <t>7 ± 0.1</t>
  </si>
  <si>
    <t>5 ± 0.5</t>
  </si>
  <si>
    <t>14 ± 1</t>
  </si>
  <si>
    <t>14 ± 0.5</t>
  </si>
  <si>
    <t>14 ± 0.4</t>
  </si>
  <si>
    <t>14 ± 0.1</t>
  </si>
  <si>
    <t>T_out</t>
  </si>
  <si>
    <r>
      <t>T</t>
    </r>
    <r>
      <rPr>
        <vertAlign val="subscript"/>
        <sz val="11"/>
        <color theme="1"/>
        <rFont val="Calibri"/>
        <family val="2"/>
        <scheme val="minor"/>
      </rPr>
      <t>OUT</t>
    </r>
    <r>
      <rPr>
        <sz val="11"/>
        <color theme="1"/>
        <rFont val="Calibri"/>
        <family val="2"/>
        <scheme val="minor"/>
      </rPr>
      <t xml:space="preserve"> (</t>
    </r>
    <r>
      <rPr>
        <sz val="11"/>
        <color theme="1"/>
        <rFont val="Calibri"/>
        <family val="2"/>
      </rPr>
      <t>°F)</t>
    </r>
  </si>
  <si>
    <t>68.6 ± 5.0</t>
  </si>
  <si>
    <t>61.5 ± 6.3</t>
  </si>
  <si>
    <t>59.6 ± 3.6</t>
  </si>
  <si>
    <t>58.4 ± 1.8</t>
  </si>
  <si>
    <t>54.3 ± 6.0</t>
  </si>
  <si>
    <t>52.6 ± 6.9</t>
  </si>
  <si>
    <t>57.7 ± 8.0</t>
  </si>
  <si>
    <t>55.1 ± 10.2</t>
  </si>
  <si>
    <t>T_sd</t>
  </si>
  <si>
    <r>
      <t>PM</t>
    </r>
    <r>
      <rPr>
        <vertAlign val="subscript"/>
        <sz val="11"/>
        <color theme="1"/>
        <rFont val="Calibri"/>
        <family val="2"/>
        <scheme val="minor"/>
      </rPr>
      <t>2.5-OUT</t>
    </r>
    <r>
      <rPr>
        <sz val="11"/>
        <color theme="1"/>
        <rFont val="Calibri"/>
        <family val="2"/>
        <scheme val="minor"/>
      </rPr>
      <t xml:space="preserve"> (µg/m</t>
    </r>
    <r>
      <rPr>
        <vertAlign val="superscript"/>
        <sz val="11"/>
        <color theme="1"/>
        <rFont val="Calibri"/>
        <family val="2"/>
        <scheme val="minor"/>
      </rPr>
      <t>3</t>
    </r>
    <r>
      <rPr>
        <sz val="11"/>
        <color theme="1"/>
        <rFont val="Calibri"/>
        <family val="2"/>
        <scheme val="minor"/>
      </rPr>
      <t>)</t>
    </r>
  </si>
  <si>
    <t>9.1 ± 8.4</t>
  </si>
  <si>
    <t>5.0 ± 1.7</t>
  </si>
  <si>
    <t>5.8 ± 3.1</t>
  </si>
  <si>
    <t>2.1 ± 1.3</t>
  </si>
  <si>
    <t>38.1 ± 24.4</t>
  </si>
  <si>
    <t>60.1 ± 35.3</t>
  </si>
  <si>
    <t>58.5 ± 38.5</t>
  </si>
  <si>
    <t>37.0 ± 27.1</t>
  </si>
  <si>
    <t>Comm.</t>
  </si>
  <si>
    <t>PMout</t>
  </si>
  <si>
    <r>
      <t>PM</t>
    </r>
    <r>
      <rPr>
        <vertAlign val="subscript"/>
        <sz val="11"/>
        <color theme="1"/>
        <rFont val="Calibri"/>
        <family val="2"/>
        <scheme val="minor"/>
      </rPr>
      <t>2.5-IN</t>
    </r>
    <r>
      <rPr>
        <sz val="11"/>
        <color theme="1"/>
        <rFont val="Calibri"/>
        <family val="2"/>
        <scheme val="minor"/>
      </rPr>
      <t xml:space="preserve"> (</t>
    </r>
    <r>
      <rPr>
        <sz val="11"/>
        <color theme="1"/>
        <rFont val="Calibri"/>
        <family val="2"/>
      </rPr>
      <t>µg/m</t>
    </r>
    <r>
      <rPr>
        <vertAlign val="superscript"/>
        <sz val="11"/>
        <color theme="1"/>
        <rFont val="Calibri"/>
        <family val="2"/>
      </rPr>
      <t>3</t>
    </r>
    <r>
      <rPr>
        <sz val="11"/>
        <color theme="1"/>
        <rFont val="Calibri"/>
        <family val="2"/>
      </rPr>
      <t>)</t>
    </r>
  </si>
  <si>
    <t>14.0 ± 13.9</t>
  </si>
  <si>
    <t>10.5 ± 13</t>
  </si>
  <si>
    <t>10.5 ± 8.9</t>
  </si>
  <si>
    <t>10.2 ± 12.6</t>
  </si>
  <si>
    <t>34.1 ± 63.9</t>
  </si>
  <si>
    <t>23.1 ± 17.9</t>
  </si>
  <si>
    <t>22.6 ± 19.7</t>
  </si>
  <si>
    <t>16.0 ± 14.4</t>
  </si>
  <si>
    <t>Display</t>
  </si>
  <si>
    <t>PMout_sd</t>
  </si>
  <si>
    <r>
      <t>PM</t>
    </r>
    <r>
      <rPr>
        <vertAlign val="subscript"/>
        <sz val="11"/>
        <color theme="1"/>
        <rFont val="Calibri"/>
        <family val="2"/>
        <scheme val="minor"/>
      </rPr>
      <t>2.5-INFILT</t>
    </r>
    <r>
      <rPr>
        <sz val="11"/>
        <color theme="1"/>
        <rFont val="Calibri"/>
        <family val="2"/>
        <scheme val="minor"/>
      </rPr>
      <t xml:space="preserve"> (</t>
    </r>
    <r>
      <rPr>
        <sz val="11"/>
        <color theme="1"/>
        <rFont val="Calibri"/>
        <family val="2"/>
      </rPr>
      <t>µg/m</t>
    </r>
    <r>
      <rPr>
        <vertAlign val="superscript"/>
        <sz val="11"/>
        <color theme="1"/>
        <rFont val="Calibri"/>
        <family val="2"/>
      </rPr>
      <t>3</t>
    </r>
    <r>
      <rPr>
        <sz val="11"/>
        <color theme="1"/>
        <rFont val="Calibri"/>
        <family val="2"/>
      </rPr>
      <t>)</t>
    </r>
  </si>
  <si>
    <t>8.2 ± 6.7</t>
  </si>
  <si>
    <t>6.0 ± 4.5</t>
  </si>
  <si>
    <t>5.8 ± 2.9</t>
  </si>
  <si>
    <t>4.5 ± 2.9</t>
  </si>
  <si>
    <t>18.8 ± 20.3</t>
  </si>
  <si>
    <t>16.8 ± 8.5</t>
  </si>
  <si>
    <t>15.7 ± 11.5</t>
  </si>
  <si>
    <t>11.1 ± 7.6</t>
  </si>
  <si>
    <t>PMin_all</t>
  </si>
  <si>
    <r>
      <t>PM</t>
    </r>
    <r>
      <rPr>
        <vertAlign val="subscript"/>
        <sz val="11"/>
        <color theme="1"/>
        <rFont val="Calibri"/>
        <family val="2"/>
        <scheme val="minor"/>
      </rPr>
      <t>2.5-INGEN</t>
    </r>
    <r>
      <rPr>
        <sz val="11"/>
        <color theme="1"/>
        <rFont val="Calibri"/>
        <family val="2"/>
        <scheme val="minor"/>
      </rPr>
      <t xml:space="preserve"> (</t>
    </r>
    <r>
      <rPr>
        <sz val="11"/>
        <color theme="1"/>
        <rFont val="Calibri"/>
        <family val="2"/>
      </rPr>
      <t>µg/m</t>
    </r>
    <r>
      <rPr>
        <vertAlign val="superscript"/>
        <sz val="11"/>
        <color theme="1"/>
        <rFont val="Calibri"/>
        <family val="2"/>
      </rPr>
      <t>3</t>
    </r>
    <r>
      <rPr>
        <sz val="11"/>
        <color theme="1"/>
        <rFont val="Calibri"/>
        <family val="2"/>
      </rPr>
      <t>)</t>
    </r>
  </si>
  <si>
    <t>24.3 ± 30.7</t>
  </si>
  <si>
    <t>16.0 ± 19.9</t>
  </si>
  <si>
    <t>21.9 ± 22.1</t>
  </si>
  <si>
    <t>17.0 ± 21.4</t>
  </si>
  <si>
    <t>90.1 ± 181.3</t>
  </si>
  <si>
    <t>70.3 ± 68.2</t>
  </si>
  <si>
    <t>83.0 ± 90.4</t>
  </si>
  <si>
    <t>44.5 ± 59.6</t>
  </si>
  <si>
    <t>PMin_all_sd</t>
  </si>
  <si>
    <t>0.7 ± 0.2</t>
  </si>
  <si>
    <t>0.8 ± 0.2</t>
  </si>
  <si>
    <t>0.5 ±  0.2</t>
  </si>
  <si>
    <t>0.6 ± 0.2</t>
  </si>
  <si>
    <t>Door open (hours)</t>
  </si>
  <si>
    <t>3.8 ± 3.5</t>
  </si>
  <si>
    <t>4.4 ± 3.0</t>
  </si>
  <si>
    <t>1.7 ± 2.1</t>
  </si>
  <si>
    <t>1.0 ± 1.08</t>
  </si>
  <si>
    <t>0.9 ± 1.0</t>
  </si>
  <si>
    <t>1.3 ± 1.6</t>
  </si>
  <si>
    <t>1.8 ± 1.9</t>
  </si>
  <si>
    <t>1.5 ± 1.81</t>
  </si>
  <si>
    <t>PMin_infilt</t>
  </si>
  <si>
    <t>PAC use (hours)</t>
  </si>
  <si>
    <t>-</t>
  </si>
  <si>
    <t>7.2 ± 3.0</t>
  </si>
  <si>
    <t>11.9 ± 6.6</t>
  </si>
  <si>
    <t>12.0 ± 5.0</t>
  </si>
  <si>
    <t>7.0  ± 2.9</t>
  </si>
  <si>
    <t>13.2 ± 7.3</t>
  </si>
  <si>
    <t>11.3 ± 7.5</t>
  </si>
  <si>
    <t>PMin_infilt_sd</t>
  </si>
  <si>
    <r>
      <t>Days in intervention phases with no PAC use</t>
    </r>
    <r>
      <rPr>
        <vertAlign val="superscript"/>
        <sz val="11"/>
        <color theme="1"/>
        <rFont val="Calibri"/>
        <family val="2"/>
        <scheme val="minor"/>
      </rPr>
      <t>c</t>
    </r>
  </si>
  <si>
    <t>4 ± 2</t>
  </si>
  <si>
    <t>1 ± 1</t>
  </si>
  <si>
    <t>2 ± 1</t>
  </si>
  <si>
    <t>2 ± 3</t>
  </si>
  <si>
    <t>PMin_indoor</t>
  </si>
  <si>
    <r>
      <t xml:space="preserve">Abbreviations: </t>
    </r>
    <r>
      <rPr>
        <sz val="11"/>
        <color theme="1"/>
        <rFont val="Calibri"/>
        <family val="2"/>
        <scheme val="minor"/>
      </rPr>
      <t>PAC - portable air cleaner, DIY - do-it-yourself, T</t>
    </r>
    <r>
      <rPr>
        <vertAlign val="subscript"/>
        <sz val="11"/>
        <color theme="1"/>
        <rFont val="Calibri"/>
        <family val="2"/>
        <scheme val="minor"/>
      </rPr>
      <t>out</t>
    </r>
    <r>
      <rPr>
        <sz val="11"/>
        <color theme="1"/>
        <rFont val="Calibri"/>
        <family val="2"/>
        <scheme val="minor"/>
      </rPr>
      <t xml:space="preserve"> - outdoor temperature, PM</t>
    </r>
    <r>
      <rPr>
        <vertAlign val="subscript"/>
        <sz val="11"/>
        <color theme="1"/>
        <rFont val="Calibri"/>
        <family val="2"/>
        <scheme val="minor"/>
      </rPr>
      <t>2.5-OUT</t>
    </r>
    <r>
      <rPr>
        <sz val="11"/>
        <color theme="1"/>
        <rFont val="Calibri"/>
        <family val="2"/>
        <scheme val="minor"/>
      </rPr>
      <t xml:space="preserve"> - outdoor PM</t>
    </r>
    <r>
      <rPr>
        <vertAlign val="subscript"/>
        <sz val="11"/>
        <color theme="1"/>
        <rFont val="Calibri"/>
        <family val="2"/>
        <scheme val="minor"/>
      </rPr>
      <t>2.5</t>
    </r>
    <r>
      <rPr>
        <sz val="11"/>
        <color theme="1"/>
        <rFont val="Calibri"/>
        <family val="2"/>
        <scheme val="minor"/>
      </rPr>
      <t>, PM</t>
    </r>
    <r>
      <rPr>
        <vertAlign val="subscript"/>
        <sz val="11"/>
        <color theme="1"/>
        <rFont val="Calibri"/>
        <family val="2"/>
        <scheme val="minor"/>
      </rPr>
      <t>2.5-IN</t>
    </r>
    <r>
      <rPr>
        <sz val="11"/>
        <color theme="1"/>
        <rFont val="Calibri"/>
        <family val="2"/>
        <scheme val="minor"/>
      </rPr>
      <t xml:space="preserve"> - all indoor PM</t>
    </r>
    <r>
      <rPr>
        <vertAlign val="subscript"/>
        <sz val="11"/>
        <color theme="1"/>
        <rFont val="Calibri"/>
        <family val="2"/>
        <scheme val="minor"/>
      </rPr>
      <t>2.5</t>
    </r>
    <r>
      <rPr>
        <sz val="11"/>
        <color theme="1"/>
        <rFont val="Calibri"/>
        <family val="2"/>
        <scheme val="minor"/>
      </rPr>
      <t>, PM</t>
    </r>
    <r>
      <rPr>
        <vertAlign val="subscript"/>
        <sz val="11"/>
        <color theme="1"/>
        <rFont val="Calibri"/>
        <family val="2"/>
        <scheme val="minor"/>
      </rPr>
      <t>2.5-INFILT</t>
    </r>
    <r>
      <rPr>
        <sz val="11"/>
        <color theme="1"/>
        <rFont val="Calibri"/>
        <family val="2"/>
        <scheme val="minor"/>
      </rPr>
      <t xml:space="preserve"> - infiltrated indoor PM</t>
    </r>
    <r>
      <rPr>
        <vertAlign val="subscript"/>
        <sz val="11"/>
        <color theme="1"/>
        <rFont val="Calibri"/>
        <family val="2"/>
        <scheme val="minor"/>
      </rPr>
      <t>2.5</t>
    </r>
    <r>
      <rPr>
        <sz val="11"/>
        <color theme="1"/>
        <rFont val="Calibri"/>
        <family val="2"/>
        <scheme val="minor"/>
      </rPr>
      <t>, PM</t>
    </r>
    <r>
      <rPr>
        <vertAlign val="subscript"/>
        <sz val="11"/>
        <color theme="1"/>
        <rFont val="Calibri"/>
        <family val="2"/>
        <scheme val="minor"/>
      </rPr>
      <t>2.5-INGEN</t>
    </r>
    <r>
      <rPr>
        <sz val="11"/>
        <color theme="1"/>
        <rFont val="Calibri"/>
        <family val="2"/>
        <scheme val="minor"/>
      </rPr>
      <t xml:space="preserve"> - indoor-generated PM</t>
    </r>
    <r>
      <rPr>
        <vertAlign val="subscript"/>
        <sz val="11"/>
        <color theme="1"/>
        <rFont val="Calibri"/>
        <family val="2"/>
        <scheme val="minor"/>
      </rPr>
      <t>2.5</t>
    </r>
    <r>
      <rPr>
        <sz val="11"/>
        <color theme="1"/>
        <rFont val="Calibri"/>
        <family val="2"/>
        <scheme val="minor"/>
      </rPr>
      <t>, IR - infiltration ratio</t>
    </r>
  </si>
  <si>
    <r>
      <rPr>
        <vertAlign val="superscript"/>
        <sz val="11"/>
        <color theme="1"/>
        <rFont val="Calibri"/>
        <family val="2"/>
        <scheme val="minor"/>
      </rPr>
      <t>a</t>
    </r>
    <r>
      <rPr>
        <sz val="11"/>
        <color theme="1"/>
        <rFont val="Calibri"/>
        <family val="2"/>
        <scheme val="minor"/>
      </rPr>
      <t xml:space="preserve"> No PAC provided as part of the study; households could use personally-owned PACs</t>
    </r>
  </si>
  <si>
    <t>PMin_indoor_sd</t>
  </si>
  <si>
    <r>
      <rPr>
        <vertAlign val="superscript"/>
        <sz val="11"/>
        <color theme="1"/>
        <rFont val="Calibri"/>
        <family val="2"/>
        <scheme val="minor"/>
      </rPr>
      <t>b</t>
    </r>
    <r>
      <rPr>
        <sz val="11"/>
        <color theme="1"/>
        <rFont val="Calibri"/>
        <family val="2"/>
        <scheme val="minor"/>
      </rPr>
      <t xml:space="preserve"> Participant's choice of PAC in use</t>
    </r>
  </si>
  <si>
    <t>Door</t>
  </si>
  <si>
    <r>
      <rPr>
        <vertAlign val="superscript"/>
        <sz val="11"/>
        <color theme="1"/>
        <rFont val="Calibri"/>
        <family val="2"/>
        <scheme val="minor"/>
      </rPr>
      <t xml:space="preserve">c </t>
    </r>
    <r>
      <rPr>
        <sz val="11"/>
        <color theme="1"/>
        <rFont val="Calibri"/>
        <family val="2"/>
        <scheme val="minor"/>
      </rPr>
      <t xml:space="preserve"> Phase average, not daily average; total within each phase.</t>
    </r>
  </si>
  <si>
    <t>Door_sd</t>
  </si>
  <si>
    <r>
      <t>Table S3. Underlying data for Figure 2: Daily average PM</t>
    </r>
    <r>
      <rPr>
        <vertAlign val="subscript"/>
        <sz val="11"/>
        <color theme="1"/>
        <rFont val="Calibri"/>
        <family val="2"/>
        <scheme val="minor"/>
      </rPr>
      <t>2.5</t>
    </r>
    <r>
      <rPr>
        <sz val="11"/>
        <color theme="1"/>
        <rFont val="Calibri"/>
        <family val="2"/>
        <scheme val="minor"/>
      </rPr>
      <t xml:space="preserve"> outdoors and indoors pooled across residences from wildfire and wood stove studies</t>
    </r>
  </si>
  <si>
    <t>Study</t>
  </si>
  <si>
    <t>Measure</t>
  </si>
  <si>
    <t>Minimum</t>
  </si>
  <si>
    <t>Median</t>
  </si>
  <si>
    <t>Max</t>
  </si>
  <si>
    <t xml:space="preserve">Wildfire </t>
  </si>
  <si>
    <t>Initial</t>
  </si>
  <si>
    <t>Sensor Display</t>
  </si>
  <si>
    <r>
      <t>PM</t>
    </r>
    <r>
      <rPr>
        <vertAlign val="subscript"/>
        <sz val="11"/>
        <color theme="1"/>
        <rFont val="Calibri"/>
        <family val="2"/>
        <scheme val="minor"/>
      </rPr>
      <t>2.5-INGEN</t>
    </r>
  </si>
  <si>
    <r>
      <rPr>
        <b/>
        <sz val="11"/>
        <color theme="1"/>
        <rFont val="Calibri"/>
        <family val="2"/>
        <scheme val="minor"/>
      </rPr>
      <t>Abbreviations:</t>
    </r>
    <r>
      <rPr>
        <sz val="11"/>
        <color theme="1"/>
        <rFont val="Calibri"/>
        <family val="2"/>
        <scheme val="minor"/>
      </rPr>
      <t xml:space="preserve"> </t>
    </r>
  </si>
  <si>
    <t>Do-it-yourself</t>
  </si>
  <si>
    <r>
      <t>Infiltrated indoor PM</t>
    </r>
    <r>
      <rPr>
        <vertAlign val="subscript"/>
        <sz val="11"/>
        <color theme="1"/>
        <rFont val="Calibri"/>
        <family val="2"/>
        <scheme val="minor"/>
      </rPr>
      <t>2.5</t>
    </r>
  </si>
  <si>
    <r>
      <t>Indoor-generated PM</t>
    </r>
    <r>
      <rPr>
        <vertAlign val="subscript"/>
        <sz val="11"/>
        <color theme="1"/>
        <rFont val="Calibri"/>
        <family val="2"/>
        <scheme val="minor"/>
      </rPr>
      <t>2.5</t>
    </r>
  </si>
  <si>
    <r>
      <t>25</t>
    </r>
    <r>
      <rPr>
        <vertAlign val="superscript"/>
        <sz val="11"/>
        <color theme="1"/>
        <rFont val="Calibri"/>
        <family val="2"/>
        <scheme val="minor"/>
      </rPr>
      <t>th</t>
    </r>
    <r>
      <rPr>
        <sz val="11"/>
        <color theme="1"/>
        <rFont val="Calibri"/>
        <family val="2"/>
        <scheme val="minor"/>
      </rPr>
      <t xml:space="preserve"> percentile</t>
    </r>
  </si>
  <si>
    <r>
      <t>75</t>
    </r>
    <r>
      <rPr>
        <vertAlign val="superscript"/>
        <sz val="11"/>
        <color theme="1"/>
        <rFont val="Calibri"/>
        <family val="2"/>
        <scheme val="minor"/>
      </rPr>
      <t>th</t>
    </r>
    <r>
      <rPr>
        <sz val="11"/>
        <color theme="1"/>
        <rFont val="Calibri"/>
        <family val="2"/>
        <scheme val="minor"/>
      </rPr>
      <t xml:space="preserve"> percentile</t>
    </r>
  </si>
  <si>
    <t xml:space="preserve">Table S4. Underlying data for Figure 3: Reasons reported by study participants to turn on PACs during Sensor Display phases </t>
  </si>
  <si>
    <t>Reason</t>
  </si>
  <si>
    <t>Wood stove study (n = 11 homes)</t>
  </si>
  <si>
    <t>Air Quality Display shows poor AQI</t>
  </si>
  <si>
    <t>Smelled smoke outside</t>
  </si>
  <si>
    <t>Cooking activity</t>
  </si>
  <si>
    <t>Wood stove/fire place activity</t>
  </si>
  <si>
    <t>Indoor air felt cleaner with PACs on</t>
  </si>
  <si>
    <t>Abbreviations:</t>
  </si>
  <si>
    <t>Air Quality Index</t>
  </si>
  <si>
    <r>
      <t>Table S5. Underlying data for Figure 4: Estimated % change in 10-min mean IR and 10-min mean indoor PM</t>
    </r>
    <r>
      <rPr>
        <vertAlign val="subscript"/>
        <sz val="11"/>
        <color theme="1"/>
        <rFont val="Calibri"/>
        <family val="2"/>
        <scheme val="minor"/>
      </rPr>
      <t xml:space="preserve">2.5 </t>
    </r>
    <r>
      <rPr>
        <sz val="11"/>
        <color theme="1"/>
        <rFont val="Calibri"/>
        <family val="2"/>
        <scheme val="minor"/>
      </rPr>
      <t>by PAC type</t>
    </r>
  </si>
  <si>
    <t>PAC type</t>
  </si>
  <si>
    <t>Estimate</t>
  </si>
  <si>
    <t>95% CI: Lower limit</t>
  </si>
  <si>
    <t>95% CI: Upper limit</t>
  </si>
  <si>
    <t>Wildfire</t>
  </si>
  <si>
    <r>
      <t>Table S1. Hours of PM</t>
    </r>
    <r>
      <rPr>
        <vertAlign val="subscript"/>
        <sz val="11"/>
        <color theme="1"/>
        <rFont val="Calibri"/>
        <family val="2"/>
        <scheme val="minor"/>
      </rPr>
      <t>2.5-IN</t>
    </r>
    <r>
      <rPr>
        <sz val="11"/>
        <color theme="1"/>
        <rFont val="Calibri"/>
        <family val="2"/>
        <scheme val="minor"/>
      </rPr>
      <t xml:space="preserve"> measured, identified as infiltrated or indoor-sourced, and with 85% data completion for PM</t>
    </r>
    <r>
      <rPr>
        <vertAlign val="subscript"/>
        <sz val="11"/>
        <color theme="1"/>
        <rFont val="Calibri"/>
        <family val="2"/>
        <scheme val="minor"/>
      </rPr>
      <t>2.5-IN</t>
    </r>
    <r>
      <rPr>
        <sz val="11"/>
        <color theme="1"/>
        <rFont val="Calibri"/>
        <family val="2"/>
        <scheme val="minor"/>
      </rPr>
      <t xml:space="preserve"> and PM</t>
    </r>
    <r>
      <rPr>
        <vertAlign val="subscript"/>
        <sz val="11"/>
        <color theme="1"/>
        <rFont val="Calibri"/>
        <family val="2"/>
        <scheme val="minor"/>
      </rPr>
      <t>2.5-OUT</t>
    </r>
    <r>
      <rPr>
        <sz val="11"/>
        <color theme="1"/>
        <rFont val="Calibri"/>
        <family val="2"/>
        <scheme val="minor"/>
      </rPr>
      <t xml:space="preserve"> within 10-min intervals</t>
    </r>
  </si>
  <si>
    <t>FS</t>
  </si>
  <si>
    <t>Home</t>
  </si>
  <si>
    <r>
      <t>Excluded</t>
    </r>
    <r>
      <rPr>
        <vertAlign val="superscript"/>
        <sz val="11"/>
        <color theme="1"/>
        <rFont val="Calibri"/>
        <family val="2"/>
        <scheme val="minor"/>
      </rPr>
      <t>a</t>
    </r>
  </si>
  <si>
    <r>
      <t>PM</t>
    </r>
    <r>
      <rPr>
        <vertAlign val="subscript"/>
        <sz val="11"/>
        <color theme="1"/>
        <rFont val="Calibri"/>
        <family val="2"/>
        <scheme val="minor"/>
      </rPr>
      <t>2.5-INFILT</t>
    </r>
  </si>
  <si>
    <r>
      <t>10-min intervals with 85% PM</t>
    </r>
    <r>
      <rPr>
        <vertAlign val="subscript"/>
        <sz val="11"/>
        <color rgb="FF000000"/>
        <rFont val="Calibri"/>
        <family val="2"/>
        <scheme val="minor"/>
      </rPr>
      <t>2.5</t>
    </r>
    <r>
      <rPr>
        <sz val="11"/>
        <color rgb="FF000000"/>
        <rFont val="Calibri"/>
        <family val="2"/>
        <scheme val="minor"/>
      </rPr>
      <t xml:space="preserve"> data</t>
    </r>
  </si>
  <si>
    <t>Kit</t>
  </si>
  <si>
    <t>PM2.5-IN</t>
  </si>
  <si>
    <t>PM2.5-INFILT</t>
  </si>
  <si>
    <t>PM2.5-INGEN</t>
  </si>
  <si>
    <t>Total hours</t>
  </si>
  <si>
    <t>528.7 (66.0%)</t>
  </si>
  <si>
    <t>272.8 (34.0%)</t>
  </si>
  <si>
    <t>691.7 (86.3%)</t>
  </si>
  <si>
    <t>H1b,c</t>
  </si>
  <si>
    <t>Only FS</t>
  </si>
  <si>
    <t>HK9</t>
  </si>
  <si>
    <t>430.3 (49.1%)</t>
  </si>
  <si>
    <t>445.8 (50.9%)</t>
  </si>
  <si>
    <t>862.3 (98.4%)</t>
  </si>
  <si>
    <t>22.0 (1.7%)</t>
  </si>
  <si>
    <t>1095.7 (86.5%)</t>
  </si>
  <si>
    <t>149.5 (11.8%)</t>
  </si>
  <si>
    <t>1222.0 (96.4%)</t>
  </si>
  <si>
    <t>H2</t>
  </si>
  <si>
    <t>Both phases</t>
  </si>
  <si>
    <t>HK1</t>
  </si>
  <si>
    <t>619.5 (74.2%)</t>
  </si>
  <si>
    <t>215.5 (25.8%)</t>
  </si>
  <si>
    <t>823.8 (98.7%)</t>
  </si>
  <si>
    <t>1011.8 (78.2%)</t>
  </si>
  <si>
    <t>281.5 (21.8%)</t>
  </si>
  <si>
    <t>1291.5 (99.9%)</t>
  </si>
  <si>
    <t>H3</t>
  </si>
  <si>
    <t>HK2</t>
  </si>
  <si>
    <t>14.0 (1.6%)</t>
  </si>
  <si>
    <t>555.2 (63.6%)</t>
  </si>
  <si>
    <t>304.5 (34.9%)</t>
  </si>
  <si>
    <t>828.3 (94.8%)</t>
  </si>
  <si>
    <t>1157.8 (92.7%)</t>
  </si>
  <si>
    <t>91.7 (7.3%)</t>
  </si>
  <si>
    <t>1246.2 (99.7%)</t>
  </si>
  <si>
    <t>H4</t>
  </si>
  <si>
    <t>HK3</t>
  </si>
  <si>
    <t>581.5 (68.1%)</t>
  </si>
  <si>
    <t>271.8 (31.9%)</t>
  </si>
  <si>
    <t>754.0 (88.4%)</t>
  </si>
  <si>
    <t>1235.2 (95.7%)</t>
  </si>
  <si>
    <t>56.0 (4.3%)</t>
  </si>
  <si>
    <t>1243.7 (96.3%)</t>
  </si>
  <si>
    <t>H5</t>
  </si>
  <si>
    <t>HK4</t>
  </si>
  <si>
    <t>675.8 (76.9%)</t>
  </si>
  <si>
    <t>202.5 (23.1%)</t>
  </si>
  <si>
    <t>856.3 (97.5%)</t>
  </si>
  <si>
    <t>1137.7 (88.1%)</t>
  </si>
  <si>
    <t>154.3 (11.9%)</t>
  </si>
  <si>
    <t>1290.0 (99.8%)</t>
  </si>
  <si>
    <t>H6</t>
  </si>
  <si>
    <t>HK5</t>
  </si>
  <si>
    <r>
      <t>7</t>
    </r>
    <r>
      <rPr>
        <vertAlign val="superscript"/>
        <sz val="11"/>
        <color theme="1"/>
        <rFont val="Calibri"/>
        <family val="2"/>
        <scheme val="minor"/>
      </rPr>
      <t>b</t>
    </r>
  </si>
  <si>
    <t>1122.5 (86.6%)</t>
  </si>
  <si>
    <t>173.7 (13.4%)</t>
  </si>
  <si>
    <t>1255.0 (96.8%)</t>
  </si>
  <si>
    <t>H7</t>
  </si>
  <si>
    <t>HK6</t>
  </si>
  <si>
    <r>
      <t>8</t>
    </r>
    <r>
      <rPr>
        <vertAlign val="superscript"/>
        <sz val="11"/>
        <color theme="1"/>
        <rFont val="Calibri"/>
        <family val="2"/>
        <scheme val="minor"/>
      </rPr>
      <t>b</t>
    </r>
  </si>
  <si>
    <t>1177.0 (92.8%)</t>
  </si>
  <si>
    <t>91.5 (7.2%)</t>
  </si>
  <si>
    <t>1266.0 (99.8%)</t>
  </si>
  <si>
    <t>H8</t>
  </si>
  <si>
    <t>HK7</t>
  </si>
  <si>
    <t>1187.2 (95.3%)</t>
  </si>
  <si>
    <t>59.0 (4.7%)</t>
  </si>
  <si>
    <t>1244.8 (99.9%)</t>
  </si>
  <si>
    <t>H9d</t>
  </si>
  <si>
    <t>Only WS</t>
  </si>
  <si>
    <t>HK13</t>
  </si>
  <si>
    <t>1203.7 (94.6%)</t>
  </si>
  <si>
    <t>68.5 (5.4%)</t>
  </si>
  <si>
    <t>1270.2 (99.8%)</t>
  </si>
  <si>
    <t>H10b,d</t>
  </si>
  <si>
    <t>HK15</t>
  </si>
  <si>
    <t>745.8 (57.5%)</t>
  </si>
  <si>
    <t>551.2 (42.5%)</t>
  </si>
  <si>
    <t>1285.3 (99.1%)</t>
  </si>
  <si>
    <t>H11d</t>
  </si>
  <si>
    <t>HK20</t>
  </si>
  <si>
    <t>1269.2 (97.6%)</t>
  </si>
  <si>
    <t>31.0 (2.4%)</t>
  </si>
  <si>
    <t>1296.0 (99.7%)</t>
  </si>
  <si>
    <t>H12d</t>
  </si>
  <si>
    <t>HK29</t>
  </si>
  <si>
    <t>WS</t>
  </si>
  <si>
    <r>
      <rPr>
        <vertAlign val="superscript"/>
        <sz val="11"/>
        <color theme="1"/>
        <rFont val="Calibri"/>
        <family val="2"/>
        <scheme val="minor"/>
      </rPr>
      <t>a</t>
    </r>
    <r>
      <rPr>
        <sz val="11"/>
        <color theme="1"/>
        <rFont val="Calibri"/>
        <family val="2"/>
        <scheme val="minor"/>
      </rPr>
      <t xml:space="preserve"> Data failing hourly median quality control criteria</t>
    </r>
  </si>
  <si>
    <r>
      <rPr>
        <vertAlign val="superscript"/>
        <sz val="11"/>
        <color theme="1"/>
        <rFont val="Calibri"/>
        <family val="2"/>
        <scheme val="minor"/>
      </rPr>
      <t>b</t>
    </r>
    <r>
      <rPr>
        <sz val="11"/>
        <color theme="1"/>
        <rFont val="Calibri"/>
        <family val="2"/>
        <scheme val="minor"/>
      </rPr>
      <t xml:space="preserve"> Indoor PM</t>
    </r>
    <r>
      <rPr>
        <vertAlign val="subscript"/>
        <sz val="11"/>
        <color theme="1"/>
        <rFont val="Calibri"/>
        <family val="2"/>
        <scheme val="minor"/>
      </rPr>
      <t>2.5</t>
    </r>
    <r>
      <rPr>
        <sz val="11"/>
        <color theme="1"/>
        <rFont val="Calibri"/>
        <family val="2"/>
        <scheme val="minor"/>
      </rPr>
      <t xml:space="preserve"> data could not be retrieved due to sensor memory failure</t>
    </r>
  </si>
  <si>
    <r>
      <t>Table S2. Sensitivity analysis for wood stove study when adjusting for door use instead of indoor CO</t>
    </r>
    <r>
      <rPr>
        <vertAlign val="subscript"/>
        <sz val="11"/>
        <color theme="1"/>
        <rFont val="Calibri"/>
        <family val="2"/>
        <scheme val="minor"/>
      </rPr>
      <t>2</t>
    </r>
    <r>
      <rPr>
        <sz val="11"/>
        <color theme="1"/>
        <rFont val="Calibri"/>
        <family val="2"/>
        <scheme val="minor"/>
      </rPr>
      <t>: Estimated % change in 10-min mean IR and 10-min mean PM</t>
    </r>
    <r>
      <rPr>
        <vertAlign val="subscript"/>
        <sz val="11"/>
        <color theme="1"/>
        <rFont val="Calibri"/>
        <family val="2"/>
        <scheme val="minor"/>
      </rPr>
      <t xml:space="preserve">2.5 </t>
    </r>
    <r>
      <rPr>
        <sz val="11"/>
        <color theme="1"/>
        <rFont val="Calibri"/>
        <family val="2"/>
        <scheme val="minor"/>
      </rPr>
      <t>by PAC type</t>
    </r>
  </si>
  <si>
    <t>Do-it-yourself portable air cleaner</t>
  </si>
  <si>
    <t>Carbon dioxide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</si>
</sst>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font>
      <sz val="11"/>
      <color theme="1"/>
      <name val="Calibri"/>
      <family val="2"/>
      <scheme val="minor"/>
    </font>
    <font>
      <b/>
      <sz val="11"/>
      <color theme="1"/>
      <name val="Calibri"/>
      <family val="2"/>
      <scheme val="minor"/>
    </font>
    <font>
      <sz val="8"/>
      <name val="Calibri"/>
      <family val="2"/>
      <scheme val="minor"/>
    </font>
    <font>
      <vertAlign val="superscript"/>
      <sz val="11"/>
      <color theme="1"/>
      <name val="Calibri"/>
      <family val="2"/>
      <scheme val="minor"/>
    </font>
    <font>
      <vertAlign val="subscript"/>
      <sz val="11"/>
      <color theme="1"/>
      <name val="Calibri"/>
      <family val="2"/>
      <scheme val="minor"/>
    </font>
    <font>
      <sz val="11"/>
      <color theme="1"/>
      <name val="Calibri"/>
      <family val="2"/>
    </font>
    <font>
      <vertAlign val="superscript"/>
      <sz val="11"/>
      <color theme="1"/>
      <name val="Calibri"/>
      <family val="2"/>
    </font>
    <font>
      <sz val="11"/>
      <color theme="1"/>
      <name val="Calibri"/>
      <family val="2"/>
      <scheme val="minor"/>
    </font>
    <font>
      <sz val="10"/>
      <color theme="1"/>
      <name val="Calibri"/>
      <family val="2"/>
      <scheme val="minor"/>
    </font>
    <font>
      <b/>
      <vertAlign val="subscript"/>
      <sz val="11"/>
      <color theme="1"/>
      <name val="Calibri"/>
      <family val="2"/>
      <scheme val="minor"/>
    </font>
    <font>
      <b/>
      <vertAlign val="superscript"/>
      <sz val="11"/>
      <color theme="1"/>
      <name val="Calibri"/>
      <family val="2"/>
      <scheme val="minor"/>
    </font>
    <font>
      <sz val="11"/>
      <color rgb="FF000000"/>
      <name val="Calibri"/>
      <family val="2"/>
      <scheme val="minor"/>
    </font>
    <font>
      <vertAlign val="subscript"/>
      <sz val="11"/>
      <color rgb="FF000000"/>
      <name val="Calibri"/>
      <family val="2"/>
      <scheme val="minor"/>
    </font>
    <font>
      <sz val="10"/>
      <color theme="1"/>
      <name val="Arial"/>
      <family val="2"/>
    </font>
  </fonts>
  <fills count="3">
    <fill>
      <patternFill patternType="none"/>
    </fill>
    <fill>
      <patternFill patternType="gray125"/>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7" fillId="0" borderId="0" applyFont="0" applyFill="0" applyBorder="0" applyAlignment="0" applyProtection="0"/>
  </cellStyleXfs>
  <cellXfs count="82">
    <xf numFmtId="0" fontId="0" fillId="0" borderId="0" xfId="0"/>
    <xf numFmtId="0" fontId="0" fillId="0" borderId="0" xfId="0" applyAlignment="1">
      <alignment horizontal="left"/>
    </xf>
    <xf numFmtId="0" fontId="5" fillId="0" borderId="0" xfId="0" applyFont="1"/>
    <xf numFmtId="0" fontId="1" fillId="0" borderId="0" xfId="0" applyFont="1"/>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164" fontId="0" fillId="0" borderId="3"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1" xfId="0" applyBorder="1" applyAlignment="1">
      <alignment horizontal="center"/>
    </xf>
    <xf numFmtId="2" fontId="0" fillId="0" borderId="0" xfId="0" applyNumberFormat="1"/>
    <xf numFmtId="0" fontId="0" fillId="0" borderId="13" xfId="0" applyBorder="1" applyAlignment="1">
      <alignment horizontal="left"/>
    </xf>
    <xf numFmtId="0" fontId="4" fillId="0" borderId="0" xfId="0" applyFont="1"/>
    <xf numFmtId="0" fontId="8" fillId="0" borderId="0" xfId="0" applyFont="1"/>
    <xf numFmtId="0" fontId="0" fillId="0" borderId="14" xfId="0" applyBorder="1"/>
    <xf numFmtId="0" fontId="0" fillId="0" borderId="15" xfId="0" applyBorder="1"/>
    <xf numFmtId="0" fontId="0" fillId="0" borderId="16" xfId="0" applyBorder="1"/>
    <xf numFmtId="0" fontId="0" fillId="0" borderId="18" xfId="0" applyBorder="1" applyAlignment="1">
      <alignment horizontal="center"/>
    </xf>
    <xf numFmtId="0" fontId="0" fillId="0" borderId="19" xfId="0" applyBorder="1" applyAlignment="1">
      <alignment horizontal="center"/>
    </xf>
    <xf numFmtId="0" fontId="0" fillId="0" borderId="13"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2" borderId="2" xfId="0" applyFill="1" applyBorder="1"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165" fontId="0" fillId="0" borderId="0" xfId="1" applyNumberFormat="1" applyFont="1" applyBorder="1"/>
    <xf numFmtId="165" fontId="0" fillId="0" borderId="22" xfId="1" applyNumberFormat="1" applyFont="1" applyBorder="1"/>
    <xf numFmtId="0" fontId="0" fillId="0" borderId="12" xfId="0" applyBorder="1"/>
    <xf numFmtId="2" fontId="0" fillId="0" borderId="1" xfId="0" applyNumberFormat="1" applyBorder="1"/>
    <xf numFmtId="0" fontId="1" fillId="0" borderId="0" xfId="0" applyFont="1" applyAlignment="1">
      <alignment horizontal="center"/>
    </xf>
    <xf numFmtId="0" fontId="0" fillId="0" borderId="7" xfId="0" applyBorder="1"/>
    <xf numFmtId="0" fontId="0" fillId="0" borderId="8" xfId="0" applyBorder="1"/>
    <xf numFmtId="0" fontId="0" fillId="0" borderId="17" xfId="0" applyBorder="1"/>
    <xf numFmtId="0" fontId="4" fillId="0" borderId="1" xfId="0" applyFont="1" applyBorder="1"/>
    <xf numFmtId="0" fontId="0" fillId="2" borderId="10" xfId="0" applyFill="1" applyBorder="1" applyAlignment="1">
      <alignment horizontal="center"/>
    </xf>
    <xf numFmtId="0" fontId="0" fillId="2" borderId="11" xfId="0" applyFill="1" applyBorder="1" applyAlignment="1">
      <alignment horizontal="center"/>
    </xf>
    <xf numFmtId="164" fontId="0" fillId="0" borderId="0" xfId="0" applyNumberFormat="1"/>
    <xf numFmtId="0" fontId="1" fillId="0" borderId="1" xfId="0" applyFont="1" applyBorder="1"/>
    <xf numFmtId="9" fontId="0" fillId="0" borderId="0" xfId="1" applyFont="1"/>
    <xf numFmtId="0" fontId="1" fillId="0" borderId="0" xfId="0" applyFont="1" applyAlignment="1">
      <alignment vertical="center"/>
    </xf>
    <xf numFmtId="0" fontId="3" fillId="0" borderId="0" xfId="0" applyFont="1" applyAlignment="1">
      <alignment vertical="center"/>
    </xf>
    <xf numFmtId="0" fontId="1" fillId="0" borderId="1" xfId="0" applyFont="1" applyBorder="1" applyAlignment="1">
      <alignment vertical="center" wrapText="1"/>
    </xf>
    <xf numFmtId="0" fontId="0" fillId="0" borderId="1" xfId="0" applyBorder="1" applyAlignment="1">
      <alignment horizontal="right" vertical="center"/>
    </xf>
    <xf numFmtId="164" fontId="0" fillId="0" borderId="1" xfId="1" applyNumberFormat="1"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0" fillId="0" borderId="1" xfId="0" applyBorder="1" applyAlignment="1">
      <alignment horizontal="right"/>
    </xf>
    <xf numFmtId="0" fontId="11" fillId="0" borderId="3" xfId="0" applyFont="1" applyBorder="1"/>
    <xf numFmtId="0" fontId="13" fillId="0" borderId="0" xfId="0" applyFont="1" applyAlignment="1">
      <alignment horizontal="left" vertical="top" wrapText="1"/>
    </xf>
    <xf numFmtId="164" fontId="0" fillId="0" borderId="2" xfId="0" applyNumberFormat="1" applyBorder="1" applyAlignment="1">
      <alignment horizontal="center"/>
    </xf>
    <xf numFmtId="0" fontId="5" fillId="0" borderId="1" xfId="0" applyFont="1" applyBorder="1"/>
    <xf numFmtId="2" fontId="0" fillId="0" borderId="1" xfId="0" applyNumberFormat="1" applyBorder="1" applyAlignment="1">
      <alignment horizontal="right"/>
    </xf>
    <xf numFmtId="0" fontId="11" fillId="0" borderId="1" xfId="0" applyFont="1" applyBorder="1" applyAlignment="1">
      <alignment horizontal="right" vertical="center"/>
    </xf>
    <xf numFmtId="2" fontId="11" fillId="0" borderId="1" xfId="0" applyNumberFormat="1" applyFont="1" applyBorder="1" applyAlignment="1">
      <alignment horizontal="right" vertical="center"/>
    </xf>
    <xf numFmtId="0" fontId="1" fillId="0" borderId="1" xfId="0" applyFont="1" applyBorder="1" applyAlignment="1">
      <alignment horizontal="center" vertical="center" wrapText="1"/>
    </xf>
    <xf numFmtId="0" fontId="0" fillId="0" borderId="9" xfId="0" applyBorder="1" applyAlignment="1">
      <alignment wrapText="1"/>
    </xf>
    <xf numFmtId="0" fontId="0" fillId="0" borderId="1" xfId="0" applyBorder="1"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1" fillId="0" borderId="1" xfId="0" applyFont="1" applyBorder="1" applyAlignment="1">
      <alignment horizontal="center" vertical="center"/>
    </xf>
    <xf numFmtId="0" fontId="0" fillId="0" borderId="24" xfId="0" applyBorder="1"/>
    <xf numFmtId="0" fontId="0" fillId="0" borderId="25" xfId="0" applyBorder="1"/>
    <xf numFmtId="0" fontId="0" fillId="0" borderId="26" xfId="0" applyBorder="1"/>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0" borderId="1" xfId="0" applyBorder="1" applyAlignment="1">
      <alignment horizontal="center" wrapText="1"/>
    </xf>
    <xf numFmtId="0" fontId="0" fillId="0" borderId="0" xfId="0" applyAlignment="1">
      <alignment horizontal="center"/>
    </xf>
    <xf numFmtId="0" fontId="1" fillId="0" borderId="15" xfId="0" applyFont="1" applyBorder="1" applyAlignment="1">
      <alignment horizontal="left" vertical="center" wrapText="1"/>
    </xf>
    <xf numFmtId="0" fontId="1" fillId="0" borderId="0" xfId="0" applyFont="1" applyBorder="1" applyAlignment="1">
      <alignment horizontal="left" vertical="center" wrapText="1"/>
    </xf>
    <xf numFmtId="0" fontId="0" fillId="0" borderId="15"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379185</xdr:colOff>
      <xdr:row>1</xdr:row>
      <xdr:rowOff>97971</xdr:rowOff>
    </xdr:from>
    <xdr:to>
      <xdr:col>19</xdr:col>
      <xdr:colOff>589643</xdr:colOff>
      <xdr:row>28</xdr:row>
      <xdr:rowOff>35436</xdr:rowOff>
    </xdr:to>
    <xdr:grpSp>
      <xdr:nvGrpSpPr>
        <xdr:cNvPr id="6" name="Group 5">
          <a:extLst>
            <a:ext uri="{FF2B5EF4-FFF2-40B4-BE49-F238E27FC236}">
              <a16:creationId xmlns:a16="http://schemas.microsoft.com/office/drawing/2014/main" id="{2A17A292-7DFB-1590-B456-C10AFBD89A02}"/>
            </a:ext>
          </a:extLst>
        </xdr:cNvPr>
        <xdr:cNvGrpSpPr/>
      </xdr:nvGrpSpPr>
      <xdr:grpSpPr>
        <a:xfrm>
          <a:off x="5979885" y="288471"/>
          <a:ext cx="6916058" cy="5071440"/>
          <a:chOff x="6159499" y="293914"/>
          <a:chExt cx="6916058" cy="5217036"/>
        </a:xfrm>
      </xdr:grpSpPr>
      <xdr:sp macro="" textlink="">
        <xdr:nvSpPr>
          <xdr:cNvPr id="2" name="TextBox 1">
            <a:extLst>
              <a:ext uri="{FF2B5EF4-FFF2-40B4-BE49-F238E27FC236}">
                <a16:creationId xmlns:a16="http://schemas.microsoft.com/office/drawing/2014/main" id="{A747FB7B-5849-1E3E-38DE-98BAF049D174}"/>
              </a:ext>
            </a:extLst>
          </xdr:cNvPr>
          <xdr:cNvSpPr txBox="1"/>
        </xdr:nvSpPr>
        <xdr:spPr>
          <a:xfrm>
            <a:off x="6159499" y="4543889"/>
            <a:ext cx="6916058" cy="9670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Figure 2. </a:t>
            </a:r>
            <a:r>
              <a:rPr lang="en-US" sz="1100">
                <a:solidFill>
                  <a:schemeClr val="tx1"/>
                </a:solidFill>
                <a:effectLst/>
                <a:latin typeface="+mn-lt"/>
                <a:ea typeface="+mn-ea"/>
                <a:cs typeface="+mn-cs"/>
              </a:rPr>
              <a:t>Daily average PM</a:t>
            </a:r>
            <a:r>
              <a:rPr lang="en-US" sz="1100" baseline="-25000">
                <a:solidFill>
                  <a:schemeClr val="tx1"/>
                </a:solidFill>
                <a:effectLst/>
                <a:latin typeface="+mn-lt"/>
                <a:ea typeface="+mn-ea"/>
                <a:cs typeface="+mn-cs"/>
              </a:rPr>
              <a:t>2.5</a:t>
            </a:r>
            <a:r>
              <a:rPr lang="en-US" sz="1100">
                <a:solidFill>
                  <a:schemeClr val="tx1"/>
                </a:solidFill>
                <a:effectLst/>
                <a:latin typeface="+mn-lt"/>
                <a:ea typeface="+mn-ea"/>
                <a:cs typeface="+mn-cs"/>
              </a:rPr>
              <a:t> outdoors (A) and indoors (all - B, infiltrated only - C, indoor-generated only - D) averaged across residences from the wildfire (n = 6) and wood stove (n = 11) studies. Concentrations in the wood stove study were consistently higher than the corresponding phases in the wildfire study. During the wildfire study, smoke days were restricted to the Initial phase and corresponded to elevated PM</a:t>
            </a:r>
            <a:r>
              <a:rPr lang="en-US" sz="1100" baseline="-25000">
                <a:solidFill>
                  <a:schemeClr val="tx1"/>
                </a:solidFill>
                <a:effectLst/>
                <a:latin typeface="+mn-lt"/>
                <a:ea typeface="+mn-ea"/>
                <a:cs typeface="+mn-cs"/>
              </a:rPr>
              <a:t>2.5-INFILT</a:t>
            </a:r>
            <a:r>
              <a:rPr lang="en-US" sz="1100">
                <a:solidFill>
                  <a:schemeClr val="tx1"/>
                </a:solidFill>
                <a:effectLst/>
                <a:latin typeface="+mn-lt"/>
                <a:ea typeface="+mn-ea"/>
                <a:cs typeface="+mn-cs"/>
              </a:rPr>
              <a:t>. During the wood stove study, PM</a:t>
            </a:r>
            <a:r>
              <a:rPr lang="en-US" sz="1100" baseline="-25000">
                <a:solidFill>
                  <a:schemeClr val="tx1"/>
                </a:solidFill>
                <a:effectLst/>
                <a:latin typeface="+mn-lt"/>
                <a:ea typeface="+mn-ea"/>
                <a:cs typeface="+mn-cs"/>
              </a:rPr>
              <a:t>2.5-OUT </a:t>
            </a:r>
            <a:r>
              <a:rPr lang="en-US" sz="1100">
                <a:solidFill>
                  <a:schemeClr val="tx1"/>
                </a:solidFill>
                <a:effectLst/>
                <a:latin typeface="+mn-lt"/>
                <a:ea typeface="+mn-ea"/>
                <a:cs typeface="+mn-cs"/>
              </a:rPr>
              <a:t>and PM</a:t>
            </a:r>
            <a:r>
              <a:rPr lang="en-US" sz="1100" baseline="-25000">
                <a:solidFill>
                  <a:schemeClr val="tx1"/>
                </a:solidFill>
                <a:effectLst/>
                <a:latin typeface="+mn-lt"/>
                <a:ea typeface="+mn-ea"/>
                <a:cs typeface="+mn-cs"/>
              </a:rPr>
              <a:t>2.5-INFILT </a:t>
            </a:r>
            <a:r>
              <a:rPr lang="en-US" sz="1100">
                <a:solidFill>
                  <a:schemeClr val="tx1"/>
                </a:solidFill>
                <a:effectLst/>
                <a:latin typeface="+mn-lt"/>
                <a:ea typeface="+mn-ea"/>
                <a:cs typeface="+mn-cs"/>
              </a:rPr>
              <a:t>declined in tandem. </a:t>
            </a:r>
          </a:p>
        </xdr:txBody>
      </xdr:sp>
      <xdr:pic>
        <xdr:nvPicPr>
          <xdr:cNvPr id="5" name="Picture 4">
            <a:extLst>
              <a:ext uri="{FF2B5EF4-FFF2-40B4-BE49-F238E27FC236}">
                <a16:creationId xmlns:a16="http://schemas.microsoft.com/office/drawing/2014/main" id="{673B06F5-C594-AC05-ADC4-947773C31F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88528" y="293914"/>
            <a:ext cx="6858000" cy="423635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7471</xdr:colOff>
      <xdr:row>1</xdr:row>
      <xdr:rowOff>29883</xdr:rowOff>
    </xdr:from>
    <xdr:to>
      <xdr:col>15</xdr:col>
      <xdr:colOff>464671</xdr:colOff>
      <xdr:row>20</xdr:row>
      <xdr:rowOff>183995</xdr:rowOff>
    </xdr:to>
    <xdr:grpSp>
      <xdr:nvGrpSpPr>
        <xdr:cNvPr id="4" name="Group 3">
          <a:extLst>
            <a:ext uri="{FF2B5EF4-FFF2-40B4-BE49-F238E27FC236}">
              <a16:creationId xmlns:a16="http://schemas.microsoft.com/office/drawing/2014/main" id="{4DA5C8A5-0189-A0D5-FFAD-42BCDCDF038F}"/>
            </a:ext>
          </a:extLst>
        </xdr:cNvPr>
        <xdr:cNvGrpSpPr/>
      </xdr:nvGrpSpPr>
      <xdr:grpSpPr>
        <a:xfrm>
          <a:off x="5932021" y="210858"/>
          <a:ext cx="5943600" cy="3811712"/>
          <a:chOff x="7911353" y="186765"/>
          <a:chExt cx="5970494" cy="3725053"/>
        </a:xfrm>
      </xdr:grpSpPr>
      <xdr:pic>
        <xdr:nvPicPr>
          <xdr:cNvPr id="2" name="Picture 1" descr="Chart&#10;&#10;Description automatically generated">
            <a:extLst>
              <a:ext uri="{FF2B5EF4-FFF2-40B4-BE49-F238E27FC236}">
                <a16:creationId xmlns:a16="http://schemas.microsoft.com/office/drawing/2014/main" id="{3002DDE6-6837-691E-FF94-20E6BA3315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11353" y="186765"/>
            <a:ext cx="5970494" cy="2776817"/>
          </a:xfrm>
          <a:prstGeom prst="rect">
            <a:avLst/>
          </a:prstGeom>
        </xdr:spPr>
      </xdr:pic>
      <xdr:sp macro="" textlink="">
        <xdr:nvSpPr>
          <xdr:cNvPr id="3" name="TextBox 2">
            <a:extLst>
              <a:ext uri="{FF2B5EF4-FFF2-40B4-BE49-F238E27FC236}">
                <a16:creationId xmlns:a16="http://schemas.microsoft.com/office/drawing/2014/main" id="{E36C2557-EA8F-B01C-B307-862C7C08A2BE}"/>
              </a:ext>
            </a:extLst>
          </xdr:cNvPr>
          <xdr:cNvSpPr txBox="1"/>
        </xdr:nvSpPr>
        <xdr:spPr>
          <a:xfrm>
            <a:off x="7926294" y="2958352"/>
            <a:ext cx="5939118"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Figure 3. </a:t>
            </a:r>
            <a:r>
              <a:rPr lang="en-US" sz="1100">
                <a:solidFill>
                  <a:schemeClr val="tx1"/>
                </a:solidFill>
                <a:effectLst/>
                <a:latin typeface="+mn-lt"/>
                <a:ea typeface="+mn-ea"/>
                <a:cs typeface="+mn-cs"/>
              </a:rPr>
              <a:t>Reasons reported by study participants to turn on PACs during Sensor Display phases in the wildfire (gray) and wood stove (black) studies. In this phase, participants were provided a sensor displaying real-time Air Quality Index (numeric value and color) and instructed to use PACs at their discretion; data obtained from interviews after each study phase by asking participants to list all reasons they turned on PACs.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576943</xdr:colOff>
      <xdr:row>1</xdr:row>
      <xdr:rowOff>0</xdr:rowOff>
    </xdr:from>
    <xdr:to>
      <xdr:col>17</xdr:col>
      <xdr:colOff>424543</xdr:colOff>
      <xdr:row>24</xdr:row>
      <xdr:rowOff>108857</xdr:rowOff>
    </xdr:to>
    <xdr:grpSp>
      <xdr:nvGrpSpPr>
        <xdr:cNvPr id="4" name="Group 3">
          <a:extLst>
            <a:ext uri="{FF2B5EF4-FFF2-40B4-BE49-F238E27FC236}">
              <a16:creationId xmlns:a16="http://schemas.microsoft.com/office/drawing/2014/main" id="{FEC12F9A-9564-88A2-355C-1461E7B85E15}"/>
            </a:ext>
          </a:extLst>
        </xdr:cNvPr>
        <xdr:cNvGrpSpPr/>
      </xdr:nvGrpSpPr>
      <xdr:grpSpPr>
        <a:xfrm>
          <a:off x="6539593" y="190500"/>
          <a:ext cx="5943600" cy="4395107"/>
          <a:chOff x="6683829" y="195943"/>
          <a:chExt cx="5943600" cy="4506685"/>
        </a:xfrm>
      </xdr:grpSpPr>
      <xdr:pic>
        <xdr:nvPicPr>
          <xdr:cNvPr id="2" name="Picture 1">
            <a:extLst>
              <a:ext uri="{FF2B5EF4-FFF2-40B4-BE49-F238E27FC236}">
                <a16:creationId xmlns:a16="http://schemas.microsoft.com/office/drawing/2014/main" id="{A2840517-338A-EC86-2E12-A764CC76E7F4}"/>
              </a:ext>
            </a:extLst>
          </xdr:cNvPr>
          <xdr:cNvPicPr>
            <a:picLocks noChangeAspect="1"/>
          </xdr:cNvPicPr>
        </xdr:nvPicPr>
        <xdr:blipFill>
          <a:blip xmlns:r="http://schemas.openxmlformats.org/officeDocument/2006/relationships" r:embed="rId1"/>
          <a:stretch>
            <a:fillRect/>
          </a:stretch>
        </xdr:blipFill>
        <xdr:spPr>
          <a:xfrm>
            <a:off x="6683829" y="195943"/>
            <a:ext cx="5943600" cy="3451454"/>
          </a:xfrm>
          <a:prstGeom prst="rect">
            <a:avLst/>
          </a:prstGeom>
        </xdr:spPr>
      </xdr:pic>
      <xdr:sp macro="" textlink="">
        <xdr:nvSpPr>
          <xdr:cNvPr id="3" name="TextBox 2">
            <a:extLst>
              <a:ext uri="{FF2B5EF4-FFF2-40B4-BE49-F238E27FC236}">
                <a16:creationId xmlns:a16="http://schemas.microsoft.com/office/drawing/2014/main" id="{D0E4F1B3-89B9-7F0B-ABB6-5F11904AB6E4}"/>
              </a:ext>
            </a:extLst>
          </xdr:cNvPr>
          <xdr:cNvSpPr txBox="1"/>
        </xdr:nvSpPr>
        <xdr:spPr>
          <a:xfrm>
            <a:off x="6683829" y="3581400"/>
            <a:ext cx="5943600" cy="11212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Figure 4. </a:t>
            </a:r>
            <a:r>
              <a:rPr lang="en-US" sz="1100">
                <a:solidFill>
                  <a:schemeClr val="tx1"/>
                </a:solidFill>
                <a:effectLst/>
                <a:latin typeface="+mn-lt"/>
                <a:ea typeface="+mn-ea"/>
                <a:cs typeface="+mn-cs"/>
              </a:rPr>
              <a:t>Estimated percent change (95% CI) in 10-min IR (A) and 10-min indoor PM</a:t>
            </a:r>
            <a:r>
              <a:rPr lang="en-US" sz="1100" baseline="-25000">
                <a:solidFill>
                  <a:schemeClr val="tx1"/>
                </a:solidFill>
                <a:effectLst/>
                <a:latin typeface="+mn-lt"/>
                <a:ea typeface="+mn-ea"/>
                <a:cs typeface="+mn-cs"/>
              </a:rPr>
              <a:t>2.5</a:t>
            </a:r>
            <a:r>
              <a:rPr lang="en-US" sz="1100">
                <a:solidFill>
                  <a:schemeClr val="tx1"/>
                </a:solidFill>
                <a:effectLst/>
                <a:latin typeface="+mn-lt"/>
                <a:ea typeface="+mn-ea"/>
                <a:cs typeface="+mn-cs"/>
              </a:rPr>
              <a:t> (B) by PAC type. IR models adjusted for door open durations (wildfire study) and 10-min indoor CO</a:t>
            </a:r>
            <a:r>
              <a:rPr lang="en-US" sz="1100" baseline="-25000">
                <a:solidFill>
                  <a:schemeClr val="tx1"/>
                </a:solidFill>
                <a:effectLst/>
                <a:latin typeface="+mn-lt"/>
                <a:ea typeface="+mn-ea"/>
                <a:cs typeface="+mn-cs"/>
              </a:rPr>
              <a:t>2</a:t>
            </a:r>
            <a:r>
              <a:rPr lang="en-US" sz="1100">
                <a:solidFill>
                  <a:schemeClr val="tx1"/>
                </a:solidFill>
                <a:effectLst/>
                <a:latin typeface="+mn-lt"/>
                <a:ea typeface="+mn-ea"/>
                <a:cs typeface="+mn-cs"/>
              </a:rPr>
              <a:t> (wood stove study), while indoor PM</a:t>
            </a:r>
            <a:r>
              <a:rPr lang="en-US" sz="1100" baseline="-25000">
                <a:solidFill>
                  <a:schemeClr val="tx1"/>
                </a:solidFill>
                <a:effectLst/>
                <a:latin typeface="+mn-lt"/>
                <a:ea typeface="+mn-ea"/>
                <a:cs typeface="+mn-cs"/>
              </a:rPr>
              <a:t>2.5 </a:t>
            </a:r>
            <a:r>
              <a:rPr lang="en-US" sz="1100">
                <a:solidFill>
                  <a:schemeClr val="tx1"/>
                </a:solidFill>
                <a:effectLst/>
                <a:latin typeface="+mn-lt"/>
                <a:ea typeface="+mn-ea"/>
                <a:cs typeface="+mn-cs"/>
              </a:rPr>
              <a:t>models also adjusted for PM</a:t>
            </a:r>
            <a:r>
              <a:rPr lang="en-US" sz="1100" baseline="-25000">
                <a:solidFill>
                  <a:schemeClr val="tx1"/>
                </a:solidFill>
                <a:effectLst/>
                <a:latin typeface="+mn-lt"/>
                <a:ea typeface="+mn-ea"/>
                <a:cs typeface="+mn-cs"/>
              </a:rPr>
              <a:t>2.5-OUT</a:t>
            </a:r>
            <a:r>
              <a:rPr lang="en-US" sz="1100">
                <a:solidFill>
                  <a:schemeClr val="tx1"/>
                </a:solidFill>
                <a:effectLst/>
                <a:latin typeface="+mn-lt"/>
                <a:ea typeface="+mn-ea"/>
                <a:cs typeface="+mn-cs"/>
              </a:rPr>
              <a:t>; household was a random effect in all models. Use of both PACs were associated with reduced IR, PM</a:t>
            </a:r>
            <a:r>
              <a:rPr lang="en-US" sz="1100" baseline="-25000">
                <a:solidFill>
                  <a:schemeClr val="tx1"/>
                </a:solidFill>
                <a:effectLst/>
                <a:latin typeface="+mn-lt"/>
                <a:ea typeface="+mn-ea"/>
                <a:cs typeface="+mn-cs"/>
              </a:rPr>
              <a:t>2.5-IN</a:t>
            </a:r>
            <a:r>
              <a:rPr lang="en-US" sz="1100">
                <a:solidFill>
                  <a:schemeClr val="tx1"/>
                </a:solidFill>
                <a:effectLst/>
                <a:latin typeface="+mn-lt"/>
                <a:ea typeface="+mn-ea"/>
                <a:cs typeface="+mn-cs"/>
              </a:rPr>
              <a:t>, and PM</a:t>
            </a:r>
            <a:r>
              <a:rPr lang="en-US" sz="1100" baseline="-25000">
                <a:solidFill>
                  <a:schemeClr val="tx1"/>
                </a:solidFill>
                <a:effectLst/>
                <a:latin typeface="+mn-lt"/>
                <a:ea typeface="+mn-ea"/>
                <a:cs typeface="+mn-cs"/>
              </a:rPr>
              <a:t>2.5-INFILT</a:t>
            </a:r>
            <a:r>
              <a:rPr lang="en-US" sz="1100">
                <a:solidFill>
                  <a:schemeClr val="tx1"/>
                </a:solidFill>
                <a:effectLst/>
                <a:latin typeface="+mn-lt"/>
                <a:ea typeface="+mn-ea"/>
                <a:cs typeface="+mn-cs"/>
              </a:rPr>
              <a:t>, though that for the commercial PAC use and PM</a:t>
            </a:r>
            <a:r>
              <a:rPr lang="en-US" sz="1100" baseline="-25000">
                <a:solidFill>
                  <a:schemeClr val="tx1"/>
                </a:solidFill>
                <a:effectLst/>
                <a:latin typeface="+mn-lt"/>
                <a:ea typeface="+mn-ea"/>
                <a:cs typeface="+mn-cs"/>
              </a:rPr>
              <a:t>2.5-IN </a:t>
            </a:r>
            <a:r>
              <a:rPr lang="en-US" sz="1100">
                <a:solidFill>
                  <a:schemeClr val="tx1"/>
                </a:solidFill>
                <a:effectLst/>
                <a:latin typeface="+mn-lt"/>
                <a:ea typeface="+mn-ea"/>
                <a:cs typeface="+mn-cs"/>
              </a:rPr>
              <a:t>during the wildfire study was not significant</a:t>
            </a:r>
            <a:r>
              <a:rPr lang="en-US" sz="1100" u="sng">
                <a:solidFill>
                  <a:schemeClr val="tx1"/>
                </a:solidFill>
                <a:effectLst/>
                <a:latin typeface="+mn-lt"/>
                <a:ea typeface="+mn-ea"/>
                <a:cs typeface="+mn-cs"/>
              </a:rPr>
              <a:t>.</a:t>
            </a:r>
            <a:endParaRPr lang="en-US" sz="1100">
              <a:solidFill>
                <a:schemeClr val="tx1"/>
              </a:solidFill>
              <a:effectLst/>
              <a:latin typeface="+mn-lt"/>
              <a:ea typeface="+mn-ea"/>
              <a:cs typeface="+mn-cs"/>
            </a:endParaRPr>
          </a:p>
          <a:p>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B889-72A1-4047-9B1B-3811ABB7F57D}">
  <dimension ref="A1:H12"/>
  <sheetViews>
    <sheetView zoomScale="130" zoomScaleNormal="130" workbookViewId="0">
      <selection activeCell="A2" sqref="A2"/>
    </sheetView>
  </sheetViews>
  <sheetFormatPr defaultRowHeight="14.45"/>
  <cols>
    <col min="1" max="1" width="59.28515625" customWidth="1"/>
    <col min="2" max="2" width="26.42578125" bestFit="1" customWidth="1"/>
    <col min="3" max="3" width="24.5703125" bestFit="1" customWidth="1"/>
    <col min="4" max="4" width="16.140625" bestFit="1" customWidth="1"/>
    <col min="6" max="6" width="12.5703125" bestFit="1" customWidth="1"/>
    <col min="7" max="7" width="32.7109375" bestFit="1" customWidth="1"/>
    <col min="8" max="8" width="24.7109375" bestFit="1" customWidth="1"/>
    <col min="10" max="10" width="20.28515625" bestFit="1" customWidth="1"/>
  </cols>
  <sheetData>
    <row r="1" spans="1:8" ht="39.6">
      <c r="A1" s="57" t="s">
        <v>0</v>
      </c>
      <c r="B1" s="3"/>
      <c r="C1" s="3"/>
      <c r="E1" s="38"/>
      <c r="F1" s="38"/>
      <c r="G1" s="3"/>
      <c r="H1" s="3"/>
    </row>
    <row r="2" spans="1:8" ht="39.6">
      <c r="A2" s="57" t="s">
        <v>1</v>
      </c>
      <c r="E2" s="66"/>
      <c r="F2" s="66"/>
    </row>
    <row r="3" spans="1:8">
      <c r="A3" s="66"/>
      <c r="E3" s="66"/>
      <c r="F3" s="66"/>
    </row>
    <row r="4" spans="1:8">
      <c r="A4" s="66"/>
      <c r="E4" s="66"/>
      <c r="F4" s="66"/>
    </row>
    <row r="5" spans="1:8">
      <c r="A5" s="66"/>
      <c r="E5" s="66"/>
      <c r="F5" s="66"/>
    </row>
    <row r="6" spans="1:8">
      <c r="A6" s="66"/>
      <c r="E6" s="66"/>
      <c r="F6" s="66"/>
    </row>
    <row r="7" spans="1:8">
      <c r="A7" s="66"/>
      <c r="E7" s="66"/>
      <c r="F7" s="66"/>
    </row>
    <row r="8" spans="1:8">
      <c r="E8" s="66"/>
      <c r="F8" s="66"/>
    </row>
    <row r="9" spans="1:8">
      <c r="E9" s="66"/>
      <c r="F9" s="66"/>
    </row>
    <row r="10" spans="1:8">
      <c r="E10" s="66"/>
      <c r="F10" s="66"/>
    </row>
    <row r="11" spans="1:8">
      <c r="E11" s="66"/>
      <c r="F11" s="66"/>
    </row>
    <row r="12" spans="1:8">
      <c r="E12" s="66"/>
      <c r="F12" s="66"/>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39EA-7EDC-4A8A-9D3D-FBE38102C7BF}">
  <dimension ref="A1:H50"/>
  <sheetViews>
    <sheetView showGridLines="0" zoomScale="85" zoomScaleNormal="85" workbookViewId="0">
      <selection activeCell="A10" sqref="A10"/>
    </sheetView>
  </sheetViews>
  <sheetFormatPr defaultRowHeight="14.45"/>
  <cols>
    <col min="1" max="1" width="26" bestFit="1" customWidth="1"/>
    <col min="2" max="2" width="126.7109375" bestFit="1" customWidth="1"/>
    <col min="3" max="3" width="23.5703125" bestFit="1" customWidth="1"/>
  </cols>
  <sheetData>
    <row r="1" spans="1:3">
      <c r="A1" s="46" t="s">
        <v>2</v>
      </c>
      <c r="B1" s="46" t="s">
        <v>3</v>
      </c>
      <c r="C1" s="46" t="s">
        <v>4</v>
      </c>
    </row>
    <row r="2" spans="1:3" ht="16.899999999999999">
      <c r="A2" s="4" t="s">
        <v>5</v>
      </c>
      <c r="B2" s="4" t="s">
        <v>6</v>
      </c>
      <c r="C2" s="4" t="s">
        <v>7</v>
      </c>
    </row>
    <row r="3" spans="1:3" ht="16.899999999999999">
      <c r="A3" s="4" t="s">
        <v>8</v>
      </c>
      <c r="B3" s="4" t="s">
        <v>9</v>
      </c>
      <c r="C3" s="4" t="s">
        <v>7</v>
      </c>
    </row>
    <row r="4" spans="1:3" ht="16.899999999999999">
      <c r="A4" s="42" t="s">
        <v>10</v>
      </c>
      <c r="B4" s="4" t="s">
        <v>11</v>
      </c>
      <c r="C4" s="4" t="s">
        <v>7</v>
      </c>
    </row>
    <row r="5" spans="1:3" ht="16.899999999999999">
      <c r="A5" s="42" t="s">
        <v>12</v>
      </c>
      <c r="B5" s="4" t="s">
        <v>13</v>
      </c>
      <c r="C5" s="4" t="s">
        <v>7</v>
      </c>
    </row>
    <row r="6" spans="1:3" ht="16.899999999999999">
      <c r="A6" s="4" t="s">
        <v>14</v>
      </c>
      <c r="B6" s="4" t="s">
        <v>15</v>
      </c>
      <c r="C6" s="4" t="s">
        <v>7</v>
      </c>
    </row>
    <row r="7" spans="1:3" ht="15.6">
      <c r="A7" s="4" t="s">
        <v>16</v>
      </c>
      <c r="B7" s="4" t="s">
        <v>17</v>
      </c>
      <c r="C7" s="4" t="s">
        <v>18</v>
      </c>
    </row>
    <row r="8" spans="1:3">
      <c r="A8" s="4" t="s">
        <v>19</v>
      </c>
      <c r="B8" s="4" t="s">
        <v>20</v>
      </c>
      <c r="C8" s="4" t="s">
        <v>21</v>
      </c>
    </row>
    <row r="9" spans="1:3">
      <c r="A9" s="4" t="s">
        <v>22</v>
      </c>
      <c r="B9" s="4" t="s">
        <v>23</v>
      </c>
      <c r="C9" s="4" t="s">
        <v>21</v>
      </c>
    </row>
    <row r="10" spans="1:3" ht="15.6">
      <c r="A10" s="4" t="s">
        <v>24</v>
      </c>
      <c r="B10" s="4" t="s">
        <v>25</v>
      </c>
      <c r="C10" s="4" t="s">
        <v>21</v>
      </c>
    </row>
    <row r="11" spans="1:3" ht="15.6">
      <c r="A11" s="4" t="s">
        <v>26</v>
      </c>
      <c r="B11" s="4" t="s">
        <v>27</v>
      </c>
      <c r="C11" s="59" t="s">
        <v>28</v>
      </c>
    </row>
    <row r="12" spans="1:3" ht="16.149999999999999">
      <c r="A12" s="4" t="s">
        <v>29</v>
      </c>
      <c r="B12" s="4" t="s">
        <v>30</v>
      </c>
      <c r="C12" s="4" t="s">
        <v>31</v>
      </c>
    </row>
    <row r="13" spans="1:3">
      <c r="A13" s="4" t="s">
        <v>32</v>
      </c>
      <c r="B13" s="4" t="s">
        <v>33</v>
      </c>
      <c r="C13" s="59" t="s">
        <v>21</v>
      </c>
    </row>
    <row r="14" spans="1:3">
      <c r="A14" s="4" t="s">
        <v>34</v>
      </c>
      <c r="B14" s="4" t="s">
        <v>35</v>
      </c>
      <c r="C14" s="59" t="s">
        <v>21</v>
      </c>
    </row>
    <row r="15" spans="1:3">
      <c r="A15" s="4" t="s">
        <v>36</v>
      </c>
      <c r="B15" s="4" t="s">
        <v>37</v>
      </c>
      <c r="C15" s="4" t="s">
        <v>21</v>
      </c>
    </row>
    <row r="16" spans="1:3">
      <c r="A16" s="4" t="s">
        <v>38</v>
      </c>
      <c r="B16" s="4" t="s">
        <v>39</v>
      </c>
      <c r="C16" s="59" t="s">
        <v>21</v>
      </c>
    </row>
    <row r="17" spans="1:8">
      <c r="A17" s="4" t="s">
        <v>40</v>
      </c>
      <c r="B17" s="4" t="s">
        <v>41</v>
      </c>
      <c r="C17" s="4" t="s">
        <v>42</v>
      </c>
    </row>
    <row r="18" spans="1:8">
      <c r="A18" s="4" t="s">
        <v>43</v>
      </c>
      <c r="B18" s="4" t="s">
        <v>44</v>
      </c>
      <c r="C18" s="59" t="s">
        <v>42</v>
      </c>
    </row>
    <row r="19" spans="1:8">
      <c r="A19" s="4" t="s">
        <v>45</v>
      </c>
      <c r="B19" s="4" t="s">
        <v>46</v>
      </c>
      <c r="C19" s="59" t="s">
        <v>42</v>
      </c>
    </row>
    <row r="20" spans="1:8">
      <c r="A20" s="4" t="s">
        <v>47</v>
      </c>
      <c r="B20" s="4" t="s">
        <v>48</v>
      </c>
      <c r="C20" s="59" t="s">
        <v>42</v>
      </c>
    </row>
    <row r="21" spans="1:8">
      <c r="A21" s="4" t="s">
        <v>49</v>
      </c>
      <c r="B21" s="4" t="s">
        <v>50</v>
      </c>
      <c r="C21" s="59" t="s">
        <v>21</v>
      </c>
    </row>
    <row r="22" spans="1:8">
      <c r="A22" s="4" t="s">
        <v>51</v>
      </c>
      <c r="B22" s="4" t="s">
        <v>52</v>
      </c>
      <c r="C22" s="59" t="s">
        <v>21</v>
      </c>
    </row>
    <row r="23" spans="1:8">
      <c r="A23" s="4" t="s">
        <v>53</v>
      </c>
      <c r="B23" s="4" t="s">
        <v>54</v>
      </c>
      <c r="C23" s="59" t="s">
        <v>21</v>
      </c>
    </row>
    <row r="24" spans="1:8">
      <c r="A24" s="4" t="s">
        <v>55</v>
      </c>
      <c r="B24" s="4" t="s">
        <v>56</v>
      </c>
      <c r="C24" s="59" t="s">
        <v>21</v>
      </c>
    </row>
    <row r="25" spans="1:8">
      <c r="A25" s="4" t="s">
        <v>57</v>
      </c>
      <c r="B25" s="4" t="s">
        <v>58</v>
      </c>
      <c r="C25" s="59" t="s">
        <v>21</v>
      </c>
      <c r="H25" s="48"/>
    </row>
    <row r="26" spans="1:8">
      <c r="A26" s="4" t="s">
        <v>59</v>
      </c>
      <c r="B26" s="4" t="s">
        <v>60</v>
      </c>
      <c r="C26" s="4" t="s">
        <v>21</v>
      </c>
    </row>
    <row r="27" spans="1:8">
      <c r="A27" s="4" t="s">
        <v>61</v>
      </c>
      <c r="B27" s="4" t="s">
        <v>62</v>
      </c>
      <c r="C27" s="4" t="s">
        <v>21</v>
      </c>
    </row>
    <row r="28" spans="1:8">
      <c r="A28" s="4" t="s">
        <v>63</v>
      </c>
      <c r="B28" s="4" t="s">
        <v>64</v>
      </c>
      <c r="C28" s="4" t="s">
        <v>21</v>
      </c>
    </row>
    <row r="29" spans="1:8">
      <c r="A29" s="4" t="s">
        <v>65</v>
      </c>
      <c r="B29" s="4" t="s">
        <v>66</v>
      </c>
      <c r="C29" s="4" t="s">
        <v>21</v>
      </c>
    </row>
    <row r="30" spans="1:8">
      <c r="A30" s="4" t="s">
        <v>67</v>
      </c>
      <c r="B30" s="4" t="s">
        <v>68</v>
      </c>
      <c r="C30" s="4" t="s">
        <v>21</v>
      </c>
    </row>
    <row r="31" spans="1:8">
      <c r="A31" s="4" t="s">
        <v>69</v>
      </c>
      <c r="B31" s="4" t="s">
        <v>70</v>
      </c>
      <c r="C31" s="4" t="s">
        <v>21</v>
      </c>
    </row>
    <row r="32" spans="1:8">
      <c r="A32" s="4" t="s">
        <v>71</v>
      </c>
      <c r="B32" s="4" t="s">
        <v>72</v>
      </c>
      <c r="C32" s="4" t="s">
        <v>21</v>
      </c>
    </row>
    <row r="33" spans="1:5">
      <c r="A33" s="4" t="s">
        <v>73</v>
      </c>
      <c r="B33" s="4" t="s">
        <v>74</v>
      </c>
      <c r="C33" s="4" t="s">
        <v>21</v>
      </c>
    </row>
    <row r="34" spans="1:5">
      <c r="A34" s="4" t="s">
        <v>75</v>
      </c>
      <c r="B34" s="4" t="s">
        <v>76</v>
      </c>
      <c r="C34" s="4" t="s">
        <v>77</v>
      </c>
    </row>
    <row r="35" spans="1:5">
      <c r="A35" s="4" t="s">
        <v>78</v>
      </c>
      <c r="B35" s="4" t="s">
        <v>79</v>
      </c>
      <c r="C35" s="4" t="s">
        <v>21</v>
      </c>
    </row>
    <row r="36" spans="1:5">
      <c r="A36" s="4" t="s">
        <v>80</v>
      </c>
      <c r="B36" s="4" t="s">
        <v>81</v>
      </c>
      <c r="C36" s="4" t="s">
        <v>21</v>
      </c>
      <c r="E36" s="1"/>
    </row>
    <row r="37" spans="1:5">
      <c r="A37" s="4" t="s">
        <v>82</v>
      </c>
      <c r="B37" s="4" t="s">
        <v>83</v>
      </c>
      <c r="C37" s="4" t="s">
        <v>21</v>
      </c>
    </row>
    <row r="38" spans="1:5">
      <c r="A38" s="4" t="s">
        <v>84</v>
      </c>
      <c r="B38" s="4" t="s">
        <v>85</v>
      </c>
      <c r="C38" s="4" t="s">
        <v>21</v>
      </c>
    </row>
    <row r="39" spans="1:5">
      <c r="A39" s="4" t="s">
        <v>86</v>
      </c>
      <c r="B39" s="4" t="s">
        <v>87</v>
      </c>
      <c r="C39" s="4" t="s">
        <v>21</v>
      </c>
    </row>
    <row r="40" spans="1:5">
      <c r="A40" s="4" t="s">
        <v>88</v>
      </c>
      <c r="B40" s="4" t="s">
        <v>89</v>
      </c>
      <c r="C40" s="4" t="s">
        <v>77</v>
      </c>
    </row>
    <row r="41" spans="1:5">
      <c r="A41" s="4" t="s">
        <v>90</v>
      </c>
      <c r="B41" s="4" t="s">
        <v>91</v>
      </c>
      <c r="C41" s="4" t="s">
        <v>21</v>
      </c>
    </row>
    <row r="42" spans="1:5">
      <c r="A42" s="4" t="s">
        <v>92</v>
      </c>
      <c r="B42" s="4" t="s">
        <v>93</v>
      </c>
      <c r="C42" s="4" t="s">
        <v>21</v>
      </c>
    </row>
    <row r="43" spans="1:5" ht="15.6">
      <c r="A43" s="4" t="s">
        <v>94</v>
      </c>
      <c r="B43" s="4" t="s">
        <v>95</v>
      </c>
      <c r="C43" s="4" t="s">
        <v>21</v>
      </c>
    </row>
    <row r="44" spans="1:5" ht="16.899999999999999">
      <c r="A44" s="4" t="s">
        <v>96</v>
      </c>
      <c r="B44" s="4" t="s">
        <v>97</v>
      </c>
      <c r="C44" s="4" t="s">
        <v>7</v>
      </c>
    </row>
    <row r="45" spans="1:5" ht="16.899999999999999">
      <c r="A45" s="4" t="s">
        <v>98</v>
      </c>
      <c r="B45" s="4" t="s">
        <v>99</v>
      </c>
      <c r="C45" s="4" t="s">
        <v>100</v>
      </c>
    </row>
    <row r="46" spans="1:5">
      <c r="A46" s="4" t="s">
        <v>101</v>
      </c>
      <c r="B46" s="4" t="s">
        <v>102</v>
      </c>
      <c r="C46" s="4" t="s">
        <v>103</v>
      </c>
    </row>
    <row r="47" spans="1:5">
      <c r="A47" s="4" t="s">
        <v>104</v>
      </c>
      <c r="B47" s="4" t="s">
        <v>105</v>
      </c>
      <c r="C47" s="4" t="s">
        <v>21</v>
      </c>
    </row>
    <row r="48" spans="1:5">
      <c r="A48" s="4" t="s">
        <v>106</v>
      </c>
      <c r="B48" s="4" t="s">
        <v>107</v>
      </c>
      <c r="C48" s="4" t="s">
        <v>21</v>
      </c>
    </row>
    <row r="49" spans="1:3">
      <c r="A49" s="4" t="s">
        <v>108</v>
      </c>
      <c r="B49" s="4" t="s">
        <v>109</v>
      </c>
      <c r="C49" s="4" t="s">
        <v>21</v>
      </c>
    </row>
    <row r="50" spans="1:3">
      <c r="A50" s="4" t="s">
        <v>110</v>
      </c>
      <c r="B50" s="4" t="s">
        <v>111</v>
      </c>
      <c r="C50" s="4" t="s">
        <v>21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57E6E-252A-4817-A64D-90D301868A12}">
  <dimension ref="A1:H37"/>
  <sheetViews>
    <sheetView showGridLines="0" topLeftCell="A14" zoomScale="70" zoomScaleNormal="70" workbookViewId="0">
      <selection activeCell="F25" sqref="F25"/>
    </sheetView>
  </sheetViews>
  <sheetFormatPr defaultRowHeight="14.45"/>
  <cols>
    <col min="1" max="1" width="51.42578125" customWidth="1"/>
    <col min="2" max="3" width="9.42578125" customWidth="1"/>
    <col min="4" max="4" width="10.7109375" customWidth="1"/>
    <col min="5" max="5" width="11.7109375" customWidth="1"/>
  </cols>
  <sheetData>
    <row r="1" spans="1:5" ht="16.149999999999999">
      <c r="A1" t="s">
        <v>112</v>
      </c>
    </row>
    <row r="2" spans="1:5" ht="33" customHeight="1">
      <c r="A2" s="4"/>
      <c r="B2" s="77" t="s">
        <v>113</v>
      </c>
      <c r="C2" s="77"/>
      <c r="D2" s="77" t="s">
        <v>114</v>
      </c>
      <c r="E2" s="77"/>
    </row>
    <row r="3" spans="1:5" ht="16.149999999999999" customHeight="1">
      <c r="A3" s="50" t="s">
        <v>115</v>
      </c>
      <c r="B3" s="63" t="s">
        <v>116</v>
      </c>
      <c r="C3" s="63" t="s">
        <v>117</v>
      </c>
      <c r="D3" s="63" t="s">
        <v>116</v>
      </c>
      <c r="E3" s="63" t="s">
        <v>117</v>
      </c>
    </row>
    <row r="4" spans="1:5">
      <c r="A4" s="51" t="s">
        <v>118</v>
      </c>
      <c r="B4" s="5">
        <v>4</v>
      </c>
      <c r="C4" s="52">
        <f>$B4*100/SUM($B4:$B7)</f>
        <v>50</v>
      </c>
      <c r="D4" s="5">
        <v>4</v>
      </c>
      <c r="E4" s="52">
        <f>$D4*100/SUM(D$4:D$7)</f>
        <v>36.363636363636367</v>
      </c>
    </row>
    <row r="5" spans="1:5">
      <c r="A5" s="51" t="s">
        <v>119</v>
      </c>
      <c r="B5" s="5">
        <v>3</v>
      </c>
      <c r="C5" s="52">
        <f>$B5*100/SUM($B$4:$B$7)</f>
        <v>37.5</v>
      </c>
      <c r="D5" s="5">
        <v>2</v>
      </c>
      <c r="E5" s="52">
        <f>$D5*100/SUM(D$4:D$7)</f>
        <v>18.181818181818183</v>
      </c>
    </row>
    <row r="6" spans="1:5">
      <c r="A6" s="51" t="s">
        <v>120</v>
      </c>
      <c r="B6" s="5">
        <v>1</v>
      </c>
      <c r="C6" s="52">
        <f>$B6*100/SUM($B$4:$B$7)</f>
        <v>12.5</v>
      </c>
      <c r="D6" s="5">
        <v>3</v>
      </c>
      <c r="E6" s="52">
        <f>$D6*100/SUM(D$4:D$7)</f>
        <v>27.272727272727273</v>
      </c>
    </row>
    <row r="7" spans="1:5">
      <c r="A7" s="51" t="s">
        <v>121</v>
      </c>
      <c r="B7" s="5">
        <v>0</v>
      </c>
      <c r="C7" s="52">
        <f>$B7*100/SUM($B$4:$B$7)</f>
        <v>0</v>
      </c>
      <c r="D7" s="5">
        <v>2</v>
      </c>
      <c r="E7" s="52">
        <f>$D7*100/SUM(D$4:D$7)</f>
        <v>18.181818181818183</v>
      </c>
    </row>
    <row r="8" spans="1:5">
      <c r="A8" s="53" t="s">
        <v>80</v>
      </c>
      <c r="B8" s="5"/>
      <c r="C8" s="4"/>
      <c r="D8" s="5"/>
      <c r="E8" s="4"/>
    </row>
    <row r="9" spans="1:5">
      <c r="A9" s="51" t="s">
        <v>122</v>
      </c>
      <c r="B9" s="5">
        <v>2</v>
      </c>
      <c r="C9" s="52">
        <f>$B9*100/SUM($B$9:$B$13)</f>
        <v>25</v>
      </c>
      <c r="D9" s="5">
        <v>1</v>
      </c>
      <c r="E9" s="52">
        <f>$D9*100/SUM($D$9:$D$13)</f>
        <v>9.0909090909090917</v>
      </c>
    </row>
    <row r="10" spans="1:5">
      <c r="A10" s="51" t="s">
        <v>123</v>
      </c>
      <c r="B10" s="5">
        <v>1</v>
      </c>
      <c r="C10" s="52">
        <f>$B10*100/SUM($B$9:$B$13)</f>
        <v>12.5</v>
      </c>
      <c r="D10" s="5">
        <v>3</v>
      </c>
      <c r="E10" s="52">
        <f>$D10*100/SUM($D$9:$D$13)</f>
        <v>27.272727272727273</v>
      </c>
    </row>
    <row r="11" spans="1:5">
      <c r="A11" s="51" t="s">
        <v>124</v>
      </c>
      <c r="B11" s="5">
        <v>0</v>
      </c>
      <c r="C11" s="52">
        <f>$B11*100/SUM($B$9:$B$13)</f>
        <v>0</v>
      </c>
      <c r="D11" s="5">
        <v>1</v>
      </c>
      <c r="E11" s="52">
        <f>$D11*100/SUM($D$9:$D$13)</f>
        <v>9.0909090909090917</v>
      </c>
    </row>
    <row r="12" spans="1:5">
      <c r="A12" s="51" t="s">
        <v>125</v>
      </c>
      <c r="B12" s="5">
        <v>4</v>
      </c>
      <c r="C12" s="52">
        <f>$B12*100/SUM($B$9:$B$13)</f>
        <v>50</v>
      </c>
      <c r="D12" s="5">
        <v>5</v>
      </c>
      <c r="E12" s="52">
        <f>$D12*100/SUM($D$9:$D$13)</f>
        <v>45.454545454545453</v>
      </c>
    </row>
    <row r="13" spans="1:5">
      <c r="A13" s="51" t="s">
        <v>126</v>
      </c>
      <c r="B13" s="5">
        <v>1</v>
      </c>
      <c r="C13" s="52">
        <f>$B13*100/SUM($B$9:$B$13)</f>
        <v>12.5</v>
      </c>
      <c r="D13" s="5">
        <v>1</v>
      </c>
      <c r="E13" s="52">
        <f>$D13*100/SUM($D$9:$D$13)</f>
        <v>9.0909090909090917</v>
      </c>
    </row>
    <row r="14" spans="1:5">
      <c r="A14" s="53" t="s">
        <v>82</v>
      </c>
      <c r="B14" s="5"/>
      <c r="C14" s="4"/>
      <c r="D14" s="5"/>
      <c r="E14" s="4"/>
    </row>
    <row r="15" spans="1:5">
      <c r="A15" s="51" t="s">
        <v>127</v>
      </c>
      <c r="B15" s="5">
        <v>2</v>
      </c>
      <c r="C15" s="52">
        <f>$B15*100/SUM($B$15:$B$18)</f>
        <v>25</v>
      </c>
      <c r="D15" s="5">
        <v>2</v>
      </c>
      <c r="E15" s="52">
        <f>$D15*100/SUM($D$15:$D$18)</f>
        <v>18.181818181818183</v>
      </c>
    </row>
    <row r="16" spans="1:5">
      <c r="A16" s="51" t="s">
        <v>128</v>
      </c>
      <c r="B16" s="5">
        <v>3</v>
      </c>
      <c r="C16" s="52">
        <f>$B16*100/SUM($B$15:$B$18)</f>
        <v>37.5</v>
      </c>
      <c r="D16" s="5">
        <v>3</v>
      </c>
      <c r="E16" s="52">
        <f>$D16*100/SUM($D$15:$D$18)</f>
        <v>27.272727272727273</v>
      </c>
    </row>
    <row r="17" spans="1:8">
      <c r="A17" s="51" t="s">
        <v>129</v>
      </c>
      <c r="B17" s="5">
        <v>1</v>
      </c>
      <c r="C17" s="52">
        <f>$B17*100/SUM($B$15:$B$18)</f>
        <v>12.5</v>
      </c>
      <c r="D17" s="5">
        <v>1</v>
      </c>
      <c r="E17" s="52">
        <f>$D17*100/SUM($D$15:$D$18)</f>
        <v>9.0909090909090917</v>
      </c>
      <c r="H17" s="45"/>
    </row>
    <row r="18" spans="1:8">
      <c r="A18" s="51" t="s">
        <v>130</v>
      </c>
      <c r="B18" s="5">
        <v>2</v>
      </c>
      <c r="C18" s="52">
        <f>$B18*100/SUM($B$15:$B$18)</f>
        <v>25</v>
      </c>
      <c r="D18" s="5">
        <v>5</v>
      </c>
      <c r="E18" s="52">
        <f>$D18*100/SUM($D$15:$D$18)</f>
        <v>45.454545454545453</v>
      </c>
    </row>
    <row r="19" spans="1:8">
      <c r="A19" s="53" t="s">
        <v>84</v>
      </c>
      <c r="B19" s="5"/>
      <c r="C19" s="4"/>
      <c r="D19" s="5"/>
      <c r="E19" s="4"/>
    </row>
    <row r="20" spans="1:8">
      <c r="A20" s="51" t="s">
        <v>131</v>
      </c>
      <c r="B20" s="5">
        <v>6</v>
      </c>
      <c r="C20" s="52">
        <f>$B20*100/SUM($B$20:$B$21)</f>
        <v>75</v>
      </c>
      <c r="D20" s="5">
        <v>7</v>
      </c>
      <c r="E20" s="52">
        <f>$D20*100/SUM($D$20:$D$21)</f>
        <v>63.636363636363633</v>
      </c>
    </row>
    <row r="21" spans="1:8">
      <c r="A21" s="51" t="s">
        <v>132</v>
      </c>
      <c r="B21" s="5">
        <v>2</v>
      </c>
      <c r="C21" s="52">
        <f>$B21*100/SUM($B$20:$B$21)</f>
        <v>25</v>
      </c>
      <c r="D21" s="5">
        <v>4</v>
      </c>
      <c r="E21" s="52">
        <f>$D21*100/SUM($D$20:$D$21)</f>
        <v>36.363636363636367</v>
      </c>
    </row>
    <row r="22" spans="1:8">
      <c r="A22" s="53" t="s">
        <v>86</v>
      </c>
      <c r="B22" s="5"/>
      <c r="C22" s="4"/>
      <c r="D22" s="5"/>
      <c r="E22" s="4"/>
    </row>
    <row r="23" spans="1:8">
      <c r="A23" s="51" t="s">
        <v>133</v>
      </c>
      <c r="B23" s="5">
        <v>6</v>
      </c>
      <c r="C23" s="52">
        <f>$B23*100/SUM($B$23:$B$25)</f>
        <v>75</v>
      </c>
      <c r="D23" s="5">
        <v>8</v>
      </c>
      <c r="E23" s="52">
        <f>$D23*100/SUM($D$23:$D$25)</f>
        <v>72.727272727272734</v>
      </c>
    </row>
    <row r="24" spans="1:8">
      <c r="A24" s="51" t="s">
        <v>134</v>
      </c>
      <c r="B24" s="5">
        <v>1</v>
      </c>
      <c r="C24" s="52">
        <f>$B24*100/SUM($B$23:$B$25)</f>
        <v>12.5</v>
      </c>
      <c r="D24" s="5">
        <v>2</v>
      </c>
      <c r="E24" s="52">
        <f>$D24*100/SUM($D$23:$D$25)</f>
        <v>18.181818181818183</v>
      </c>
    </row>
    <row r="25" spans="1:8">
      <c r="A25" s="51" t="s">
        <v>135</v>
      </c>
      <c r="B25" s="5">
        <v>1</v>
      </c>
      <c r="C25" s="52">
        <f>$B25*100/SUM($B$23:$B$25)</f>
        <v>12.5</v>
      </c>
      <c r="D25" s="5">
        <v>1</v>
      </c>
      <c r="E25" s="52">
        <f>$D25*100/SUM($D$23:$D$25)</f>
        <v>9.0909090909090917</v>
      </c>
    </row>
    <row r="26" spans="1:8" ht="15.6">
      <c r="A26" s="54" t="s">
        <v>136</v>
      </c>
      <c r="B26" s="5"/>
      <c r="C26" s="4"/>
      <c r="D26" s="5"/>
      <c r="E26" s="4"/>
    </row>
    <row r="27" spans="1:8">
      <c r="A27" s="51" t="s">
        <v>137</v>
      </c>
      <c r="B27" s="5">
        <v>2</v>
      </c>
      <c r="C27" s="52">
        <f>$B27*100/SUM($B$27:$B$29)</f>
        <v>25</v>
      </c>
      <c r="D27" s="5">
        <v>4</v>
      </c>
      <c r="E27" s="52">
        <f>$D27*100/SUM($D$27:$D$29)</f>
        <v>36.363636363636367</v>
      </c>
    </row>
    <row r="28" spans="1:8">
      <c r="A28" s="51" t="s">
        <v>138</v>
      </c>
      <c r="B28" s="5">
        <v>2</v>
      </c>
      <c r="C28" s="52">
        <f>$B28*100/SUM($B$27:$B$29)</f>
        <v>25</v>
      </c>
      <c r="D28" s="5">
        <v>1</v>
      </c>
      <c r="E28" s="52">
        <f>$D28*100/SUM($D$27:$D$29)</f>
        <v>9.0909090909090917</v>
      </c>
    </row>
    <row r="29" spans="1:8">
      <c r="A29" s="51" t="s">
        <v>139</v>
      </c>
      <c r="B29" s="5">
        <v>4</v>
      </c>
      <c r="C29" s="52">
        <f>$B29*100/SUM($B$27:$B$29)</f>
        <v>50</v>
      </c>
      <c r="D29" s="5">
        <v>6</v>
      </c>
      <c r="E29" s="52">
        <f>$D29*100/SUM($D$27:$D$29)</f>
        <v>54.545454545454547</v>
      </c>
    </row>
    <row r="30" spans="1:8" ht="16.149999999999999">
      <c r="A30" s="53" t="s">
        <v>140</v>
      </c>
      <c r="B30" s="5"/>
      <c r="C30" s="4"/>
      <c r="D30" s="5"/>
      <c r="E30" s="4"/>
    </row>
    <row r="31" spans="1:8">
      <c r="A31" s="55">
        <v>0</v>
      </c>
      <c r="B31" s="5">
        <v>0</v>
      </c>
      <c r="C31" s="52">
        <f>$B31*100/SUM($B$31:$B$34)</f>
        <v>0</v>
      </c>
      <c r="D31" s="5">
        <v>1</v>
      </c>
      <c r="E31" s="52">
        <f>$D31*100/SUM($D$31:$D$34)</f>
        <v>9.0909090909090917</v>
      </c>
    </row>
    <row r="32" spans="1:8">
      <c r="A32" s="55">
        <v>1</v>
      </c>
      <c r="B32" s="5">
        <v>4</v>
      </c>
      <c r="C32" s="52">
        <f>$B32*100/SUM($B$31:$B$34)</f>
        <v>36.363636363636367</v>
      </c>
      <c r="D32" s="5">
        <v>4</v>
      </c>
      <c r="E32" s="52">
        <f>$D32*100/SUM($D$31:$D$34)</f>
        <v>36.363636363636367</v>
      </c>
    </row>
    <row r="33" spans="1:5">
      <c r="A33" s="55">
        <v>2</v>
      </c>
      <c r="B33" s="5">
        <v>5</v>
      </c>
      <c r="C33" s="52">
        <f>$B33*100/SUM($B$31:$B$34)</f>
        <v>45.454545454545453</v>
      </c>
      <c r="D33" s="5">
        <v>4</v>
      </c>
      <c r="E33" s="52">
        <f>$D33*100/SUM($D$31:$D$34)</f>
        <v>36.363636363636367</v>
      </c>
    </row>
    <row r="34" spans="1:5">
      <c r="A34" s="55">
        <v>3</v>
      </c>
      <c r="B34" s="5">
        <v>2</v>
      </c>
      <c r="C34" s="52">
        <f>$B34*100/SUM($B$31:$B$34)</f>
        <v>18.181818181818183</v>
      </c>
      <c r="D34" s="5">
        <v>2</v>
      </c>
      <c r="E34" s="52">
        <f>$D34*100/SUM($D$31:$D$34)</f>
        <v>18.181818181818183</v>
      </c>
    </row>
    <row r="35" spans="1:5">
      <c r="A35" s="48" t="s">
        <v>141</v>
      </c>
    </row>
    <row r="36" spans="1:5" ht="16.149999999999999">
      <c r="A36" s="49" t="s">
        <v>142</v>
      </c>
    </row>
    <row r="37" spans="1:5" ht="16.149999999999999">
      <c r="A37" s="49" t="s">
        <v>143</v>
      </c>
    </row>
  </sheetData>
  <mergeCells count="2">
    <mergeCell ref="B2:C2"/>
    <mergeCell ref="D2:E2"/>
  </mergeCells>
  <phoneticPr fontId="2" type="noConversion"/>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B2B41-2519-4085-A1E3-979E23A72218}">
  <dimension ref="A1:W29"/>
  <sheetViews>
    <sheetView showGridLines="0" view="pageBreakPreview" zoomScale="73" zoomScaleNormal="85" zoomScaleSheetLayoutView="85" workbookViewId="0">
      <selection activeCell="F24" sqref="F24"/>
    </sheetView>
  </sheetViews>
  <sheetFormatPr defaultRowHeight="14.45"/>
  <cols>
    <col min="1" max="1" width="23.5703125" customWidth="1"/>
    <col min="2" max="2" width="10.28515625" customWidth="1"/>
    <col min="3" max="3" width="10.28515625" bestFit="1" customWidth="1"/>
    <col min="4" max="4" width="11.5703125" bestFit="1" customWidth="1"/>
    <col min="5" max="5" width="13.7109375" customWidth="1"/>
    <col min="6" max="6" width="10" customWidth="1"/>
    <col min="7" max="7" width="10" bestFit="1" customWidth="1"/>
    <col min="8" max="8" width="11.5703125" bestFit="1" customWidth="1"/>
    <col min="9" max="9" width="13.7109375" bestFit="1" customWidth="1"/>
    <col min="12" max="12" width="9.140625" hidden="1" customWidth="1"/>
    <col min="13" max="13" width="31.28515625" hidden="1" customWidth="1"/>
    <col min="14" max="14" width="10" hidden="1" customWidth="1"/>
    <col min="15" max="15" width="11.5703125" hidden="1" customWidth="1"/>
    <col min="16" max="16" width="9.140625" hidden="1" customWidth="1"/>
    <col min="17" max="17" width="12.85546875" hidden="1" customWidth="1"/>
    <col min="18" max="18" width="9.140625" hidden="1" customWidth="1"/>
    <col min="19" max="19" width="15.5703125" hidden="1" customWidth="1"/>
    <col min="20" max="22" width="9.140625" hidden="1" customWidth="1"/>
  </cols>
  <sheetData>
    <row r="1" spans="1:22" ht="16.149999999999999" thickBot="1">
      <c r="A1" t="s">
        <v>144</v>
      </c>
      <c r="B1" s="1"/>
    </row>
    <row r="2" spans="1:22">
      <c r="A2" s="39"/>
      <c r="B2" s="72" t="s">
        <v>63</v>
      </c>
      <c r="C2" s="73"/>
      <c r="D2" s="73"/>
      <c r="E2" s="74"/>
      <c r="F2" s="72" t="s">
        <v>65</v>
      </c>
      <c r="G2" s="73"/>
      <c r="H2" s="73"/>
      <c r="I2" s="74"/>
      <c r="M2" s="3" t="s">
        <v>145</v>
      </c>
      <c r="N2" s="78" t="s">
        <v>146</v>
      </c>
      <c r="O2" s="78"/>
      <c r="P2" s="78"/>
      <c r="Q2" s="78"/>
      <c r="R2" s="78" t="s">
        <v>147</v>
      </c>
      <c r="S2" s="78"/>
      <c r="T2" s="78"/>
      <c r="U2" s="78"/>
    </row>
    <row r="3" spans="1:22" ht="30.6">
      <c r="A3" s="40" t="s">
        <v>148</v>
      </c>
      <c r="B3" s="70" t="s">
        <v>149</v>
      </c>
      <c r="C3" s="68" t="s">
        <v>19</v>
      </c>
      <c r="D3" s="67" t="s">
        <v>150</v>
      </c>
      <c r="E3" s="69" t="s">
        <v>151</v>
      </c>
      <c r="F3" s="70" t="s">
        <v>149</v>
      </c>
      <c r="G3" s="68" t="s">
        <v>19</v>
      </c>
      <c r="H3" s="67" t="s">
        <v>150</v>
      </c>
      <c r="I3" s="69" t="s">
        <v>151</v>
      </c>
      <c r="N3" t="s">
        <v>148</v>
      </c>
      <c r="O3" t="s">
        <v>152</v>
      </c>
      <c r="P3" t="s">
        <v>19</v>
      </c>
      <c r="Q3" t="s">
        <v>150</v>
      </c>
      <c r="R3" t="s">
        <v>153</v>
      </c>
      <c r="S3" t="s">
        <v>152</v>
      </c>
      <c r="T3" t="s">
        <v>19</v>
      </c>
      <c r="U3" t="s">
        <v>150</v>
      </c>
      <c r="V3" t="s">
        <v>153</v>
      </c>
    </row>
    <row r="4" spans="1:22" ht="16.149999999999999">
      <c r="A4" s="40" t="s">
        <v>154</v>
      </c>
      <c r="B4" s="8" t="s">
        <v>155</v>
      </c>
      <c r="C4" s="5" t="s">
        <v>156</v>
      </c>
      <c r="D4" s="5" t="s">
        <v>157</v>
      </c>
      <c r="E4" s="6" t="s">
        <v>158</v>
      </c>
      <c r="F4" s="8" t="s">
        <v>159</v>
      </c>
      <c r="G4" s="5" t="s">
        <v>160</v>
      </c>
      <c r="H4" s="5" t="s">
        <v>161</v>
      </c>
      <c r="I4" s="6" t="s">
        <v>162</v>
      </c>
      <c r="L4" t="s">
        <v>152</v>
      </c>
      <c r="N4" t="s">
        <v>163</v>
      </c>
      <c r="O4">
        <v>68.605710000000002</v>
      </c>
      <c r="P4">
        <v>61.511310000000002</v>
      </c>
      <c r="Q4">
        <v>59.609879999999997</v>
      </c>
      <c r="R4">
        <v>58.378169999999997</v>
      </c>
      <c r="S4">
        <v>54.278799999999997</v>
      </c>
      <c r="T4">
        <v>52.611240000000002</v>
      </c>
      <c r="U4">
        <v>57.675159999999998</v>
      </c>
      <c r="V4">
        <v>55.068379999999998</v>
      </c>
    </row>
    <row r="5" spans="1:22" ht="15.6">
      <c r="A5" s="40" t="s">
        <v>164</v>
      </c>
      <c r="B5" s="8" t="s">
        <v>165</v>
      </c>
      <c r="C5" s="5" t="s">
        <v>166</v>
      </c>
      <c r="D5" s="5" t="s">
        <v>167</v>
      </c>
      <c r="E5" s="6" t="s">
        <v>168</v>
      </c>
      <c r="F5" s="8" t="s">
        <v>169</v>
      </c>
      <c r="G5" s="5" t="s">
        <v>170</v>
      </c>
      <c r="H5" s="5" t="s">
        <v>171</v>
      </c>
      <c r="I5" s="6" t="s">
        <v>172</v>
      </c>
      <c r="L5" s="66" t="s">
        <v>19</v>
      </c>
      <c r="N5" t="s">
        <v>173</v>
      </c>
      <c r="O5">
        <v>4.9945529999999998</v>
      </c>
      <c r="P5">
        <v>6.3047269999999997</v>
      </c>
      <c r="Q5">
        <v>3.5933419999999998</v>
      </c>
      <c r="R5">
        <v>1.780362</v>
      </c>
      <c r="S5">
        <v>6.0107780000000002</v>
      </c>
      <c r="T5">
        <v>6.9483499999999996</v>
      </c>
      <c r="U5">
        <v>8.0385650000000002</v>
      </c>
      <c r="V5">
        <v>10.218797</v>
      </c>
    </row>
    <row r="6" spans="1:22" ht="16.899999999999999">
      <c r="A6" s="40" t="s">
        <v>174</v>
      </c>
      <c r="B6" s="8" t="s">
        <v>175</v>
      </c>
      <c r="C6" s="5" t="s">
        <v>176</v>
      </c>
      <c r="D6" s="5" t="s">
        <v>177</v>
      </c>
      <c r="E6" s="6" t="s">
        <v>178</v>
      </c>
      <c r="F6" s="8" t="s">
        <v>179</v>
      </c>
      <c r="G6" s="5" t="s">
        <v>180</v>
      </c>
      <c r="H6" s="5" t="s">
        <v>181</v>
      </c>
      <c r="I6" s="6" t="s">
        <v>182</v>
      </c>
      <c r="L6" s="66" t="s">
        <v>183</v>
      </c>
      <c r="N6" t="s">
        <v>184</v>
      </c>
      <c r="O6">
        <v>9.1146569999999993</v>
      </c>
      <c r="P6">
        <v>4.957382</v>
      </c>
      <c r="Q6">
        <v>5.7956960000000004</v>
      </c>
      <c r="R6">
        <v>2.0524610000000001</v>
      </c>
      <c r="S6">
        <v>38.143940000000001</v>
      </c>
      <c r="T6">
        <v>60.1098</v>
      </c>
      <c r="U6">
        <v>58.516359999999999</v>
      </c>
      <c r="V6">
        <v>37.008240000000001</v>
      </c>
    </row>
    <row r="7" spans="1:22" ht="16.899999999999999">
      <c r="A7" s="40" t="s">
        <v>185</v>
      </c>
      <c r="B7" s="8" t="s">
        <v>186</v>
      </c>
      <c r="C7" s="5" t="s">
        <v>187</v>
      </c>
      <c r="D7" s="5" t="s">
        <v>188</v>
      </c>
      <c r="E7" s="6" t="s">
        <v>189</v>
      </c>
      <c r="F7" s="8" t="s">
        <v>190</v>
      </c>
      <c r="G7" s="5" t="s">
        <v>191</v>
      </c>
      <c r="H7" s="5" t="s">
        <v>192</v>
      </c>
      <c r="I7" s="6" t="s">
        <v>193</v>
      </c>
      <c r="L7" s="66" t="s">
        <v>194</v>
      </c>
      <c r="N7" t="s">
        <v>195</v>
      </c>
      <c r="O7">
        <v>8.3825009999999995</v>
      </c>
      <c r="P7">
        <v>1.7153339999999999</v>
      </c>
      <c r="Q7">
        <v>3.1245289999999999</v>
      </c>
      <c r="R7">
        <v>1.2512749999999999</v>
      </c>
      <c r="S7">
        <v>24.3886</v>
      </c>
      <c r="T7">
        <v>35.346080000000001</v>
      </c>
      <c r="U7">
        <v>38.466569999999997</v>
      </c>
      <c r="V7">
        <v>27.075790000000001</v>
      </c>
    </row>
    <row r="8" spans="1:22" ht="16.899999999999999">
      <c r="A8" s="40" t="s">
        <v>196</v>
      </c>
      <c r="B8" s="8" t="s">
        <v>197</v>
      </c>
      <c r="C8" s="5" t="s">
        <v>198</v>
      </c>
      <c r="D8" s="5" t="s">
        <v>199</v>
      </c>
      <c r="E8" s="6" t="s">
        <v>200</v>
      </c>
      <c r="F8" s="8" t="s">
        <v>201</v>
      </c>
      <c r="G8" s="5" t="s">
        <v>202</v>
      </c>
      <c r="H8" s="5" t="s">
        <v>203</v>
      </c>
      <c r="I8" s="6" t="s">
        <v>204</v>
      </c>
      <c r="M8" t="s">
        <v>205</v>
      </c>
      <c r="N8">
        <v>14.02379</v>
      </c>
      <c r="O8">
        <v>10.51774</v>
      </c>
      <c r="P8">
        <v>10.48086</v>
      </c>
      <c r="Q8">
        <v>10.22071</v>
      </c>
      <c r="R8">
        <v>34.07488</v>
      </c>
      <c r="S8">
        <v>23.127310000000001</v>
      </c>
      <c r="T8">
        <v>22.552070000000001</v>
      </c>
      <c r="U8">
        <v>16.039729999999999</v>
      </c>
    </row>
    <row r="9" spans="1:22" ht="16.899999999999999">
      <c r="A9" s="40" t="s">
        <v>206</v>
      </c>
      <c r="B9" s="8" t="s">
        <v>207</v>
      </c>
      <c r="C9" s="5" t="s">
        <v>208</v>
      </c>
      <c r="D9" s="5" t="s">
        <v>209</v>
      </c>
      <c r="E9" s="6" t="s">
        <v>210</v>
      </c>
      <c r="F9" s="8" t="s">
        <v>211</v>
      </c>
      <c r="G9" s="5" t="s">
        <v>212</v>
      </c>
      <c r="H9" s="5" t="s">
        <v>213</v>
      </c>
      <c r="I9" s="6" t="s">
        <v>214</v>
      </c>
      <c r="M9" t="s">
        <v>215</v>
      </c>
      <c r="N9">
        <v>13.938700000000001</v>
      </c>
      <c r="O9">
        <v>12.984970000000001</v>
      </c>
      <c r="P9">
        <v>8.9417200000000001</v>
      </c>
      <c r="Q9">
        <v>12.612130000000001</v>
      </c>
      <c r="R9">
        <v>63.936259999999997</v>
      </c>
      <c r="S9">
        <v>17.866810000000001</v>
      </c>
      <c r="T9">
        <v>19.718530000000001</v>
      </c>
      <c r="U9">
        <v>14.39405</v>
      </c>
    </row>
    <row r="10" spans="1:22">
      <c r="A10" s="40" t="s">
        <v>24</v>
      </c>
      <c r="B10" s="75" t="s">
        <v>216</v>
      </c>
      <c r="C10" s="71" t="s">
        <v>216</v>
      </c>
      <c r="D10" s="71" t="s">
        <v>217</v>
      </c>
      <c r="E10" s="76" t="s">
        <v>218</v>
      </c>
      <c r="F10" s="75" t="s">
        <v>216</v>
      </c>
      <c r="G10" s="71" t="s">
        <v>219</v>
      </c>
      <c r="H10" s="71" t="s">
        <v>219</v>
      </c>
      <c r="I10" s="76" t="s">
        <v>216</v>
      </c>
    </row>
    <row r="11" spans="1:22">
      <c r="A11" s="40" t="s">
        <v>220</v>
      </c>
      <c r="B11" s="8" t="s">
        <v>221</v>
      </c>
      <c r="C11" s="5" t="s">
        <v>222</v>
      </c>
      <c r="D11" s="5" t="s">
        <v>223</v>
      </c>
      <c r="E11" s="6" t="s">
        <v>224</v>
      </c>
      <c r="F11" s="8" t="s">
        <v>225</v>
      </c>
      <c r="G11" s="5" t="s">
        <v>226</v>
      </c>
      <c r="H11" s="5" t="s">
        <v>227</v>
      </c>
      <c r="I11" s="6" t="s">
        <v>228</v>
      </c>
      <c r="M11" t="s">
        <v>229</v>
      </c>
      <c r="N11">
        <v>8.1864760000000008</v>
      </c>
      <c r="O11">
        <v>6.029102</v>
      </c>
      <c r="P11">
        <v>5.835337</v>
      </c>
      <c r="Q11">
        <v>4.4865750000000002</v>
      </c>
      <c r="R11">
        <v>18.773879999999998</v>
      </c>
      <c r="S11">
        <v>16.777270000000001</v>
      </c>
      <c r="T11">
        <v>15.73204</v>
      </c>
      <c r="U11">
        <v>11.07114</v>
      </c>
    </row>
    <row r="12" spans="1:22">
      <c r="A12" s="40" t="s">
        <v>230</v>
      </c>
      <c r="B12" s="8" t="s">
        <v>231</v>
      </c>
      <c r="C12" s="5" t="s">
        <v>232</v>
      </c>
      <c r="D12" s="5" t="s">
        <v>233</v>
      </c>
      <c r="E12" s="9" t="s">
        <v>234</v>
      </c>
      <c r="F12" s="8" t="s">
        <v>231</v>
      </c>
      <c r="G12" s="5" t="s">
        <v>235</v>
      </c>
      <c r="H12" s="5" t="s">
        <v>236</v>
      </c>
      <c r="I12" s="6" t="s">
        <v>237</v>
      </c>
      <c r="M12" t="s">
        <v>238</v>
      </c>
      <c r="N12">
        <v>6.7463360000000003</v>
      </c>
      <c r="O12">
        <v>4.4911339999999997</v>
      </c>
      <c r="P12">
        <v>2.9169100000000001</v>
      </c>
      <c r="Q12">
        <v>2.9333610000000001</v>
      </c>
      <c r="R12">
        <v>20.254176999999999</v>
      </c>
      <c r="S12">
        <v>8.5196579999999997</v>
      </c>
      <c r="T12">
        <v>11.510422</v>
      </c>
      <c r="U12">
        <v>7.6221319999999997</v>
      </c>
    </row>
    <row r="13" spans="1:22" ht="31.15" thickBot="1">
      <c r="A13" s="64" t="s">
        <v>239</v>
      </c>
      <c r="B13" s="10" t="s">
        <v>231</v>
      </c>
      <c r="C13" s="11" t="s">
        <v>240</v>
      </c>
      <c r="D13" s="11" t="s">
        <v>241</v>
      </c>
      <c r="E13" s="12" t="s">
        <v>242</v>
      </c>
      <c r="F13" s="10" t="s">
        <v>231</v>
      </c>
      <c r="G13" s="11" t="s">
        <v>243</v>
      </c>
      <c r="H13" s="11" t="s">
        <v>243</v>
      </c>
      <c r="I13" s="12" t="s">
        <v>243</v>
      </c>
      <c r="M13" t="s">
        <v>244</v>
      </c>
      <c r="N13">
        <v>24.27317</v>
      </c>
      <c r="O13">
        <v>15.96978</v>
      </c>
      <c r="P13">
        <v>21.92333</v>
      </c>
      <c r="Q13">
        <v>16.975570000000001</v>
      </c>
      <c r="R13">
        <v>90.120239999999995</v>
      </c>
      <c r="S13">
        <v>70.251670000000004</v>
      </c>
      <c r="T13">
        <v>82.996129999999994</v>
      </c>
      <c r="U13">
        <v>44.539169999999999</v>
      </c>
    </row>
    <row r="14" spans="1:22" ht="31.9" customHeight="1">
      <c r="A14" s="79" t="s">
        <v>245</v>
      </c>
      <c r="B14" s="80"/>
      <c r="C14" s="80"/>
      <c r="D14" s="80"/>
      <c r="E14" s="80"/>
      <c r="F14" s="80"/>
      <c r="G14" s="80"/>
      <c r="H14" s="80"/>
      <c r="I14" s="80"/>
    </row>
    <row r="15" spans="1:22" ht="16.149999999999999">
      <c r="A15" t="s">
        <v>246</v>
      </c>
      <c r="M15" t="s">
        <v>247</v>
      </c>
      <c r="N15">
        <v>30.743359999999999</v>
      </c>
      <c r="O15">
        <v>19.86384</v>
      </c>
      <c r="P15">
        <v>22.075489999999999</v>
      </c>
      <c r="Q15">
        <v>21.421189999999999</v>
      </c>
      <c r="R15">
        <v>181.30251000000001</v>
      </c>
      <c r="S15">
        <v>68.197819999999993</v>
      </c>
      <c r="T15">
        <v>90.37124</v>
      </c>
      <c r="U15">
        <v>59.576120000000003</v>
      </c>
    </row>
    <row r="16" spans="1:22" ht="16.149999999999999">
      <c r="A16" t="s">
        <v>248</v>
      </c>
      <c r="M16" t="s">
        <v>249</v>
      </c>
      <c r="N16">
        <v>3.8418561000000002</v>
      </c>
      <c r="O16">
        <v>4.3871073999999997</v>
      </c>
      <c r="P16">
        <v>1.6813426</v>
      </c>
      <c r="Q16">
        <v>0.95973149999999996</v>
      </c>
      <c r="R16">
        <v>0.87493270000000001</v>
      </c>
      <c r="S16">
        <v>1.3144444</v>
      </c>
      <c r="T16">
        <v>1.7886203000000001</v>
      </c>
      <c r="U16">
        <v>1.5098522000000001</v>
      </c>
    </row>
    <row r="17" spans="1:23" ht="16.149999999999999">
      <c r="A17" t="s">
        <v>250</v>
      </c>
      <c r="M17" t="s">
        <v>251</v>
      </c>
      <c r="N17">
        <v>3.492626</v>
      </c>
      <c r="O17">
        <v>2.9657070000000001</v>
      </c>
      <c r="P17">
        <v>2.118655</v>
      </c>
      <c r="Q17">
        <v>1.0811280000000001</v>
      </c>
      <c r="R17">
        <v>0.95656730000000001</v>
      </c>
      <c r="S17">
        <v>1.6391438</v>
      </c>
      <c r="T17">
        <v>1.8588298999999999</v>
      </c>
      <c r="U17">
        <v>1.8130500000000001</v>
      </c>
    </row>
    <row r="18" spans="1:23">
      <c r="F18" s="2"/>
    </row>
    <row r="20" spans="1:23">
      <c r="B20" s="14"/>
      <c r="C20" s="14"/>
      <c r="D20" s="14"/>
      <c r="E20" s="14"/>
      <c r="F20" s="14"/>
      <c r="G20" s="14"/>
      <c r="H20" s="14"/>
      <c r="I20" s="14"/>
      <c r="M20" s="3"/>
    </row>
    <row r="21" spans="1:23">
      <c r="B21" s="14"/>
      <c r="C21" s="14"/>
      <c r="D21" s="14"/>
      <c r="E21" s="14"/>
      <c r="F21" s="14"/>
      <c r="G21" s="14"/>
      <c r="H21" s="14"/>
      <c r="I21" s="14"/>
    </row>
    <row r="23" spans="1:23">
      <c r="N23" s="66"/>
      <c r="O23" s="66"/>
      <c r="P23" s="66"/>
      <c r="Q23" s="66"/>
      <c r="R23" s="66"/>
      <c r="S23" s="66"/>
      <c r="T23" s="66"/>
      <c r="U23" s="66"/>
    </row>
    <row r="24" spans="1:23">
      <c r="D24" s="14"/>
      <c r="H24" s="14"/>
      <c r="N24" s="66"/>
      <c r="O24" s="66"/>
      <c r="P24" s="66"/>
      <c r="Q24" s="66"/>
      <c r="R24" s="66"/>
      <c r="S24" s="66"/>
      <c r="T24" s="66"/>
      <c r="U24" s="66"/>
    </row>
    <row r="25" spans="1:23">
      <c r="D25" s="14"/>
      <c r="H25" s="14"/>
      <c r="N25" s="66"/>
      <c r="O25" s="66"/>
      <c r="P25" s="66"/>
      <c r="Q25" s="66"/>
      <c r="R25" s="66"/>
      <c r="S25" s="66"/>
      <c r="T25" s="66"/>
      <c r="U25" s="66"/>
      <c r="W25" s="66"/>
    </row>
    <row r="26" spans="1:23">
      <c r="N26" s="66"/>
      <c r="O26" s="66"/>
      <c r="P26" s="66"/>
      <c r="Q26" s="66"/>
      <c r="R26" s="66"/>
      <c r="S26" s="66"/>
      <c r="T26" s="66"/>
      <c r="U26" s="66"/>
    </row>
    <row r="27" spans="1:23">
      <c r="N27" s="66"/>
      <c r="O27" s="66"/>
      <c r="P27" s="66"/>
      <c r="Q27" s="66"/>
      <c r="R27" s="66"/>
      <c r="S27" s="66"/>
      <c r="T27" s="66"/>
      <c r="U27" s="66"/>
    </row>
    <row r="28" spans="1:23">
      <c r="N28" s="66"/>
      <c r="O28" s="66"/>
      <c r="P28" s="66"/>
      <c r="Q28" s="66"/>
      <c r="R28" s="66"/>
      <c r="S28" s="66"/>
      <c r="T28" s="66"/>
      <c r="U28" s="66"/>
    </row>
    <row r="29" spans="1:23">
      <c r="N29" s="66"/>
      <c r="O29" s="66"/>
      <c r="P29" s="66"/>
      <c r="Q29" s="66"/>
    </row>
  </sheetData>
  <mergeCells count="3">
    <mergeCell ref="N2:Q2"/>
    <mergeCell ref="R2:U2"/>
    <mergeCell ref="A14:I14"/>
  </mergeCells>
  <pageMargins left="0.7" right="0.7" top="0.75" bottom="0.75" header="0.3" footer="0.3"/>
  <pageSetup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05D23-5426-4276-8A40-C7E5D0AF824D}">
  <dimension ref="A1:H42"/>
  <sheetViews>
    <sheetView showGridLines="0" zoomScale="70" zoomScaleNormal="70" workbookViewId="0">
      <selection activeCell="O32" sqref="O32"/>
    </sheetView>
  </sheetViews>
  <sheetFormatPr defaultRowHeight="14.45"/>
  <cols>
    <col min="1" max="1" width="14" customWidth="1"/>
    <col min="2" max="2" width="9.85546875" bestFit="1" customWidth="1"/>
    <col min="3" max="3" width="21.85546875" bestFit="1" customWidth="1"/>
    <col min="4" max="4" width="9.7109375" bestFit="1" customWidth="1"/>
    <col min="5" max="5" width="6.28515625" bestFit="1" customWidth="1"/>
    <col min="6" max="6" width="7.7109375" bestFit="1" customWidth="1"/>
    <col min="7" max="8" width="7.28515625" bestFit="1" customWidth="1"/>
  </cols>
  <sheetData>
    <row r="1" spans="1:8" ht="15.6">
      <c r="A1" t="s">
        <v>252</v>
      </c>
    </row>
    <row r="2" spans="1:8">
      <c r="A2" s="4" t="s">
        <v>253</v>
      </c>
      <c r="B2" s="4" t="s">
        <v>254</v>
      </c>
      <c r="C2" s="4" t="s">
        <v>148</v>
      </c>
      <c r="D2" s="5" t="s">
        <v>255</v>
      </c>
      <c r="E2" s="5" t="s">
        <v>45</v>
      </c>
      <c r="F2" s="5" t="s">
        <v>256</v>
      </c>
      <c r="G2" s="5" t="s">
        <v>47</v>
      </c>
      <c r="H2" s="5" t="s">
        <v>257</v>
      </c>
    </row>
    <row r="3" spans="1:8" ht="15.6">
      <c r="A3" s="4" t="s">
        <v>258</v>
      </c>
      <c r="B3" s="4" t="s">
        <v>8</v>
      </c>
      <c r="C3" s="4" t="s">
        <v>259</v>
      </c>
      <c r="D3" s="60">
        <v>8.99</v>
      </c>
      <c r="E3" s="60">
        <v>19.11</v>
      </c>
      <c r="F3" s="60">
        <v>28.31</v>
      </c>
      <c r="G3" s="60">
        <v>41.6</v>
      </c>
      <c r="H3" s="60">
        <v>96.21</v>
      </c>
    </row>
    <row r="4" spans="1:8" ht="15.6">
      <c r="A4" s="4" t="s">
        <v>258</v>
      </c>
      <c r="B4" s="4" t="s">
        <v>8</v>
      </c>
      <c r="C4" s="4" t="s">
        <v>19</v>
      </c>
      <c r="D4" s="60">
        <v>6.45</v>
      </c>
      <c r="E4" s="60">
        <v>13.71</v>
      </c>
      <c r="F4" s="60">
        <v>16.89</v>
      </c>
      <c r="G4" s="60">
        <v>18.920000000000002</v>
      </c>
      <c r="H4" s="60">
        <v>68.75</v>
      </c>
    </row>
    <row r="5" spans="1:8" ht="15.6">
      <c r="A5" s="4" t="s">
        <v>258</v>
      </c>
      <c r="B5" s="4" t="s">
        <v>8</v>
      </c>
      <c r="C5" s="4" t="s">
        <v>150</v>
      </c>
      <c r="D5" s="60">
        <v>6.26</v>
      </c>
      <c r="E5" s="60">
        <v>17.510000000000002</v>
      </c>
      <c r="F5" s="60">
        <v>29.47</v>
      </c>
      <c r="G5" s="60">
        <v>42.67</v>
      </c>
      <c r="H5" s="60">
        <v>74.3</v>
      </c>
    </row>
    <row r="6" spans="1:8" ht="15.6">
      <c r="A6" s="4" t="s">
        <v>258</v>
      </c>
      <c r="B6" s="4" t="s">
        <v>8</v>
      </c>
      <c r="C6" s="4" t="s">
        <v>260</v>
      </c>
      <c r="D6" s="60">
        <v>8.3699999999999992</v>
      </c>
      <c r="E6" s="60">
        <v>11.56</v>
      </c>
      <c r="F6" s="60">
        <v>19.36</v>
      </c>
      <c r="G6" s="60">
        <v>27.23</v>
      </c>
      <c r="H6" s="60">
        <v>45.24</v>
      </c>
    </row>
    <row r="7" spans="1:8" ht="15.6">
      <c r="A7" s="4" t="s">
        <v>258</v>
      </c>
      <c r="B7" s="42" t="s">
        <v>10</v>
      </c>
      <c r="C7" s="4" t="s">
        <v>259</v>
      </c>
      <c r="D7" s="60">
        <v>1.82</v>
      </c>
      <c r="E7" s="60">
        <v>3.36</v>
      </c>
      <c r="F7" s="60">
        <v>4.25</v>
      </c>
      <c r="G7" s="60">
        <v>17.39</v>
      </c>
      <c r="H7" s="60">
        <v>29.95</v>
      </c>
    </row>
    <row r="8" spans="1:8" ht="15.6">
      <c r="A8" s="4" t="s">
        <v>258</v>
      </c>
      <c r="B8" s="42" t="s">
        <v>10</v>
      </c>
      <c r="C8" s="4" t="s">
        <v>19</v>
      </c>
      <c r="D8" s="60">
        <v>1.34</v>
      </c>
      <c r="E8" s="60">
        <v>4.4000000000000004</v>
      </c>
      <c r="F8" s="60">
        <v>5.3</v>
      </c>
      <c r="G8" s="60">
        <v>5.94</v>
      </c>
      <c r="H8" s="60">
        <v>9.02</v>
      </c>
    </row>
    <row r="9" spans="1:8" ht="15.6">
      <c r="A9" s="4" t="s">
        <v>258</v>
      </c>
      <c r="B9" s="42" t="s">
        <v>10</v>
      </c>
      <c r="C9" s="4" t="s">
        <v>150</v>
      </c>
      <c r="D9" s="60">
        <v>2.85</v>
      </c>
      <c r="E9" s="60">
        <v>4.67</v>
      </c>
      <c r="F9" s="60">
        <v>5.2</v>
      </c>
      <c r="G9" s="60">
        <v>7.07</v>
      </c>
      <c r="H9" s="60">
        <v>10.16</v>
      </c>
    </row>
    <row r="10" spans="1:8" ht="15.6">
      <c r="A10" s="4" t="s">
        <v>258</v>
      </c>
      <c r="B10" s="42" t="s">
        <v>10</v>
      </c>
      <c r="C10" s="4" t="s">
        <v>260</v>
      </c>
      <c r="D10" s="60">
        <v>1.73</v>
      </c>
      <c r="E10" s="60">
        <v>2.09</v>
      </c>
      <c r="F10" s="60">
        <v>4.57</v>
      </c>
      <c r="G10" s="60">
        <v>5.57</v>
      </c>
      <c r="H10" s="60">
        <v>6.74</v>
      </c>
    </row>
    <row r="11" spans="1:8" ht="15.6">
      <c r="A11" s="4" t="s">
        <v>258</v>
      </c>
      <c r="B11" s="4" t="s">
        <v>261</v>
      </c>
      <c r="C11" s="4" t="s">
        <v>259</v>
      </c>
      <c r="D11" s="60">
        <v>2.2400000000000002</v>
      </c>
      <c r="E11" s="60">
        <v>4.58</v>
      </c>
      <c r="F11" s="60">
        <v>7.67</v>
      </c>
      <c r="G11" s="60">
        <v>16.36</v>
      </c>
      <c r="H11" s="60">
        <v>39.97</v>
      </c>
    </row>
    <row r="12" spans="1:8" ht="15.6">
      <c r="A12" s="4" t="s">
        <v>258</v>
      </c>
      <c r="B12" s="4" t="s">
        <v>261</v>
      </c>
      <c r="C12" s="4" t="s">
        <v>19</v>
      </c>
      <c r="D12" s="60">
        <v>1.61</v>
      </c>
      <c r="E12" s="60">
        <v>4.7</v>
      </c>
      <c r="F12" s="60">
        <v>6.42</v>
      </c>
      <c r="G12" s="60">
        <v>9.1300000000000008</v>
      </c>
      <c r="H12" s="60">
        <v>12.06</v>
      </c>
    </row>
    <row r="13" spans="1:8" ht="15.6">
      <c r="A13" s="4" t="s">
        <v>258</v>
      </c>
      <c r="B13" s="4" t="s">
        <v>261</v>
      </c>
      <c r="C13" s="4" t="s">
        <v>150</v>
      </c>
      <c r="D13" s="60">
        <v>3.07</v>
      </c>
      <c r="E13" s="60">
        <v>6.53</v>
      </c>
      <c r="F13" s="60">
        <v>8.18</v>
      </c>
      <c r="G13" s="60">
        <v>12.11</v>
      </c>
      <c r="H13" s="60">
        <v>16.8</v>
      </c>
    </row>
    <row r="14" spans="1:8" ht="15.6">
      <c r="A14" s="4" t="s">
        <v>258</v>
      </c>
      <c r="B14" s="4" t="s">
        <v>261</v>
      </c>
      <c r="C14" s="4" t="s">
        <v>260</v>
      </c>
      <c r="D14" s="60">
        <v>1.83</v>
      </c>
      <c r="E14" s="60">
        <v>3.01</v>
      </c>
      <c r="F14" s="60">
        <v>4.43</v>
      </c>
      <c r="G14" s="60">
        <v>5.28</v>
      </c>
      <c r="H14" s="60">
        <v>10.66</v>
      </c>
    </row>
    <row r="15" spans="1:8" ht="15.6">
      <c r="A15" s="4" t="s">
        <v>258</v>
      </c>
      <c r="B15" s="4" t="s">
        <v>14</v>
      </c>
      <c r="C15" s="4" t="s">
        <v>259</v>
      </c>
      <c r="D15" s="60">
        <v>5.31</v>
      </c>
      <c r="E15" s="60">
        <v>9.57</v>
      </c>
      <c r="F15" s="60">
        <v>14.82</v>
      </c>
      <c r="G15" s="60">
        <v>25.93</v>
      </c>
      <c r="H15" s="60">
        <v>38.44</v>
      </c>
    </row>
    <row r="16" spans="1:8" ht="15.6">
      <c r="A16" s="4" t="s">
        <v>258</v>
      </c>
      <c r="B16" s="4" t="s">
        <v>14</v>
      </c>
      <c r="C16" s="4" t="s">
        <v>19</v>
      </c>
      <c r="D16" s="60">
        <v>2.88</v>
      </c>
      <c r="E16" s="60">
        <v>8.09</v>
      </c>
      <c r="F16" s="60">
        <v>8.6300000000000008</v>
      </c>
      <c r="G16" s="60">
        <v>10.47</v>
      </c>
      <c r="H16" s="60">
        <v>27.47</v>
      </c>
    </row>
    <row r="17" spans="1:8" ht="15.6">
      <c r="A17" s="4" t="s">
        <v>258</v>
      </c>
      <c r="B17" s="4" t="s">
        <v>14</v>
      </c>
      <c r="C17" s="4" t="s">
        <v>150</v>
      </c>
      <c r="D17" s="60">
        <v>4.1900000000000004</v>
      </c>
      <c r="E17" s="60">
        <v>8.41</v>
      </c>
      <c r="F17" s="60">
        <v>11.81</v>
      </c>
      <c r="G17" s="60">
        <v>15.63</v>
      </c>
      <c r="H17" s="60">
        <v>20.260000000000002</v>
      </c>
    </row>
    <row r="18" spans="1:8" ht="15.6">
      <c r="A18" s="4" t="s">
        <v>258</v>
      </c>
      <c r="B18" s="4" t="s">
        <v>14</v>
      </c>
      <c r="C18" s="4" t="s">
        <v>260</v>
      </c>
      <c r="D18" s="60">
        <v>1.88</v>
      </c>
      <c r="E18" s="60">
        <v>6.75</v>
      </c>
      <c r="F18" s="60">
        <v>6.77</v>
      </c>
      <c r="G18" s="60">
        <v>13.75</v>
      </c>
      <c r="H18" s="60">
        <v>16.37</v>
      </c>
    </row>
    <row r="19" spans="1:8" ht="15.6">
      <c r="A19" s="4" t="s">
        <v>129</v>
      </c>
      <c r="B19" s="4" t="s">
        <v>8</v>
      </c>
      <c r="C19" s="4" t="s">
        <v>259</v>
      </c>
      <c r="D19" s="60">
        <v>44.61</v>
      </c>
      <c r="E19" s="60">
        <v>60.89</v>
      </c>
      <c r="F19" s="60">
        <v>67.98</v>
      </c>
      <c r="G19" s="60">
        <v>113.81</v>
      </c>
      <c r="H19" s="60">
        <v>237.3</v>
      </c>
    </row>
    <row r="20" spans="1:8" ht="15.6">
      <c r="A20" s="4" t="s">
        <v>129</v>
      </c>
      <c r="B20" s="4" t="s">
        <v>8</v>
      </c>
      <c r="C20" s="4" t="s">
        <v>19</v>
      </c>
      <c r="D20" s="60">
        <v>23.85</v>
      </c>
      <c r="E20" s="60">
        <v>60.6</v>
      </c>
      <c r="F20" s="60">
        <v>72.42</v>
      </c>
      <c r="G20" s="60">
        <v>103.36</v>
      </c>
      <c r="H20" s="60">
        <v>131.55000000000001</v>
      </c>
    </row>
    <row r="21" spans="1:8" ht="15.6">
      <c r="A21" s="4" t="s">
        <v>129</v>
      </c>
      <c r="B21" s="4" t="s">
        <v>8</v>
      </c>
      <c r="C21" s="4" t="s">
        <v>150</v>
      </c>
      <c r="D21" s="60">
        <v>33.049999999999997</v>
      </c>
      <c r="E21" s="60">
        <v>73.959999999999994</v>
      </c>
      <c r="F21" s="60">
        <v>84.6</v>
      </c>
      <c r="G21" s="60">
        <v>93.25</v>
      </c>
      <c r="H21" s="60">
        <v>148.51</v>
      </c>
    </row>
    <row r="22" spans="1:8" ht="15.6">
      <c r="A22" s="4" t="s">
        <v>129</v>
      </c>
      <c r="B22" s="4" t="s">
        <v>8</v>
      </c>
      <c r="C22" s="4" t="s">
        <v>260</v>
      </c>
      <c r="D22" s="60">
        <v>10.88</v>
      </c>
      <c r="E22" s="60">
        <v>27.32</v>
      </c>
      <c r="F22" s="60">
        <v>42.69</v>
      </c>
      <c r="G22" s="60">
        <v>64.69</v>
      </c>
      <c r="H22" s="60">
        <v>150.9</v>
      </c>
    </row>
    <row r="23" spans="1:8" ht="15.6">
      <c r="A23" s="4" t="s">
        <v>129</v>
      </c>
      <c r="B23" s="42" t="s">
        <v>10</v>
      </c>
      <c r="C23" s="4" t="s">
        <v>259</v>
      </c>
      <c r="D23" s="60">
        <v>15.15</v>
      </c>
      <c r="E23" s="60">
        <v>18.25</v>
      </c>
      <c r="F23" s="60">
        <v>21.39</v>
      </c>
      <c r="G23" s="60">
        <v>24.46</v>
      </c>
      <c r="H23" s="60">
        <v>30.98</v>
      </c>
    </row>
    <row r="24" spans="1:8" ht="15.6">
      <c r="A24" s="4" t="s">
        <v>129</v>
      </c>
      <c r="B24" s="42" t="s">
        <v>10</v>
      </c>
      <c r="C24" s="4" t="s">
        <v>19</v>
      </c>
      <c r="D24" s="60">
        <v>12.89</v>
      </c>
      <c r="E24" s="60">
        <v>19.239999999999998</v>
      </c>
      <c r="F24" s="60">
        <v>21.8</v>
      </c>
      <c r="G24" s="60">
        <v>24.43</v>
      </c>
      <c r="H24" s="60">
        <v>28.54</v>
      </c>
    </row>
    <row r="25" spans="1:8" ht="15.6">
      <c r="A25" s="4" t="s">
        <v>129</v>
      </c>
      <c r="B25" s="42" t="s">
        <v>10</v>
      </c>
      <c r="C25" s="4" t="s">
        <v>150</v>
      </c>
      <c r="D25" s="60">
        <v>12.57</v>
      </c>
      <c r="E25" s="60">
        <v>15.46</v>
      </c>
      <c r="F25" s="60">
        <v>20.61</v>
      </c>
      <c r="G25" s="60">
        <v>21.71</v>
      </c>
      <c r="H25" s="60">
        <v>24.29</v>
      </c>
    </row>
    <row r="26" spans="1:8" ht="15.6">
      <c r="A26" s="4" t="s">
        <v>129</v>
      </c>
      <c r="B26" s="42" t="s">
        <v>10</v>
      </c>
      <c r="C26" s="4" t="s">
        <v>260</v>
      </c>
      <c r="D26" s="60">
        <v>1.6</v>
      </c>
      <c r="E26" s="60">
        <v>7.74</v>
      </c>
      <c r="F26" s="60">
        <v>9.92</v>
      </c>
      <c r="G26" s="60">
        <v>16.13</v>
      </c>
      <c r="H26" s="60">
        <v>17.600000000000001</v>
      </c>
    </row>
    <row r="27" spans="1:8" ht="15.6">
      <c r="A27" s="4" t="s">
        <v>129</v>
      </c>
      <c r="B27" s="4" t="s">
        <v>261</v>
      </c>
      <c r="C27" s="4" t="s">
        <v>259</v>
      </c>
      <c r="D27" s="60">
        <v>13.99</v>
      </c>
      <c r="E27" s="60">
        <v>30.9</v>
      </c>
      <c r="F27" s="60">
        <v>47.32</v>
      </c>
      <c r="G27" s="60">
        <v>57.15</v>
      </c>
      <c r="H27" s="60">
        <v>76.28</v>
      </c>
    </row>
    <row r="28" spans="1:8" ht="15.6">
      <c r="A28" s="4" t="s">
        <v>129</v>
      </c>
      <c r="B28" s="4" t="s">
        <v>261</v>
      </c>
      <c r="C28" s="4" t="s">
        <v>19</v>
      </c>
      <c r="D28" s="60">
        <v>42.85</v>
      </c>
      <c r="E28" s="60">
        <v>65.489999999999995</v>
      </c>
      <c r="F28" s="60">
        <v>78.760000000000005</v>
      </c>
      <c r="G28" s="60">
        <v>88.28</v>
      </c>
      <c r="H28" s="60">
        <v>124.67</v>
      </c>
    </row>
    <row r="29" spans="1:8" ht="15.6">
      <c r="A29" s="4" t="s">
        <v>129</v>
      </c>
      <c r="B29" s="4" t="s">
        <v>261</v>
      </c>
      <c r="C29" s="4" t="s">
        <v>150</v>
      </c>
      <c r="D29" s="60">
        <v>38.06</v>
      </c>
      <c r="E29" s="60">
        <v>59.8</v>
      </c>
      <c r="F29" s="60">
        <v>85.2</v>
      </c>
      <c r="G29" s="60">
        <v>89.43</v>
      </c>
      <c r="H29" s="60">
        <v>161.72</v>
      </c>
    </row>
    <row r="30" spans="1:8" ht="15.6">
      <c r="A30" s="4" t="s">
        <v>129</v>
      </c>
      <c r="B30" s="4" t="s">
        <v>261</v>
      </c>
      <c r="C30" s="4" t="s">
        <v>260</v>
      </c>
      <c r="D30" s="60">
        <v>7.57</v>
      </c>
      <c r="E30" s="60">
        <v>23.84</v>
      </c>
      <c r="F30" s="60">
        <v>34.270000000000003</v>
      </c>
      <c r="G30" s="60">
        <v>56.74</v>
      </c>
      <c r="H30" s="60">
        <v>77.61</v>
      </c>
    </row>
    <row r="31" spans="1:8" ht="15.6">
      <c r="A31" s="4" t="s">
        <v>129</v>
      </c>
      <c r="B31" s="4" t="s">
        <v>14</v>
      </c>
      <c r="C31" s="4" t="s">
        <v>259</v>
      </c>
      <c r="D31" s="60">
        <v>19.66</v>
      </c>
      <c r="E31" s="60">
        <v>25.33</v>
      </c>
      <c r="F31" s="60">
        <v>30.25</v>
      </c>
      <c r="G31" s="60">
        <v>41.07</v>
      </c>
      <c r="H31" s="60">
        <v>72.06</v>
      </c>
    </row>
    <row r="32" spans="1:8" ht="15.6">
      <c r="A32" s="4" t="s">
        <v>129</v>
      </c>
      <c r="B32" s="4" t="s">
        <v>14</v>
      </c>
      <c r="C32" s="4" t="s">
        <v>19</v>
      </c>
      <c r="D32" s="60">
        <v>13.97</v>
      </c>
      <c r="E32" s="60">
        <v>23.54</v>
      </c>
      <c r="F32" s="60">
        <v>27.86</v>
      </c>
      <c r="G32" s="60">
        <v>30.01</v>
      </c>
      <c r="H32" s="60">
        <v>36.090000000000003</v>
      </c>
    </row>
    <row r="33" spans="1:8" ht="15.6">
      <c r="A33" s="4" t="s">
        <v>129</v>
      </c>
      <c r="B33" s="4" t="s">
        <v>14</v>
      </c>
      <c r="C33" s="4" t="s">
        <v>150</v>
      </c>
      <c r="D33" s="60">
        <v>15.31</v>
      </c>
      <c r="E33" s="60">
        <v>21.64</v>
      </c>
      <c r="F33" s="60">
        <v>24.86</v>
      </c>
      <c r="G33" s="60">
        <v>27.99</v>
      </c>
      <c r="H33" s="60">
        <v>33.9</v>
      </c>
    </row>
    <row r="34" spans="1:8" ht="15.6">
      <c r="A34" s="4" t="s">
        <v>129</v>
      </c>
      <c r="B34" s="4" t="s">
        <v>14</v>
      </c>
      <c r="C34" s="4" t="s">
        <v>260</v>
      </c>
      <c r="D34" s="60">
        <v>1.6</v>
      </c>
      <c r="E34" s="60">
        <v>10.32</v>
      </c>
      <c r="F34" s="60">
        <v>13.4</v>
      </c>
      <c r="G34" s="60">
        <v>19.579999999999998</v>
      </c>
      <c r="H34" s="60">
        <v>36.72</v>
      </c>
    </row>
    <row r="35" spans="1:8">
      <c r="A35" s="15" t="s">
        <v>262</v>
      </c>
      <c r="B35" t="s">
        <v>22</v>
      </c>
      <c r="C35" t="s">
        <v>23</v>
      </c>
    </row>
    <row r="36" spans="1:8">
      <c r="B36" t="s">
        <v>19</v>
      </c>
      <c r="C36" t="s">
        <v>263</v>
      </c>
    </row>
    <row r="37" spans="1:8" ht="15.6">
      <c r="B37" t="s">
        <v>14</v>
      </c>
      <c r="C37" t="s">
        <v>15</v>
      </c>
    </row>
    <row r="38" spans="1:8" ht="15.6">
      <c r="B38" t="s">
        <v>8</v>
      </c>
      <c r="C38" t="s">
        <v>9</v>
      </c>
    </row>
    <row r="39" spans="1:8" ht="15.6">
      <c r="B39" s="16" t="s">
        <v>10</v>
      </c>
      <c r="C39" t="s">
        <v>264</v>
      </c>
    </row>
    <row r="40" spans="1:8" ht="15.6">
      <c r="B40" t="s">
        <v>261</v>
      </c>
      <c r="C40" t="s">
        <v>265</v>
      </c>
    </row>
    <row r="41" spans="1:8" ht="16.149999999999999">
      <c r="B41" s="17" t="s">
        <v>45</v>
      </c>
      <c r="C41" t="s">
        <v>266</v>
      </c>
    </row>
    <row r="42" spans="1:8" ht="16.149999999999999">
      <c r="B42" t="s">
        <v>47</v>
      </c>
      <c r="C42" t="s">
        <v>267</v>
      </c>
    </row>
  </sheetData>
  <sortState xmlns:xlrd2="http://schemas.microsoft.com/office/spreadsheetml/2017/richdata2" ref="A3:H46">
    <sortCondition ref="A3:A46"/>
    <sortCondition ref="B3:B46"/>
    <sortCondition ref="C3:C46"/>
  </sortState>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5A718-B520-4E7A-B1B8-5DCD4CDDAA12}">
  <dimension ref="A1:C9"/>
  <sheetViews>
    <sheetView showGridLines="0" zoomScale="85" zoomScaleNormal="85" workbookViewId="0">
      <selection activeCell="A2" sqref="A2"/>
    </sheetView>
  </sheetViews>
  <sheetFormatPr defaultRowHeight="14.45"/>
  <cols>
    <col min="1" max="1" width="33.28515625" customWidth="1"/>
    <col min="2" max="2" width="12.42578125" customWidth="1"/>
    <col min="3" max="3" width="15.7109375" customWidth="1"/>
  </cols>
  <sheetData>
    <row r="1" spans="1:3">
      <c r="A1" t="s">
        <v>268</v>
      </c>
    </row>
    <row r="2" spans="1:3" ht="31.5" customHeight="1">
      <c r="A2" s="4" t="s">
        <v>269</v>
      </c>
      <c r="B2" s="65" t="s">
        <v>113</v>
      </c>
      <c r="C2" s="65" t="s">
        <v>270</v>
      </c>
    </row>
    <row r="3" spans="1:3">
      <c r="A3" s="4" t="s">
        <v>271</v>
      </c>
      <c r="B3" s="5">
        <v>3</v>
      </c>
      <c r="C3" s="5">
        <v>4</v>
      </c>
    </row>
    <row r="4" spans="1:3">
      <c r="A4" s="4" t="s">
        <v>272</v>
      </c>
      <c r="B4" s="5">
        <v>1</v>
      </c>
      <c r="C4" s="5">
        <v>0</v>
      </c>
    </row>
    <row r="5" spans="1:3">
      <c r="A5" s="4" t="s">
        <v>273</v>
      </c>
      <c r="B5" s="5">
        <v>6</v>
      </c>
      <c r="C5" s="5">
        <v>3</v>
      </c>
    </row>
    <row r="6" spans="1:3">
      <c r="A6" s="4" t="s">
        <v>274</v>
      </c>
      <c r="B6" s="5">
        <v>0</v>
      </c>
      <c r="C6" s="5">
        <v>4</v>
      </c>
    </row>
    <row r="7" spans="1:3">
      <c r="A7" s="4" t="s">
        <v>275</v>
      </c>
      <c r="B7" s="5">
        <v>0</v>
      </c>
      <c r="C7" s="5">
        <v>3</v>
      </c>
    </row>
    <row r="8" spans="1:3">
      <c r="A8" s="3" t="s">
        <v>276</v>
      </c>
      <c r="B8" t="s">
        <v>38</v>
      </c>
      <c r="C8" t="s">
        <v>277</v>
      </c>
    </row>
    <row r="9" spans="1:3">
      <c r="B9" t="s">
        <v>22</v>
      </c>
      <c r="C9" t="s">
        <v>23</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8F63-97F1-471E-A5A6-CCF7920BE204}">
  <dimension ref="A1:G22"/>
  <sheetViews>
    <sheetView showGridLines="0" zoomScale="70" zoomScaleNormal="70" workbookViewId="0">
      <selection activeCell="M29" sqref="M29"/>
    </sheetView>
  </sheetViews>
  <sheetFormatPr defaultRowHeight="14.45"/>
  <cols>
    <col min="1" max="1" width="13.5703125" customWidth="1"/>
    <col min="2" max="2" width="11.5703125" bestFit="1" customWidth="1"/>
    <col min="3" max="3" width="10.28515625" bestFit="1" customWidth="1"/>
    <col min="4" max="4" width="8.7109375" bestFit="1" customWidth="1"/>
    <col min="5" max="5" width="18" bestFit="1" customWidth="1"/>
    <col min="6" max="6" width="18.140625" bestFit="1" customWidth="1"/>
  </cols>
  <sheetData>
    <row r="1" spans="1:7" ht="15.6">
      <c r="A1" t="s">
        <v>278</v>
      </c>
    </row>
    <row r="2" spans="1:7">
      <c r="A2" s="4" t="s">
        <v>253</v>
      </c>
      <c r="B2" s="4" t="s">
        <v>279</v>
      </c>
      <c r="C2" s="4" t="s">
        <v>254</v>
      </c>
      <c r="D2" s="4" t="s">
        <v>280</v>
      </c>
      <c r="E2" s="4" t="s">
        <v>281</v>
      </c>
      <c r="F2" s="4" t="s">
        <v>282</v>
      </c>
    </row>
    <row r="3" spans="1:7">
      <c r="A3" s="4" t="s">
        <v>283</v>
      </c>
      <c r="B3" s="4" t="s">
        <v>150</v>
      </c>
      <c r="C3" s="4" t="s">
        <v>24</v>
      </c>
      <c r="D3" s="4">
        <v>-50.05</v>
      </c>
      <c r="E3" s="4">
        <v>-54.16</v>
      </c>
      <c r="F3" s="4">
        <v>-45.57</v>
      </c>
    </row>
    <row r="4" spans="1:7">
      <c r="A4" s="4" t="s">
        <v>283</v>
      </c>
      <c r="B4" s="4" t="s">
        <v>19</v>
      </c>
      <c r="C4" s="4" t="s">
        <v>24</v>
      </c>
      <c r="D4" s="4">
        <v>-22.09</v>
      </c>
      <c r="E4" s="4">
        <v>-28.39</v>
      </c>
      <c r="F4" s="4">
        <v>-15.25</v>
      </c>
    </row>
    <row r="5" spans="1:7" ht="15.6">
      <c r="A5" s="4" t="s">
        <v>283</v>
      </c>
      <c r="B5" s="4" t="s">
        <v>150</v>
      </c>
      <c r="C5" s="42" t="s">
        <v>10</v>
      </c>
      <c r="D5" s="4">
        <v>-18.309999999999999</v>
      </c>
      <c r="E5" s="4">
        <v>-22.86</v>
      </c>
      <c r="F5" s="4">
        <v>-13.48</v>
      </c>
    </row>
    <row r="6" spans="1:7" ht="15.6">
      <c r="A6" s="4" t="s">
        <v>283</v>
      </c>
      <c r="B6" s="4" t="s">
        <v>19</v>
      </c>
      <c r="C6" s="42" t="s">
        <v>10</v>
      </c>
      <c r="D6" s="4">
        <v>-10.81</v>
      </c>
      <c r="E6" s="4">
        <v>-15.18</v>
      </c>
      <c r="F6" s="4">
        <v>-6.23</v>
      </c>
    </row>
    <row r="7" spans="1:7" ht="15.6">
      <c r="A7" s="4" t="s">
        <v>283</v>
      </c>
      <c r="B7" s="4" t="s">
        <v>150</v>
      </c>
      <c r="C7" s="4" t="s">
        <v>8</v>
      </c>
      <c r="D7" s="4">
        <v>-5.26</v>
      </c>
      <c r="E7" s="4">
        <v>-10.37</v>
      </c>
      <c r="F7" s="4">
        <v>0.15</v>
      </c>
    </row>
    <row r="8" spans="1:7" ht="15.6">
      <c r="A8" s="4" t="s">
        <v>283</v>
      </c>
      <c r="B8" s="4" t="s">
        <v>19</v>
      </c>
      <c r="C8" s="4" t="s">
        <v>8</v>
      </c>
      <c r="D8" s="37">
        <v>-7</v>
      </c>
      <c r="E8" s="4">
        <v>-11.32</v>
      </c>
      <c r="F8" s="4">
        <v>-2.48</v>
      </c>
    </row>
    <row r="9" spans="1:7">
      <c r="A9" s="4" t="s">
        <v>129</v>
      </c>
      <c r="B9" s="4" t="s">
        <v>150</v>
      </c>
      <c r="C9" s="4" t="s">
        <v>24</v>
      </c>
      <c r="D9" s="4">
        <v>-47.02</v>
      </c>
      <c r="E9" s="4">
        <v>-48.71</v>
      </c>
      <c r="F9" s="4">
        <v>-45.29</v>
      </c>
    </row>
    <row r="10" spans="1:7">
      <c r="A10" s="4" t="s">
        <v>129</v>
      </c>
      <c r="B10" s="4" t="s">
        <v>19</v>
      </c>
      <c r="C10" s="4" t="s">
        <v>24</v>
      </c>
      <c r="D10" s="4">
        <v>-31.93</v>
      </c>
      <c r="E10" s="4">
        <v>-34.520000000000003</v>
      </c>
      <c r="F10" s="4">
        <v>-29.24</v>
      </c>
      <c r="G10" s="36"/>
    </row>
    <row r="11" spans="1:7" ht="15.6">
      <c r="A11" s="4" t="s">
        <v>129</v>
      </c>
      <c r="B11" s="4" t="s">
        <v>150</v>
      </c>
      <c r="C11" s="42" t="s">
        <v>10</v>
      </c>
      <c r="D11" s="4">
        <v>-9.2200000000000006</v>
      </c>
      <c r="E11" s="4">
        <v>-11.38</v>
      </c>
      <c r="F11" s="4">
        <v>-7.01</v>
      </c>
      <c r="G11" s="36"/>
    </row>
    <row r="12" spans="1:7" ht="15.6">
      <c r="A12" s="4" t="s">
        <v>129</v>
      </c>
      <c r="B12" s="4" t="s">
        <v>19</v>
      </c>
      <c r="C12" s="42" t="s">
        <v>10</v>
      </c>
      <c r="D12" s="4">
        <v>-3.93</v>
      </c>
      <c r="E12" s="4">
        <v>-5.91</v>
      </c>
      <c r="F12" s="37">
        <v>-1.9</v>
      </c>
    </row>
    <row r="13" spans="1:7" ht="15.6">
      <c r="A13" s="4" t="s">
        <v>129</v>
      </c>
      <c r="B13" s="4" t="s">
        <v>150</v>
      </c>
      <c r="C13" s="4" t="s">
        <v>8</v>
      </c>
      <c r="D13" s="4">
        <v>-19.649999999999999</v>
      </c>
      <c r="E13" s="4">
        <v>-21.84</v>
      </c>
      <c r="F13" s="37">
        <v>-17.399999999999999</v>
      </c>
    </row>
    <row r="14" spans="1:7" ht="15.6">
      <c r="A14" s="4" t="s">
        <v>129</v>
      </c>
      <c r="B14" s="4" t="s">
        <v>19</v>
      </c>
      <c r="C14" s="4" t="s">
        <v>8</v>
      </c>
      <c r="D14" s="4">
        <v>-9.59</v>
      </c>
      <c r="E14" s="37">
        <v>-11.7</v>
      </c>
      <c r="F14" s="4">
        <v>-7.43</v>
      </c>
    </row>
    <row r="15" spans="1:7">
      <c r="A15" s="15" t="s">
        <v>262</v>
      </c>
      <c r="B15" t="s">
        <v>22</v>
      </c>
      <c r="C15" t="s">
        <v>23</v>
      </c>
    </row>
    <row r="16" spans="1:7">
      <c r="B16" t="s">
        <v>19</v>
      </c>
      <c r="C16" t="s">
        <v>263</v>
      </c>
    </row>
    <row r="17" spans="2:3" ht="15.6">
      <c r="B17" t="s">
        <v>14</v>
      </c>
      <c r="C17" t="s">
        <v>15</v>
      </c>
    </row>
    <row r="18" spans="2:3" ht="15.6">
      <c r="B18" t="s">
        <v>8</v>
      </c>
      <c r="C18" t="s">
        <v>9</v>
      </c>
    </row>
    <row r="19" spans="2:3" ht="15.6">
      <c r="B19" s="16" t="s">
        <v>10</v>
      </c>
      <c r="C19" t="s">
        <v>264</v>
      </c>
    </row>
    <row r="20" spans="2:3" ht="15.6">
      <c r="B20" t="s">
        <v>261</v>
      </c>
      <c r="C20" t="s">
        <v>265</v>
      </c>
    </row>
    <row r="21" spans="2:3">
      <c r="B21" t="s">
        <v>40</v>
      </c>
      <c r="C21" t="s">
        <v>41</v>
      </c>
    </row>
    <row r="22" spans="2:3" ht="15.6">
      <c r="B22" t="s">
        <v>24</v>
      </c>
      <c r="C22" t="s">
        <v>25</v>
      </c>
    </row>
  </sheetData>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A6C03-B10B-4ECB-945A-DD69C23C7C27}">
  <dimension ref="A1:AD29"/>
  <sheetViews>
    <sheetView showGridLines="0" zoomScale="70" zoomScaleNormal="70" workbookViewId="0">
      <selection activeCell="K30" sqref="K30"/>
    </sheetView>
  </sheetViews>
  <sheetFormatPr defaultRowHeight="14.45"/>
  <cols>
    <col min="1" max="1" width="6.28515625" bestFit="1" customWidth="1"/>
    <col min="2" max="2" width="8.140625" bestFit="1" customWidth="1"/>
    <col min="3" max="3" width="10.140625" bestFit="1" customWidth="1"/>
    <col min="4" max="5" width="12.5703125" bestFit="1" customWidth="1"/>
    <col min="6" max="6" width="31.7109375" bestFit="1" customWidth="1"/>
    <col min="7" max="7" width="8.140625" bestFit="1" customWidth="1"/>
    <col min="8" max="8" width="9.7109375" bestFit="1" customWidth="1"/>
    <col min="9" max="9" width="13.7109375" bestFit="1" customWidth="1"/>
    <col min="10" max="10" width="12.5703125" bestFit="1" customWidth="1"/>
    <col min="11" max="11" width="31.7109375" bestFit="1" customWidth="1"/>
    <col min="13" max="13" width="9.140625" customWidth="1"/>
    <col min="14" max="20" width="9.140625" hidden="1" customWidth="1"/>
    <col min="21" max="21" width="12.5703125" hidden="1" customWidth="1"/>
    <col min="22" max="22" width="9.140625" hidden="1" customWidth="1"/>
    <col min="23" max="23" width="15.42578125" hidden="1" customWidth="1"/>
    <col min="24" max="25" width="9.140625" hidden="1" customWidth="1"/>
    <col min="26" max="26" width="12.5703125" hidden="1" customWidth="1"/>
    <col min="27" max="29" width="9.140625" hidden="1" customWidth="1"/>
    <col min="30" max="30" width="14.5703125" hidden="1" customWidth="1"/>
    <col min="31" max="31" width="9.140625" customWidth="1"/>
  </cols>
  <sheetData>
    <row r="1" spans="1:30" ht="16.149999999999999" thickBot="1">
      <c r="A1" t="s">
        <v>284</v>
      </c>
      <c r="S1" t="s">
        <v>145</v>
      </c>
    </row>
    <row r="2" spans="1:30" ht="15" thickBot="1">
      <c r="A2" s="41"/>
      <c r="B2" s="18" t="s">
        <v>63</v>
      </c>
      <c r="C2" s="19"/>
      <c r="D2" s="19"/>
      <c r="E2" s="19"/>
      <c r="F2" s="20"/>
      <c r="G2" s="18" t="s">
        <v>65</v>
      </c>
      <c r="H2" s="19"/>
      <c r="I2" s="19"/>
      <c r="J2" s="19"/>
      <c r="K2" s="20"/>
      <c r="S2" t="s">
        <v>285</v>
      </c>
    </row>
    <row r="3" spans="1:30" ht="16.899999999999999">
      <c r="A3" s="21" t="s">
        <v>286</v>
      </c>
      <c r="B3" s="8" t="s">
        <v>8</v>
      </c>
      <c r="C3" s="7" t="s">
        <v>287</v>
      </c>
      <c r="D3" s="5" t="s">
        <v>288</v>
      </c>
      <c r="E3" s="5" t="s">
        <v>261</v>
      </c>
      <c r="F3" s="56" t="s">
        <v>289</v>
      </c>
      <c r="G3" s="8" t="s">
        <v>8</v>
      </c>
      <c r="H3" s="7" t="s">
        <v>287</v>
      </c>
      <c r="I3" s="5" t="s">
        <v>288</v>
      </c>
      <c r="J3" s="5" t="s">
        <v>261</v>
      </c>
      <c r="K3" s="56" t="s">
        <v>289</v>
      </c>
      <c r="S3" s="18" t="s">
        <v>290</v>
      </c>
      <c r="T3" s="19" t="s">
        <v>291</v>
      </c>
      <c r="U3" s="81" t="s">
        <v>292</v>
      </c>
      <c r="V3" s="81"/>
      <c r="W3" s="81"/>
      <c r="X3" s="81" t="s">
        <v>293</v>
      </c>
      <c r="Y3" s="81"/>
      <c r="Z3" s="81"/>
      <c r="AA3" s="19" t="s">
        <v>290</v>
      </c>
      <c r="AB3" s="19" t="s">
        <v>294</v>
      </c>
      <c r="AC3" s="19"/>
      <c r="AD3" s="20"/>
    </row>
    <row r="4" spans="1:30">
      <c r="A4" s="21">
        <v>1</v>
      </c>
      <c r="B4" s="8">
        <v>801.5</v>
      </c>
      <c r="C4" s="7">
        <v>0</v>
      </c>
      <c r="D4" s="5" t="s">
        <v>295</v>
      </c>
      <c r="E4" s="5" t="s">
        <v>296</v>
      </c>
      <c r="F4" s="6" t="s">
        <v>297</v>
      </c>
      <c r="G4" s="28"/>
      <c r="H4" s="43"/>
      <c r="I4" s="29"/>
      <c r="J4" s="29"/>
      <c r="K4" s="30"/>
      <c r="O4" t="s">
        <v>298</v>
      </c>
      <c r="P4" t="s">
        <v>299</v>
      </c>
      <c r="Q4" t="s">
        <v>300</v>
      </c>
      <c r="S4" s="23">
        <v>9</v>
      </c>
      <c r="T4">
        <v>801.5</v>
      </c>
      <c r="U4">
        <v>528.70000000000005</v>
      </c>
      <c r="V4" s="34">
        <f>U4/T4</f>
        <v>0.65963817841547101</v>
      </c>
      <c r="W4" t="str">
        <f>_xlfn.CONCAT(U4, " (", TEXT(V4*100,"#.0"), "%)")</f>
        <v>528.7 (66.0%)</v>
      </c>
      <c r="X4">
        <v>272.8</v>
      </c>
      <c r="Y4" s="34">
        <f>X4/T4</f>
        <v>0.34036182158452905</v>
      </c>
      <c r="Z4" t="str">
        <f>_xlfn.CONCAT(X4, " (", TEXT(Y4*100,"#.0"), "%)")</f>
        <v>272.8 (34.0%)</v>
      </c>
      <c r="AA4">
        <v>9</v>
      </c>
      <c r="AB4">
        <v>296.7</v>
      </c>
      <c r="AC4" s="34">
        <f>AB4/T4</f>
        <v>0.37018091079226451</v>
      </c>
      <c r="AD4" s="24" t="str">
        <f>_xlfn.CONCAT(AB4, " (", TEXT(AC4*100,"#.0"), "%)")</f>
        <v>296.7 (37.0%)</v>
      </c>
    </row>
    <row r="5" spans="1:30">
      <c r="A5" s="21">
        <v>2</v>
      </c>
      <c r="B5" s="8">
        <v>876.2</v>
      </c>
      <c r="C5" s="7">
        <v>0</v>
      </c>
      <c r="D5" s="5" t="s">
        <v>301</v>
      </c>
      <c r="E5" s="5" t="s">
        <v>302</v>
      </c>
      <c r="F5" s="6" t="s">
        <v>303</v>
      </c>
      <c r="G5" s="8">
        <v>1267.2</v>
      </c>
      <c r="H5" s="7" t="s">
        <v>304</v>
      </c>
      <c r="I5" s="5" t="s">
        <v>305</v>
      </c>
      <c r="J5" s="5" t="s">
        <v>306</v>
      </c>
      <c r="K5" s="6" t="s">
        <v>307</v>
      </c>
      <c r="O5" t="s">
        <v>308</v>
      </c>
      <c r="P5" t="s">
        <v>309</v>
      </c>
      <c r="Q5" t="s">
        <v>310</v>
      </c>
      <c r="S5" s="23">
        <v>1</v>
      </c>
      <c r="T5">
        <v>876.2</v>
      </c>
      <c r="U5">
        <v>430.3</v>
      </c>
      <c r="V5" s="34">
        <f t="shared" ref="V5:V9" si="0">U5/T5</f>
        <v>0.49109792284866466</v>
      </c>
      <c r="W5" t="str">
        <f>_xlfn.CONCAT(U5, " (", TEXT(V5*100,"#.0"), "%)")</f>
        <v>430.3 (49.1%)</v>
      </c>
      <c r="X5">
        <v>445.8</v>
      </c>
      <c r="Y5" s="34">
        <f t="shared" ref="Y5:Y9" si="1">X5/T5</f>
        <v>0.50878794795708737</v>
      </c>
      <c r="Z5" t="str">
        <f>_xlfn.CONCAT(X5, " (", TEXT(Y5*100,"#.0"), "%)")</f>
        <v>445.8 (50.9%)</v>
      </c>
      <c r="AA5">
        <v>1</v>
      </c>
      <c r="AB5">
        <v>696.7</v>
      </c>
      <c r="AC5" s="34">
        <f t="shared" ref="AC5:AC9" si="2">AB5/T5</f>
        <v>0.79513809632503996</v>
      </c>
      <c r="AD5" s="24" t="str">
        <f>_xlfn.CONCAT(AB5, " (", TEXT(AC5*100,"#.0"), "%)")</f>
        <v>696.7 (79.5%)</v>
      </c>
    </row>
    <row r="6" spans="1:30">
      <c r="A6" s="21">
        <v>3</v>
      </c>
      <c r="B6" s="58">
        <v>835</v>
      </c>
      <c r="C6" s="7">
        <v>0</v>
      </c>
      <c r="D6" s="5" t="s">
        <v>311</v>
      </c>
      <c r="E6" s="5" t="s">
        <v>312</v>
      </c>
      <c r="F6" s="6" t="s">
        <v>313</v>
      </c>
      <c r="G6" s="8">
        <v>1293.3</v>
      </c>
      <c r="H6" s="7">
        <v>0</v>
      </c>
      <c r="I6" s="5" t="s">
        <v>314</v>
      </c>
      <c r="J6" s="5" t="s">
        <v>315</v>
      </c>
      <c r="K6" s="6" t="s">
        <v>316</v>
      </c>
      <c r="O6" t="s">
        <v>317</v>
      </c>
      <c r="Q6" t="s">
        <v>318</v>
      </c>
      <c r="S6" s="23">
        <v>2</v>
      </c>
      <c r="T6">
        <v>835</v>
      </c>
      <c r="U6">
        <v>619.5</v>
      </c>
      <c r="V6" s="34">
        <f t="shared" si="0"/>
        <v>0.74191616766467061</v>
      </c>
      <c r="W6" t="str">
        <f t="shared" ref="W6:W9" si="3">_xlfn.CONCAT(U6, " (", TEXT(V6*100,"#.0"), "%)")</f>
        <v>619.5 (74.2%)</v>
      </c>
      <c r="X6">
        <v>215.5</v>
      </c>
      <c r="Y6" s="34">
        <f t="shared" si="1"/>
        <v>0.25808383233532933</v>
      </c>
      <c r="Z6" t="str">
        <f t="shared" ref="Z6:Z9" si="4">_xlfn.CONCAT(X6, " (", TEXT(Y6*100,"#.0"), "%)")</f>
        <v>215.5 (25.8%)</v>
      </c>
      <c r="AA6">
        <v>2</v>
      </c>
      <c r="AB6">
        <v>632.79999999999995</v>
      </c>
      <c r="AC6" s="34">
        <f t="shared" si="2"/>
        <v>0.75784431137724551</v>
      </c>
      <c r="AD6" s="24" t="str">
        <f t="shared" ref="AD6:AD9" si="5">_xlfn.CONCAT(AB6, " (", TEXT(AC6*100,"#.0"), "%)")</f>
        <v>632.8 (75.8%)</v>
      </c>
    </row>
    <row r="7" spans="1:30">
      <c r="A7" s="21">
        <v>4</v>
      </c>
      <c r="B7" s="8">
        <v>873.4</v>
      </c>
      <c r="C7" s="7" t="s">
        <v>319</v>
      </c>
      <c r="D7" s="5" t="s">
        <v>320</v>
      </c>
      <c r="E7" s="5" t="s">
        <v>321</v>
      </c>
      <c r="F7" s="6" t="s">
        <v>322</v>
      </c>
      <c r="G7" s="8">
        <v>1249.5</v>
      </c>
      <c r="H7" s="7">
        <v>0</v>
      </c>
      <c r="I7" s="5" t="s">
        <v>323</v>
      </c>
      <c r="J7" s="5" t="s">
        <v>324</v>
      </c>
      <c r="K7" s="6" t="s">
        <v>325</v>
      </c>
      <c r="O7" t="s">
        <v>326</v>
      </c>
      <c r="Q7" t="s">
        <v>327</v>
      </c>
      <c r="S7" s="23">
        <v>3</v>
      </c>
      <c r="T7">
        <v>859.7</v>
      </c>
      <c r="U7">
        <v>555.20000000000005</v>
      </c>
      <c r="V7" s="34">
        <f t="shared" si="0"/>
        <v>0.64580667674770276</v>
      </c>
      <c r="W7" t="str">
        <f t="shared" si="3"/>
        <v>555.2 (64.6%)</v>
      </c>
      <c r="X7">
        <v>304.5</v>
      </c>
      <c r="Y7" s="34">
        <f t="shared" si="1"/>
        <v>0.3541933232522973</v>
      </c>
      <c r="Z7" t="str">
        <f t="shared" si="4"/>
        <v>304.5 (35.4%)</v>
      </c>
      <c r="AA7">
        <v>3</v>
      </c>
      <c r="AB7">
        <v>702</v>
      </c>
      <c r="AC7" s="34">
        <f t="shared" si="2"/>
        <v>0.81656391764569036</v>
      </c>
      <c r="AD7" s="24" t="str">
        <f t="shared" si="5"/>
        <v>702 (81.7%)</v>
      </c>
    </row>
    <row r="8" spans="1:30">
      <c r="A8" s="21">
        <v>5</v>
      </c>
      <c r="B8" s="8">
        <v>853.3</v>
      </c>
      <c r="C8" s="7">
        <v>0</v>
      </c>
      <c r="D8" s="5" t="s">
        <v>328</v>
      </c>
      <c r="E8" s="5" t="s">
        <v>329</v>
      </c>
      <c r="F8" s="6" t="s">
        <v>330</v>
      </c>
      <c r="G8" s="8">
        <v>1291.2</v>
      </c>
      <c r="H8" s="7">
        <v>0</v>
      </c>
      <c r="I8" s="5" t="s">
        <v>331</v>
      </c>
      <c r="J8" s="5" t="s">
        <v>332</v>
      </c>
      <c r="K8" s="6" t="s">
        <v>333</v>
      </c>
      <c r="O8" t="s">
        <v>334</v>
      </c>
      <c r="Q8" t="s">
        <v>335</v>
      </c>
      <c r="S8" s="23">
        <v>4</v>
      </c>
      <c r="T8">
        <v>853.3</v>
      </c>
      <c r="U8">
        <v>581.5</v>
      </c>
      <c r="V8" s="34">
        <f t="shared" si="0"/>
        <v>0.68147193249736326</v>
      </c>
      <c r="W8" t="str">
        <f t="shared" si="3"/>
        <v>581.5 (68.1%)</v>
      </c>
      <c r="X8">
        <v>271.8</v>
      </c>
      <c r="Y8" s="34">
        <f t="shared" si="1"/>
        <v>0.31852806750263685</v>
      </c>
      <c r="Z8" t="str">
        <f t="shared" si="4"/>
        <v>271.8 (31.9%)</v>
      </c>
      <c r="AA8">
        <v>4</v>
      </c>
      <c r="AB8">
        <v>390.8</v>
      </c>
      <c r="AC8" s="34">
        <f t="shared" si="2"/>
        <v>0.45798664010312906</v>
      </c>
      <c r="AD8" s="24" t="str">
        <f t="shared" si="5"/>
        <v>390.8 (45.8%)</v>
      </c>
    </row>
    <row r="9" spans="1:30">
      <c r="A9" s="21">
        <v>6</v>
      </c>
      <c r="B9" s="8">
        <v>878.3</v>
      </c>
      <c r="C9" s="7">
        <v>0</v>
      </c>
      <c r="D9" s="5" t="s">
        <v>336</v>
      </c>
      <c r="E9" s="5" t="s">
        <v>337</v>
      </c>
      <c r="F9" s="6" t="s">
        <v>338</v>
      </c>
      <c r="G9" s="58">
        <v>1292</v>
      </c>
      <c r="H9" s="7">
        <v>0</v>
      </c>
      <c r="I9" s="5" t="s">
        <v>339</v>
      </c>
      <c r="J9" s="5" t="s">
        <v>340</v>
      </c>
      <c r="K9" s="6" t="s">
        <v>341</v>
      </c>
      <c r="O9" t="s">
        <v>342</v>
      </c>
      <c r="Q9" t="s">
        <v>343</v>
      </c>
      <c r="S9" s="23">
        <v>5</v>
      </c>
      <c r="T9">
        <v>878.3</v>
      </c>
      <c r="U9">
        <v>675.8</v>
      </c>
      <c r="V9" s="34">
        <f t="shared" si="0"/>
        <v>0.76944096550153707</v>
      </c>
      <c r="W9" t="str">
        <f t="shared" si="3"/>
        <v>675.8 (76.9%)</v>
      </c>
      <c r="X9">
        <v>202.5</v>
      </c>
      <c r="Y9" s="34">
        <f t="shared" si="1"/>
        <v>0.23055903449846296</v>
      </c>
      <c r="Z9" t="str">
        <f t="shared" si="4"/>
        <v>202.5 (23.1%)</v>
      </c>
      <c r="AA9">
        <v>5</v>
      </c>
      <c r="AB9">
        <v>653.20000000000005</v>
      </c>
      <c r="AC9" s="34">
        <f t="shared" si="2"/>
        <v>0.74370943868837536</v>
      </c>
      <c r="AD9" s="24" t="str">
        <f t="shared" si="5"/>
        <v>653.2 (74.4%)</v>
      </c>
    </row>
    <row r="10" spans="1:30" ht="16.149999999999999">
      <c r="A10" s="21" t="s">
        <v>344</v>
      </c>
      <c r="B10" s="28"/>
      <c r="C10" s="43"/>
      <c r="D10" s="29"/>
      <c r="E10" s="29"/>
      <c r="F10" s="30"/>
      <c r="G10" s="8">
        <v>1296.2</v>
      </c>
      <c r="H10" s="7">
        <v>0</v>
      </c>
      <c r="I10" s="5" t="s">
        <v>345</v>
      </c>
      <c r="J10" s="5" t="s">
        <v>346</v>
      </c>
      <c r="K10" s="6" t="s">
        <v>347</v>
      </c>
      <c r="O10" t="s">
        <v>348</v>
      </c>
      <c r="Q10" t="s">
        <v>349</v>
      </c>
      <c r="S10" s="23">
        <v>6</v>
      </c>
      <c r="V10" s="34"/>
      <c r="AD10" s="24"/>
    </row>
    <row r="11" spans="1:30" ht="16.899999999999999" thickBot="1">
      <c r="A11" s="21" t="s">
        <v>350</v>
      </c>
      <c r="B11" s="28"/>
      <c r="C11" s="43"/>
      <c r="D11" s="29"/>
      <c r="E11" s="29"/>
      <c r="F11" s="30"/>
      <c r="G11" s="8">
        <v>1268.5</v>
      </c>
      <c r="H11" s="7">
        <v>0</v>
      </c>
      <c r="I11" s="5" t="s">
        <v>351</v>
      </c>
      <c r="J11" s="5" t="s">
        <v>352</v>
      </c>
      <c r="K11" s="6" t="s">
        <v>353</v>
      </c>
      <c r="O11" t="s">
        <v>354</v>
      </c>
      <c r="Q11" t="s">
        <v>355</v>
      </c>
      <c r="S11" s="25">
        <v>7</v>
      </c>
      <c r="T11" s="26"/>
      <c r="U11" s="26"/>
      <c r="V11" s="35"/>
      <c r="W11" s="26"/>
      <c r="X11" s="26"/>
      <c r="Y11" s="26"/>
      <c r="Z11" s="26"/>
      <c r="AA11" s="26"/>
      <c r="AB11" s="26"/>
      <c r="AC11" s="26"/>
      <c r="AD11" s="27"/>
    </row>
    <row r="12" spans="1:30">
      <c r="A12" s="21">
        <v>9</v>
      </c>
      <c r="B12" s="28"/>
      <c r="C12" s="43"/>
      <c r="D12" s="29"/>
      <c r="E12" s="29"/>
      <c r="F12" s="30"/>
      <c r="G12" s="8">
        <v>1246.2</v>
      </c>
      <c r="H12" s="7">
        <v>0</v>
      </c>
      <c r="I12" s="5" t="s">
        <v>356</v>
      </c>
      <c r="J12" s="5" t="s">
        <v>357</v>
      </c>
      <c r="K12" s="6" t="s">
        <v>358</v>
      </c>
      <c r="O12" t="s">
        <v>359</v>
      </c>
      <c r="P12" t="s">
        <v>360</v>
      </c>
      <c r="Q12" t="s">
        <v>361</v>
      </c>
    </row>
    <row r="13" spans="1:30">
      <c r="A13" s="21">
        <v>10</v>
      </c>
      <c r="B13" s="28"/>
      <c r="C13" s="43"/>
      <c r="D13" s="29"/>
      <c r="E13" s="29"/>
      <c r="F13" s="30"/>
      <c r="G13" s="8">
        <v>1272.2</v>
      </c>
      <c r="H13" s="7">
        <v>0</v>
      </c>
      <c r="I13" s="5" t="s">
        <v>362</v>
      </c>
      <c r="J13" s="5" t="s">
        <v>363</v>
      </c>
      <c r="K13" s="6" t="s">
        <v>364</v>
      </c>
      <c r="O13" t="s">
        <v>365</v>
      </c>
      <c r="Q13" t="s">
        <v>366</v>
      </c>
    </row>
    <row r="14" spans="1:30">
      <c r="A14" s="21">
        <v>11</v>
      </c>
      <c r="B14" s="28"/>
      <c r="C14" s="43"/>
      <c r="D14" s="29"/>
      <c r="E14" s="29"/>
      <c r="F14" s="30"/>
      <c r="G14" s="58">
        <v>1297</v>
      </c>
      <c r="H14" s="7">
        <v>0</v>
      </c>
      <c r="I14" s="5" t="s">
        <v>367</v>
      </c>
      <c r="J14" s="5" t="s">
        <v>368</v>
      </c>
      <c r="K14" s="6" t="s">
        <v>369</v>
      </c>
      <c r="O14" t="s">
        <v>370</v>
      </c>
      <c r="Q14" t="s">
        <v>371</v>
      </c>
    </row>
    <row r="15" spans="1:30" ht="15" thickBot="1">
      <c r="A15" s="22">
        <v>12</v>
      </c>
      <c r="B15" s="31"/>
      <c r="C15" s="44"/>
      <c r="D15" s="32"/>
      <c r="E15" s="32"/>
      <c r="F15" s="33"/>
      <c r="G15" s="10">
        <v>1300.2</v>
      </c>
      <c r="H15" s="13">
        <v>0</v>
      </c>
      <c r="I15" s="11" t="s">
        <v>372</v>
      </c>
      <c r="J15" s="11" t="s">
        <v>373</v>
      </c>
      <c r="K15" s="12" t="s">
        <v>374</v>
      </c>
      <c r="O15" t="s">
        <v>375</v>
      </c>
      <c r="Q15" t="s">
        <v>376</v>
      </c>
      <c r="S15" t="s">
        <v>377</v>
      </c>
    </row>
    <row r="16" spans="1:30" ht="16.149999999999999">
      <c r="A16" t="s">
        <v>378</v>
      </c>
      <c r="S16" t="s">
        <v>290</v>
      </c>
      <c r="T16" s="19" t="s">
        <v>291</v>
      </c>
      <c r="U16" s="81" t="s">
        <v>292</v>
      </c>
      <c r="V16" s="81"/>
      <c r="W16" s="81"/>
      <c r="X16" s="81" t="s">
        <v>293</v>
      </c>
      <c r="Y16" s="81"/>
      <c r="Z16" s="81"/>
      <c r="AA16" s="19" t="s">
        <v>290</v>
      </c>
      <c r="AB16" s="19" t="s">
        <v>294</v>
      </c>
      <c r="AC16" s="19"/>
      <c r="AD16" s="20"/>
    </row>
    <row r="17" spans="1:30" ht="16.899999999999999">
      <c r="A17" t="s">
        <v>379</v>
      </c>
      <c r="O17" t="s">
        <v>308</v>
      </c>
      <c r="P17" t="s">
        <v>309</v>
      </c>
      <c r="Q17" t="s">
        <v>310</v>
      </c>
      <c r="S17">
        <v>1</v>
      </c>
      <c r="T17">
        <v>1245.2</v>
      </c>
      <c r="U17">
        <v>1095.7</v>
      </c>
      <c r="V17" s="34">
        <f>U17/T17</f>
        <v>0.87993896562801155</v>
      </c>
      <c r="W17" t="str">
        <f>_xlfn.CONCAT(U17, " (", TEXT(V17*100,"#.0"), "%)")</f>
        <v>1095.7 (88.0%)</v>
      </c>
      <c r="X17">
        <v>149.5</v>
      </c>
      <c r="Y17" s="34">
        <f>X17/T17</f>
        <v>0.12006103437198844</v>
      </c>
      <c r="Z17" t="str">
        <f>_xlfn.CONCAT(X17, " (", TEXT(Y17*100,"#.0"), "%)")</f>
        <v>149.5 (12.0%)</v>
      </c>
      <c r="AB17">
        <v>943.5</v>
      </c>
      <c r="AC17" s="34">
        <f>AB17/T17</f>
        <v>0.75770960488274974</v>
      </c>
      <c r="AD17" s="24" t="str">
        <f>_xlfn.CONCAT(AB17, " (", TEXT(AC17*100,"#.0"), "%)")</f>
        <v>943.5 (75.8%)</v>
      </c>
    </row>
    <row r="18" spans="1:30">
      <c r="H18" s="66"/>
      <c r="O18" t="s">
        <v>317</v>
      </c>
      <c r="Q18" t="s">
        <v>318</v>
      </c>
      <c r="S18">
        <v>2</v>
      </c>
      <c r="T18">
        <v>1293.3</v>
      </c>
      <c r="U18">
        <v>1011.8</v>
      </c>
      <c r="V18" s="34">
        <f t="shared" ref="V18:V27" si="6">U18/T18</f>
        <v>0.78233975102451092</v>
      </c>
      <c r="W18" t="str">
        <f t="shared" ref="W18:W27" si="7">_xlfn.CONCAT(U18, " (", TEXT(V18*100,"#.0"), "%)")</f>
        <v>1011.8 (78.2%)</v>
      </c>
      <c r="X18">
        <v>281.5</v>
      </c>
      <c r="Y18" s="34">
        <f t="shared" ref="Y18:Y27" si="8">X18/T18</f>
        <v>0.21766024897548908</v>
      </c>
      <c r="Z18" t="str">
        <f t="shared" ref="Z18:Z27" si="9">_xlfn.CONCAT(X18, " (", TEXT(Y18*100,"#.0"), "%)")</f>
        <v>281.5 (21.8%)</v>
      </c>
      <c r="AB18">
        <v>916.2</v>
      </c>
      <c r="AC18" s="34">
        <f t="shared" ref="AC18:AC27" si="10">AB18/T18</f>
        <v>0.70842032011134315</v>
      </c>
      <c r="AD18" s="24" t="str">
        <f t="shared" ref="AD18:AD27" si="11">_xlfn.CONCAT(AB18, " (", TEXT(AC18*100,"#.0"), "%)")</f>
        <v>916.2 (70.8%)</v>
      </c>
    </row>
    <row r="19" spans="1:30">
      <c r="F19" s="47"/>
      <c r="H19" s="45"/>
      <c r="I19" s="45"/>
      <c r="J19" s="45"/>
      <c r="K19" s="45"/>
      <c r="O19" t="s">
        <v>326</v>
      </c>
      <c r="Q19" t="s">
        <v>327</v>
      </c>
      <c r="S19">
        <v>3</v>
      </c>
      <c r="T19">
        <v>1249.5</v>
      </c>
      <c r="U19">
        <v>1157.8</v>
      </c>
      <c r="V19" s="34">
        <f t="shared" si="6"/>
        <v>0.92661064425770301</v>
      </c>
      <c r="W19" t="str">
        <f t="shared" si="7"/>
        <v>1157.8 (92.7%)</v>
      </c>
      <c r="X19">
        <v>91.7</v>
      </c>
      <c r="Y19" s="34">
        <f t="shared" si="8"/>
        <v>7.3389355742296922E-2</v>
      </c>
      <c r="Z19" t="str">
        <f t="shared" si="9"/>
        <v>91.7 (7.3%)</v>
      </c>
      <c r="AB19">
        <v>734.3</v>
      </c>
      <c r="AC19" s="34">
        <f t="shared" si="10"/>
        <v>0.58767507002801112</v>
      </c>
      <c r="AD19" s="24" t="str">
        <f t="shared" si="11"/>
        <v>734.3 (58.8%)</v>
      </c>
    </row>
    <row r="20" spans="1:30">
      <c r="F20" s="47"/>
      <c r="O20" t="s">
        <v>334</v>
      </c>
      <c r="Q20" t="s">
        <v>335</v>
      </c>
      <c r="S20">
        <v>4</v>
      </c>
      <c r="T20">
        <v>1291.2</v>
      </c>
      <c r="U20">
        <v>1235.2</v>
      </c>
      <c r="V20" s="34">
        <f t="shared" si="6"/>
        <v>0.95662949194547708</v>
      </c>
      <c r="W20" t="str">
        <f t="shared" si="7"/>
        <v>1235.2 (95.7%)</v>
      </c>
      <c r="X20">
        <v>56</v>
      </c>
      <c r="Y20" s="34">
        <f t="shared" si="8"/>
        <v>4.3370508054522923E-2</v>
      </c>
      <c r="Z20" t="str">
        <f t="shared" si="9"/>
        <v>56 (4.3%)</v>
      </c>
      <c r="AB20">
        <v>521.70000000000005</v>
      </c>
      <c r="AC20" s="34">
        <f t="shared" si="10"/>
        <v>0.40404275092936803</v>
      </c>
      <c r="AD20" s="24" t="str">
        <f t="shared" si="11"/>
        <v>521.7 (40.4%)</v>
      </c>
    </row>
    <row r="21" spans="1:30">
      <c r="F21" s="47"/>
      <c r="O21" t="s">
        <v>342</v>
      </c>
      <c r="Q21" t="s">
        <v>343</v>
      </c>
      <c r="S21">
        <v>5</v>
      </c>
      <c r="T21">
        <v>1292</v>
      </c>
      <c r="U21">
        <v>1137.7</v>
      </c>
      <c r="V21" s="34">
        <f t="shared" si="6"/>
        <v>0.88057275541795665</v>
      </c>
      <c r="W21" t="str">
        <f t="shared" si="7"/>
        <v>1137.7 (88.1%)</v>
      </c>
      <c r="X21">
        <v>154.30000000000001</v>
      </c>
      <c r="Y21" s="34">
        <f t="shared" si="8"/>
        <v>0.11942724458204335</v>
      </c>
      <c r="Z21" t="str">
        <f t="shared" si="9"/>
        <v>154.3 (11.9%)</v>
      </c>
      <c r="AB21">
        <v>931.2</v>
      </c>
      <c r="AC21" s="34">
        <f t="shared" si="10"/>
        <v>0.72074303405572759</v>
      </c>
      <c r="AD21" s="24" t="str">
        <f t="shared" si="11"/>
        <v>931.2 (72.1%)</v>
      </c>
    </row>
    <row r="22" spans="1:30">
      <c r="F22" s="47"/>
      <c r="O22" t="s">
        <v>348</v>
      </c>
      <c r="Q22" t="s">
        <v>349</v>
      </c>
      <c r="S22">
        <v>6</v>
      </c>
      <c r="T22">
        <v>1296.2</v>
      </c>
      <c r="U22">
        <v>1122.5</v>
      </c>
      <c r="V22" s="34">
        <f t="shared" si="6"/>
        <v>0.86599290232988735</v>
      </c>
      <c r="W22" t="str">
        <f t="shared" si="7"/>
        <v>1122.5 (86.6%)</v>
      </c>
      <c r="X22">
        <v>173.7</v>
      </c>
      <c r="Y22" s="34">
        <f t="shared" si="8"/>
        <v>0.13400709767011262</v>
      </c>
      <c r="Z22" t="str">
        <f t="shared" si="9"/>
        <v>173.7 (13.4%)</v>
      </c>
      <c r="AB22">
        <v>299.5</v>
      </c>
      <c r="AC22" s="34">
        <f t="shared" si="10"/>
        <v>0.23106002160160469</v>
      </c>
      <c r="AD22" s="24" t="str">
        <f t="shared" si="11"/>
        <v>299.5 (23.1%)</v>
      </c>
    </row>
    <row r="23" spans="1:30">
      <c r="F23" s="47"/>
      <c r="O23" t="s">
        <v>354</v>
      </c>
      <c r="Q23" t="s">
        <v>355</v>
      </c>
      <c r="S23">
        <v>7</v>
      </c>
      <c r="T23">
        <v>1268.5</v>
      </c>
      <c r="U23">
        <v>1177</v>
      </c>
      <c r="V23" s="34">
        <f t="shared" si="6"/>
        <v>0.92786756011036653</v>
      </c>
      <c r="W23" t="str">
        <f t="shared" si="7"/>
        <v>1177 (92.8%)</v>
      </c>
      <c r="X23">
        <v>91.5</v>
      </c>
      <c r="Y23" s="34">
        <f t="shared" si="8"/>
        <v>7.2132439889633429E-2</v>
      </c>
      <c r="Z23" t="str">
        <f t="shared" si="9"/>
        <v>91.5 (7.2%)</v>
      </c>
      <c r="AB23">
        <v>848.8</v>
      </c>
      <c r="AC23" s="34">
        <f t="shared" si="10"/>
        <v>0.66913677571935348</v>
      </c>
      <c r="AD23" s="24" t="str">
        <f t="shared" si="11"/>
        <v>848.8 (66.9%)</v>
      </c>
    </row>
    <row r="24" spans="1:30">
      <c r="F24" s="47"/>
      <c r="O24" t="s">
        <v>359</v>
      </c>
      <c r="P24" t="s">
        <v>360</v>
      </c>
      <c r="Q24" t="s">
        <v>361</v>
      </c>
      <c r="S24">
        <v>13</v>
      </c>
      <c r="T24">
        <v>1246.2</v>
      </c>
      <c r="U24">
        <v>1187.2</v>
      </c>
      <c r="V24" s="34">
        <f t="shared" si="6"/>
        <v>0.95265607446637779</v>
      </c>
      <c r="W24" t="str">
        <f t="shared" si="7"/>
        <v>1187.2 (95.3%)</v>
      </c>
      <c r="X24">
        <v>59</v>
      </c>
      <c r="Y24" s="34">
        <f t="shared" si="8"/>
        <v>4.7343925533622211E-2</v>
      </c>
      <c r="Z24" t="str">
        <f t="shared" si="9"/>
        <v>59 (4.7%)</v>
      </c>
      <c r="AB24">
        <v>668.2</v>
      </c>
      <c r="AC24" s="34">
        <f t="shared" si="10"/>
        <v>0.53619001765366714</v>
      </c>
      <c r="AD24" s="24" t="str">
        <f t="shared" si="11"/>
        <v>668.2 (53.6%)</v>
      </c>
    </row>
    <row r="25" spans="1:30">
      <c r="F25" s="47"/>
      <c r="O25" t="s">
        <v>365</v>
      </c>
      <c r="Q25" t="s">
        <v>366</v>
      </c>
      <c r="S25">
        <v>15</v>
      </c>
      <c r="T25">
        <v>1272.2</v>
      </c>
      <c r="U25">
        <v>1203.7</v>
      </c>
      <c r="V25" s="34">
        <f t="shared" si="6"/>
        <v>0.94615626473824865</v>
      </c>
      <c r="W25" t="str">
        <f t="shared" si="7"/>
        <v>1203.7 (94.6%)</v>
      </c>
      <c r="X25">
        <v>68.5</v>
      </c>
      <c r="Y25" s="34">
        <f t="shared" si="8"/>
        <v>5.3843735261751298E-2</v>
      </c>
      <c r="Z25" t="str">
        <f t="shared" si="9"/>
        <v>68.5 (5.4%)</v>
      </c>
      <c r="AB25">
        <v>794.5</v>
      </c>
      <c r="AC25" s="34">
        <f t="shared" si="10"/>
        <v>0.62450872504323218</v>
      </c>
      <c r="AD25" s="24" t="str">
        <f t="shared" si="11"/>
        <v>794.5 (62.5%)</v>
      </c>
    </row>
    <row r="26" spans="1:30">
      <c r="F26" s="47"/>
      <c r="O26" t="s">
        <v>370</v>
      </c>
      <c r="Q26" t="s">
        <v>371</v>
      </c>
      <c r="S26">
        <v>20</v>
      </c>
      <c r="T26">
        <v>1297</v>
      </c>
      <c r="U26">
        <v>745.8</v>
      </c>
      <c r="V26" s="34">
        <f t="shared" si="6"/>
        <v>0.57501927525057828</v>
      </c>
      <c r="W26" t="str">
        <f t="shared" si="7"/>
        <v>745.8 (57.5%)</v>
      </c>
      <c r="X26">
        <v>551.20000000000005</v>
      </c>
      <c r="Y26" s="34">
        <f t="shared" si="8"/>
        <v>0.42498072474942178</v>
      </c>
      <c r="Z26" t="str">
        <f t="shared" si="9"/>
        <v>551.2 (42.5%)</v>
      </c>
      <c r="AB26">
        <v>588</v>
      </c>
      <c r="AC26" s="34">
        <f t="shared" si="10"/>
        <v>0.45335389360061679</v>
      </c>
      <c r="AD26" s="24" t="str">
        <f t="shared" si="11"/>
        <v>588 (45.3%)</v>
      </c>
    </row>
    <row r="27" spans="1:30">
      <c r="F27" s="47"/>
      <c r="O27" t="s">
        <v>375</v>
      </c>
      <c r="Q27" t="s">
        <v>376</v>
      </c>
      <c r="S27">
        <v>29</v>
      </c>
      <c r="T27">
        <v>1300.2</v>
      </c>
      <c r="U27">
        <v>1269.2</v>
      </c>
      <c r="V27" s="34">
        <f t="shared" si="6"/>
        <v>0.97615751422858021</v>
      </c>
      <c r="W27" t="str">
        <f t="shared" si="7"/>
        <v>1269.2 (97.6%)</v>
      </c>
      <c r="X27">
        <v>31</v>
      </c>
      <c r="Y27" s="34">
        <f t="shared" si="8"/>
        <v>2.3842485771419782E-2</v>
      </c>
      <c r="Z27" t="str">
        <f t="shared" si="9"/>
        <v>31 (2.4%)</v>
      </c>
      <c r="AB27">
        <v>601.20000000000005</v>
      </c>
      <c r="AC27" s="34">
        <f t="shared" si="10"/>
        <v>0.46239040147669591</v>
      </c>
      <c r="AD27" s="24" t="str">
        <f t="shared" si="11"/>
        <v>601.2 (46.2%)</v>
      </c>
    </row>
    <row r="28" spans="1:30">
      <c r="F28" s="47"/>
    </row>
    <row r="29" spans="1:30">
      <c r="F29" s="47"/>
    </row>
  </sheetData>
  <mergeCells count="4">
    <mergeCell ref="U3:W3"/>
    <mergeCell ref="X3:Z3"/>
    <mergeCell ref="U16:W16"/>
    <mergeCell ref="X16:Z16"/>
  </mergeCells>
  <pageMargins left="0.7" right="0.7" top="0.75" bottom="0.75" header="0.3" footer="0.3"/>
  <pageSetup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F9F7B-8C40-455F-A8F6-E36A60847FCC}">
  <dimension ref="A1:F16"/>
  <sheetViews>
    <sheetView showGridLines="0" tabSelected="1" zoomScale="90" zoomScaleNormal="90" workbookViewId="0">
      <selection activeCell="I12" sqref="I12"/>
    </sheetView>
  </sheetViews>
  <sheetFormatPr defaultRowHeight="14.45"/>
  <cols>
    <col min="1" max="1" width="16.5703125" customWidth="1"/>
    <col min="2" max="2" width="11.5703125" bestFit="1" customWidth="1"/>
    <col min="3" max="3" width="10.85546875" customWidth="1"/>
    <col min="4" max="4" width="16.7109375" bestFit="1" customWidth="1"/>
    <col min="5" max="5" width="18" bestFit="1" customWidth="1"/>
    <col min="6" max="6" width="18.140625" bestFit="1" customWidth="1"/>
  </cols>
  <sheetData>
    <row r="1" spans="1:6" ht="15.6">
      <c r="A1" t="s">
        <v>380</v>
      </c>
    </row>
    <row r="2" spans="1:6">
      <c r="A2" s="4" t="s">
        <v>253</v>
      </c>
      <c r="B2" s="4" t="s">
        <v>279</v>
      </c>
      <c r="C2" s="4" t="s">
        <v>254</v>
      </c>
      <c r="D2" s="4" t="s">
        <v>280</v>
      </c>
      <c r="E2" s="4" t="s">
        <v>281</v>
      </c>
      <c r="F2" s="4" t="s">
        <v>282</v>
      </c>
    </row>
    <row r="3" spans="1:6">
      <c r="A3" s="4" t="s">
        <v>129</v>
      </c>
      <c r="B3" s="4" t="s">
        <v>150</v>
      </c>
      <c r="C3" s="4" t="s">
        <v>24</v>
      </c>
      <c r="D3" s="61">
        <v>-50.58</v>
      </c>
      <c r="E3" s="61">
        <v>-52.22</v>
      </c>
      <c r="F3" s="61">
        <v>-48.89</v>
      </c>
    </row>
    <row r="4" spans="1:6">
      <c r="A4" s="4" t="s">
        <v>129</v>
      </c>
      <c r="B4" s="4" t="s">
        <v>19</v>
      </c>
      <c r="C4" s="4" t="s">
        <v>24</v>
      </c>
      <c r="D4" s="61">
        <v>-37.11</v>
      </c>
      <c r="E4" s="61">
        <v>-39.67</v>
      </c>
      <c r="F4" s="61">
        <v>-34.43</v>
      </c>
    </row>
    <row r="5" spans="1:6" ht="15.6">
      <c r="A5" s="4" t="s">
        <v>129</v>
      </c>
      <c r="B5" s="4" t="s">
        <v>150</v>
      </c>
      <c r="C5" s="42" t="s">
        <v>10</v>
      </c>
      <c r="D5" s="61">
        <v>-6.42</v>
      </c>
      <c r="E5" s="62">
        <v>-8.8000000000000007</v>
      </c>
      <c r="F5" s="61">
        <v>-3.99</v>
      </c>
    </row>
    <row r="6" spans="1:6" ht="15.6">
      <c r="A6" s="4" t="s">
        <v>129</v>
      </c>
      <c r="B6" s="4" t="s">
        <v>19</v>
      </c>
      <c r="C6" s="42" t="s">
        <v>10</v>
      </c>
      <c r="D6" s="61">
        <v>-3.67</v>
      </c>
      <c r="E6" s="61">
        <v>-5.75</v>
      </c>
      <c r="F6" s="61">
        <v>-1.53</v>
      </c>
    </row>
    <row r="7" spans="1:6" ht="15.6">
      <c r="A7" s="4" t="s">
        <v>129</v>
      </c>
      <c r="B7" s="4" t="s">
        <v>150</v>
      </c>
      <c r="C7" s="4" t="s">
        <v>8</v>
      </c>
      <c r="D7" s="61">
        <v>-19.440000000000001</v>
      </c>
      <c r="E7" s="61">
        <v>-21.77</v>
      </c>
      <c r="F7" s="61">
        <v>-17.059999999999999</v>
      </c>
    </row>
    <row r="8" spans="1:6" ht="15.6">
      <c r="A8" s="4" t="s">
        <v>129</v>
      </c>
      <c r="B8" s="4" t="s">
        <v>19</v>
      </c>
      <c r="C8" s="4" t="s">
        <v>8</v>
      </c>
      <c r="D8" s="61">
        <v>-10.75</v>
      </c>
      <c r="E8" s="61">
        <v>-12.91</v>
      </c>
      <c r="F8" s="61">
        <v>-8.5399999999999991</v>
      </c>
    </row>
    <row r="9" spans="1:6">
      <c r="A9" s="15" t="s">
        <v>262</v>
      </c>
      <c r="B9" t="s">
        <v>22</v>
      </c>
      <c r="C9" t="s">
        <v>23</v>
      </c>
    </row>
    <row r="10" spans="1:6">
      <c r="B10" t="s">
        <v>19</v>
      </c>
      <c r="C10" t="s">
        <v>381</v>
      </c>
    </row>
    <row r="11" spans="1:6" ht="15.6">
      <c r="B11" t="s">
        <v>14</v>
      </c>
      <c r="C11" t="s">
        <v>15</v>
      </c>
    </row>
    <row r="12" spans="1:6" ht="15.6">
      <c r="B12" t="s">
        <v>8</v>
      </c>
      <c r="C12" t="s">
        <v>9</v>
      </c>
    </row>
    <row r="13" spans="1:6" ht="15.6">
      <c r="B13" s="16" t="s">
        <v>10</v>
      </c>
      <c r="C13" t="s">
        <v>264</v>
      </c>
    </row>
    <row r="14" spans="1:6">
      <c r="B14" t="s">
        <v>40</v>
      </c>
      <c r="C14" t="s">
        <v>41</v>
      </c>
    </row>
    <row r="15" spans="1:6" ht="15.6">
      <c r="B15" t="s">
        <v>24</v>
      </c>
      <c r="C15" t="s">
        <v>25</v>
      </c>
    </row>
    <row r="16" spans="1:6" ht="15.6">
      <c r="B16" t="s">
        <v>16</v>
      </c>
      <c r="C16" t="s">
        <v>382</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D8ED28E49A421E49B8D3F8E5227F1722" ma:contentTypeVersion="8" ma:contentTypeDescription="Create a new document." ma:contentTypeScope="" ma:versionID="295a9cb801838ddcb75cca6c7f1fa71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9f5cd07-2985-4db0-bec0-136bcef19151" xmlns:ns6="54fa992a-696f-4acb-8022-a38163106e0c" targetNamespace="http://schemas.microsoft.com/office/2006/metadata/properties" ma:root="true" ma:fieldsID="def12171efd9e0eb5deba8e9075eb0cd" ns1:_="" ns2:_="" ns3:_="" ns4:_="" ns5:_="" ns6:_="">
    <xsd:import namespace="http://schemas.microsoft.com/sharepoint/v3"/>
    <xsd:import namespace="4ffa91fb-a0ff-4ac5-b2db-65c790d184a4"/>
    <xsd:import namespace="http://schemas.microsoft.com/sharepoint.v3"/>
    <xsd:import namespace="http://schemas.microsoft.com/sharepoint/v3/fields"/>
    <xsd:import namespace="99f5cd07-2985-4db0-bec0-136bcef19151"/>
    <xsd:import namespace="54fa992a-696f-4acb-8022-a38163106e0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78736e8f-b222-4181-b632-49cbace6c5c2}" ma:internalName="TaxCatchAllLabel" ma:readOnly="true" ma:showField="CatchAllDataLabel" ma:web="54fa992a-696f-4acb-8022-a38163106e0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78736e8f-b222-4181-b632-49cbace6c5c2}" ma:internalName="TaxCatchAll" ma:showField="CatchAllData" ma:web="54fa992a-696f-4acb-8022-a38163106e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f5cd07-2985-4db0-bec0-136bcef1915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fa992a-696f-4acb-8022-a38163106e0c"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Language xmlns="http://schemas.microsoft.com/sharepoint/v3">English</Language>
    <Document_x0020_Creation_x0020_Date xmlns="4ffa91fb-a0ff-4ac5-b2db-65c790d184a4">2022-08-25T15:36:46+00:00</Document_x0020_Creation_x0020_Date>
    <TaxCatchAll xmlns="4ffa91fb-a0ff-4ac5-b2db-65c790d184a4" xsi:nil="true"/>
    <TaxKeywordTaxHTField xmlns="4ffa91fb-a0ff-4ac5-b2db-65c790d184a4">
      <Terms xmlns="http://schemas.microsoft.com/office/infopath/2007/PartnerControls"/>
    </TaxKeywordTaxHTField>
    <_Source xmlns="http://schemas.microsoft.com/sharepoint/v3/fields" xsi:nil="true"/>
    <j747ac98061d40f0aa7bd47e1db5675d xmlns="4ffa91fb-a0ff-4ac5-b2db-65c790d184a4">
      <Terms xmlns="http://schemas.microsoft.com/office/infopath/2007/PartnerControls"/>
    </j747ac98061d40f0aa7bd47e1db5675d>
    <External_x0020_Contributor xmlns="4ffa91fb-a0ff-4ac5-b2db-65c790d184a4"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06051-CAD7-465E-B659-46C085AA4B19}"/>
</file>

<file path=customXml/itemProps2.xml><?xml version="1.0" encoding="utf-8"?>
<ds:datastoreItem xmlns:ds="http://schemas.openxmlformats.org/officeDocument/2006/customXml" ds:itemID="{F0CC4282-D645-4C87-9124-A330B75C4A47}"/>
</file>

<file path=customXml/itemProps3.xml><?xml version="1.0" encoding="utf-8"?>
<ds:datastoreItem xmlns:ds="http://schemas.openxmlformats.org/officeDocument/2006/customXml" ds:itemID="{AAFE3165-F4A9-4FFF-8964-97806AF54435}"/>
</file>

<file path=customXml/itemProps4.xml><?xml version="1.0" encoding="utf-8"?>
<ds:datastoreItem xmlns:ds="http://schemas.openxmlformats.org/officeDocument/2006/customXml" ds:itemID="{CCB83845-1CF1-4DB0-BBA6-4F4D788606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Prathibha, Pradeep</dc:creator>
  <cp:keywords/>
  <dc:description/>
  <cp:lastModifiedBy/>
  <cp:revision/>
  <dcterms:created xsi:type="dcterms:W3CDTF">2022-08-01T17:19:35Z</dcterms:created>
  <dcterms:modified xsi:type="dcterms:W3CDTF">2023-03-29T13:09:47Z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0x010100D8ED28E49A421E49B8D3F8E5227F1722</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ies>
</file>