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lszyk\SAS\Biochar\Formosa\"/>
    </mc:Choice>
  </mc:AlternateContent>
  <xr:revisionPtr revIDLastSave="0" documentId="13_ncr:1_{632720EB-DC8C-47A7-92F7-CD8668B8DF55}" xr6:coauthVersionLast="47" xr6:coauthVersionMax="47" xr10:uidLastSave="{00000000-0000-0000-0000-000000000000}"/>
  <bookViews>
    <workbookView xWindow="28680" yWindow="-120" windowWidth="29040" windowHeight="15720" xr2:uid="{3D8BC690-B6D0-4195-962B-6F9C6D3A6D1C}"/>
  </bookViews>
  <sheets>
    <sheet name="Data" sheetId="2" r:id="rId1"/>
    <sheet name="Read M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2" l="1"/>
  <c r="H14" i="2"/>
  <c r="O14" i="2" s="1"/>
  <c r="Q14" i="2" s="1"/>
  <c r="O18" i="2"/>
  <c r="R18" i="2" s="1"/>
  <c r="O17" i="2"/>
  <c r="R17" i="2" s="1"/>
  <c r="O16" i="2"/>
  <c r="Q16" i="2" s="1"/>
  <c r="O15" i="2"/>
  <c r="R15" i="2" s="1"/>
  <c r="O13" i="2"/>
  <c r="R13" i="2" s="1"/>
  <c r="O12" i="2"/>
  <c r="Q12" i="2" s="1"/>
  <c r="O11" i="2"/>
  <c r="R11" i="2" s="1"/>
  <c r="O10" i="2"/>
  <c r="R10" i="2" s="1"/>
  <c r="O9" i="2"/>
  <c r="R9" i="2" s="1"/>
  <c r="O8" i="2"/>
  <c r="R8" i="2" s="1"/>
  <c r="O7" i="2"/>
  <c r="R7" i="2" s="1"/>
  <c r="O6" i="2"/>
  <c r="R6" i="2" s="1"/>
  <c r="O5" i="2"/>
  <c r="R5" i="2" s="1"/>
  <c r="O4" i="2"/>
  <c r="Q4" i="2" s="1"/>
  <c r="O3" i="2"/>
  <c r="R3" i="2" s="1"/>
  <c r="O2" i="2"/>
  <c r="Q2" i="2" s="1"/>
  <c r="R12" i="2" l="1"/>
  <c r="R4" i="2"/>
  <c r="R14" i="2"/>
  <c r="R2" i="2"/>
  <c r="R16" i="2"/>
  <c r="Q13" i="2"/>
  <c r="Q7" i="2"/>
  <c r="Q8" i="2"/>
  <c r="Q9" i="2"/>
  <c r="Q10" i="2"/>
  <c r="Q11" i="2"/>
  <c r="Q3" i="2"/>
  <c r="Q15" i="2"/>
  <c r="Q5" i="2"/>
  <c r="Q17" i="2"/>
  <c r="Q6" i="2"/>
  <c r="Q18" i="2"/>
</calcChain>
</file>

<file path=xl/sharedStrings.xml><?xml version="1.0" encoding="utf-8"?>
<sst xmlns="http://schemas.openxmlformats.org/spreadsheetml/2006/main" count="121" uniqueCount="59">
  <si>
    <t>Tree ID</t>
  </si>
  <si>
    <t>Tree ID Check</t>
  </si>
  <si>
    <t>Treatment</t>
  </si>
  <si>
    <t>Date Harvested</t>
  </si>
  <si>
    <t>Date Weighed</t>
  </si>
  <si>
    <t>Notes</t>
  </si>
  <si>
    <t>1-1</t>
  </si>
  <si>
    <t>Amended</t>
  </si>
  <si>
    <t>7-1</t>
  </si>
  <si>
    <t>0-15cm &gt;1cm weighed 7/23/2024</t>
  </si>
  <si>
    <t>8-4</t>
  </si>
  <si>
    <t>4-12</t>
  </si>
  <si>
    <t>5-2</t>
  </si>
  <si>
    <t>8-6</t>
  </si>
  <si>
    <t>1-5</t>
  </si>
  <si>
    <t>1-11</t>
  </si>
  <si>
    <t>8-2</t>
  </si>
  <si>
    <t>T-1</t>
  </si>
  <si>
    <t>Unamended tailings</t>
  </si>
  <si>
    <t>T-2</t>
  </si>
  <si>
    <t>T-3</t>
  </si>
  <si>
    <t>T-4</t>
  </si>
  <si>
    <t>F-1</t>
  </si>
  <si>
    <t>Unamended Forest</t>
  </si>
  <si>
    <t>F-2</t>
  </si>
  <si>
    <t>F-3</t>
  </si>
  <si>
    <t>F-4</t>
  </si>
  <si>
    <t>TotalRootWeight</t>
  </si>
  <si>
    <t xml:space="preserve">ShootWeight </t>
  </si>
  <si>
    <t>PlantWeight</t>
  </si>
  <si>
    <t>ShootShoot</t>
  </si>
  <si>
    <t>Column</t>
  </si>
  <si>
    <t>Description</t>
  </si>
  <si>
    <t>3Microbial Treatments</t>
  </si>
  <si>
    <t>g/tree</t>
  </si>
  <si>
    <t>Ratio</t>
  </si>
  <si>
    <t>Root Dry Weight  0-15 cm deep , &lt;1 cm</t>
  </si>
  <si>
    <t>Root Dry Weight  0-15 cm deep , &gt;1 cm</t>
  </si>
  <si>
    <t>Root Dry Weight  15-30 cm deep , &lt;1 cm</t>
  </si>
  <si>
    <t>Root Dry Weight  30-45 cm deep , &lt;1 cm</t>
  </si>
  <si>
    <t>Root Dry Weight  15-30  cm deep , &gt;1 cm</t>
  </si>
  <si>
    <t>Root Dry Weight  30-45 cm deep , &gt;1 cm</t>
  </si>
  <si>
    <t>Amended with native soil</t>
  </si>
  <si>
    <t>Amended with LSM</t>
  </si>
  <si>
    <t>Group</t>
  </si>
  <si>
    <t>Experiment</t>
  </si>
  <si>
    <t>Outside</t>
  </si>
  <si>
    <t>Outside experiment or experimen trees</t>
  </si>
  <si>
    <t>ShootRoot</t>
  </si>
  <si>
    <t>Height</t>
  </si>
  <si>
    <t>cm</t>
  </si>
  <si>
    <t>Rootwt1530LT1cm</t>
  </si>
  <si>
    <t>Rootwt3045LT1cm</t>
  </si>
  <si>
    <t>Rootwt3045GT1cm</t>
  </si>
  <si>
    <t xml:space="preserve">Rootwt015GT1cm </t>
  </si>
  <si>
    <t>Rootwt1530GT1cm</t>
  </si>
  <si>
    <t>Rootwt015LT1cm</t>
  </si>
  <si>
    <t>TotalRoot</t>
  </si>
  <si>
    <t>PlantWeigt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</si>
</sst>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49" fontId="1" fillId="0" borderId="1" xfId="0" applyNumberFormat="1" applyFont="1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0" fillId="2" borderId="0" xfId="0" applyFill="1"/>
    <xf numFmtId="49" fontId="1" fillId="2" borderId="1" xfId="0" applyNumberFormat="1" applyFont="1" applyFill="1" applyBorder="1" applyAlignment="1">
      <alignment horizontal="left"/>
    </xf>
    <xf numFmtId="14" fontId="0" fillId="2" borderId="0" xfId="0" applyNumberFormat="1" applyFill="1"/>
    <xf numFmtId="1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44AD1-DF0B-4F15-BB0F-538AEAC18663}">
  <dimension ref="A1:R18"/>
  <sheetViews>
    <sheetView tabSelected="1" workbookViewId="0">
      <selection activeCell="H1" sqref="H1"/>
    </sheetView>
  </sheetViews>
  <sheetFormatPr defaultRowHeight="15" x14ac:dyDescent="0.25"/>
  <cols>
    <col min="3" max="3" width="14.140625" customWidth="1"/>
    <col min="4" max="4" width="30.42578125" customWidth="1"/>
    <col min="5" max="5" width="9.28515625" style="1" bestFit="1" customWidth="1"/>
    <col min="6" max="6" width="9.7109375" style="1" bestFit="1" customWidth="1"/>
    <col min="7" max="7" width="9.7109375" style="1" customWidth="1"/>
    <col min="8" max="8" width="17.140625" customWidth="1"/>
    <col min="9" max="9" width="17.28515625" customWidth="1"/>
    <col min="10" max="10" width="17.7109375" customWidth="1"/>
    <col min="11" max="11" width="18.140625" customWidth="1"/>
    <col min="12" max="12" width="15.140625" customWidth="1"/>
    <col min="13" max="13" width="16.5703125" customWidth="1"/>
    <col min="14" max="14" width="27.5703125" customWidth="1"/>
    <col min="15" max="15" width="10.140625" customWidth="1"/>
  </cols>
  <sheetData>
    <row r="1" spans="1:18" x14ac:dyDescent="0.25">
      <c r="A1" t="s">
        <v>0</v>
      </c>
      <c r="C1" t="s">
        <v>44</v>
      </c>
      <c r="D1" t="s">
        <v>2</v>
      </c>
      <c r="E1" s="1" t="s">
        <v>3</v>
      </c>
      <c r="F1" s="1" t="s">
        <v>4</v>
      </c>
      <c r="G1" s="1" t="s">
        <v>49</v>
      </c>
      <c r="H1" t="s">
        <v>56</v>
      </c>
      <c r="I1" t="s">
        <v>54</v>
      </c>
      <c r="J1" t="s">
        <v>51</v>
      </c>
      <c r="K1" t="s">
        <v>55</v>
      </c>
      <c r="L1" t="s">
        <v>52</v>
      </c>
      <c r="M1" t="s">
        <v>53</v>
      </c>
      <c r="N1" t="s">
        <v>5</v>
      </c>
      <c r="O1" t="s">
        <v>57</v>
      </c>
      <c r="P1" t="s">
        <v>28</v>
      </c>
      <c r="Q1" t="s">
        <v>58</v>
      </c>
      <c r="R1" t="s">
        <v>48</v>
      </c>
    </row>
    <row r="2" spans="1:18" x14ac:dyDescent="0.25">
      <c r="A2" t="s">
        <v>17</v>
      </c>
      <c r="B2" s="2" t="s">
        <v>17</v>
      </c>
      <c r="C2" t="s">
        <v>46</v>
      </c>
      <c r="D2" t="s">
        <v>18</v>
      </c>
      <c r="E2" s="1">
        <v>45478</v>
      </c>
      <c r="F2" s="1">
        <v>45488</v>
      </c>
      <c r="G2" s="3">
        <v>140</v>
      </c>
      <c r="H2">
        <v>242.8</v>
      </c>
      <c r="I2">
        <v>384.8</v>
      </c>
      <c r="J2">
        <v>27.9</v>
      </c>
      <c r="K2">
        <v>0</v>
      </c>
      <c r="L2">
        <v>0</v>
      </c>
      <c r="M2">
        <v>0</v>
      </c>
      <c r="O2">
        <f>SUM(H2:M2)</f>
        <v>655.5</v>
      </c>
      <c r="P2">
        <v>1597.8</v>
      </c>
      <c r="Q2">
        <f>O2+P2</f>
        <v>2253.3000000000002</v>
      </c>
      <c r="R2">
        <f t="shared" ref="R2:R18" si="0">P2/O2</f>
        <v>2.437528604118993</v>
      </c>
    </row>
    <row r="3" spans="1:18" x14ac:dyDescent="0.25">
      <c r="A3" t="s">
        <v>19</v>
      </c>
      <c r="B3" s="2" t="s">
        <v>19</v>
      </c>
      <c r="C3" t="s">
        <v>46</v>
      </c>
      <c r="D3" t="s">
        <v>18</v>
      </c>
      <c r="E3" s="1">
        <v>45478</v>
      </c>
      <c r="F3" s="1">
        <v>45488</v>
      </c>
      <c r="G3" s="3">
        <v>115</v>
      </c>
      <c r="H3">
        <v>63.4</v>
      </c>
      <c r="I3">
        <v>176.9</v>
      </c>
      <c r="J3">
        <v>35.799999999999997</v>
      </c>
      <c r="K3">
        <v>14.8</v>
      </c>
      <c r="L3">
        <v>0</v>
      </c>
      <c r="M3">
        <v>0</v>
      </c>
      <c r="O3">
        <f t="shared" ref="O3:O18" si="1">SUM(H3:M3)</f>
        <v>290.90000000000003</v>
      </c>
      <c r="P3">
        <v>757.8</v>
      </c>
      <c r="Q3">
        <f t="shared" ref="Q3:Q18" si="2">O3+P3</f>
        <v>1048.7</v>
      </c>
      <c r="R3">
        <f t="shared" si="0"/>
        <v>2.6050189068408383</v>
      </c>
    </row>
    <row r="4" spans="1:18" x14ac:dyDescent="0.25">
      <c r="A4" t="s">
        <v>20</v>
      </c>
      <c r="B4" s="2" t="s">
        <v>20</v>
      </c>
      <c r="C4" t="s">
        <v>46</v>
      </c>
      <c r="D4" t="s">
        <v>18</v>
      </c>
      <c r="E4" s="1">
        <v>45478</v>
      </c>
      <c r="F4" s="1">
        <v>45488</v>
      </c>
      <c r="G4" s="3">
        <v>138</v>
      </c>
      <c r="H4">
        <v>131.30000000000001</v>
      </c>
      <c r="I4">
        <v>190.9</v>
      </c>
      <c r="J4">
        <v>28.3</v>
      </c>
      <c r="K4">
        <v>0</v>
      </c>
      <c r="L4">
        <v>0</v>
      </c>
      <c r="M4">
        <v>0</v>
      </c>
      <c r="O4">
        <f t="shared" si="1"/>
        <v>350.50000000000006</v>
      </c>
      <c r="P4">
        <v>1029.3</v>
      </c>
      <c r="Q4">
        <f t="shared" si="2"/>
        <v>1379.8</v>
      </c>
      <c r="R4">
        <f t="shared" si="0"/>
        <v>2.9366619115549208</v>
      </c>
    </row>
    <row r="5" spans="1:18" x14ac:dyDescent="0.25">
      <c r="A5" t="s">
        <v>21</v>
      </c>
      <c r="B5" s="2" t="s">
        <v>21</v>
      </c>
      <c r="C5" t="s">
        <v>46</v>
      </c>
      <c r="D5" t="s">
        <v>18</v>
      </c>
      <c r="E5" s="1">
        <v>45478</v>
      </c>
      <c r="F5" s="1">
        <v>45488</v>
      </c>
      <c r="G5" s="3">
        <v>120</v>
      </c>
      <c r="H5">
        <v>88.5</v>
      </c>
      <c r="I5">
        <v>189.1</v>
      </c>
      <c r="J5">
        <v>13.2</v>
      </c>
      <c r="K5">
        <v>0</v>
      </c>
      <c r="L5">
        <v>0</v>
      </c>
      <c r="M5">
        <v>0</v>
      </c>
      <c r="O5">
        <f t="shared" si="1"/>
        <v>290.8</v>
      </c>
      <c r="P5">
        <v>755.2</v>
      </c>
      <c r="Q5">
        <f t="shared" si="2"/>
        <v>1046</v>
      </c>
      <c r="R5">
        <f t="shared" si="0"/>
        <v>2.5969738651994501</v>
      </c>
    </row>
    <row r="6" spans="1:18" x14ac:dyDescent="0.25">
      <c r="A6" t="s">
        <v>22</v>
      </c>
      <c r="B6" s="2" t="s">
        <v>22</v>
      </c>
      <c r="C6" t="s">
        <v>46</v>
      </c>
      <c r="D6" t="s">
        <v>23</v>
      </c>
      <c r="E6" s="1">
        <v>45478</v>
      </c>
      <c r="F6" s="1">
        <v>45488</v>
      </c>
      <c r="G6" s="3">
        <v>97</v>
      </c>
      <c r="H6">
        <v>74.099999999999994</v>
      </c>
      <c r="I6">
        <v>163.9</v>
      </c>
      <c r="J6">
        <v>0</v>
      </c>
      <c r="K6">
        <v>0</v>
      </c>
      <c r="L6">
        <v>0</v>
      </c>
      <c r="M6">
        <v>0</v>
      </c>
      <c r="O6">
        <f t="shared" si="1"/>
        <v>238</v>
      </c>
      <c r="P6">
        <v>307.5</v>
      </c>
      <c r="Q6">
        <f t="shared" si="2"/>
        <v>545.5</v>
      </c>
      <c r="R6">
        <f t="shared" si="0"/>
        <v>1.2920168067226891</v>
      </c>
    </row>
    <row r="7" spans="1:18" x14ac:dyDescent="0.25">
      <c r="A7" t="s">
        <v>24</v>
      </c>
      <c r="B7" s="2" t="s">
        <v>24</v>
      </c>
      <c r="C7" t="s">
        <v>46</v>
      </c>
      <c r="D7" t="s">
        <v>23</v>
      </c>
      <c r="E7" s="1">
        <v>45478</v>
      </c>
      <c r="F7" s="1">
        <v>45488</v>
      </c>
      <c r="G7" s="3">
        <v>158</v>
      </c>
      <c r="H7">
        <v>63.6</v>
      </c>
      <c r="I7">
        <v>205.5</v>
      </c>
      <c r="J7">
        <v>8.4</v>
      </c>
      <c r="K7">
        <v>0</v>
      </c>
      <c r="L7">
        <v>0</v>
      </c>
      <c r="M7">
        <v>0</v>
      </c>
      <c r="N7" t="s">
        <v>9</v>
      </c>
      <c r="O7">
        <f t="shared" si="1"/>
        <v>277.5</v>
      </c>
      <c r="P7">
        <v>613.4</v>
      </c>
      <c r="Q7">
        <f t="shared" si="2"/>
        <v>890.9</v>
      </c>
      <c r="R7">
        <f t="shared" si="0"/>
        <v>2.2104504504504505</v>
      </c>
    </row>
    <row r="8" spans="1:18" x14ac:dyDescent="0.25">
      <c r="A8" t="s">
        <v>25</v>
      </c>
      <c r="B8" s="2" t="s">
        <v>25</v>
      </c>
      <c r="C8" t="s">
        <v>46</v>
      </c>
      <c r="D8" t="s">
        <v>23</v>
      </c>
      <c r="E8" s="1">
        <v>45478</v>
      </c>
      <c r="F8" s="1">
        <v>45488</v>
      </c>
      <c r="G8" s="3">
        <v>104</v>
      </c>
      <c r="H8">
        <v>89</v>
      </c>
      <c r="I8">
        <v>329.9</v>
      </c>
      <c r="J8">
        <v>0.9</v>
      </c>
      <c r="K8">
        <v>0</v>
      </c>
      <c r="L8">
        <v>0</v>
      </c>
      <c r="M8">
        <v>0</v>
      </c>
      <c r="N8" t="s">
        <v>9</v>
      </c>
      <c r="O8">
        <f t="shared" si="1"/>
        <v>419.79999999999995</v>
      </c>
      <c r="P8">
        <v>587.79999999999995</v>
      </c>
      <c r="Q8">
        <f t="shared" si="2"/>
        <v>1007.5999999999999</v>
      </c>
      <c r="R8">
        <f t="shared" si="0"/>
        <v>1.4001905669366366</v>
      </c>
    </row>
    <row r="9" spans="1:18" x14ac:dyDescent="0.25">
      <c r="A9" t="s">
        <v>26</v>
      </c>
      <c r="B9" s="2" t="s">
        <v>26</v>
      </c>
      <c r="C9" t="s">
        <v>46</v>
      </c>
      <c r="D9" t="s">
        <v>23</v>
      </c>
      <c r="E9" s="1">
        <v>45478</v>
      </c>
      <c r="F9" s="1">
        <v>45488</v>
      </c>
      <c r="G9" s="3">
        <v>157</v>
      </c>
      <c r="H9">
        <v>80.400000000000006</v>
      </c>
      <c r="I9">
        <v>274.5</v>
      </c>
      <c r="J9">
        <v>11.2</v>
      </c>
      <c r="K9">
        <v>0</v>
      </c>
      <c r="L9">
        <v>0</v>
      </c>
      <c r="M9">
        <v>0</v>
      </c>
      <c r="N9" t="s">
        <v>9</v>
      </c>
      <c r="O9">
        <f t="shared" si="1"/>
        <v>366.09999999999997</v>
      </c>
      <c r="P9">
        <v>625.20000000000005</v>
      </c>
      <c r="Q9">
        <f t="shared" si="2"/>
        <v>991.3</v>
      </c>
      <c r="R9">
        <f t="shared" si="0"/>
        <v>1.7077301283802242</v>
      </c>
    </row>
    <row r="10" spans="1:18" x14ac:dyDescent="0.25">
      <c r="A10" t="s">
        <v>6</v>
      </c>
      <c r="B10" s="2" t="s">
        <v>6</v>
      </c>
      <c r="C10" t="s">
        <v>45</v>
      </c>
      <c r="D10" t="s">
        <v>7</v>
      </c>
      <c r="E10" s="1">
        <v>45478</v>
      </c>
      <c r="F10" s="1">
        <v>45488</v>
      </c>
      <c r="G10" s="3">
        <v>114</v>
      </c>
      <c r="H10">
        <v>27.6</v>
      </c>
      <c r="I10">
        <v>80.400000000000006</v>
      </c>
      <c r="J10">
        <v>71.8</v>
      </c>
      <c r="K10">
        <v>8.8000000000000007</v>
      </c>
      <c r="L10">
        <v>85.2</v>
      </c>
      <c r="M10">
        <v>0</v>
      </c>
      <c r="O10">
        <f t="shared" si="1"/>
        <v>273.8</v>
      </c>
      <c r="P10">
        <v>573.5</v>
      </c>
      <c r="Q10">
        <f t="shared" si="2"/>
        <v>847.3</v>
      </c>
      <c r="R10">
        <f t="shared" si="0"/>
        <v>2.0945945945945943</v>
      </c>
    </row>
    <row r="11" spans="1:18" x14ac:dyDescent="0.25">
      <c r="A11" t="s">
        <v>15</v>
      </c>
      <c r="B11" s="2" t="s">
        <v>15</v>
      </c>
      <c r="C11" t="s">
        <v>45</v>
      </c>
      <c r="D11" t="s">
        <v>43</v>
      </c>
      <c r="E11" s="1">
        <v>45478</v>
      </c>
      <c r="F11" s="1">
        <v>45488</v>
      </c>
      <c r="G11" s="3">
        <v>172</v>
      </c>
      <c r="H11">
        <v>97.8</v>
      </c>
      <c r="I11">
        <v>443.1</v>
      </c>
      <c r="J11">
        <v>107.5</v>
      </c>
      <c r="K11">
        <v>641.5</v>
      </c>
      <c r="L11">
        <v>111.1</v>
      </c>
      <c r="M11">
        <v>63</v>
      </c>
      <c r="O11">
        <f t="shared" si="1"/>
        <v>1464</v>
      </c>
      <c r="P11">
        <v>4525.8999999999996</v>
      </c>
      <c r="Q11">
        <f t="shared" si="2"/>
        <v>5989.9</v>
      </c>
      <c r="R11">
        <f t="shared" si="0"/>
        <v>3.0914617486338796</v>
      </c>
    </row>
    <row r="12" spans="1:18" x14ac:dyDescent="0.25">
      <c r="A12" t="s">
        <v>14</v>
      </c>
      <c r="B12" s="2" t="s">
        <v>14</v>
      </c>
      <c r="C12" t="s">
        <v>45</v>
      </c>
      <c r="D12" t="s">
        <v>43</v>
      </c>
      <c r="E12" s="1">
        <v>45478</v>
      </c>
      <c r="F12" s="1">
        <v>45488</v>
      </c>
      <c r="G12" s="3">
        <v>157</v>
      </c>
      <c r="H12">
        <v>99.8</v>
      </c>
      <c r="I12">
        <v>315.39999999999998</v>
      </c>
      <c r="J12">
        <v>281.89999999999998</v>
      </c>
      <c r="K12">
        <v>110.4</v>
      </c>
      <c r="L12">
        <v>129.5</v>
      </c>
      <c r="M12">
        <v>11.2</v>
      </c>
      <c r="O12">
        <f t="shared" si="1"/>
        <v>948.19999999999993</v>
      </c>
      <c r="P12">
        <v>2698.2</v>
      </c>
      <c r="Q12">
        <f t="shared" si="2"/>
        <v>3646.3999999999996</v>
      </c>
      <c r="R12">
        <f t="shared" si="0"/>
        <v>2.845602193630036</v>
      </c>
    </row>
    <row r="13" spans="1:18" x14ac:dyDescent="0.25">
      <c r="A13" t="s">
        <v>11</v>
      </c>
      <c r="B13" s="2" t="s">
        <v>11</v>
      </c>
      <c r="C13" t="s">
        <v>45</v>
      </c>
      <c r="D13" t="s">
        <v>42</v>
      </c>
      <c r="E13" s="1">
        <v>45478</v>
      </c>
      <c r="F13" s="1">
        <v>45488</v>
      </c>
      <c r="G13" s="3">
        <v>125</v>
      </c>
      <c r="H13">
        <v>22.7</v>
      </c>
      <c r="I13">
        <v>72.599999999999994</v>
      </c>
      <c r="J13">
        <v>33.5</v>
      </c>
      <c r="K13">
        <v>89.4</v>
      </c>
      <c r="L13">
        <v>132.4</v>
      </c>
      <c r="M13">
        <v>115.4</v>
      </c>
      <c r="O13">
        <f t="shared" si="1"/>
        <v>466</v>
      </c>
      <c r="P13">
        <v>768.9</v>
      </c>
      <c r="Q13">
        <f t="shared" si="2"/>
        <v>1234.9000000000001</v>
      </c>
      <c r="R13">
        <f t="shared" si="0"/>
        <v>1.65</v>
      </c>
    </row>
    <row r="14" spans="1:18" s="4" customFormat="1" x14ac:dyDescent="0.25">
      <c r="A14" s="4" t="s">
        <v>12</v>
      </c>
      <c r="B14" s="5" t="s">
        <v>12</v>
      </c>
      <c r="C14" s="4" t="s">
        <v>45</v>
      </c>
      <c r="D14" s="4" t="s">
        <v>42</v>
      </c>
      <c r="E14" s="6">
        <v>45478</v>
      </c>
      <c r="F14" s="6">
        <v>45488</v>
      </c>
      <c r="G14" s="7">
        <v>138</v>
      </c>
      <c r="H14" s="4">
        <f>68.5</f>
        <v>68.5</v>
      </c>
      <c r="I14" s="4">
        <v>168.5</v>
      </c>
      <c r="J14" s="4">
        <f>112.8</f>
        <v>112.8</v>
      </c>
      <c r="K14" s="4">
        <v>121.3</v>
      </c>
      <c r="L14" s="4">
        <v>60</v>
      </c>
      <c r="M14" s="4">
        <v>23.7</v>
      </c>
      <c r="O14" s="4">
        <f t="shared" si="1"/>
        <v>554.80000000000007</v>
      </c>
      <c r="P14" s="4">
        <v>1578.8</v>
      </c>
      <c r="Q14" s="4">
        <f t="shared" si="2"/>
        <v>2133.6</v>
      </c>
      <c r="R14" s="4">
        <f t="shared" si="0"/>
        <v>2.8457101658255222</v>
      </c>
    </row>
    <row r="15" spans="1:18" x14ac:dyDescent="0.25">
      <c r="A15" t="s">
        <v>8</v>
      </c>
      <c r="B15" s="2" t="s">
        <v>8</v>
      </c>
      <c r="C15" t="s">
        <v>45</v>
      </c>
      <c r="D15" t="s">
        <v>7</v>
      </c>
      <c r="E15" s="1">
        <v>45478</v>
      </c>
      <c r="F15" s="1">
        <v>45488</v>
      </c>
      <c r="G15" s="3">
        <v>160</v>
      </c>
      <c r="H15">
        <v>147.5</v>
      </c>
      <c r="I15">
        <v>360</v>
      </c>
      <c r="J15">
        <v>105.7</v>
      </c>
      <c r="K15">
        <v>153.1</v>
      </c>
      <c r="L15">
        <v>122.3</v>
      </c>
      <c r="M15">
        <v>25.5</v>
      </c>
      <c r="O15">
        <f t="shared" si="1"/>
        <v>914.1</v>
      </c>
      <c r="P15">
        <v>3082.9</v>
      </c>
      <c r="Q15">
        <f t="shared" si="2"/>
        <v>3997</v>
      </c>
      <c r="R15">
        <f t="shared" si="0"/>
        <v>3.3726069357838311</v>
      </c>
    </row>
    <row r="16" spans="1:18" x14ac:dyDescent="0.25">
      <c r="A16" t="s">
        <v>16</v>
      </c>
      <c r="B16" s="2" t="s">
        <v>16</v>
      </c>
      <c r="C16" t="s">
        <v>45</v>
      </c>
      <c r="D16" t="s">
        <v>43</v>
      </c>
      <c r="E16" s="1">
        <v>45478</v>
      </c>
      <c r="F16" s="1">
        <v>45488</v>
      </c>
      <c r="G16" s="3">
        <v>125</v>
      </c>
      <c r="H16">
        <v>32.799999999999997</v>
      </c>
      <c r="I16">
        <v>109.8</v>
      </c>
      <c r="J16">
        <v>77.599999999999994</v>
      </c>
      <c r="K16">
        <v>53</v>
      </c>
      <c r="L16">
        <v>148.69999999999999</v>
      </c>
      <c r="M16">
        <v>9.4</v>
      </c>
      <c r="O16">
        <f t="shared" si="1"/>
        <v>431.29999999999995</v>
      </c>
      <c r="P16">
        <v>1059.7</v>
      </c>
      <c r="Q16">
        <f t="shared" si="2"/>
        <v>1491</v>
      </c>
      <c r="R16">
        <f t="shared" si="0"/>
        <v>2.4569904938557854</v>
      </c>
    </row>
    <row r="17" spans="1:18" x14ac:dyDescent="0.25">
      <c r="A17" t="s">
        <v>10</v>
      </c>
      <c r="B17" s="2" t="s">
        <v>10</v>
      </c>
      <c r="C17" t="s">
        <v>45</v>
      </c>
      <c r="D17" t="s">
        <v>7</v>
      </c>
      <c r="E17" s="1">
        <v>45478</v>
      </c>
      <c r="F17" s="1">
        <v>45488</v>
      </c>
      <c r="G17" s="3">
        <v>154</v>
      </c>
      <c r="H17">
        <v>30.6</v>
      </c>
      <c r="I17">
        <v>114</v>
      </c>
      <c r="J17">
        <v>54.5</v>
      </c>
      <c r="K17">
        <v>148.30000000000001</v>
      </c>
      <c r="L17">
        <v>66.7</v>
      </c>
      <c r="M17">
        <v>37.799999999999997</v>
      </c>
      <c r="O17">
        <f t="shared" si="1"/>
        <v>451.9</v>
      </c>
      <c r="P17">
        <v>1446.6</v>
      </c>
      <c r="Q17">
        <f t="shared" si="2"/>
        <v>1898.5</v>
      </c>
      <c r="R17">
        <f t="shared" si="0"/>
        <v>3.2011506970568711</v>
      </c>
    </row>
    <row r="18" spans="1:18" x14ac:dyDescent="0.25">
      <c r="A18" t="s">
        <v>13</v>
      </c>
      <c r="B18" s="2" t="s">
        <v>13</v>
      </c>
      <c r="C18" t="s">
        <v>45</v>
      </c>
      <c r="D18" t="s">
        <v>42</v>
      </c>
      <c r="E18" s="1">
        <v>45478</v>
      </c>
      <c r="F18" s="1">
        <v>45488</v>
      </c>
      <c r="G18" s="3">
        <v>144</v>
      </c>
      <c r="H18">
        <v>20.6</v>
      </c>
      <c r="I18">
        <v>180.4</v>
      </c>
      <c r="J18">
        <v>45.4</v>
      </c>
      <c r="K18">
        <v>323.8</v>
      </c>
      <c r="L18">
        <v>82.3</v>
      </c>
      <c r="M18">
        <v>75.400000000000006</v>
      </c>
      <c r="O18">
        <f t="shared" si="1"/>
        <v>727.9</v>
      </c>
      <c r="P18">
        <v>2033.3</v>
      </c>
      <c r="Q18">
        <f t="shared" si="2"/>
        <v>2761.2</v>
      </c>
      <c r="R18">
        <f t="shared" si="0"/>
        <v>2.7933782112927599</v>
      </c>
    </row>
  </sheetData>
  <sortState xmlns:xlrd2="http://schemas.microsoft.com/office/spreadsheetml/2017/richdata2" ref="A10:Q18">
    <sortCondition ref="A10:A1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76258-E911-47B0-93A2-1710062C83EF}">
  <dimension ref="A1:B19"/>
  <sheetViews>
    <sheetView workbookViewId="0">
      <selection activeCell="F14" sqref="F14"/>
    </sheetView>
  </sheetViews>
  <sheetFormatPr defaultRowHeight="15" x14ac:dyDescent="0.25"/>
  <cols>
    <col min="1" max="1" width="20.7109375" customWidth="1"/>
    <col min="2" max="2" width="25.42578125" customWidth="1"/>
  </cols>
  <sheetData>
    <row r="1" spans="1:2" x14ac:dyDescent="0.25">
      <c r="A1" t="s">
        <v>31</v>
      </c>
      <c r="B1" t="s">
        <v>32</v>
      </c>
    </row>
    <row r="2" spans="1:2" x14ac:dyDescent="0.25">
      <c r="A2" t="s">
        <v>0</v>
      </c>
    </row>
    <row r="3" spans="1:2" x14ac:dyDescent="0.25">
      <c r="A3" t="s">
        <v>44</v>
      </c>
      <c r="B3" t="s">
        <v>47</v>
      </c>
    </row>
    <row r="4" spans="1:2" x14ac:dyDescent="0.25">
      <c r="A4" t="s">
        <v>1</v>
      </c>
    </row>
    <row r="5" spans="1:2" x14ac:dyDescent="0.25">
      <c r="A5" t="s">
        <v>2</v>
      </c>
      <c r="B5" t="s">
        <v>33</v>
      </c>
    </row>
    <row r="6" spans="1:2" x14ac:dyDescent="0.25">
      <c r="A6" s="1" t="s">
        <v>3</v>
      </c>
    </row>
    <row r="7" spans="1:2" x14ac:dyDescent="0.25">
      <c r="A7" s="1" t="s">
        <v>4</v>
      </c>
    </row>
    <row r="8" spans="1:2" x14ac:dyDescent="0.25">
      <c r="A8" s="1" t="s">
        <v>49</v>
      </c>
      <c r="B8" t="s">
        <v>50</v>
      </c>
    </row>
    <row r="9" spans="1:2" x14ac:dyDescent="0.25">
      <c r="A9" t="s">
        <v>56</v>
      </c>
      <c r="B9" t="s">
        <v>36</v>
      </c>
    </row>
    <row r="10" spans="1:2" x14ac:dyDescent="0.25">
      <c r="A10" t="s">
        <v>54</v>
      </c>
      <c r="B10" t="s">
        <v>37</v>
      </c>
    </row>
    <row r="11" spans="1:2" x14ac:dyDescent="0.25">
      <c r="A11" t="s">
        <v>51</v>
      </c>
      <c r="B11" t="s">
        <v>38</v>
      </c>
    </row>
    <row r="12" spans="1:2" x14ac:dyDescent="0.25">
      <c r="A12" t="s">
        <v>55</v>
      </c>
      <c r="B12" t="s">
        <v>40</v>
      </c>
    </row>
    <row r="13" spans="1:2" x14ac:dyDescent="0.25">
      <c r="A13" t="s">
        <v>52</v>
      </c>
      <c r="B13" t="s">
        <v>39</v>
      </c>
    </row>
    <row r="14" spans="1:2" x14ac:dyDescent="0.25">
      <c r="A14" t="s">
        <v>53</v>
      </c>
      <c r="B14" t="s">
        <v>41</v>
      </c>
    </row>
    <row r="15" spans="1:2" x14ac:dyDescent="0.25">
      <c r="A15" t="s">
        <v>5</v>
      </c>
    </row>
    <row r="16" spans="1:2" x14ac:dyDescent="0.25">
      <c r="A16" t="s">
        <v>27</v>
      </c>
      <c r="B16" t="s">
        <v>34</v>
      </c>
    </row>
    <row r="17" spans="1:2" x14ac:dyDescent="0.25">
      <c r="A17" t="s">
        <v>28</v>
      </c>
      <c r="B17" t="s">
        <v>34</v>
      </c>
    </row>
    <row r="18" spans="1:2" x14ac:dyDescent="0.25">
      <c r="A18" t="s">
        <v>29</v>
      </c>
      <c r="B18" t="s">
        <v>34</v>
      </c>
    </row>
    <row r="19" spans="1:2" x14ac:dyDescent="0.25">
      <c r="A19" t="s">
        <v>30</v>
      </c>
      <c r="B19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Read 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Olszyk, David</dc:creator>
  <cp:lastModifiedBy>Olszyk, David</cp:lastModifiedBy>
  <dcterms:created xsi:type="dcterms:W3CDTF">2024-08-24T00:10:15Z</dcterms:created>
  <dcterms:modified xsi:type="dcterms:W3CDTF">2025-02-11T19:38:48Z</dcterms:modified>
</cp:coreProperties>
</file>