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iv\CORFILES\Projects\Biochar\EPA\Formosa Final MS Tree Study\Final Data\For Science Hub\"/>
    </mc:Choice>
  </mc:AlternateContent>
  <xr:revisionPtr revIDLastSave="0" documentId="8_{981C600F-D78C-4655-B41F-5439B981BDC7}" xr6:coauthVersionLast="47" xr6:coauthVersionMax="47" xr10:uidLastSave="{00000000-0000-0000-0000-000000000000}"/>
  <bookViews>
    <workbookView xWindow="-110" yWindow="-110" windowWidth="25820" windowHeight="13900" tabRatio="979" xr2:uid="{90204461-5D69-411B-9914-E985F2963B23}"/>
  </bookViews>
  <sheets>
    <sheet name="Data" sheetId="1" r:id="rId1"/>
    <sheet name="Read 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K120" i="1" l="1"/>
  <c r="OK116" i="1"/>
  <c r="OK115" i="1"/>
  <c r="OK114" i="1"/>
  <c r="OK113" i="1"/>
  <c r="OK111" i="1"/>
  <c r="OK110" i="1"/>
  <c r="OK109" i="1"/>
  <c r="OK105" i="1"/>
  <c r="OK103" i="1"/>
  <c r="OK102" i="1"/>
  <c r="OK101" i="1"/>
  <c r="OK100" i="1"/>
  <c r="OK99" i="1"/>
  <c r="OK98" i="1"/>
  <c r="OK97" i="1"/>
  <c r="OK95" i="1"/>
  <c r="OK94" i="1"/>
  <c r="OK90" i="1"/>
  <c r="OK89" i="1"/>
  <c r="OK88" i="1"/>
  <c r="OK86" i="1"/>
  <c r="OK83" i="1"/>
  <c r="OK82" i="1"/>
  <c r="OK81" i="1"/>
  <c r="OK80" i="1"/>
  <c r="OK79" i="1"/>
  <c r="OK76" i="1"/>
  <c r="OK74" i="1"/>
  <c r="OK73" i="1"/>
  <c r="OK72" i="1"/>
  <c r="OK71" i="1"/>
  <c r="OK70" i="1"/>
  <c r="OK69" i="1"/>
  <c r="OK68" i="1"/>
  <c r="OK67" i="1"/>
  <c r="OK66" i="1"/>
  <c r="OK65" i="1"/>
  <c r="OK64" i="1"/>
  <c r="OK63" i="1"/>
  <c r="OK62" i="1"/>
  <c r="OK60" i="1"/>
  <c r="OK58" i="1"/>
  <c r="OK57" i="1"/>
  <c r="OK56" i="1"/>
  <c r="OK55" i="1"/>
  <c r="OK54" i="1"/>
  <c r="OK53" i="1"/>
  <c r="OK52" i="1"/>
  <c r="OK50" i="1"/>
  <c r="OK49" i="1"/>
  <c r="OK48" i="1"/>
  <c r="OK47" i="1"/>
  <c r="OK46" i="1"/>
  <c r="OK45" i="1"/>
  <c r="OK43" i="1"/>
  <c r="OK42" i="1"/>
  <c r="OK41" i="1"/>
  <c r="OK39" i="1"/>
  <c r="OK38" i="1"/>
  <c r="OK37" i="1"/>
  <c r="OK36" i="1"/>
  <c r="OK35" i="1"/>
  <c r="OK34" i="1"/>
  <c r="OK33" i="1"/>
  <c r="OK32" i="1"/>
  <c r="OK31" i="1"/>
  <c r="OK29" i="1"/>
  <c r="OK27" i="1"/>
  <c r="OK26" i="1"/>
  <c r="OK23" i="1"/>
  <c r="OK22" i="1"/>
  <c r="OK21" i="1"/>
  <c r="OK20" i="1"/>
  <c r="OK19" i="1"/>
  <c r="OK18" i="1"/>
  <c r="OK16" i="1"/>
  <c r="OK15" i="1"/>
  <c r="OK14" i="1"/>
  <c r="OK12" i="1"/>
  <c r="OK11" i="1"/>
  <c r="OK10" i="1"/>
  <c r="OK9" i="1"/>
  <c r="OK8" i="1"/>
  <c r="OK7" i="1"/>
  <c r="OK6" i="1"/>
  <c r="OK5" i="1"/>
  <c r="OK4" i="1"/>
  <c r="OK3" i="1"/>
  <c r="OK2" i="1"/>
  <c r="OA120" i="1"/>
  <c r="OA116" i="1"/>
  <c r="OA115" i="1"/>
  <c r="OA114" i="1"/>
  <c r="OA113" i="1"/>
  <c r="OA111" i="1"/>
  <c r="OA110" i="1"/>
  <c r="OA109" i="1"/>
  <c r="OA105" i="1"/>
  <c r="OA103" i="1"/>
  <c r="OA102" i="1"/>
  <c r="OA101" i="1"/>
  <c r="OA100" i="1"/>
  <c r="OA99" i="1"/>
  <c r="OA98" i="1"/>
  <c r="OA97" i="1"/>
  <c r="OA95" i="1"/>
  <c r="OA94" i="1"/>
  <c r="OA90" i="1"/>
  <c r="OA89" i="1"/>
  <c r="OA88" i="1"/>
  <c r="OA86" i="1"/>
  <c r="OA83" i="1"/>
  <c r="OA82" i="1"/>
  <c r="OA81" i="1"/>
  <c r="OA80" i="1"/>
  <c r="OA79" i="1"/>
  <c r="OA76" i="1"/>
  <c r="OA74" i="1"/>
  <c r="OA73" i="1"/>
  <c r="OA72" i="1"/>
  <c r="OA71" i="1"/>
  <c r="OA70" i="1"/>
  <c r="OA69" i="1"/>
  <c r="OA68" i="1"/>
  <c r="OA67" i="1"/>
  <c r="OA66" i="1"/>
  <c r="OA65" i="1"/>
  <c r="OA64" i="1"/>
  <c r="OA63" i="1"/>
  <c r="OA62" i="1"/>
  <c r="OA60" i="1"/>
  <c r="OA58" i="1"/>
  <c r="OA57" i="1"/>
  <c r="OA56" i="1"/>
  <c r="OA55" i="1"/>
  <c r="OA54" i="1"/>
  <c r="OA53" i="1"/>
  <c r="OA52" i="1"/>
  <c r="OA50" i="1"/>
  <c r="OA49" i="1"/>
  <c r="OA48" i="1"/>
  <c r="OA47" i="1"/>
  <c r="OA46" i="1"/>
  <c r="OA45" i="1"/>
  <c r="OA43" i="1"/>
  <c r="OA42" i="1"/>
  <c r="OA41" i="1"/>
  <c r="OA39" i="1"/>
  <c r="OA38" i="1"/>
  <c r="OA37" i="1"/>
  <c r="OA36" i="1"/>
  <c r="OA35" i="1"/>
  <c r="OA34" i="1"/>
  <c r="OA33" i="1"/>
  <c r="OA32" i="1"/>
  <c r="OA31" i="1"/>
  <c r="OA29" i="1"/>
  <c r="OA27" i="1"/>
  <c r="OA26" i="1"/>
  <c r="OA23" i="1"/>
  <c r="OA22" i="1"/>
  <c r="OA21" i="1"/>
  <c r="OA20" i="1"/>
  <c r="OA19" i="1"/>
  <c r="OA18" i="1"/>
  <c r="OA16" i="1"/>
  <c r="OA15" i="1"/>
  <c r="OA14" i="1"/>
  <c r="OA12" i="1"/>
  <c r="OA11" i="1"/>
  <c r="OA10" i="1"/>
  <c r="OA9" i="1"/>
  <c r="OA8" i="1"/>
  <c r="OA7" i="1"/>
  <c r="OA6" i="1"/>
  <c r="OA5" i="1"/>
  <c r="OA4" i="1"/>
  <c r="OA3" i="1"/>
  <c r="OA2" i="1"/>
  <c r="OQ120" i="1"/>
  <c r="OQ115" i="1"/>
  <c r="OQ114" i="1"/>
  <c r="OQ113" i="1"/>
  <c r="OQ111" i="1"/>
  <c r="OQ109" i="1"/>
  <c r="OO111" i="1"/>
  <c r="OO110" i="1"/>
  <c r="OO109" i="1"/>
  <c r="OO115" i="1"/>
  <c r="OO114" i="1"/>
  <c r="OO113" i="1"/>
  <c r="OO120" i="1"/>
  <c r="OM120" i="1"/>
  <c r="OM115" i="1"/>
  <c r="OM114" i="1"/>
  <c r="OM113" i="1"/>
  <c r="OM111" i="1"/>
  <c r="OM110" i="1"/>
  <c r="OM109" i="1"/>
  <c r="OQ102" i="1"/>
  <c r="OQ101" i="1"/>
  <c r="OQ100" i="1"/>
  <c r="OQ99" i="1"/>
  <c r="OQ98" i="1"/>
  <c r="OQ97" i="1"/>
  <c r="OO102" i="1"/>
  <c r="OO101" i="1"/>
  <c r="OO100" i="1"/>
  <c r="OO99" i="1"/>
  <c r="OO98" i="1"/>
  <c r="OO97" i="1"/>
  <c r="OM102" i="1"/>
  <c r="OM101" i="1"/>
  <c r="OM100" i="1"/>
  <c r="OM99" i="1"/>
  <c r="OM98" i="1"/>
  <c r="OM97" i="1"/>
  <c r="OQ94" i="1"/>
  <c r="OO95" i="1"/>
  <c r="OO94" i="1"/>
  <c r="OM95" i="1"/>
  <c r="OM94" i="1"/>
  <c r="OO88" i="1"/>
  <c r="OM88" i="1"/>
  <c r="OM86" i="1"/>
  <c r="OO86" i="1"/>
  <c r="OQ86" i="1"/>
  <c r="OQ82" i="1"/>
  <c r="OQ81" i="1"/>
  <c r="OQ80" i="1"/>
  <c r="OQ79" i="1"/>
  <c r="OO83" i="1"/>
  <c r="OO82" i="1"/>
  <c r="OO81" i="1"/>
  <c r="OO80" i="1"/>
  <c r="OO79" i="1"/>
  <c r="OM83" i="1"/>
  <c r="OM82" i="1"/>
  <c r="OM81" i="1"/>
  <c r="OM80" i="1"/>
  <c r="OM79" i="1"/>
  <c r="OQ74" i="1"/>
  <c r="OQ73" i="1"/>
  <c r="OQ72" i="1"/>
  <c r="OQ71" i="1"/>
  <c r="OQ70" i="1"/>
  <c r="OQ69" i="1"/>
  <c r="OQ68" i="1"/>
  <c r="OQ67" i="1"/>
  <c r="OQ66" i="1"/>
  <c r="OQ65" i="1"/>
  <c r="OQ64" i="1"/>
  <c r="OQ63" i="1"/>
  <c r="OQ62" i="1"/>
  <c r="OO74" i="1"/>
  <c r="OO73" i="1"/>
  <c r="OO72" i="1"/>
  <c r="OO71" i="1"/>
  <c r="OO70" i="1"/>
  <c r="OO69" i="1"/>
  <c r="OO68" i="1"/>
  <c r="OO67" i="1"/>
  <c r="OO66" i="1"/>
  <c r="OO65" i="1"/>
  <c r="OO64" i="1"/>
  <c r="OO63" i="1"/>
  <c r="OO62" i="1"/>
  <c r="OM74" i="1"/>
  <c r="OM73" i="1"/>
  <c r="OM72" i="1"/>
  <c r="OM71" i="1"/>
  <c r="OM70" i="1"/>
  <c r="OM69" i="1"/>
  <c r="OM68" i="1"/>
  <c r="OM67" i="1"/>
  <c r="OM66" i="1"/>
  <c r="OM65" i="1"/>
  <c r="OM64" i="1"/>
  <c r="OM63" i="1"/>
  <c r="OM62" i="1"/>
  <c r="OQ58" i="1"/>
  <c r="OQ57" i="1"/>
  <c r="OQ56" i="1"/>
  <c r="OQ55" i="1"/>
  <c r="OQ54" i="1"/>
  <c r="OQ53" i="1"/>
  <c r="OQ52" i="1"/>
  <c r="OO58" i="1"/>
  <c r="OO57" i="1"/>
  <c r="OO56" i="1"/>
  <c r="OO55" i="1"/>
  <c r="OO54" i="1"/>
  <c r="OO53" i="1"/>
  <c r="OO52" i="1"/>
  <c r="OM58" i="1"/>
  <c r="OM57" i="1"/>
  <c r="OM56" i="1"/>
  <c r="OM55" i="1"/>
  <c r="OM54" i="1"/>
  <c r="OM53" i="1"/>
  <c r="OM52" i="1"/>
  <c r="OQ50" i="1"/>
  <c r="OQ49" i="1"/>
  <c r="OQ48" i="1"/>
  <c r="OQ47" i="1"/>
  <c r="OQ46" i="1"/>
  <c r="OQ45" i="1"/>
  <c r="OQ43" i="1"/>
  <c r="OQ42" i="1"/>
  <c r="OQ41" i="1"/>
  <c r="OQ39" i="1"/>
  <c r="OQ38" i="1"/>
  <c r="OQ37" i="1"/>
  <c r="OQ36" i="1"/>
  <c r="OQ35" i="1"/>
  <c r="OO50" i="1"/>
  <c r="OO49" i="1"/>
  <c r="OO48" i="1"/>
  <c r="OO47" i="1"/>
  <c r="OO46" i="1"/>
  <c r="OO45" i="1"/>
  <c r="OO43" i="1"/>
  <c r="OO42" i="1"/>
  <c r="OO41" i="1"/>
  <c r="OO39" i="1"/>
  <c r="OO38" i="1"/>
  <c r="OO37" i="1"/>
  <c r="OO36" i="1"/>
  <c r="OO35" i="1"/>
  <c r="OM50" i="1"/>
  <c r="OM49" i="1"/>
  <c r="OM48" i="1"/>
  <c r="OM47" i="1"/>
  <c r="OM46" i="1"/>
  <c r="OM45" i="1"/>
  <c r="OM43" i="1"/>
  <c r="OM42" i="1"/>
  <c r="OM41" i="1"/>
  <c r="OM39" i="1"/>
  <c r="OM38" i="1"/>
  <c r="OM37" i="1"/>
  <c r="OM36" i="1"/>
  <c r="OM35" i="1"/>
  <c r="OQ32" i="1"/>
  <c r="OQ31" i="1"/>
  <c r="OO32" i="1"/>
  <c r="OO31" i="1"/>
  <c r="OM32" i="1"/>
  <c r="OM31" i="1"/>
  <c r="OM29" i="1"/>
  <c r="OO29" i="1"/>
  <c r="OQ29" i="1"/>
  <c r="OQ27" i="1"/>
  <c r="OQ26" i="1"/>
  <c r="OO27" i="1"/>
  <c r="OO26" i="1"/>
  <c r="OM27" i="1"/>
  <c r="OM26" i="1"/>
  <c r="OQ23" i="1"/>
  <c r="OQ22" i="1"/>
  <c r="OQ20" i="1"/>
  <c r="OQ19" i="1"/>
  <c r="OQ18" i="1"/>
  <c r="OO23" i="1"/>
  <c r="OO22" i="1"/>
  <c r="OO20" i="1"/>
  <c r="OO19" i="1"/>
  <c r="OO18" i="1"/>
  <c r="OM23" i="1"/>
  <c r="OM22" i="1"/>
  <c r="OM21" i="1"/>
  <c r="OM20" i="1"/>
  <c r="OM19" i="1"/>
  <c r="OM18" i="1"/>
  <c r="OQ16" i="1"/>
  <c r="OQ15" i="1"/>
  <c r="OQ14" i="1"/>
  <c r="OO16" i="1"/>
  <c r="OO15" i="1"/>
  <c r="OO14" i="1"/>
  <c r="OM16" i="1"/>
  <c r="OM15" i="1"/>
  <c r="OM14" i="1"/>
  <c r="OM12" i="1"/>
  <c r="OM11" i="1"/>
  <c r="OM10" i="1"/>
  <c r="OO12" i="1"/>
  <c r="OO11" i="1"/>
  <c r="OO10" i="1"/>
  <c r="OQ12" i="1"/>
  <c r="OQ11" i="1"/>
  <c r="OQ10" i="1"/>
  <c r="OQ8" i="1"/>
  <c r="OQ7" i="1"/>
  <c r="OQ6" i="1"/>
  <c r="OQ5" i="1"/>
  <c r="OQ4" i="1"/>
  <c r="OQ3" i="1"/>
  <c r="OQ2" i="1"/>
  <c r="OO8" i="1"/>
  <c r="OO7" i="1"/>
  <c r="OO6" i="1"/>
  <c r="OO5" i="1"/>
  <c r="OO4" i="1"/>
  <c r="OO3" i="1"/>
  <c r="OO2" i="1"/>
  <c r="OM8" i="1"/>
  <c r="OM7" i="1"/>
  <c r="OM6" i="1"/>
  <c r="OM5" i="1"/>
  <c r="OM4" i="1"/>
  <c r="OM3" i="1"/>
  <c r="OM2" i="1"/>
  <c r="OG120" i="1"/>
  <c r="OG115" i="1"/>
  <c r="OG114" i="1"/>
  <c r="OG113" i="1"/>
  <c r="OG111" i="1"/>
  <c r="OG109" i="1"/>
  <c r="OG102" i="1"/>
  <c r="OG101" i="1"/>
  <c r="OG100" i="1"/>
  <c r="OG99" i="1"/>
  <c r="OG98" i="1"/>
  <c r="OG97" i="1"/>
  <c r="OG94" i="1"/>
  <c r="OG86" i="1"/>
  <c r="OG82" i="1"/>
  <c r="OG81" i="1"/>
  <c r="OG80" i="1"/>
  <c r="OG79" i="1"/>
  <c r="OG74" i="1"/>
  <c r="OG73" i="1"/>
  <c r="OG72" i="1"/>
  <c r="OG71" i="1"/>
  <c r="OG70" i="1"/>
  <c r="OG69" i="1"/>
  <c r="OG68" i="1"/>
  <c r="OG67" i="1"/>
  <c r="OG66" i="1"/>
  <c r="OG65" i="1"/>
  <c r="OG64" i="1"/>
  <c r="OG63" i="1"/>
  <c r="OG62" i="1"/>
  <c r="OG58" i="1"/>
  <c r="OG57" i="1"/>
  <c r="OG56" i="1"/>
  <c r="OG55" i="1"/>
  <c r="OG54" i="1"/>
  <c r="OG53" i="1"/>
  <c r="OG52" i="1"/>
  <c r="OG50" i="1"/>
  <c r="OG49" i="1"/>
  <c r="OG48" i="1"/>
  <c r="OG47" i="1"/>
  <c r="OG46" i="1"/>
  <c r="OG45" i="1"/>
  <c r="OG43" i="1"/>
  <c r="OG42" i="1"/>
  <c r="OG41" i="1"/>
  <c r="OG39" i="1"/>
  <c r="OG38" i="1"/>
  <c r="OG37" i="1"/>
  <c r="OG36" i="1"/>
  <c r="OG35" i="1"/>
  <c r="OG32" i="1"/>
  <c r="OG31" i="1"/>
  <c r="OG29" i="1"/>
  <c r="OG27" i="1"/>
  <c r="OG26" i="1"/>
  <c r="OG23" i="1"/>
  <c r="OG22" i="1"/>
  <c r="OG20" i="1"/>
  <c r="OG19" i="1"/>
  <c r="OG18" i="1"/>
  <c r="OG16" i="1"/>
  <c r="OG15" i="1"/>
  <c r="OG14" i="1"/>
  <c r="OG12" i="1"/>
  <c r="OG11" i="1"/>
  <c r="OG10" i="1"/>
  <c r="OG8" i="1"/>
  <c r="OG7" i="1"/>
  <c r="OG6" i="1"/>
  <c r="OG5" i="1"/>
  <c r="OG4" i="1"/>
  <c r="OG3" i="1"/>
  <c r="OG2" i="1"/>
  <c r="OE120" i="1"/>
  <c r="OE115" i="1"/>
  <c r="OE114" i="1"/>
  <c r="OE113" i="1"/>
  <c r="OE111" i="1"/>
  <c r="OE110" i="1"/>
  <c r="OE109" i="1"/>
  <c r="OE102" i="1"/>
  <c r="OE101" i="1"/>
  <c r="OE100" i="1"/>
  <c r="OE99" i="1"/>
  <c r="OE98" i="1"/>
  <c r="OE97" i="1"/>
  <c r="OE95" i="1"/>
  <c r="OE94" i="1"/>
  <c r="OE88" i="1"/>
  <c r="OE86" i="1"/>
  <c r="OE83" i="1"/>
  <c r="OE82" i="1"/>
  <c r="OE81" i="1"/>
  <c r="OE80" i="1"/>
  <c r="OE79" i="1"/>
  <c r="OE74" i="1"/>
  <c r="OE73" i="1"/>
  <c r="OE72" i="1"/>
  <c r="OE71" i="1"/>
  <c r="OE70" i="1"/>
  <c r="OE69" i="1"/>
  <c r="OE68" i="1"/>
  <c r="OE67" i="1"/>
  <c r="OE66" i="1"/>
  <c r="OE65" i="1"/>
  <c r="OE64" i="1"/>
  <c r="OE63" i="1"/>
  <c r="OE62" i="1"/>
  <c r="OE58" i="1"/>
  <c r="OE57" i="1"/>
  <c r="OE56" i="1"/>
  <c r="OE55" i="1"/>
  <c r="OE54" i="1"/>
  <c r="OE53" i="1"/>
  <c r="OE52" i="1"/>
  <c r="OE50" i="1"/>
  <c r="OE49" i="1"/>
  <c r="OE48" i="1"/>
  <c r="OE47" i="1"/>
  <c r="OE46" i="1"/>
  <c r="OE45" i="1"/>
  <c r="OE43" i="1"/>
  <c r="OE42" i="1"/>
  <c r="OE41" i="1"/>
  <c r="OE39" i="1"/>
  <c r="OE38" i="1"/>
  <c r="OE37" i="1"/>
  <c r="OE36" i="1"/>
  <c r="OE35" i="1"/>
  <c r="OE32" i="1"/>
  <c r="OE31" i="1"/>
  <c r="OE29" i="1"/>
  <c r="OE27" i="1"/>
  <c r="OE26" i="1"/>
  <c r="OE23" i="1"/>
  <c r="OE22" i="1"/>
  <c r="OE20" i="1"/>
  <c r="OE19" i="1"/>
  <c r="OE18" i="1"/>
  <c r="OE16" i="1"/>
  <c r="OE15" i="1"/>
  <c r="OE14" i="1"/>
  <c r="OE12" i="1"/>
  <c r="OE11" i="1"/>
  <c r="OE10" i="1"/>
  <c r="OE8" i="1"/>
  <c r="OE7" i="1"/>
  <c r="OE6" i="1"/>
  <c r="OE5" i="1"/>
  <c r="OE4" i="1"/>
  <c r="OE3" i="1"/>
  <c r="OE2" i="1"/>
  <c r="OC120" i="1"/>
  <c r="OC115" i="1"/>
  <c r="OC114" i="1"/>
  <c r="OC113" i="1"/>
  <c r="OC111" i="1"/>
  <c r="OC110" i="1"/>
  <c r="OC109" i="1"/>
  <c r="OC102" i="1"/>
  <c r="OC101" i="1"/>
  <c r="OC100" i="1"/>
  <c r="OC99" i="1"/>
  <c r="OC98" i="1"/>
  <c r="OC97" i="1"/>
  <c r="OC95" i="1"/>
  <c r="OC94" i="1"/>
  <c r="OC88" i="1"/>
  <c r="OC86" i="1"/>
  <c r="OC83" i="1"/>
  <c r="OC82" i="1"/>
  <c r="OC81" i="1"/>
  <c r="OC80" i="1"/>
  <c r="OC79" i="1"/>
  <c r="OC74" i="1"/>
  <c r="OC73" i="1"/>
  <c r="OC72" i="1"/>
  <c r="OC71" i="1"/>
  <c r="OC70" i="1"/>
  <c r="OC69" i="1"/>
  <c r="OC68" i="1"/>
  <c r="OC67" i="1"/>
  <c r="OC66" i="1"/>
  <c r="OC65" i="1"/>
  <c r="OC64" i="1"/>
  <c r="OC63" i="1"/>
  <c r="OC62" i="1"/>
  <c r="OC58" i="1"/>
  <c r="OC57" i="1"/>
  <c r="OC56" i="1"/>
  <c r="OC55" i="1"/>
  <c r="OC54" i="1"/>
  <c r="OC53" i="1"/>
  <c r="OC52" i="1"/>
  <c r="OC50" i="1"/>
  <c r="OC49" i="1"/>
  <c r="OC48" i="1"/>
  <c r="OC47" i="1"/>
  <c r="OC46" i="1"/>
  <c r="OC45" i="1"/>
  <c r="OC43" i="1"/>
  <c r="OC42" i="1"/>
  <c r="OC41" i="1"/>
  <c r="OC39" i="1"/>
  <c r="OC38" i="1"/>
  <c r="OC37" i="1"/>
  <c r="OC36" i="1"/>
  <c r="OC35" i="1"/>
  <c r="OC32" i="1"/>
  <c r="OC31" i="1"/>
  <c r="OC29" i="1"/>
  <c r="OC27" i="1"/>
  <c r="OC26" i="1"/>
  <c r="OC23" i="1"/>
  <c r="OC22" i="1"/>
  <c r="OC21" i="1"/>
  <c r="OC20" i="1"/>
  <c r="OC19" i="1"/>
  <c r="OC18" i="1"/>
  <c r="OC16" i="1"/>
  <c r="OC15" i="1"/>
  <c r="OC14" i="1"/>
  <c r="OC12" i="1"/>
  <c r="OC11" i="1"/>
  <c r="OC10" i="1"/>
  <c r="OC8" i="1"/>
  <c r="OC7" i="1"/>
  <c r="OC6" i="1"/>
  <c r="OC5" i="1"/>
  <c r="OC4" i="1"/>
  <c r="OC3" i="1"/>
  <c r="OC2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IQ94" i="1"/>
  <c r="IP94" i="1"/>
  <c r="LO94" i="1" s="1"/>
  <c r="JX120" i="1" l="1"/>
  <c r="JW120" i="1"/>
  <c r="MA120" i="1" s="1"/>
  <c r="JX115" i="1"/>
  <c r="JW115" i="1"/>
  <c r="MA115" i="1" s="1"/>
  <c r="JX114" i="1"/>
  <c r="JW114" i="1"/>
  <c r="MA114" i="1" s="1"/>
  <c r="JX113" i="1"/>
  <c r="JW113" i="1"/>
  <c r="MA113" i="1" s="1"/>
  <c r="JX111" i="1"/>
  <c r="JW111" i="1"/>
  <c r="MA111" i="1" s="1"/>
  <c r="JX110" i="1"/>
  <c r="JW110" i="1"/>
  <c r="MA110" i="1" s="1"/>
  <c r="JX109" i="1"/>
  <c r="JW109" i="1"/>
  <c r="MA109" i="1" s="1"/>
  <c r="JX102" i="1"/>
  <c r="JW102" i="1"/>
  <c r="MA102" i="1" s="1"/>
  <c r="JX101" i="1"/>
  <c r="JW101" i="1"/>
  <c r="MA101" i="1" s="1"/>
  <c r="JX100" i="1"/>
  <c r="JW100" i="1"/>
  <c r="MA100" i="1" s="1"/>
  <c r="JX99" i="1"/>
  <c r="JW99" i="1"/>
  <c r="MA99" i="1" s="1"/>
  <c r="JX98" i="1"/>
  <c r="JW98" i="1"/>
  <c r="MA98" i="1" s="1"/>
  <c r="JX97" i="1"/>
  <c r="JW97" i="1"/>
  <c r="MA97" i="1" s="1"/>
  <c r="JX95" i="1"/>
  <c r="JW95" i="1"/>
  <c r="MA95" i="1" s="1"/>
  <c r="JX94" i="1"/>
  <c r="JW94" i="1"/>
  <c r="MA94" i="1" s="1"/>
  <c r="JX88" i="1"/>
  <c r="JW88" i="1"/>
  <c r="MA88" i="1" s="1"/>
  <c r="JX86" i="1"/>
  <c r="JW86" i="1"/>
  <c r="MA86" i="1" s="1"/>
  <c r="JX83" i="1"/>
  <c r="JW83" i="1"/>
  <c r="MA83" i="1" s="1"/>
  <c r="JX82" i="1"/>
  <c r="JW82" i="1"/>
  <c r="MA82" i="1" s="1"/>
  <c r="JX81" i="1"/>
  <c r="JW81" i="1"/>
  <c r="MA81" i="1" s="1"/>
  <c r="JX80" i="1"/>
  <c r="JW80" i="1"/>
  <c r="MA80" i="1" s="1"/>
  <c r="JX79" i="1"/>
  <c r="JW79" i="1"/>
  <c r="MA79" i="1" s="1"/>
  <c r="JX74" i="1"/>
  <c r="JW74" i="1"/>
  <c r="MA74" i="1" s="1"/>
  <c r="JX73" i="1"/>
  <c r="JW73" i="1"/>
  <c r="MA73" i="1" s="1"/>
  <c r="JX72" i="1"/>
  <c r="JW72" i="1"/>
  <c r="MA72" i="1" s="1"/>
  <c r="JX71" i="1"/>
  <c r="JW71" i="1"/>
  <c r="MA71" i="1" s="1"/>
  <c r="JX70" i="1"/>
  <c r="JW70" i="1"/>
  <c r="MA70" i="1" s="1"/>
  <c r="JX69" i="1"/>
  <c r="JW69" i="1"/>
  <c r="MA69" i="1" s="1"/>
  <c r="JX68" i="1"/>
  <c r="JW68" i="1"/>
  <c r="MA68" i="1" s="1"/>
  <c r="JX67" i="1"/>
  <c r="JW67" i="1"/>
  <c r="MA67" i="1" s="1"/>
  <c r="JX66" i="1"/>
  <c r="JW66" i="1"/>
  <c r="MA66" i="1" s="1"/>
  <c r="JX65" i="1"/>
  <c r="JW65" i="1"/>
  <c r="MA65" i="1" s="1"/>
  <c r="JX64" i="1"/>
  <c r="JW64" i="1"/>
  <c r="MA64" i="1" s="1"/>
  <c r="JX63" i="1"/>
  <c r="JW63" i="1"/>
  <c r="MA63" i="1" s="1"/>
  <c r="JX62" i="1"/>
  <c r="JW62" i="1"/>
  <c r="MA62" i="1" s="1"/>
  <c r="JX58" i="1"/>
  <c r="JW58" i="1"/>
  <c r="MA58" i="1" s="1"/>
  <c r="JX57" i="1"/>
  <c r="JW57" i="1"/>
  <c r="MA57" i="1" s="1"/>
  <c r="JX56" i="1"/>
  <c r="JW56" i="1"/>
  <c r="MA56" i="1" s="1"/>
  <c r="JX55" i="1"/>
  <c r="JW55" i="1"/>
  <c r="MA55" i="1" s="1"/>
  <c r="JX54" i="1"/>
  <c r="JW54" i="1"/>
  <c r="MA54" i="1" s="1"/>
  <c r="JX53" i="1"/>
  <c r="JW53" i="1"/>
  <c r="MA53" i="1" s="1"/>
  <c r="JX52" i="1"/>
  <c r="JW52" i="1"/>
  <c r="MA52" i="1" s="1"/>
  <c r="JX50" i="1"/>
  <c r="JW50" i="1"/>
  <c r="MA50" i="1" s="1"/>
  <c r="JX49" i="1"/>
  <c r="JW49" i="1"/>
  <c r="MA49" i="1" s="1"/>
  <c r="JX48" i="1"/>
  <c r="JW48" i="1"/>
  <c r="MA48" i="1" s="1"/>
  <c r="JX47" i="1"/>
  <c r="JW47" i="1"/>
  <c r="MA47" i="1" s="1"/>
  <c r="JX46" i="1"/>
  <c r="JW46" i="1"/>
  <c r="MA46" i="1" s="1"/>
  <c r="JX45" i="1"/>
  <c r="JW45" i="1"/>
  <c r="MA45" i="1" s="1"/>
  <c r="JX43" i="1"/>
  <c r="JW43" i="1"/>
  <c r="MA43" i="1" s="1"/>
  <c r="JX42" i="1"/>
  <c r="JW42" i="1"/>
  <c r="MA42" i="1" s="1"/>
  <c r="JX41" i="1"/>
  <c r="JW41" i="1"/>
  <c r="MA41" i="1" s="1"/>
  <c r="JX39" i="1"/>
  <c r="JW39" i="1"/>
  <c r="MA39" i="1" s="1"/>
  <c r="JX38" i="1"/>
  <c r="JW38" i="1"/>
  <c r="MA38" i="1" s="1"/>
  <c r="JX37" i="1"/>
  <c r="JW37" i="1"/>
  <c r="MA37" i="1" s="1"/>
  <c r="JX36" i="1"/>
  <c r="JW36" i="1"/>
  <c r="MA36" i="1" s="1"/>
  <c r="JX35" i="1"/>
  <c r="JW35" i="1"/>
  <c r="MA35" i="1" s="1"/>
  <c r="JX32" i="1"/>
  <c r="JW32" i="1"/>
  <c r="MA32" i="1" s="1"/>
  <c r="JX31" i="1"/>
  <c r="JW31" i="1"/>
  <c r="MA31" i="1" s="1"/>
  <c r="JX29" i="1"/>
  <c r="JW29" i="1"/>
  <c r="MA29" i="1" s="1"/>
  <c r="JX27" i="1"/>
  <c r="JW27" i="1"/>
  <c r="MA27" i="1" s="1"/>
  <c r="JX26" i="1"/>
  <c r="JW26" i="1"/>
  <c r="MA26" i="1" s="1"/>
  <c r="JX23" i="1"/>
  <c r="JW23" i="1"/>
  <c r="MA23" i="1" s="1"/>
  <c r="JX22" i="1"/>
  <c r="JW22" i="1"/>
  <c r="MA22" i="1" s="1"/>
  <c r="JX21" i="1"/>
  <c r="JW21" i="1"/>
  <c r="MA21" i="1" s="1"/>
  <c r="JX20" i="1"/>
  <c r="JW20" i="1"/>
  <c r="MA20" i="1" s="1"/>
  <c r="JX19" i="1"/>
  <c r="JW19" i="1"/>
  <c r="MA19" i="1" s="1"/>
  <c r="JX18" i="1"/>
  <c r="JW18" i="1"/>
  <c r="MA18" i="1" s="1"/>
  <c r="JX16" i="1"/>
  <c r="JW16" i="1"/>
  <c r="MA16" i="1" s="1"/>
  <c r="JX15" i="1"/>
  <c r="JW15" i="1"/>
  <c r="MA15" i="1" s="1"/>
  <c r="JX14" i="1"/>
  <c r="JW14" i="1"/>
  <c r="MA14" i="1" s="1"/>
  <c r="JX12" i="1"/>
  <c r="JW12" i="1"/>
  <c r="MA12" i="1" s="1"/>
  <c r="JX10" i="1"/>
  <c r="JW10" i="1"/>
  <c r="MA10" i="1" s="1"/>
  <c r="JX8" i="1"/>
  <c r="JW8" i="1"/>
  <c r="MA8" i="1" s="1"/>
  <c r="JX7" i="1"/>
  <c r="JW7" i="1"/>
  <c r="MA7" i="1" s="1"/>
  <c r="JX6" i="1"/>
  <c r="JW6" i="1"/>
  <c r="MA6" i="1" s="1"/>
  <c r="JX5" i="1"/>
  <c r="JW5" i="1"/>
  <c r="MA5" i="1" s="1"/>
  <c r="JX4" i="1"/>
  <c r="JW4" i="1"/>
  <c r="MA4" i="1" s="1"/>
  <c r="JX3" i="1"/>
  <c r="JW3" i="1"/>
  <c r="MA3" i="1" s="1"/>
  <c r="JX2" i="1"/>
  <c r="JW2" i="1"/>
  <c r="MA2" i="1" s="1"/>
  <c r="KG120" i="1"/>
  <c r="KG115" i="1"/>
  <c r="KG114" i="1"/>
  <c r="KG113" i="1"/>
  <c r="KG111" i="1"/>
  <c r="KG109" i="1"/>
  <c r="KG102" i="1"/>
  <c r="KG101" i="1"/>
  <c r="KG100" i="1"/>
  <c r="KG99" i="1"/>
  <c r="KG98" i="1"/>
  <c r="KG97" i="1"/>
  <c r="KG94" i="1"/>
  <c r="KG86" i="1"/>
  <c r="KG82" i="1"/>
  <c r="KG81" i="1"/>
  <c r="KG80" i="1"/>
  <c r="KG79" i="1"/>
  <c r="KG74" i="1"/>
  <c r="KG73" i="1"/>
  <c r="KG72" i="1"/>
  <c r="KG71" i="1"/>
  <c r="KG70" i="1"/>
  <c r="KG69" i="1"/>
  <c r="KG68" i="1"/>
  <c r="KG67" i="1"/>
  <c r="KG66" i="1"/>
  <c r="KG65" i="1"/>
  <c r="KG64" i="1"/>
  <c r="KG63" i="1"/>
  <c r="KG62" i="1"/>
  <c r="KG58" i="1"/>
  <c r="KG57" i="1"/>
  <c r="KG56" i="1"/>
  <c r="KG55" i="1"/>
  <c r="KG54" i="1"/>
  <c r="KG53" i="1"/>
  <c r="KG52" i="1"/>
  <c r="KG50" i="1"/>
  <c r="KG49" i="1"/>
  <c r="KG48" i="1"/>
  <c r="KG47" i="1"/>
  <c r="KG46" i="1"/>
  <c r="KG45" i="1"/>
  <c r="KG43" i="1"/>
  <c r="KG42" i="1"/>
  <c r="KG41" i="1"/>
  <c r="KG39" i="1"/>
  <c r="KG38" i="1"/>
  <c r="KG37" i="1"/>
  <c r="KG36" i="1"/>
  <c r="KG35" i="1"/>
  <c r="KG32" i="1"/>
  <c r="KG31" i="1"/>
  <c r="KG29" i="1"/>
  <c r="KG27" i="1"/>
  <c r="KG26" i="1"/>
  <c r="KG23" i="1"/>
  <c r="KG22" i="1"/>
  <c r="KG20" i="1"/>
  <c r="KG19" i="1"/>
  <c r="KG18" i="1"/>
  <c r="KG16" i="1"/>
  <c r="KG15" i="1"/>
  <c r="KG14" i="1"/>
  <c r="KG12" i="1"/>
  <c r="KG11" i="1"/>
  <c r="KG10" i="1"/>
  <c r="KG8" i="1"/>
  <c r="KG7" i="1"/>
  <c r="KG6" i="1"/>
  <c r="KG5" i="1"/>
  <c r="KG4" i="1"/>
  <c r="KG3" i="1"/>
  <c r="KD120" i="1"/>
  <c r="KD115" i="1"/>
  <c r="KD114" i="1"/>
  <c r="KD113" i="1"/>
  <c r="KD111" i="1"/>
  <c r="KD110" i="1"/>
  <c r="KD109" i="1"/>
  <c r="KD102" i="1"/>
  <c r="KD101" i="1"/>
  <c r="KD100" i="1"/>
  <c r="KD99" i="1"/>
  <c r="KD98" i="1"/>
  <c r="KD97" i="1"/>
  <c r="KD95" i="1"/>
  <c r="KD94" i="1"/>
  <c r="KD88" i="1"/>
  <c r="KD86" i="1"/>
  <c r="KD83" i="1"/>
  <c r="KD82" i="1"/>
  <c r="KD81" i="1"/>
  <c r="KD80" i="1"/>
  <c r="KD79" i="1"/>
  <c r="KD74" i="1"/>
  <c r="KD73" i="1"/>
  <c r="KD72" i="1"/>
  <c r="KD71" i="1"/>
  <c r="KD70" i="1"/>
  <c r="KD69" i="1"/>
  <c r="KD68" i="1"/>
  <c r="KD67" i="1"/>
  <c r="KD66" i="1"/>
  <c r="KD65" i="1"/>
  <c r="KD64" i="1"/>
  <c r="KD63" i="1"/>
  <c r="KD62" i="1"/>
  <c r="KD58" i="1"/>
  <c r="KD57" i="1"/>
  <c r="KD56" i="1"/>
  <c r="KD55" i="1"/>
  <c r="KD54" i="1"/>
  <c r="KD53" i="1"/>
  <c r="KD52" i="1"/>
  <c r="KD50" i="1"/>
  <c r="KD49" i="1"/>
  <c r="KD48" i="1"/>
  <c r="KD47" i="1"/>
  <c r="KD46" i="1"/>
  <c r="KD45" i="1"/>
  <c r="KD43" i="1"/>
  <c r="KD42" i="1"/>
  <c r="KD41" i="1"/>
  <c r="KD39" i="1"/>
  <c r="KD38" i="1"/>
  <c r="KD37" i="1"/>
  <c r="KD36" i="1"/>
  <c r="KD35" i="1"/>
  <c r="KD32" i="1"/>
  <c r="KD31" i="1"/>
  <c r="KD29" i="1"/>
  <c r="KD27" i="1"/>
  <c r="KD26" i="1"/>
  <c r="KD23" i="1"/>
  <c r="KD22" i="1"/>
  <c r="KD20" i="1"/>
  <c r="KD19" i="1"/>
  <c r="KD18" i="1"/>
  <c r="KD16" i="1"/>
  <c r="KD15" i="1"/>
  <c r="KD14" i="1"/>
  <c r="KD12" i="1"/>
  <c r="KD11" i="1"/>
  <c r="KD10" i="1"/>
  <c r="KD8" i="1"/>
  <c r="KD7" i="1"/>
  <c r="KD6" i="1"/>
  <c r="KD5" i="1"/>
  <c r="KD4" i="1"/>
  <c r="KD3" i="1"/>
  <c r="KG2" i="1"/>
  <c r="KD2" i="1"/>
  <c r="KA120" i="1"/>
  <c r="KA115" i="1"/>
  <c r="KA114" i="1"/>
  <c r="KA113" i="1"/>
  <c r="KA111" i="1"/>
  <c r="KA110" i="1"/>
  <c r="KA109" i="1"/>
  <c r="KA102" i="1"/>
  <c r="KA101" i="1"/>
  <c r="KA100" i="1"/>
  <c r="KA99" i="1"/>
  <c r="KA98" i="1"/>
  <c r="KA97" i="1"/>
  <c r="KA95" i="1"/>
  <c r="KA94" i="1"/>
  <c r="KA88" i="1"/>
  <c r="KA86" i="1"/>
  <c r="KA83" i="1"/>
  <c r="KA82" i="1"/>
  <c r="KA81" i="1"/>
  <c r="KA80" i="1"/>
  <c r="KA79" i="1"/>
  <c r="KA74" i="1"/>
  <c r="KA73" i="1"/>
  <c r="KA72" i="1"/>
  <c r="KA71" i="1"/>
  <c r="KA70" i="1"/>
  <c r="KA69" i="1"/>
  <c r="KA68" i="1"/>
  <c r="KA67" i="1"/>
  <c r="KA66" i="1"/>
  <c r="KA65" i="1"/>
  <c r="KA64" i="1"/>
  <c r="KA63" i="1"/>
  <c r="KA62" i="1"/>
  <c r="KA58" i="1"/>
  <c r="KA57" i="1"/>
  <c r="KA56" i="1"/>
  <c r="KA55" i="1"/>
  <c r="KA54" i="1"/>
  <c r="KA53" i="1"/>
  <c r="KA52" i="1"/>
  <c r="KA50" i="1"/>
  <c r="KA49" i="1"/>
  <c r="KA48" i="1"/>
  <c r="KA47" i="1"/>
  <c r="KA46" i="1"/>
  <c r="KA45" i="1"/>
  <c r="KA43" i="1"/>
  <c r="KA42" i="1"/>
  <c r="KA41" i="1"/>
  <c r="KA39" i="1"/>
  <c r="KA38" i="1"/>
  <c r="KA37" i="1"/>
  <c r="KA36" i="1"/>
  <c r="KA35" i="1"/>
  <c r="KA32" i="1"/>
  <c r="KA31" i="1"/>
  <c r="KA29" i="1"/>
  <c r="KA27" i="1"/>
  <c r="KA26" i="1"/>
  <c r="KA23" i="1"/>
  <c r="KA22" i="1"/>
  <c r="KA21" i="1"/>
  <c r="KA20" i="1"/>
  <c r="KA19" i="1"/>
  <c r="KA18" i="1"/>
  <c r="KA16" i="1"/>
  <c r="KA15" i="1"/>
  <c r="KA14" i="1"/>
  <c r="KA12" i="1"/>
  <c r="KA11" i="1"/>
  <c r="KA10" i="1"/>
  <c r="KA8" i="1"/>
  <c r="KA7" i="1"/>
  <c r="KA6" i="1"/>
  <c r="KA5" i="1"/>
  <c r="KA4" i="1"/>
  <c r="KA3" i="1"/>
  <c r="KA2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HS120" i="1" l="1"/>
  <c r="HS115" i="1"/>
  <c r="HS114" i="1"/>
  <c r="HS113" i="1"/>
  <c r="HS111" i="1"/>
  <c r="HS110" i="1"/>
  <c r="HS109" i="1"/>
  <c r="HS102" i="1"/>
  <c r="HS101" i="1"/>
  <c r="HS100" i="1"/>
  <c r="HS99" i="1"/>
  <c r="HS98" i="1"/>
  <c r="HS97" i="1"/>
  <c r="HS95" i="1"/>
  <c r="HS88" i="1"/>
  <c r="HS86" i="1"/>
  <c r="HS83" i="1"/>
  <c r="HS82" i="1"/>
  <c r="HS81" i="1"/>
  <c r="HS80" i="1"/>
  <c r="HS79" i="1"/>
  <c r="HS74" i="1"/>
  <c r="HS73" i="1"/>
  <c r="HS72" i="1"/>
  <c r="HS71" i="1"/>
  <c r="HS70" i="1"/>
  <c r="HS69" i="1"/>
  <c r="HS68" i="1"/>
  <c r="HS67" i="1"/>
  <c r="HS66" i="1"/>
  <c r="HS65" i="1"/>
  <c r="HS64" i="1"/>
  <c r="HS63" i="1"/>
  <c r="HS62" i="1"/>
  <c r="HS60" i="1"/>
  <c r="HS58" i="1"/>
  <c r="HS57" i="1"/>
  <c r="HS56" i="1"/>
  <c r="HS55" i="1"/>
  <c r="HS54" i="1"/>
  <c r="HS53" i="1"/>
  <c r="HS52" i="1"/>
  <c r="HS50" i="1"/>
  <c r="HS49" i="1"/>
  <c r="HS48" i="1"/>
  <c r="HS47" i="1"/>
  <c r="HS46" i="1"/>
  <c r="HS45" i="1"/>
  <c r="HS43" i="1"/>
  <c r="HS42" i="1"/>
  <c r="HS41" i="1"/>
  <c r="HS39" i="1"/>
  <c r="HS38" i="1"/>
  <c r="HS37" i="1"/>
  <c r="HS36" i="1"/>
  <c r="HS35" i="1"/>
  <c r="HS34" i="1"/>
  <c r="HS33" i="1"/>
  <c r="HS32" i="1"/>
  <c r="HS31" i="1"/>
  <c r="HS29" i="1"/>
  <c r="HS27" i="1"/>
  <c r="HS26" i="1"/>
  <c r="HS23" i="1"/>
  <c r="HS22" i="1"/>
  <c r="HS21" i="1"/>
  <c r="HS20" i="1"/>
  <c r="HS19" i="1"/>
  <c r="HS18" i="1"/>
  <c r="HS16" i="1"/>
  <c r="HS15" i="1"/>
  <c r="HS14" i="1"/>
  <c r="HS12" i="1"/>
  <c r="HS11" i="1"/>
  <c r="HS10" i="1"/>
  <c r="HS9" i="1"/>
  <c r="HS8" i="1"/>
  <c r="HS7" i="1"/>
  <c r="HS6" i="1"/>
  <c r="HS5" i="1"/>
  <c r="HS4" i="1"/>
  <c r="HS3" i="1"/>
  <c r="HS2" i="1"/>
  <c r="HY120" i="1"/>
  <c r="HY115" i="1"/>
  <c r="HY114" i="1"/>
  <c r="HY113" i="1"/>
  <c r="HY111" i="1"/>
  <c r="HY110" i="1"/>
  <c r="HY109" i="1"/>
  <c r="HY102" i="1"/>
  <c r="HY101" i="1"/>
  <c r="HY100" i="1"/>
  <c r="HY99" i="1"/>
  <c r="HY98" i="1"/>
  <c r="HY97" i="1"/>
  <c r="HY95" i="1"/>
  <c r="HY88" i="1"/>
  <c r="HY86" i="1"/>
  <c r="HY83" i="1"/>
  <c r="HY82" i="1"/>
  <c r="HY81" i="1"/>
  <c r="HY80" i="1"/>
  <c r="HY79" i="1"/>
  <c r="HY74" i="1"/>
  <c r="HY73" i="1"/>
  <c r="HY72" i="1"/>
  <c r="HY71" i="1"/>
  <c r="HY70" i="1"/>
  <c r="HY69" i="1"/>
  <c r="HY68" i="1"/>
  <c r="HY67" i="1"/>
  <c r="HY66" i="1"/>
  <c r="HY65" i="1"/>
  <c r="HY64" i="1"/>
  <c r="HY63" i="1"/>
  <c r="HY62" i="1"/>
  <c r="HY60" i="1"/>
  <c r="HY58" i="1"/>
  <c r="HY57" i="1"/>
  <c r="HY56" i="1"/>
  <c r="HY55" i="1"/>
  <c r="HY54" i="1"/>
  <c r="HY53" i="1"/>
  <c r="HY52" i="1"/>
  <c r="HY50" i="1"/>
  <c r="HY49" i="1"/>
  <c r="HY48" i="1"/>
  <c r="HY47" i="1"/>
  <c r="HY46" i="1"/>
  <c r="HY45" i="1"/>
  <c r="HY43" i="1"/>
  <c r="HY42" i="1"/>
  <c r="HY41" i="1"/>
  <c r="HY39" i="1"/>
  <c r="HY38" i="1"/>
  <c r="HY37" i="1"/>
  <c r="HY36" i="1"/>
  <c r="HY35" i="1"/>
  <c r="HY34" i="1"/>
  <c r="HY33" i="1"/>
  <c r="HY32" i="1"/>
  <c r="HY31" i="1"/>
  <c r="HY29" i="1"/>
  <c r="HY27" i="1"/>
  <c r="HY26" i="1"/>
  <c r="HY23" i="1"/>
  <c r="HY22" i="1"/>
  <c r="HY21" i="1"/>
  <c r="HY20" i="1"/>
  <c r="HY19" i="1"/>
  <c r="HY18" i="1"/>
  <c r="HY16" i="1"/>
  <c r="HY15" i="1"/>
  <c r="HY14" i="1"/>
  <c r="HY12" i="1"/>
  <c r="HY11" i="1"/>
  <c r="HY10" i="1"/>
  <c r="HY9" i="1"/>
  <c r="HY8" i="1"/>
  <c r="HY7" i="1"/>
  <c r="HY6" i="1"/>
  <c r="HY5" i="1"/>
  <c r="HY4" i="1"/>
  <c r="HY3" i="1"/>
  <c r="HY2" i="1"/>
  <c r="HP120" i="1"/>
  <c r="HP115" i="1"/>
  <c r="HP114" i="1"/>
  <c r="HP113" i="1"/>
  <c r="HP111" i="1"/>
  <c r="HP110" i="1"/>
  <c r="HP109" i="1"/>
  <c r="HP102" i="1"/>
  <c r="HP101" i="1"/>
  <c r="HP100" i="1"/>
  <c r="HP99" i="1"/>
  <c r="HP98" i="1"/>
  <c r="HP97" i="1"/>
  <c r="HP95" i="1"/>
  <c r="HP88" i="1"/>
  <c r="HP86" i="1"/>
  <c r="HP83" i="1"/>
  <c r="HP82" i="1"/>
  <c r="HP81" i="1"/>
  <c r="HP80" i="1"/>
  <c r="HP79" i="1"/>
  <c r="HP74" i="1"/>
  <c r="HP73" i="1"/>
  <c r="HP72" i="1"/>
  <c r="HP71" i="1"/>
  <c r="HP70" i="1"/>
  <c r="HP69" i="1"/>
  <c r="HP68" i="1"/>
  <c r="HP67" i="1"/>
  <c r="HP66" i="1"/>
  <c r="HP65" i="1"/>
  <c r="HP64" i="1"/>
  <c r="HP63" i="1"/>
  <c r="HP62" i="1"/>
  <c r="HP60" i="1"/>
  <c r="HP58" i="1"/>
  <c r="HP57" i="1"/>
  <c r="HP56" i="1"/>
  <c r="HP55" i="1"/>
  <c r="HP54" i="1"/>
  <c r="HP53" i="1"/>
  <c r="HP52" i="1"/>
  <c r="HP50" i="1"/>
  <c r="HP49" i="1"/>
  <c r="HP48" i="1"/>
  <c r="HP47" i="1"/>
  <c r="HP46" i="1"/>
  <c r="HP45" i="1"/>
  <c r="HP43" i="1"/>
  <c r="HP42" i="1"/>
  <c r="HP41" i="1"/>
  <c r="HP39" i="1"/>
  <c r="HP38" i="1"/>
  <c r="HP37" i="1"/>
  <c r="HP36" i="1"/>
  <c r="HP35" i="1"/>
  <c r="HP34" i="1"/>
  <c r="HP33" i="1"/>
  <c r="HP32" i="1"/>
  <c r="HP31" i="1"/>
  <c r="HP29" i="1"/>
  <c r="HP27" i="1"/>
  <c r="HP26" i="1"/>
  <c r="HP23" i="1"/>
  <c r="HP22" i="1"/>
  <c r="HP21" i="1"/>
  <c r="HP20" i="1"/>
  <c r="HP19" i="1"/>
  <c r="HP18" i="1"/>
  <c r="HP16" i="1"/>
  <c r="HP15" i="1"/>
  <c r="HP14" i="1"/>
  <c r="HP12" i="1"/>
  <c r="HP11" i="1"/>
  <c r="HP10" i="1"/>
  <c r="HP9" i="1"/>
  <c r="HP8" i="1"/>
  <c r="HP7" i="1"/>
  <c r="HP6" i="1"/>
  <c r="HP5" i="1"/>
  <c r="HP4" i="1"/>
  <c r="HP3" i="1"/>
  <c r="HP2" i="1"/>
  <c r="HM12" i="1"/>
  <c r="HM11" i="1"/>
  <c r="HM10" i="1"/>
  <c r="HM9" i="1"/>
  <c r="HM8" i="1"/>
  <c r="HM7" i="1"/>
  <c r="HM6" i="1"/>
  <c r="HM5" i="1"/>
  <c r="HM4" i="1"/>
  <c r="HM3" i="1"/>
  <c r="HM2" i="1"/>
  <c r="HM16" i="1"/>
  <c r="HM15" i="1"/>
  <c r="HM14" i="1"/>
  <c r="HM23" i="1"/>
  <c r="HM22" i="1"/>
  <c r="HM21" i="1"/>
  <c r="HM20" i="1"/>
  <c r="HM19" i="1"/>
  <c r="HM18" i="1"/>
  <c r="HM27" i="1"/>
  <c r="HM26" i="1"/>
  <c r="HM29" i="1"/>
  <c r="HM39" i="1"/>
  <c r="HM38" i="1"/>
  <c r="HM37" i="1"/>
  <c r="HM36" i="1"/>
  <c r="HM35" i="1"/>
  <c r="HM34" i="1"/>
  <c r="HM33" i="1"/>
  <c r="HM32" i="1"/>
  <c r="HM31" i="1"/>
  <c r="HM43" i="1"/>
  <c r="HM42" i="1"/>
  <c r="HM41" i="1"/>
  <c r="HM50" i="1"/>
  <c r="HM49" i="1"/>
  <c r="HM48" i="1"/>
  <c r="HM47" i="1"/>
  <c r="HM46" i="1"/>
  <c r="HM45" i="1"/>
  <c r="HM60" i="1"/>
  <c r="HM74" i="1"/>
  <c r="HM73" i="1"/>
  <c r="HM72" i="1"/>
  <c r="HM71" i="1"/>
  <c r="HM70" i="1"/>
  <c r="HM69" i="1"/>
  <c r="HM68" i="1"/>
  <c r="HM67" i="1"/>
  <c r="HM66" i="1"/>
  <c r="HM65" i="1"/>
  <c r="HM64" i="1"/>
  <c r="HM63" i="1"/>
  <c r="HM62" i="1"/>
  <c r="HM83" i="1"/>
  <c r="HM82" i="1"/>
  <c r="HM81" i="1"/>
  <c r="HM80" i="1"/>
  <c r="HM79" i="1"/>
  <c r="HM86" i="1"/>
  <c r="HM88" i="1"/>
  <c r="HM95" i="1"/>
  <c r="HM102" i="1"/>
  <c r="HM101" i="1"/>
  <c r="HM100" i="1"/>
  <c r="HM99" i="1"/>
  <c r="HM98" i="1"/>
  <c r="HM97" i="1"/>
  <c r="HM111" i="1"/>
  <c r="HM110" i="1"/>
  <c r="HM109" i="1"/>
  <c r="HM115" i="1"/>
  <c r="HM114" i="1"/>
  <c r="HM113" i="1"/>
  <c r="HM120" i="1"/>
  <c r="HM58" i="1"/>
  <c r="HM57" i="1"/>
  <c r="HM56" i="1"/>
  <c r="HM55" i="1"/>
  <c r="HM54" i="1"/>
  <c r="HM53" i="1"/>
  <c r="HM52" i="1"/>
  <c r="GV120" i="1" l="1"/>
  <c r="GV115" i="1"/>
  <c r="GV114" i="1"/>
  <c r="GV113" i="1"/>
  <c r="GV111" i="1"/>
  <c r="GV110" i="1"/>
  <c r="GV109" i="1"/>
  <c r="GV102" i="1"/>
  <c r="GV101" i="1"/>
  <c r="GV100" i="1"/>
  <c r="GV99" i="1"/>
  <c r="GV98" i="1"/>
  <c r="GV97" i="1"/>
  <c r="GV95" i="1"/>
  <c r="GV94" i="1"/>
  <c r="GV88" i="1"/>
  <c r="GV86" i="1"/>
  <c r="GV83" i="1"/>
  <c r="GV82" i="1"/>
  <c r="GV81" i="1"/>
  <c r="GV80" i="1"/>
  <c r="GV79" i="1"/>
  <c r="GV74" i="1"/>
  <c r="GV73" i="1"/>
  <c r="GV72" i="1"/>
  <c r="GV71" i="1"/>
  <c r="GV70" i="1"/>
  <c r="GV69" i="1"/>
  <c r="GV68" i="1"/>
  <c r="GV67" i="1"/>
  <c r="GV66" i="1"/>
  <c r="GV65" i="1"/>
  <c r="GV64" i="1"/>
  <c r="GV63" i="1"/>
  <c r="GV62" i="1"/>
  <c r="GV58" i="1"/>
  <c r="GV57" i="1"/>
  <c r="GV56" i="1"/>
  <c r="GV55" i="1"/>
  <c r="GV54" i="1"/>
  <c r="GV53" i="1"/>
  <c r="GV52" i="1"/>
  <c r="GV50" i="1"/>
  <c r="GV49" i="1"/>
  <c r="GV48" i="1"/>
  <c r="GV47" i="1"/>
  <c r="GV46" i="1"/>
  <c r="GV45" i="1"/>
  <c r="GV43" i="1"/>
  <c r="GV42" i="1"/>
  <c r="GV41" i="1"/>
  <c r="GV39" i="1"/>
  <c r="GV38" i="1"/>
  <c r="GV37" i="1"/>
  <c r="GV36" i="1"/>
  <c r="GV35" i="1"/>
  <c r="GV32" i="1"/>
  <c r="GV31" i="1"/>
  <c r="GV29" i="1"/>
  <c r="GV27" i="1"/>
  <c r="GV26" i="1"/>
  <c r="GV23" i="1"/>
  <c r="GV22" i="1"/>
  <c r="GV21" i="1"/>
  <c r="GV20" i="1"/>
  <c r="GV19" i="1"/>
  <c r="GV18" i="1"/>
  <c r="GV16" i="1"/>
  <c r="GV15" i="1"/>
  <c r="GV14" i="1"/>
  <c r="GV12" i="1"/>
  <c r="GV10" i="1"/>
  <c r="GV8" i="1"/>
  <c r="GV7" i="1"/>
  <c r="GV6" i="1"/>
  <c r="GV5" i="1"/>
  <c r="GV4" i="1"/>
  <c r="GV3" i="1"/>
  <c r="GV2" i="1"/>
  <c r="GP120" i="1" l="1"/>
  <c r="GP115" i="1"/>
  <c r="GP114" i="1"/>
  <c r="GP113" i="1"/>
  <c r="GP111" i="1"/>
  <c r="GP110" i="1"/>
  <c r="GP109" i="1"/>
  <c r="GP102" i="1"/>
  <c r="GP101" i="1"/>
  <c r="GP100" i="1"/>
  <c r="GP99" i="1"/>
  <c r="GP98" i="1"/>
  <c r="GP97" i="1"/>
  <c r="GP95" i="1"/>
  <c r="GP94" i="1"/>
  <c r="GP88" i="1"/>
  <c r="GP86" i="1"/>
  <c r="GP83" i="1"/>
  <c r="GP82" i="1"/>
  <c r="GP81" i="1"/>
  <c r="GP80" i="1"/>
  <c r="GP79" i="1"/>
  <c r="GP74" i="1"/>
  <c r="GP73" i="1"/>
  <c r="GP72" i="1"/>
  <c r="GP71" i="1"/>
  <c r="GP70" i="1"/>
  <c r="GP69" i="1"/>
  <c r="GP68" i="1"/>
  <c r="GP67" i="1"/>
  <c r="GP66" i="1"/>
  <c r="GP65" i="1"/>
  <c r="GP64" i="1"/>
  <c r="GP63" i="1"/>
  <c r="GP62" i="1"/>
  <c r="GP58" i="1"/>
  <c r="GP57" i="1"/>
  <c r="GP56" i="1"/>
  <c r="GP55" i="1"/>
  <c r="GP54" i="1"/>
  <c r="GP53" i="1"/>
  <c r="GP52" i="1"/>
  <c r="GP50" i="1"/>
  <c r="GP49" i="1"/>
  <c r="GP48" i="1"/>
  <c r="GP47" i="1"/>
  <c r="GP46" i="1"/>
  <c r="GP45" i="1"/>
  <c r="GP43" i="1"/>
  <c r="GP42" i="1"/>
  <c r="GP41" i="1"/>
  <c r="GP39" i="1"/>
  <c r="GP38" i="1"/>
  <c r="GP37" i="1"/>
  <c r="GP36" i="1"/>
  <c r="GP35" i="1"/>
  <c r="GP32" i="1"/>
  <c r="GP31" i="1"/>
  <c r="GP29" i="1"/>
  <c r="GP27" i="1"/>
  <c r="GP26" i="1"/>
  <c r="GP23" i="1"/>
  <c r="GP22" i="1"/>
  <c r="GP21" i="1"/>
  <c r="GP20" i="1"/>
  <c r="GP19" i="1"/>
  <c r="GP18" i="1"/>
  <c r="GP16" i="1"/>
  <c r="GP15" i="1"/>
  <c r="GP14" i="1"/>
  <c r="GP12" i="1"/>
  <c r="GP11" i="1"/>
  <c r="GP10" i="1"/>
  <c r="GP8" i="1"/>
  <c r="GP7" i="1"/>
  <c r="GP6" i="1"/>
  <c r="GP5" i="1"/>
  <c r="GP4" i="1"/>
  <c r="GP3" i="1"/>
  <c r="GP2" i="1"/>
  <c r="IT120" i="1"/>
  <c r="IT115" i="1"/>
  <c r="IT114" i="1"/>
  <c r="IT113" i="1"/>
  <c r="IT111" i="1"/>
  <c r="IT110" i="1"/>
  <c r="IT109" i="1"/>
  <c r="IT102" i="1"/>
  <c r="IT101" i="1"/>
  <c r="IT100" i="1"/>
  <c r="IT99" i="1"/>
  <c r="IT98" i="1"/>
  <c r="IT97" i="1"/>
  <c r="IT95" i="1"/>
  <c r="IT94" i="1"/>
  <c r="IT88" i="1"/>
  <c r="IT86" i="1"/>
  <c r="IT83" i="1"/>
  <c r="IT82" i="1"/>
  <c r="IT81" i="1"/>
  <c r="IT80" i="1"/>
  <c r="IT79" i="1"/>
  <c r="IT74" i="1"/>
  <c r="IT73" i="1"/>
  <c r="IT72" i="1"/>
  <c r="IT71" i="1"/>
  <c r="IT70" i="1"/>
  <c r="IT69" i="1"/>
  <c r="IT68" i="1"/>
  <c r="IT67" i="1"/>
  <c r="IT66" i="1"/>
  <c r="IT65" i="1"/>
  <c r="IT64" i="1"/>
  <c r="IT63" i="1"/>
  <c r="IT62" i="1"/>
  <c r="IT58" i="1"/>
  <c r="IT57" i="1"/>
  <c r="IT56" i="1"/>
  <c r="IT55" i="1"/>
  <c r="IT54" i="1"/>
  <c r="IT53" i="1"/>
  <c r="IT52" i="1"/>
  <c r="IT50" i="1"/>
  <c r="IT49" i="1"/>
  <c r="IT48" i="1"/>
  <c r="IT47" i="1"/>
  <c r="IT46" i="1"/>
  <c r="IT45" i="1"/>
  <c r="IT43" i="1"/>
  <c r="IT42" i="1"/>
  <c r="IT41" i="1"/>
  <c r="IT39" i="1"/>
  <c r="IT38" i="1"/>
  <c r="IT37" i="1"/>
  <c r="IT36" i="1"/>
  <c r="IT35" i="1"/>
  <c r="IT32" i="1"/>
  <c r="IT31" i="1"/>
  <c r="IT29" i="1"/>
  <c r="IT27" i="1"/>
  <c r="IT26" i="1"/>
  <c r="IT23" i="1"/>
  <c r="IT22" i="1"/>
  <c r="IT21" i="1"/>
  <c r="IT20" i="1"/>
  <c r="IT19" i="1"/>
  <c r="IT18" i="1"/>
  <c r="IT16" i="1"/>
  <c r="IT15" i="1"/>
  <c r="IT14" i="1"/>
  <c r="IT12" i="1"/>
  <c r="IT11" i="1"/>
  <c r="IT10" i="1"/>
  <c r="IT9" i="1"/>
  <c r="IT8" i="1"/>
  <c r="IT7" i="1"/>
  <c r="IT6" i="1"/>
  <c r="IT5" i="1"/>
  <c r="IT4" i="1"/>
  <c r="IT3" i="1"/>
  <c r="IT2" i="1"/>
  <c r="FQ60" i="1" l="1"/>
  <c r="FQ34" i="1"/>
  <c r="FQ33" i="1"/>
  <c r="FM120" i="1" l="1"/>
  <c r="FM115" i="1"/>
  <c r="FM114" i="1"/>
  <c r="FM113" i="1"/>
  <c r="FM111" i="1"/>
  <c r="FM110" i="1"/>
  <c r="FM109" i="1"/>
  <c r="FM102" i="1"/>
  <c r="FM101" i="1"/>
  <c r="FM100" i="1"/>
  <c r="FM99" i="1"/>
  <c r="FM98" i="1"/>
  <c r="FM97" i="1"/>
  <c r="FM95" i="1"/>
  <c r="FM94" i="1"/>
  <c r="FM88" i="1"/>
  <c r="FM86" i="1"/>
  <c r="FM83" i="1"/>
  <c r="FM82" i="1"/>
  <c r="FM81" i="1"/>
  <c r="FM80" i="1"/>
  <c r="FM79" i="1"/>
  <c r="FM74" i="1"/>
  <c r="FM73" i="1"/>
  <c r="FM72" i="1"/>
  <c r="FM71" i="1"/>
  <c r="FM70" i="1"/>
  <c r="FM69" i="1"/>
  <c r="FM68" i="1"/>
  <c r="FM67" i="1"/>
  <c r="FM66" i="1"/>
  <c r="FM65" i="1"/>
  <c r="FM64" i="1"/>
  <c r="FM63" i="1"/>
  <c r="FM62" i="1"/>
  <c r="FM58" i="1"/>
  <c r="FM57" i="1"/>
  <c r="FM56" i="1"/>
  <c r="FM55" i="1"/>
  <c r="FM54" i="1"/>
  <c r="FM53" i="1"/>
  <c r="FM52" i="1"/>
  <c r="FM50" i="1"/>
  <c r="FM49" i="1"/>
  <c r="FM48" i="1"/>
  <c r="FM47" i="1"/>
  <c r="FM46" i="1"/>
  <c r="FM45" i="1"/>
  <c r="FM43" i="1"/>
  <c r="FM42" i="1"/>
  <c r="FM41" i="1"/>
  <c r="FM39" i="1"/>
  <c r="FM38" i="1"/>
  <c r="FM37" i="1"/>
  <c r="FM36" i="1"/>
  <c r="FM35" i="1"/>
  <c r="FM32" i="1"/>
  <c r="FM31" i="1"/>
  <c r="FM29" i="1"/>
  <c r="FM27" i="1"/>
  <c r="FM26" i="1"/>
  <c r="FM23" i="1"/>
  <c r="FM22" i="1"/>
  <c r="FM21" i="1"/>
  <c r="FM20" i="1"/>
  <c r="FM19" i="1"/>
  <c r="FM18" i="1"/>
  <c r="FM16" i="1"/>
  <c r="FM15" i="1"/>
  <c r="FM14" i="1"/>
  <c r="FM12" i="1"/>
  <c r="FM11" i="1"/>
  <c r="FM10" i="1"/>
  <c r="FM9" i="1"/>
  <c r="FM8" i="1"/>
  <c r="FM7" i="1"/>
  <c r="FM6" i="1"/>
  <c r="FM5" i="1"/>
  <c r="FM4" i="1"/>
  <c r="FM3" i="1"/>
  <c r="FM2" i="1" l="1"/>
  <c r="IQ120" i="1"/>
  <c r="IP120" i="1"/>
  <c r="LO120" i="1" s="1"/>
  <c r="IQ115" i="1"/>
  <c r="IP115" i="1"/>
  <c r="LO115" i="1" s="1"/>
  <c r="IQ114" i="1"/>
  <c r="IP114" i="1"/>
  <c r="LO114" i="1" s="1"/>
  <c r="IQ113" i="1"/>
  <c r="IP113" i="1"/>
  <c r="LO113" i="1" s="1"/>
  <c r="IQ111" i="1"/>
  <c r="IP111" i="1"/>
  <c r="LO111" i="1" s="1"/>
  <c r="IQ110" i="1"/>
  <c r="IP110" i="1"/>
  <c r="LO110" i="1" s="1"/>
  <c r="IQ109" i="1"/>
  <c r="IP109" i="1"/>
  <c r="LO109" i="1" s="1"/>
  <c r="IQ102" i="1"/>
  <c r="IP102" i="1"/>
  <c r="LO102" i="1" s="1"/>
  <c r="IQ101" i="1"/>
  <c r="IP101" i="1"/>
  <c r="LO101" i="1" s="1"/>
  <c r="IQ100" i="1"/>
  <c r="IP100" i="1"/>
  <c r="LO100" i="1" s="1"/>
  <c r="IQ99" i="1"/>
  <c r="IP99" i="1"/>
  <c r="LO99" i="1" s="1"/>
  <c r="IQ98" i="1"/>
  <c r="IP98" i="1"/>
  <c r="LO98" i="1" s="1"/>
  <c r="IQ97" i="1"/>
  <c r="IP97" i="1"/>
  <c r="LO97" i="1" s="1"/>
  <c r="IQ95" i="1"/>
  <c r="IP95" i="1"/>
  <c r="LO95" i="1" s="1"/>
  <c r="IQ88" i="1"/>
  <c r="IP88" i="1"/>
  <c r="LO88" i="1" s="1"/>
  <c r="IQ86" i="1"/>
  <c r="IP86" i="1"/>
  <c r="LO86" i="1" s="1"/>
  <c r="IQ83" i="1"/>
  <c r="IP83" i="1"/>
  <c r="LO83" i="1" s="1"/>
  <c r="IQ82" i="1"/>
  <c r="IP82" i="1"/>
  <c r="IQ81" i="1"/>
  <c r="IP81" i="1"/>
  <c r="LO81" i="1" s="1"/>
  <c r="IQ80" i="1"/>
  <c r="IP80" i="1"/>
  <c r="LO80" i="1" s="1"/>
  <c r="IQ79" i="1"/>
  <c r="IP79" i="1"/>
  <c r="LO79" i="1" s="1"/>
  <c r="IQ74" i="1"/>
  <c r="IP74" i="1"/>
  <c r="LO74" i="1" s="1"/>
  <c r="IQ73" i="1"/>
  <c r="IP73" i="1"/>
  <c r="LO73" i="1" s="1"/>
  <c r="IQ72" i="1"/>
  <c r="IP72" i="1"/>
  <c r="LO72" i="1" s="1"/>
  <c r="IQ71" i="1"/>
  <c r="IP71" i="1"/>
  <c r="LO71" i="1" s="1"/>
  <c r="IQ70" i="1"/>
  <c r="IP70" i="1"/>
  <c r="LO70" i="1" s="1"/>
  <c r="IQ69" i="1"/>
  <c r="IP69" i="1"/>
  <c r="LO69" i="1" s="1"/>
  <c r="IQ68" i="1"/>
  <c r="IP68" i="1"/>
  <c r="LO68" i="1" s="1"/>
  <c r="IQ67" i="1"/>
  <c r="IP67" i="1"/>
  <c r="LO67" i="1" s="1"/>
  <c r="IQ66" i="1"/>
  <c r="IP66" i="1"/>
  <c r="LO66" i="1" s="1"/>
  <c r="IQ65" i="1"/>
  <c r="IP65" i="1"/>
  <c r="LO65" i="1" s="1"/>
  <c r="IQ64" i="1"/>
  <c r="IP64" i="1"/>
  <c r="LO64" i="1" s="1"/>
  <c r="IQ63" i="1"/>
  <c r="IP63" i="1"/>
  <c r="LO63" i="1" s="1"/>
  <c r="IQ62" i="1"/>
  <c r="IP62" i="1"/>
  <c r="LO62" i="1" s="1"/>
  <c r="IQ58" i="1"/>
  <c r="IP58" i="1"/>
  <c r="LO58" i="1" s="1"/>
  <c r="IQ57" i="1"/>
  <c r="IP57" i="1"/>
  <c r="LO57" i="1" s="1"/>
  <c r="IQ56" i="1"/>
  <c r="IP56" i="1"/>
  <c r="LO56" i="1" s="1"/>
  <c r="IQ55" i="1"/>
  <c r="IP55" i="1"/>
  <c r="LO55" i="1" s="1"/>
  <c r="IQ54" i="1"/>
  <c r="IP54" i="1"/>
  <c r="LO54" i="1" s="1"/>
  <c r="IQ53" i="1"/>
  <c r="IP53" i="1"/>
  <c r="LO53" i="1" s="1"/>
  <c r="IQ52" i="1"/>
  <c r="IP52" i="1"/>
  <c r="LO52" i="1" s="1"/>
  <c r="IQ50" i="1"/>
  <c r="IP50" i="1"/>
  <c r="LO50" i="1" s="1"/>
  <c r="IQ49" i="1"/>
  <c r="IP49" i="1"/>
  <c r="LO49" i="1" s="1"/>
  <c r="IQ48" i="1"/>
  <c r="IP48" i="1"/>
  <c r="LO48" i="1" s="1"/>
  <c r="IQ47" i="1"/>
  <c r="IP47" i="1"/>
  <c r="LO47" i="1" s="1"/>
  <c r="IQ46" i="1"/>
  <c r="IP46" i="1"/>
  <c r="LO46" i="1" s="1"/>
  <c r="IQ45" i="1"/>
  <c r="IP45" i="1"/>
  <c r="LO45" i="1" s="1"/>
  <c r="IQ43" i="1"/>
  <c r="IP43" i="1"/>
  <c r="LO43" i="1" s="1"/>
  <c r="IQ42" i="1"/>
  <c r="IP42" i="1"/>
  <c r="LO42" i="1" s="1"/>
  <c r="IQ41" i="1"/>
  <c r="IP41" i="1"/>
  <c r="LO41" i="1" s="1"/>
  <c r="IQ39" i="1"/>
  <c r="IP39" i="1"/>
  <c r="LO39" i="1" s="1"/>
  <c r="IQ38" i="1"/>
  <c r="IP38" i="1"/>
  <c r="LO38" i="1" s="1"/>
  <c r="IQ37" i="1"/>
  <c r="IP37" i="1"/>
  <c r="LO37" i="1" s="1"/>
  <c r="IQ36" i="1"/>
  <c r="IP36" i="1"/>
  <c r="LO36" i="1" s="1"/>
  <c r="IQ35" i="1"/>
  <c r="IP35" i="1"/>
  <c r="LO35" i="1" s="1"/>
  <c r="IQ32" i="1"/>
  <c r="IP32" i="1"/>
  <c r="LO32" i="1" s="1"/>
  <c r="IQ31" i="1"/>
  <c r="IP31" i="1"/>
  <c r="LO31" i="1" s="1"/>
  <c r="IQ29" i="1"/>
  <c r="IP29" i="1"/>
  <c r="LO29" i="1" s="1"/>
  <c r="IQ27" i="1"/>
  <c r="IP27" i="1"/>
  <c r="LO27" i="1" s="1"/>
  <c r="IQ26" i="1"/>
  <c r="IP26" i="1"/>
  <c r="LO26" i="1" s="1"/>
  <c r="IQ23" i="1"/>
  <c r="IP23" i="1"/>
  <c r="LO23" i="1" s="1"/>
  <c r="IQ22" i="1"/>
  <c r="IP22" i="1"/>
  <c r="LO22" i="1" s="1"/>
  <c r="IQ21" i="1"/>
  <c r="IP21" i="1"/>
  <c r="LO21" i="1" s="1"/>
  <c r="IQ20" i="1"/>
  <c r="IP20" i="1"/>
  <c r="LO20" i="1" s="1"/>
  <c r="IQ19" i="1"/>
  <c r="IP19" i="1"/>
  <c r="LO19" i="1" s="1"/>
  <c r="IQ18" i="1"/>
  <c r="IP18" i="1"/>
  <c r="LO18" i="1" s="1"/>
  <c r="IQ16" i="1"/>
  <c r="IP16" i="1"/>
  <c r="LO16" i="1" s="1"/>
  <c r="IQ15" i="1"/>
  <c r="IP15" i="1"/>
  <c r="LO15" i="1" s="1"/>
  <c r="IQ14" i="1"/>
  <c r="IP14" i="1"/>
  <c r="LO14" i="1" s="1"/>
  <c r="IQ12" i="1"/>
  <c r="IP12" i="1"/>
  <c r="LO12" i="1" s="1"/>
  <c r="IQ11" i="1"/>
  <c r="IP11" i="1"/>
  <c r="LO11" i="1" s="1"/>
  <c r="IQ10" i="1"/>
  <c r="IP10" i="1"/>
  <c r="LO10" i="1" s="1"/>
  <c r="IQ9" i="1"/>
  <c r="IP9" i="1"/>
  <c r="LO9" i="1" s="1"/>
  <c r="IQ8" i="1"/>
  <c r="IP8" i="1"/>
  <c r="LO8" i="1" s="1"/>
  <c r="IQ7" i="1"/>
  <c r="IP7" i="1"/>
  <c r="LO7" i="1" s="1"/>
  <c r="IQ6" i="1"/>
  <c r="IP6" i="1"/>
  <c r="LO6" i="1" s="1"/>
  <c r="IQ5" i="1"/>
  <c r="IP5" i="1"/>
  <c r="LO5" i="1" s="1"/>
  <c r="IQ4" i="1"/>
  <c r="IP4" i="1"/>
  <c r="LO4" i="1" s="1"/>
  <c r="IQ3" i="1"/>
  <c r="IP3" i="1"/>
  <c r="LO3" i="1" s="1"/>
  <c r="IQ2" i="1"/>
  <c r="IP2" i="1"/>
  <c r="LO2" i="1" s="1"/>
  <c r="GI2" i="1"/>
  <c r="GY2" i="1"/>
  <c r="HB2" i="1"/>
  <c r="HH2" i="1"/>
  <c r="HX2" i="1" s="1"/>
  <c r="HJ2" i="1"/>
  <c r="LO82" i="1" l="1"/>
  <c r="LC2" i="1"/>
  <c r="GJ2" i="1"/>
  <c r="GI120" i="1"/>
  <c r="GJ120" i="1" s="1"/>
  <c r="GI115" i="1"/>
  <c r="GJ115" i="1" s="1"/>
  <c r="GI114" i="1"/>
  <c r="GJ114" i="1" s="1"/>
  <c r="GI113" i="1"/>
  <c r="GJ113" i="1" s="1"/>
  <c r="GI111" i="1"/>
  <c r="GJ111" i="1" s="1"/>
  <c r="GI110" i="1"/>
  <c r="GJ110" i="1" s="1"/>
  <c r="GI109" i="1"/>
  <c r="GJ109" i="1" s="1"/>
  <c r="GI102" i="1"/>
  <c r="GJ102" i="1" s="1"/>
  <c r="GI101" i="1"/>
  <c r="GJ101" i="1" s="1"/>
  <c r="GI100" i="1"/>
  <c r="GJ100" i="1" s="1"/>
  <c r="GI99" i="1"/>
  <c r="GJ99" i="1" s="1"/>
  <c r="GI98" i="1"/>
  <c r="GJ98" i="1" s="1"/>
  <c r="GI97" i="1"/>
  <c r="GJ97" i="1" s="1"/>
  <c r="GI95" i="1"/>
  <c r="GJ95" i="1" s="1"/>
  <c r="GI94" i="1"/>
  <c r="GJ94" i="1" s="1"/>
  <c r="GI88" i="1"/>
  <c r="GJ88" i="1" s="1"/>
  <c r="GI86" i="1"/>
  <c r="GJ86" i="1" s="1"/>
  <c r="GI83" i="1"/>
  <c r="GJ83" i="1" s="1"/>
  <c r="GI82" i="1"/>
  <c r="GJ82" i="1" s="1"/>
  <c r="GI81" i="1"/>
  <c r="GJ81" i="1" s="1"/>
  <c r="GI80" i="1"/>
  <c r="GJ80" i="1" s="1"/>
  <c r="GI79" i="1"/>
  <c r="GJ79" i="1" s="1"/>
  <c r="GI74" i="1"/>
  <c r="GJ74" i="1" s="1"/>
  <c r="GI73" i="1"/>
  <c r="GJ73" i="1" s="1"/>
  <c r="GI72" i="1"/>
  <c r="GJ72" i="1" s="1"/>
  <c r="GI71" i="1"/>
  <c r="GJ71" i="1" s="1"/>
  <c r="GI70" i="1"/>
  <c r="GJ70" i="1" s="1"/>
  <c r="GI69" i="1"/>
  <c r="GJ69" i="1" s="1"/>
  <c r="GI68" i="1"/>
  <c r="GJ68" i="1" s="1"/>
  <c r="GI67" i="1"/>
  <c r="GJ67" i="1" s="1"/>
  <c r="GI66" i="1"/>
  <c r="GJ66" i="1" s="1"/>
  <c r="GI65" i="1"/>
  <c r="GJ65" i="1" s="1"/>
  <c r="GI64" i="1"/>
  <c r="GJ64" i="1" s="1"/>
  <c r="GI63" i="1"/>
  <c r="GJ63" i="1" s="1"/>
  <c r="GI62" i="1"/>
  <c r="GJ62" i="1" s="1"/>
  <c r="GI58" i="1"/>
  <c r="GJ58" i="1" s="1"/>
  <c r="GI57" i="1"/>
  <c r="GJ57" i="1" s="1"/>
  <c r="GI56" i="1"/>
  <c r="GJ56" i="1" s="1"/>
  <c r="GI55" i="1"/>
  <c r="GJ55" i="1" s="1"/>
  <c r="GI54" i="1"/>
  <c r="GJ54" i="1" s="1"/>
  <c r="GI53" i="1"/>
  <c r="GJ53" i="1" s="1"/>
  <c r="GI52" i="1"/>
  <c r="GJ52" i="1" s="1"/>
  <c r="GI50" i="1"/>
  <c r="GJ50" i="1" s="1"/>
  <c r="GI49" i="1"/>
  <c r="GJ49" i="1" s="1"/>
  <c r="GI48" i="1"/>
  <c r="GJ48" i="1" s="1"/>
  <c r="GI47" i="1"/>
  <c r="GJ47" i="1" s="1"/>
  <c r="GI46" i="1"/>
  <c r="GJ46" i="1" s="1"/>
  <c r="GI45" i="1"/>
  <c r="GJ45" i="1" s="1"/>
  <c r="GI43" i="1"/>
  <c r="GJ43" i="1" s="1"/>
  <c r="GI42" i="1"/>
  <c r="GJ42" i="1" s="1"/>
  <c r="GI41" i="1"/>
  <c r="GJ41" i="1" s="1"/>
  <c r="GI39" i="1"/>
  <c r="GJ39" i="1" s="1"/>
  <c r="GI38" i="1"/>
  <c r="GJ38" i="1" s="1"/>
  <c r="GI37" i="1"/>
  <c r="GJ37" i="1" s="1"/>
  <c r="GI36" i="1"/>
  <c r="GJ36" i="1" s="1"/>
  <c r="GI35" i="1"/>
  <c r="GJ35" i="1" s="1"/>
  <c r="GI32" i="1"/>
  <c r="GJ32" i="1" s="1"/>
  <c r="GI31" i="1"/>
  <c r="GJ31" i="1" s="1"/>
  <c r="GI29" i="1"/>
  <c r="GJ29" i="1" s="1"/>
  <c r="GI27" i="1"/>
  <c r="GJ27" i="1" s="1"/>
  <c r="GI26" i="1"/>
  <c r="GJ26" i="1" s="1"/>
  <c r="GI23" i="1"/>
  <c r="GJ23" i="1" s="1"/>
  <c r="GI22" i="1"/>
  <c r="GJ22" i="1" s="1"/>
  <c r="GI21" i="1"/>
  <c r="GJ21" i="1" s="1"/>
  <c r="GI20" i="1"/>
  <c r="GJ20" i="1" s="1"/>
  <c r="GI19" i="1"/>
  <c r="GJ19" i="1" s="1"/>
  <c r="GI18" i="1"/>
  <c r="GJ18" i="1" s="1"/>
  <c r="GI16" i="1"/>
  <c r="GJ16" i="1" s="1"/>
  <c r="GI15" i="1"/>
  <c r="GJ15" i="1" s="1"/>
  <c r="GI14" i="1"/>
  <c r="GJ14" i="1" s="1"/>
  <c r="GI12" i="1"/>
  <c r="GJ12" i="1" s="1"/>
  <c r="GI11" i="1"/>
  <c r="GJ11" i="1" s="1"/>
  <c r="GI10" i="1"/>
  <c r="GJ10" i="1" s="1"/>
  <c r="GI9" i="1"/>
  <c r="GJ9" i="1" s="1"/>
  <c r="GI8" i="1"/>
  <c r="GJ8" i="1" s="1"/>
  <c r="GI7" i="1"/>
  <c r="GJ7" i="1" s="1"/>
  <c r="GI6" i="1"/>
  <c r="GJ6" i="1" s="1"/>
  <c r="GI5" i="1"/>
  <c r="GJ5" i="1" s="1"/>
  <c r="GI3" i="1"/>
  <c r="GJ3" i="1" s="1"/>
  <c r="HB120" i="1"/>
  <c r="GY120" i="1"/>
  <c r="LC120" i="1" s="1"/>
  <c r="HB116" i="1"/>
  <c r="GY116" i="1"/>
  <c r="LC116" i="1" s="1"/>
  <c r="HB115" i="1"/>
  <c r="GY115" i="1"/>
  <c r="LC115" i="1" s="1"/>
  <c r="HB114" i="1"/>
  <c r="GY114" i="1"/>
  <c r="LC114" i="1" s="1"/>
  <c r="HB113" i="1"/>
  <c r="GY113" i="1"/>
  <c r="LC113" i="1" s="1"/>
  <c r="HB111" i="1"/>
  <c r="GY111" i="1"/>
  <c r="LC111" i="1" s="1"/>
  <c r="HB110" i="1"/>
  <c r="GY110" i="1"/>
  <c r="LC110" i="1" s="1"/>
  <c r="HB109" i="1"/>
  <c r="GY109" i="1"/>
  <c r="LC109" i="1" s="1"/>
  <c r="HB105" i="1"/>
  <c r="GY105" i="1"/>
  <c r="LC105" i="1" s="1"/>
  <c r="HB103" i="1"/>
  <c r="GY103" i="1"/>
  <c r="LC103" i="1" s="1"/>
  <c r="HB102" i="1"/>
  <c r="GY102" i="1"/>
  <c r="LC102" i="1" s="1"/>
  <c r="HB101" i="1"/>
  <c r="GY101" i="1"/>
  <c r="LC101" i="1" s="1"/>
  <c r="HB100" i="1"/>
  <c r="GY100" i="1"/>
  <c r="LC100" i="1" s="1"/>
  <c r="HB99" i="1"/>
  <c r="GY99" i="1"/>
  <c r="LC99" i="1" s="1"/>
  <c r="HB98" i="1"/>
  <c r="GY98" i="1"/>
  <c r="LC98" i="1" s="1"/>
  <c r="HB97" i="1"/>
  <c r="GY97" i="1"/>
  <c r="LC97" i="1" s="1"/>
  <c r="HB95" i="1"/>
  <c r="GY95" i="1"/>
  <c r="LC95" i="1" s="1"/>
  <c r="HB94" i="1"/>
  <c r="GY94" i="1"/>
  <c r="LC94" i="1" s="1"/>
  <c r="HB90" i="1"/>
  <c r="GY90" i="1"/>
  <c r="LC90" i="1" s="1"/>
  <c r="HB89" i="1"/>
  <c r="GY89" i="1"/>
  <c r="LC89" i="1" s="1"/>
  <c r="HB88" i="1"/>
  <c r="GY88" i="1"/>
  <c r="LC88" i="1" s="1"/>
  <c r="HB86" i="1"/>
  <c r="GY86" i="1"/>
  <c r="LC86" i="1" s="1"/>
  <c r="HB83" i="1"/>
  <c r="GY83" i="1"/>
  <c r="LC83" i="1" s="1"/>
  <c r="HB82" i="1"/>
  <c r="GY82" i="1"/>
  <c r="LC82" i="1" s="1"/>
  <c r="HB81" i="1"/>
  <c r="GY81" i="1"/>
  <c r="LC81" i="1" s="1"/>
  <c r="HB80" i="1"/>
  <c r="GY80" i="1"/>
  <c r="LC80" i="1" s="1"/>
  <c r="HB79" i="1"/>
  <c r="GY79" i="1"/>
  <c r="LC79" i="1" s="1"/>
  <c r="HB76" i="1"/>
  <c r="GY76" i="1"/>
  <c r="LC76" i="1" s="1"/>
  <c r="HB74" i="1"/>
  <c r="GY74" i="1"/>
  <c r="LC74" i="1" s="1"/>
  <c r="HB73" i="1"/>
  <c r="GY73" i="1"/>
  <c r="LC73" i="1" s="1"/>
  <c r="HB72" i="1"/>
  <c r="GY72" i="1"/>
  <c r="LC72" i="1" s="1"/>
  <c r="HB71" i="1"/>
  <c r="GY71" i="1"/>
  <c r="LC71" i="1" s="1"/>
  <c r="HB70" i="1"/>
  <c r="GY70" i="1"/>
  <c r="LC70" i="1" s="1"/>
  <c r="HB69" i="1"/>
  <c r="GY69" i="1"/>
  <c r="LC69" i="1" s="1"/>
  <c r="HB68" i="1"/>
  <c r="GY68" i="1"/>
  <c r="LC68" i="1" s="1"/>
  <c r="HB67" i="1"/>
  <c r="GY67" i="1"/>
  <c r="LC67" i="1" s="1"/>
  <c r="HB66" i="1"/>
  <c r="GY66" i="1"/>
  <c r="LC66" i="1" s="1"/>
  <c r="HB65" i="1"/>
  <c r="GY65" i="1"/>
  <c r="LC65" i="1" s="1"/>
  <c r="HB64" i="1"/>
  <c r="GY64" i="1"/>
  <c r="LC64" i="1" s="1"/>
  <c r="HB63" i="1"/>
  <c r="GY63" i="1"/>
  <c r="LC63" i="1" s="1"/>
  <c r="HB62" i="1"/>
  <c r="GY62" i="1"/>
  <c r="LC62" i="1" s="1"/>
  <c r="HB60" i="1"/>
  <c r="GY60" i="1"/>
  <c r="LC60" i="1" s="1"/>
  <c r="HB58" i="1"/>
  <c r="GY58" i="1"/>
  <c r="LC58" i="1" s="1"/>
  <c r="HB57" i="1"/>
  <c r="GY57" i="1"/>
  <c r="LC57" i="1" s="1"/>
  <c r="HB56" i="1"/>
  <c r="GY56" i="1"/>
  <c r="LC56" i="1" s="1"/>
  <c r="HB55" i="1"/>
  <c r="GY55" i="1"/>
  <c r="LC55" i="1" s="1"/>
  <c r="HB54" i="1"/>
  <c r="GY54" i="1"/>
  <c r="LC54" i="1" s="1"/>
  <c r="HB53" i="1"/>
  <c r="GY53" i="1"/>
  <c r="LC53" i="1" s="1"/>
  <c r="HB52" i="1"/>
  <c r="GY52" i="1"/>
  <c r="LC52" i="1" s="1"/>
  <c r="HB50" i="1"/>
  <c r="GY50" i="1"/>
  <c r="LC50" i="1" s="1"/>
  <c r="HB49" i="1"/>
  <c r="GY49" i="1"/>
  <c r="HB48" i="1"/>
  <c r="GY48" i="1"/>
  <c r="LC48" i="1" s="1"/>
  <c r="HB47" i="1"/>
  <c r="GY47" i="1"/>
  <c r="LC47" i="1" s="1"/>
  <c r="HB46" i="1"/>
  <c r="GY46" i="1"/>
  <c r="LC46" i="1" s="1"/>
  <c r="HB45" i="1"/>
  <c r="GY45" i="1"/>
  <c r="LC45" i="1" s="1"/>
  <c r="HB43" i="1"/>
  <c r="GY43" i="1"/>
  <c r="LC43" i="1" s="1"/>
  <c r="HB42" i="1"/>
  <c r="GY42" i="1"/>
  <c r="LC42" i="1" s="1"/>
  <c r="HB41" i="1"/>
  <c r="GY41" i="1"/>
  <c r="LC41" i="1" s="1"/>
  <c r="HB39" i="1"/>
  <c r="GY39" i="1"/>
  <c r="LC39" i="1" s="1"/>
  <c r="HB38" i="1"/>
  <c r="GY38" i="1"/>
  <c r="LC38" i="1" s="1"/>
  <c r="HB37" i="1"/>
  <c r="GY37" i="1"/>
  <c r="LC37" i="1" s="1"/>
  <c r="HB36" i="1"/>
  <c r="GY36" i="1"/>
  <c r="LC36" i="1" s="1"/>
  <c r="HB35" i="1"/>
  <c r="GY35" i="1"/>
  <c r="LC35" i="1" s="1"/>
  <c r="HB34" i="1"/>
  <c r="GY34" i="1"/>
  <c r="LC34" i="1" s="1"/>
  <c r="HB33" i="1"/>
  <c r="GY33" i="1"/>
  <c r="LC33" i="1" s="1"/>
  <c r="HB32" i="1"/>
  <c r="GY32" i="1"/>
  <c r="LC32" i="1" s="1"/>
  <c r="HB31" i="1"/>
  <c r="GY31" i="1"/>
  <c r="LC31" i="1" s="1"/>
  <c r="HB29" i="1"/>
  <c r="GY29" i="1"/>
  <c r="LC29" i="1" s="1"/>
  <c r="HB27" i="1"/>
  <c r="GY27" i="1"/>
  <c r="LC27" i="1" s="1"/>
  <c r="HB26" i="1"/>
  <c r="GY26" i="1"/>
  <c r="LC26" i="1" s="1"/>
  <c r="HB23" i="1"/>
  <c r="GY23" i="1"/>
  <c r="LC23" i="1" s="1"/>
  <c r="HB22" i="1"/>
  <c r="GY22" i="1"/>
  <c r="LC22" i="1" s="1"/>
  <c r="HB21" i="1"/>
  <c r="GY21" i="1"/>
  <c r="LC21" i="1" s="1"/>
  <c r="HB20" i="1"/>
  <c r="GY20" i="1"/>
  <c r="LC20" i="1" s="1"/>
  <c r="HB19" i="1"/>
  <c r="GY19" i="1"/>
  <c r="LC19" i="1" s="1"/>
  <c r="HB18" i="1"/>
  <c r="GY18" i="1"/>
  <c r="LC18" i="1" s="1"/>
  <c r="HB16" i="1"/>
  <c r="GY16" i="1"/>
  <c r="LC16" i="1" s="1"/>
  <c r="HB15" i="1"/>
  <c r="GY15" i="1"/>
  <c r="LC15" i="1" s="1"/>
  <c r="HB14" i="1"/>
  <c r="GY14" i="1"/>
  <c r="LC14" i="1" s="1"/>
  <c r="HB12" i="1"/>
  <c r="GY12" i="1"/>
  <c r="LC12" i="1" s="1"/>
  <c r="HB11" i="1"/>
  <c r="GY11" i="1"/>
  <c r="LC11" i="1" s="1"/>
  <c r="HB10" i="1"/>
  <c r="GY10" i="1"/>
  <c r="LC10" i="1" s="1"/>
  <c r="HB9" i="1"/>
  <c r="GY9" i="1"/>
  <c r="LC9" i="1" s="1"/>
  <c r="HB8" i="1"/>
  <c r="GY8" i="1"/>
  <c r="LC8" i="1" s="1"/>
  <c r="HB7" i="1"/>
  <c r="GY7" i="1"/>
  <c r="LC7" i="1" s="1"/>
  <c r="HB6" i="1"/>
  <c r="GY6" i="1"/>
  <c r="LC6" i="1" s="1"/>
  <c r="HB5" i="1"/>
  <c r="GY5" i="1"/>
  <c r="LC5" i="1" s="1"/>
  <c r="HB4" i="1"/>
  <c r="GY4" i="1"/>
  <c r="LC4" i="1" s="1"/>
  <c r="HB3" i="1"/>
  <c r="GY3" i="1"/>
  <c r="LC3" i="1" s="1"/>
  <c r="HJ120" i="1"/>
  <c r="HH120" i="1"/>
  <c r="HX120" i="1" s="1"/>
  <c r="HJ115" i="1"/>
  <c r="HH115" i="1"/>
  <c r="HX115" i="1" s="1"/>
  <c r="HJ114" i="1"/>
  <c r="HH114" i="1"/>
  <c r="HX114" i="1" s="1"/>
  <c r="HJ113" i="1"/>
  <c r="HH113" i="1"/>
  <c r="HX113" i="1" s="1"/>
  <c r="HJ111" i="1"/>
  <c r="HH111" i="1"/>
  <c r="HX111" i="1" s="1"/>
  <c r="HJ110" i="1"/>
  <c r="HH110" i="1"/>
  <c r="HX110" i="1" s="1"/>
  <c r="HJ109" i="1"/>
  <c r="HH109" i="1"/>
  <c r="HX109" i="1" s="1"/>
  <c r="HJ102" i="1"/>
  <c r="HH102" i="1"/>
  <c r="HX102" i="1" s="1"/>
  <c r="HJ101" i="1"/>
  <c r="HH101" i="1"/>
  <c r="HX101" i="1" s="1"/>
  <c r="HJ100" i="1"/>
  <c r="HH100" i="1"/>
  <c r="HX100" i="1" s="1"/>
  <c r="HJ99" i="1"/>
  <c r="HH99" i="1"/>
  <c r="HX99" i="1" s="1"/>
  <c r="HJ98" i="1"/>
  <c r="HH98" i="1"/>
  <c r="HX98" i="1" s="1"/>
  <c r="HJ97" i="1"/>
  <c r="HH97" i="1"/>
  <c r="HX97" i="1" s="1"/>
  <c r="HJ95" i="1"/>
  <c r="HH95" i="1"/>
  <c r="HX95" i="1" s="1"/>
  <c r="HJ88" i="1"/>
  <c r="HH88" i="1"/>
  <c r="HX88" i="1" s="1"/>
  <c r="HJ86" i="1"/>
  <c r="HH86" i="1"/>
  <c r="HX86" i="1" s="1"/>
  <c r="HJ83" i="1"/>
  <c r="HH83" i="1"/>
  <c r="HX83" i="1" s="1"/>
  <c r="HJ82" i="1"/>
  <c r="HH82" i="1"/>
  <c r="HX82" i="1" s="1"/>
  <c r="HJ81" i="1"/>
  <c r="HH81" i="1"/>
  <c r="HX81" i="1" s="1"/>
  <c r="HJ80" i="1"/>
  <c r="HH80" i="1"/>
  <c r="HX80" i="1" s="1"/>
  <c r="HJ79" i="1"/>
  <c r="HH79" i="1"/>
  <c r="HX79" i="1" s="1"/>
  <c r="HJ74" i="1"/>
  <c r="HH74" i="1"/>
  <c r="HX74" i="1" s="1"/>
  <c r="HJ73" i="1"/>
  <c r="HH73" i="1"/>
  <c r="HX73" i="1" s="1"/>
  <c r="HJ72" i="1"/>
  <c r="HH72" i="1"/>
  <c r="HX72" i="1" s="1"/>
  <c r="HJ71" i="1"/>
  <c r="HH71" i="1"/>
  <c r="HX71" i="1" s="1"/>
  <c r="HJ70" i="1"/>
  <c r="HH70" i="1"/>
  <c r="HX70" i="1" s="1"/>
  <c r="HJ69" i="1"/>
  <c r="HH69" i="1"/>
  <c r="HX69" i="1" s="1"/>
  <c r="HJ68" i="1"/>
  <c r="HH68" i="1"/>
  <c r="HX68" i="1" s="1"/>
  <c r="HJ67" i="1"/>
  <c r="HH67" i="1"/>
  <c r="HX67" i="1" s="1"/>
  <c r="HJ66" i="1"/>
  <c r="HH66" i="1"/>
  <c r="HX66" i="1" s="1"/>
  <c r="HJ65" i="1"/>
  <c r="HH65" i="1"/>
  <c r="HX65" i="1" s="1"/>
  <c r="HJ64" i="1"/>
  <c r="HH64" i="1"/>
  <c r="HX64" i="1" s="1"/>
  <c r="HJ63" i="1"/>
  <c r="HH63" i="1"/>
  <c r="HX63" i="1" s="1"/>
  <c r="HJ62" i="1"/>
  <c r="HH62" i="1"/>
  <c r="HX62" i="1" s="1"/>
  <c r="HJ60" i="1"/>
  <c r="HH60" i="1"/>
  <c r="HX60" i="1" s="1"/>
  <c r="HJ58" i="1"/>
  <c r="HH58" i="1"/>
  <c r="HX58" i="1" s="1"/>
  <c r="HJ57" i="1"/>
  <c r="HH57" i="1"/>
  <c r="HX57" i="1" s="1"/>
  <c r="HJ56" i="1"/>
  <c r="HH56" i="1"/>
  <c r="HX56" i="1" s="1"/>
  <c r="HJ55" i="1"/>
  <c r="HH55" i="1"/>
  <c r="HX55" i="1" s="1"/>
  <c r="HJ54" i="1"/>
  <c r="HH54" i="1"/>
  <c r="HX54" i="1" s="1"/>
  <c r="HJ53" i="1"/>
  <c r="HH53" i="1"/>
  <c r="HX53" i="1" s="1"/>
  <c r="HJ52" i="1"/>
  <c r="HH52" i="1"/>
  <c r="HX52" i="1" s="1"/>
  <c r="HJ50" i="1"/>
  <c r="HH50" i="1"/>
  <c r="HX50" i="1" s="1"/>
  <c r="HJ49" i="1"/>
  <c r="HH49" i="1"/>
  <c r="HX49" i="1" s="1"/>
  <c r="HJ48" i="1"/>
  <c r="HH48" i="1"/>
  <c r="HX48" i="1" s="1"/>
  <c r="HJ47" i="1"/>
  <c r="HH47" i="1"/>
  <c r="HX47" i="1" s="1"/>
  <c r="HJ46" i="1"/>
  <c r="HH46" i="1"/>
  <c r="HX46" i="1" s="1"/>
  <c r="HJ45" i="1"/>
  <c r="HH45" i="1"/>
  <c r="HX45" i="1" s="1"/>
  <c r="HJ43" i="1"/>
  <c r="HH43" i="1"/>
  <c r="HX43" i="1" s="1"/>
  <c r="HJ42" i="1"/>
  <c r="HH42" i="1"/>
  <c r="HX42" i="1" s="1"/>
  <c r="HJ41" i="1"/>
  <c r="HH41" i="1"/>
  <c r="HX41" i="1" s="1"/>
  <c r="HJ39" i="1"/>
  <c r="HH39" i="1"/>
  <c r="HX39" i="1" s="1"/>
  <c r="HJ38" i="1"/>
  <c r="HH38" i="1"/>
  <c r="HX38" i="1" s="1"/>
  <c r="HJ37" i="1"/>
  <c r="HH37" i="1"/>
  <c r="HX37" i="1" s="1"/>
  <c r="HJ36" i="1"/>
  <c r="HH36" i="1"/>
  <c r="HX36" i="1" s="1"/>
  <c r="HJ35" i="1"/>
  <c r="HH35" i="1"/>
  <c r="HX35" i="1" s="1"/>
  <c r="HJ34" i="1"/>
  <c r="HH34" i="1"/>
  <c r="HX34" i="1" s="1"/>
  <c r="HJ33" i="1"/>
  <c r="HH33" i="1"/>
  <c r="HX33" i="1" s="1"/>
  <c r="HJ32" i="1"/>
  <c r="HH32" i="1"/>
  <c r="HX32" i="1" s="1"/>
  <c r="HJ31" i="1"/>
  <c r="HH31" i="1"/>
  <c r="HX31" i="1" s="1"/>
  <c r="HJ29" i="1"/>
  <c r="HH29" i="1"/>
  <c r="HX29" i="1" s="1"/>
  <c r="HJ27" i="1"/>
  <c r="HH27" i="1"/>
  <c r="HX27" i="1" s="1"/>
  <c r="HJ26" i="1"/>
  <c r="HH26" i="1"/>
  <c r="HX26" i="1" s="1"/>
  <c r="HJ23" i="1"/>
  <c r="HH23" i="1"/>
  <c r="HX23" i="1" s="1"/>
  <c r="HJ22" i="1"/>
  <c r="HH22" i="1"/>
  <c r="HX22" i="1" s="1"/>
  <c r="HJ21" i="1"/>
  <c r="HH21" i="1"/>
  <c r="HX21" i="1" s="1"/>
  <c r="HJ20" i="1"/>
  <c r="HH20" i="1"/>
  <c r="HX20" i="1" s="1"/>
  <c r="HJ19" i="1"/>
  <c r="HH19" i="1"/>
  <c r="HX19" i="1" s="1"/>
  <c r="HJ18" i="1"/>
  <c r="HH18" i="1"/>
  <c r="HX18" i="1" s="1"/>
  <c r="HJ16" i="1"/>
  <c r="HH16" i="1"/>
  <c r="HX16" i="1" s="1"/>
  <c r="HJ15" i="1"/>
  <c r="HH15" i="1"/>
  <c r="HX15" i="1" s="1"/>
  <c r="HJ14" i="1"/>
  <c r="HH14" i="1"/>
  <c r="HX14" i="1" s="1"/>
  <c r="HJ12" i="1"/>
  <c r="HH12" i="1"/>
  <c r="HX12" i="1" s="1"/>
  <c r="HJ11" i="1"/>
  <c r="HH11" i="1"/>
  <c r="HX11" i="1" s="1"/>
  <c r="HJ10" i="1"/>
  <c r="HH10" i="1"/>
  <c r="HX10" i="1" s="1"/>
  <c r="HJ9" i="1"/>
  <c r="HH9" i="1"/>
  <c r="HX9" i="1" s="1"/>
  <c r="HJ8" i="1"/>
  <c r="HH8" i="1"/>
  <c r="HX8" i="1" s="1"/>
  <c r="HJ7" i="1"/>
  <c r="HH7" i="1"/>
  <c r="HX7" i="1" s="1"/>
  <c r="HJ6" i="1"/>
  <c r="HH6" i="1"/>
  <c r="HX6" i="1" s="1"/>
  <c r="HJ5" i="1"/>
  <c r="HH5" i="1"/>
  <c r="HX5" i="1" s="1"/>
  <c r="HJ4" i="1"/>
  <c r="HH4" i="1"/>
  <c r="HX4" i="1" s="1"/>
  <c r="HJ3" i="1"/>
  <c r="HH3" i="1"/>
  <c r="HX3" i="1" s="1"/>
  <c r="BD120" i="1"/>
  <c r="BD116" i="1"/>
  <c r="BD115" i="1"/>
  <c r="BD114" i="1"/>
  <c r="BD113" i="1"/>
  <c r="BD111" i="1"/>
  <c r="BD110" i="1"/>
  <c r="BD109" i="1"/>
  <c r="BD105" i="1"/>
  <c r="BD103" i="1"/>
  <c r="BD102" i="1"/>
  <c r="BD101" i="1"/>
  <c r="BD100" i="1"/>
  <c r="BD99" i="1"/>
  <c r="BD98" i="1"/>
  <c r="BD97" i="1"/>
  <c r="BD95" i="1"/>
  <c r="BD94" i="1"/>
  <c r="BD90" i="1"/>
  <c r="BD89" i="1"/>
  <c r="BD88" i="1"/>
  <c r="BD86" i="1"/>
  <c r="BD83" i="1"/>
  <c r="BD82" i="1"/>
  <c r="BD81" i="1"/>
  <c r="BD80" i="1"/>
  <c r="BD79" i="1"/>
  <c r="BD76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0" i="1"/>
  <c r="BD58" i="1"/>
  <c r="BD57" i="1"/>
  <c r="BD56" i="1"/>
  <c r="BD55" i="1"/>
  <c r="BD54" i="1"/>
  <c r="BD53" i="1"/>
  <c r="BD52" i="1"/>
  <c r="BD50" i="1"/>
  <c r="BD49" i="1"/>
  <c r="BD48" i="1"/>
  <c r="BD47" i="1"/>
  <c r="BD46" i="1"/>
  <c r="BD45" i="1"/>
  <c r="BD43" i="1"/>
  <c r="BD42" i="1"/>
  <c r="BD41" i="1"/>
  <c r="BD39" i="1"/>
  <c r="BD38" i="1"/>
  <c r="BD37" i="1"/>
  <c r="BD36" i="1"/>
  <c r="BD35" i="1"/>
  <c r="BD34" i="1"/>
  <c r="BD33" i="1"/>
  <c r="BD32" i="1"/>
  <c r="BD31" i="1"/>
  <c r="BD29" i="1"/>
  <c r="BD27" i="1"/>
  <c r="BD26" i="1"/>
  <c r="BD24" i="1"/>
  <c r="BD23" i="1"/>
  <c r="BD22" i="1"/>
  <c r="BD21" i="1"/>
  <c r="BD20" i="1"/>
  <c r="BD19" i="1"/>
  <c r="BD18" i="1"/>
  <c r="BD16" i="1"/>
  <c r="BD15" i="1"/>
  <c r="BD14" i="1"/>
  <c r="BD12" i="1"/>
  <c r="BD11" i="1"/>
  <c r="BD10" i="1"/>
  <c r="BD9" i="1"/>
  <c r="BD8" i="1"/>
  <c r="BD7" i="1"/>
  <c r="BD6" i="1"/>
  <c r="BD5" i="1"/>
  <c r="BD4" i="1"/>
  <c r="BD3" i="1"/>
  <c r="BD2" i="1"/>
  <c r="LC49" i="1" l="1"/>
  <c r="BG120" i="1"/>
  <c r="BG119" i="1"/>
  <c r="BG118" i="1"/>
  <c r="BG117" i="1"/>
  <c r="BG116" i="1"/>
  <c r="BG115" i="1"/>
  <c r="BG114" i="1"/>
  <c r="BG113" i="1"/>
  <c r="BG112" i="1"/>
  <c r="BG111" i="1"/>
  <c r="BG110" i="1"/>
  <c r="BG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G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G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G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4" i="1"/>
  <c r="BG3" i="1"/>
  <c r="BG2" i="1"/>
  <c r="BR119" i="1" l="1"/>
  <c r="BR118" i="1"/>
  <c r="BR117" i="1"/>
  <c r="BR116" i="1"/>
  <c r="BR115" i="1"/>
  <c r="BR114" i="1"/>
  <c r="BR113" i="1"/>
  <c r="BR112" i="1"/>
  <c r="BR111" i="1"/>
  <c r="BR110" i="1"/>
  <c r="BR109" i="1"/>
  <c r="BR108" i="1"/>
  <c r="BR107" i="1"/>
  <c r="BR106" i="1"/>
  <c r="BR105" i="1"/>
  <c r="BR104" i="1"/>
  <c r="BR103" i="1"/>
  <c r="BR102" i="1"/>
  <c r="BR101" i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R87" i="1"/>
  <c r="BR86" i="1"/>
  <c r="BR85" i="1"/>
  <c r="BR84" i="1"/>
  <c r="BR83" i="1"/>
  <c r="BR82" i="1"/>
  <c r="BR81" i="1"/>
  <c r="BR80" i="1"/>
  <c r="BR79" i="1"/>
  <c r="BR78" i="1"/>
  <c r="BR77" i="1"/>
  <c r="BR76" i="1"/>
  <c r="BR75" i="1"/>
  <c r="BR74" i="1"/>
  <c r="BR73" i="1"/>
  <c r="BR72" i="1"/>
  <c r="BR71" i="1"/>
  <c r="BR70" i="1"/>
  <c r="BR69" i="1"/>
  <c r="BR68" i="1"/>
  <c r="BR67" i="1"/>
  <c r="BR66" i="1"/>
  <c r="BR65" i="1"/>
  <c r="BR64" i="1"/>
  <c r="BR63" i="1"/>
  <c r="BR62" i="1"/>
  <c r="BR61" i="1"/>
  <c r="BR60" i="1"/>
  <c r="BR59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R5" i="1"/>
  <c r="BR4" i="1"/>
  <c r="BR3" i="1"/>
  <c r="BR2" i="1"/>
  <c r="BR120" i="1"/>
  <c r="BO120" i="1" l="1"/>
  <c r="BP120" i="1" s="1"/>
  <c r="BO119" i="1"/>
  <c r="BP119" i="1" s="1"/>
  <c r="BO118" i="1"/>
  <c r="BP118" i="1" s="1"/>
  <c r="BO117" i="1"/>
  <c r="BP117" i="1" s="1"/>
  <c r="BO116" i="1"/>
  <c r="BP116" i="1" s="1"/>
  <c r="BO115" i="1"/>
  <c r="BP115" i="1" s="1"/>
  <c r="BO114" i="1"/>
  <c r="BP114" i="1" s="1"/>
  <c r="BO113" i="1"/>
  <c r="BP113" i="1" s="1"/>
  <c r="BO112" i="1"/>
  <c r="BP112" i="1" s="1"/>
  <c r="BO111" i="1"/>
  <c r="BP111" i="1" s="1"/>
  <c r="BO110" i="1"/>
  <c r="BP110" i="1" s="1"/>
  <c r="BO109" i="1"/>
  <c r="BP109" i="1" s="1"/>
  <c r="BO108" i="1"/>
  <c r="BP108" i="1" s="1"/>
  <c r="BO107" i="1"/>
  <c r="BP107" i="1" s="1"/>
  <c r="BO106" i="1"/>
  <c r="BP106" i="1" s="1"/>
  <c r="BO105" i="1"/>
  <c r="BP105" i="1" s="1"/>
  <c r="BO104" i="1"/>
  <c r="BP104" i="1" s="1"/>
  <c r="BO103" i="1"/>
  <c r="BP103" i="1" s="1"/>
  <c r="BO102" i="1"/>
  <c r="BP102" i="1" s="1"/>
  <c r="BO101" i="1"/>
  <c r="BP101" i="1" s="1"/>
  <c r="BO100" i="1"/>
  <c r="BP100" i="1" s="1"/>
  <c r="BO99" i="1"/>
  <c r="BP99" i="1" s="1"/>
  <c r="BO98" i="1"/>
  <c r="BP98" i="1" s="1"/>
  <c r="BO97" i="1"/>
  <c r="BP97" i="1" s="1"/>
  <c r="BO96" i="1"/>
  <c r="BP96" i="1" s="1"/>
  <c r="BO95" i="1"/>
  <c r="BP95" i="1" s="1"/>
  <c r="BO94" i="1"/>
  <c r="BP94" i="1" s="1"/>
  <c r="BO93" i="1"/>
  <c r="BP93" i="1" s="1"/>
  <c r="BO92" i="1"/>
  <c r="BP92" i="1" s="1"/>
  <c r="BO91" i="1"/>
  <c r="BP91" i="1" s="1"/>
  <c r="BO90" i="1"/>
  <c r="BP90" i="1" s="1"/>
  <c r="BO89" i="1"/>
  <c r="BP89" i="1" s="1"/>
  <c r="BO88" i="1"/>
  <c r="BP88" i="1" s="1"/>
  <c r="BO87" i="1"/>
  <c r="BP87" i="1" s="1"/>
  <c r="BO86" i="1"/>
  <c r="BP86" i="1" s="1"/>
  <c r="BO85" i="1"/>
  <c r="BP85" i="1" s="1"/>
  <c r="BO84" i="1"/>
  <c r="BP84" i="1" s="1"/>
  <c r="BO83" i="1"/>
  <c r="BP83" i="1" s="1"/>
  <c r="BO82" i="1"/>
  <c r="BP82" i="1" s="1"/>
  <c r="BO81" i="1"/>
  <c r="BP81" i="1" s="1"/>
  <c r="BO80" i="1"/>
  <c r="BP80" i="1" s="1"/>
  <c r="BO79" i="1"/>
  <c r="BP79" i="1" s="1"/>
  <c r="BO78" i="1"/>
  <c r="BP78" i="1" s="1"/>
  <c r="BO77" i="1"/>
  <c r="BP77" i="1" s="1"/>
  <c r="BO76" i="1"/>
  <c r="BP76" i="1" s="1"/>
  <c r="BO75" i="1"/>
  <c r="BP75" i="1" s="1"/>
  <c r="BO74" i="1"/>
  <c r="BP74" i="1" s="1"/>
  <c r="BO73" i="1"/>
  <c r="BP73" i="1" s="1"/>
  <c r="BO72" i="1"/>
  <c r="BP72" i="1" s="1"/>
  <c r="BO71" i="1"/>
  <c r="BP71" i="1" s="1"/>
  <c r="BO70" i="1"/>
  <c r="BP70" i="1" s="1"/>
  <c r="BO69" i="1"/>
  <c r="BP69" i="1" s="1"/>
  <c r="BO68" i="1"/>
  <c r="BP68" i="1" s="1"/>
  <c r="BO67" i="1"/>
  <c r="BP67" i="1" s="1"/>
  <c r="BO66" i="1"/>
  <c r="BP66" i="1" s="1"/>
  <c r="BO65" i="1"/>
  <c r="BP65" i="1" s="1"/>
  <c r="BO64" i="1"/>
  <c r="BP64" i="1" s="1"/>
  <c r="BO63" i="1"/>
  <c r="BP63" i="1" s="1"/>
  <c r="BO62" i="1"/>
  <c r="BP62" i="1" s="1"/>
  <c r="BO61" i="1"/>
  <c r="BP61" i="1" s="1"/>
  <c r="BO60" i="1"/>
  <c r="BP60" i="1" s="1"/>
  <c r="BO59" i="1"/>
  <c r="BP59" i="1" s="1"/>
  <c r="BO58" i="1"/>
  <c r="BP58" i="1" s="1"/>
  <c r="BO57" i="1"/>
  <c r="BP57" i="1" s="1"/>
  <c r="BO56" i="1"/>
  <c r="BP56" i="1" s="1"/>
  <c r="BO55" i="1"/>
  <c r="BP55" i="1" s="1"/>
  <c r="BO54" i="1"/>
  <c r="BP54" i="1" s="1"/>
  <c r="BO53" i="1"/>
  <c r="BP53" i="1" s="1"/>
  <c r="BO52" i="1"/>
  <c r="BP52" i="1" s="1"/>
  <c r="BO51" i="1"/>
  <c r="BP51" i="1" s="1"/>
  <c r="BO50" i="1"/>
  <c r="BP50" i="1" s="1"/>
  <c r="BO49" i="1"/>
  <c r="BP49" i="1" s="1"/>
  <c r="BO48" i="1"/>
  <c r="BP48" i="1" s="1"/>
  <c r="BO47" i="1"/>
  <c r="BP47" i="1" s="1"/>
  <c r="BO46" i="1"/>
  <c r="BP46" i="1" s="1"/>
  <c r="BO45" i="1"/>
  <c r="BP45" i="1" s="1"/>
  <c r="BO44" i="1"/>
  <c r="BP44" i="1" s="1"/>
  <c r="BO43" i="1"/>
  <c r="BP43" i="1" s="1"/>
  <c r="BO42" i="1"/>
  <c r="BP42" i="1" s="1"/>
  <c r="BO41" i="1"/>
  <c r="BP41" i="1" s="1"/>
  <c r="BO40" i="1"/>
  <c r="BP40" i="1" s="1"/>
  <c r="BO39" i="1"/>
  <c r="BP39" i="1" s="1"/>
  <c r="BO38" i="1"/>
  <c r="BP38" i="1" s="1"/>
  <c r="BO37" i="1"/>
  <c r="BP37" i="1" s="1"/>
  <c r="BO36" i="1"/>
  <c r="BP36" i="1" s="1"/>
  <c r="BO35" i="1"/>
  <c r="BP35" i="1" s="1"/>
  <c r="BO34" i="1"/>
  <c r="BP34" i="1" s="1"/>
  <c r="BO33" i="1"/>
  <c r="BP33" i="1" s="1"/>
  <c r="BO32" i="1"/>
  <c r="BP32" i="1" s="1"/>
  <c r="BO31" i="1"/>
  <c r="BP31" i="1" s="1"/>
  <c r="BO30" i="1"/>
  <c r="BP30" i="1" s="1"/>
  <c r="BO29" i="1"/>
  <c r="BP29" i="1" s="1"/>
  <c r="BO28" i="1"/>
  <c r="BP28" i="1" s="1"/>
  <c r="BO27" i="1"/>
  <c r="BP27" i="1" s="1"/>
  <c r="BO26" i="1"/>
  <c r="BP26" i="1" s="1"/>
  <c r="BO25" i="1"/>
  <c r="BP25" i="1" s="1"/>
  <c r="BO24" i="1"/>
  <c r="BP24" i="1" s="1"/>
  <c r="BO23" i="1"/>
  <c r="BP23" i="1" s="1"/>
  <c r="BO22" i="1"/>
  <c r="BP22" i="1" s="1"/>
  <c r="BO21" i="1"/>
  <c r="BP21" i="1" s="1"/>
  <c r="BO20" i="1"/>
  <c r="BP20" i="1" s="1"/>
  <c r="BO19" i="1"/>
  <c r="BP19" i="1" s="1"/>
  <c r="BO18" i="1"/>
  <c r="BP18" i="1" s="1"/>
  <c r="BO17" i="1"/>
  <c r="BP17" i="1" s="1"/>
  <c r="BO16" i="1"/>
  <c r="BP16" i="1" s="1"/>
  <c r="BO15" i="1"/>
  <c r="BP15" i="1" s="1"/>
  <c r="BO14" i="1"/>
  <c r="BP14" i="1" s="1"/>
  <c r="BO13" i="1"/>
  <c r="BP13" i="1" s="1"/>
  <c r="BO12" i="1"/>
  <c r="BP12" i="1" s="1"/>
  <c r="BO11" i="1"/>
  <c r="BP11" i="1" s="1"/>
  <c r="BO10" i="1"/>
  <c r="BP10" i="1" s="1"/>
  <c r="BO9" i="1"/>
  <c r="BP9" i="1" s="1"/>
  <c r="BO8" i="1"/>
  <c r="BP8" i="1" s="1"/>
  <c r="BO7" i="1"/>
  <c r="BP7" i="1" s="1"/>
  <c r="BO6" i="1"/>
  <c r="BP6" i="1" s="1"/>
  <c r="BO5" i="1"/>
  <c r="BP5" i="1" s="1"/>
  <c r="BO4" i="1"/>
  <c r="BP4" i="1" s="1"/>
  <c r="BO3" i="1"/>
  <c r="BP3" i="1" s="1"/>
  <c r="BO2" i="1"/>
  <c r="BK120" i="1"/>
  <c r="BV120" i="1" s="1"/>
  <c r="BK119" i="1"/>
  <c r="BV119" i="1" s="1"/>
  <c r="BK118" i="1"/>
  <c r="BV118" i="1" s="1"/>
  <c r="BK117" i="1"/>
  <c r="BV117" i="1" s="1"/>
  <c r="BK116" i="1"/>
  <c r="BV116" i="1" s="1"/>
  <c r="BK115" i="1"/>
  <c r="BV115" i="1" s="1"/>
  <c r="BK114" i="1"/>
  <c r="BV114" i="1" s="1"/>
  <c r="BK113" i="1"/>
  <c r="BV113" i="1" s="1"/>
  <c r="BK112" i="1"/>
  <c r="BV112" i="1" s="1"/>
  <c r="BK111" i="1"/>
  <c r="BV111" i="1" s="1"/>
  <c r="BK110" i="1"/>
  <c r="BV110" i="1" s="1"/>
  <c r="BK109" i="1"/>
  <c r="BV109" i="1" s="1"/>
  <c r="BK108" i="1"/>
  <c r="BV108" i="1" s="1"/>
  <c r="BK107" i="1"/>
  <c r="BV107" i="1" s="1"/>
  <c r="BK106" i="1"/>
  <c r="BV106" i="1" s="1"/>
  <c r="BK105" i="1"/>
  <c r="BV105" i="1" s="1"/>
  <c r="BK104" i="1"/>
  <c r="BV104" i="1" s="1"/>
  <c r="BK103" i="1"/>
  <c r="BV103" i="1" s="1"/>
  <c r="BK102" i="1"/>
  <c r="BV102" i="1" s="1"/>
  <c r="BK101" i="1"/>
  <c r="BV101" i="1" s="1"/>
  <c r="BK100" i="1"/>
  <c r="BV100" i="1" s="1"/>
  <c r="BK99" i="1"/>
  <c r="BV99" i="1" s="1"/>
  <c r="BK98" i="1"/>
  <c r="BV98" i="1" s="1"/>
  <c r="BK97" i="1"/>
  <c r="BV97" i="1" s="1"/>
  <c r="BK96" i="1"/>
  <c r="BV96" i="1" s="1"/>
  <c r="BK95" i="1"/>
  <c r="BV95" i="1" s="1"/>
  <c r="BK94" i="1"/>
  <c r="BV94" i="1" s="1"/>
  <c r="BK93" i="1"/>
  <c r="BV93" i="1" s="1"/>
  <c r="BK92" i="1"/>
  <c r="BV92" i="1" s="1"/>
  <c r="BK91" i="1"/>
  <c r="BV91" i="1" s="1"/>
  <c r="BK90" i="1"/>
  <c r="BV90" i="1" s="1"/>
  <c r="BK89" i="1"/>
  <c r="BV89" i="1" s="1"/>
  <c r="BK88" i="1"/>
  <c r="BV88" i="1" s="1"/>
  <c r="BK87" i="1"/>
  <c r="BV87" i="1" s="1"/>
  <c r="BK86" i="1"/>
  <c r="BV86" i="1" s="1"/>
  <c r="BK85" i="1"/>
  <c r="BV85" i="1" s="1"/>
  <c r="BK84" i="1"/>
  <c r="BV84" i="1" s="1"/>
  <c r="BK83" i="1"/>
  <c r="BV83" i="1" s="1"/>
  <c r="BK82" i="1"/>
  <c r="BV82" i="1" s="1"/>
  <c r="BK81" i="1"/>
  <c r="BV81" i="1" s="1"/>
  <c r="BK80" i="1"/>
  <c r="BV80" i="1" s="1"/>
  <c r="BK79" i="1"/>
  <c r="BV79" i="1" s="1"/>
  <c r="BK78" i="1"/>
  <c r="BV78" i="1" s="1"/>
  <c r="BK77" i="1"/>
  <c r="BV77" i="1" s="1"/>
  <c r="BK76" i="1"/>
  <c r="BV76" i="1" s="1"/>
  <c r="BK75" i="1"/>
  <c r="BV75" i="1" s="1"/>
  <c r="BK74" i="1"/>
  <c r="BV74" i="1" s="1"/>
  <c r="BK73" i="1"/>
  <c r="BV73" i="1" s="1"/>
  <c r="BK72" i="1"/>
  <c r="BV72" i="1" s="1"/>
  <c r="BK71" i="1"/>
  <c r="BV71" i="1" s="1"/>
  <c r="BK70" i="1"/>
  <c r="BV70" i="1" s="1"/>
  <c r="BK69" i="1"/>
  <c r="BV69" i="1" s="1"/>
  <c r="BK68" i="1"/>
  <c r="BV68" i="1" s="1"/>
  <c r="BK67" i="1"/>
  <c r="BV67" i="1" s="1"/>
  <c r="BK66" i="1"/>
  <c r="BV66" i="1" s="1"/>
  <c r="BK65" i="1"/>
  <c r="BV65" i="1" s="1"/>
  <c r="BK64" i="1"/>
  <c r="BV64" i="1" s="1"/>
  <c r="BK63" i="1"/>
  <c r="BV63" i="1" s="1"/>
  <c r="BK62" i="1"/>
  <c r="BV62" i="1" s="1"/>
  <c r="BK61" i="1"/>
  <c r="BV61" i="1" s="1"/>
  <c r="BK60" i="1"/>
  <c r="BV60" i="1" s="1"/>
  <c r="BK59" i="1"/>
  <c r="BV59" i="1" s="1"/>
  <c r="BK58" i="1"/>
  <c r="BV58" i="1" s="1"/>
  <c r="BK57" i="1"/>
  <c r="BV57" i="1" s="1"/>
  <c r="BK56" i="1"/>
  <c r="BV56" i="1" s="1"/>
  <c r="BK55" i="1"/>
  <c r="BV55" i="1" s="1"/>
  <c r="BK54" i="1"/>
  <c r="BV54" i="1" s="1"/>
  <c r="BK53" i="1"/>
  <c r="BV53" i="1" s="1"/>
  <c r="BK52" i="1"/>
  <c r="BV52" i="1" s="1"/>
  <c r="BK51" i="1"/>
  <c r="BV51" i="1" s="1"/>
  <c r="BK50" i="1"/>
  <c r="BV50" i="1" s="1"/>
  <c r="BK49" i="1"/>
  <c r="BV49" i="1" s="1"/>
  <c r="BK48" i="1"/>
  <c r="BV48" i="1" s="1"/>
  <c r="BK47" i="1"/>
  <c r="BV47" i="1" s="1"/>
  <c r="BK46" i="1"/>
  <c r="BV46" i="1" s="1"/>
  <c r="BK45" i="1"/>
  <c r="BV45" i="1" s="1"/>
  <c r="BK44" i="1"/>
  <c r="BK43" i="1"/>
  <c r="BV43" i="1" s="1"/>
  <c r="BK42" i="1"/>
  <c r="BV42" i="1" s="1"/>
  <c r="BK41" i="1"/>
  <c r="BV41" i="1" s="1"/>
  <c r="BK40" i="1"/>
  <c r="BV40" i="1" s="1"/>
  <c r="BK39" i="1"/>
  <c r="BV39" i="1" s="1"/>
  <c r="BK38" i="1"/>
  <c r="BV38" i="1" s="1"/>
  <c r="BK37" i="1"/>
  <c r="BV37" i="1" s="1"/>
  <c r="BK36" i="1"/>
  <c r="BV36" i="1" s="1"/>
  <c r="BK35" i="1"/>
  <c r="BV35" i="1" s="1"/>
  <c r="BK34" i="1"/>
  <c r="BV34" i="1" s="1"/>
  <c r="BK33" i="1"/>
  <c r="BV33" i="1" s="1"/>
  <c r="BK32" i="1"/>
  <c r="BV32" i="1" s="1"/>
  <c r="BK31" i="1"/>
  <c r="BV31" i="1" s="1"/>
  <c r="BK30" i="1"/>
  <c r="BV30" i="1" s="1"/>
  <c r="BK29" i="1"/>
  <c r="BV29" i="1" s="1"/>
  <c r="BK28" i="1"/>
  <c r="BV28" i="1" s="1"/>
  <c r="BK27" i="1"/>
  <c r="BV27" i="1" s="1"/>
  <c r="BK26" i="1"/>
  <c r="BV26" i="1" s="1"/>
  <c r="BK25" i="1"/>
  <c r="BV25" i="1" s="1"/>
  <c r="BK24" i="1"/>
  <c r="BV24" i="1" s="1"/>
  <c r="BK23" i="1"/>
  <c r="BV23" i="1" s="1"/>
  <c r="BK22" i="1"/>
  <c r="BV22" i="1" s="1"/>
  <c r="BK21" i="1"/>
  <c r="BV21" i="1" s="1"/>
  <c r="BK20" i="1"/>
  <c r="BV20" i="1" s="1"/>
  <c r="BK19" i="1"/>
  <c r="BV19" i="1" s="1"/>
  <c r="BK18" i="1"/>
  <c r="BV18" i="1" s="1"/>
  <c r="BK17" i="1"/>
  <c r="BV17" i="1" s="1"/>
  <c r="BK16" i="1"/>
  <c r="BV16" i="1" s="1"/>
  <c r="BK15" i="1"/>
  <c r="BV15" i="1" s="1"/>
  <c r="BK14" i="1"/>
  <c r="BV14" i="1" s="1"/>
  <c r="BK13" i="1"/>
  <c r="BV13" i="1" s="1"/>
  <c r="BK12" i="1"/>
  <c r="BV12" i="1" s="1"/>
  <c r="BK11" i="1"/>
  <c r="BV11" i="1" s="1"/>
  <c r="BK10" i="1"/>
  <c r="BV10" i="1" s="1"/>
  <c r="BK9" i="1"/>
  <c r="BV9" i="1" s="1"/>
  <c r="BK8" i="1"/>
  <c r="BV8" i="1" s="1"/>
  <c r="BK7" i="1"/>
  <c r="BV7" i="1" s="1"/>
  <c r="BK6" i="1"/>
  <c r="BV6" i="1" s="1"/>
  <c r="BK5" i="1"/>
  <c r="BV5" i="1" s="1"/>
  <c r="BK4" i="1"/>
  <c r="BK3" i="1"/>
  <c r="BK2" i="1"/>
  <c r="BV3" i="1" l="1"/>
  <c r="BV4" i="1"/>
  <c r="BV44" i="1"/>
  <c r="BP2" i="1"/>
  <c r="BV2" i="1" l="1"/>
  <c r="CB120" i="1"/>
  <c r="BY120" i="1"/>
  <c r="CB116" i="1"/>
  <c r="BY116" i="1"/>
  <c r="CL116" i="1" s="1"/>
  <c r="CB115" i="1"/>
  <c r="BY115" i="1"/>
  <c r="CB114" i="1"/>
  <c r="BY114" i="1"/>
  <c r="CB113" i="1"/>
  <c r="BY113" i="1"/>
  <c r="CB111" i="1"/>
  <c r="BY111" i="1"/>
  <c r="CB110" i="1"/>
  <c r="BY110" i="1"/>
  <c r="CB109" i="1"/>
  <c r="BY109" i="1"/>
  <c r="CB106" i="1"/>
  <c r="BY106" i="1"/>
  <c r="CL106" i="1" s="1"/>
  <c r="CB105" i="1"/>
  <c r="BY105" i="1"/>
  <c r="CL105" i="1" s="1"/>
  <c r="CB103" i="1"/>
  <c r="BY103" i="1"/>
  <c r="CL103" i="1" s="1"/>
  <c r="CB102" i="1"/>
  <c r="BY102" i="1"/>
  <c r="CB101" i="1"/>
  <c r="BY101" i="1"/>
  <c r="CB100" i="1"/>
  <c r="BY100" i="1"/>
  <c r="CB99" i="1"/>
  <c r="BY99" i="1"/>
  <c r="CB98" i="1"/>
  <c r="BY98" i="1"/>
  <c r="CB97" i="1"/>
  <c r="BY97" i="1"/>
  <c r="CB95" i="1"/>
  <c r="BY95" i="1"/>
  <c r="CB94" i="1"/>
  <c r="BY94" i="1"/>
  <c r="CL94" i="1" s="1"/>
  <c r="CB90" i="1"/>
  <c r="BY90" i="1"/>
  <c r="CL90" i="1" s="1"/>
  <c r="CB89" i="1"/>
  <c r="BY89" i="1"/>
  <c r="CL89" i="1" s="1"/>
  <c r="CB88" i="1"/>
  <c r="BY88" i="1"/>
  <c r="CB86" i="1"/>
  <c r="BY86" i="1"/>
  <c r="CB83" i="1"/>
  <c r="BY83" i="1"/>
  <c r="CB82" i="1"/>
  <c r="BY82" i="1"/>
  <c r="CB81" i="1"/>
  <c r="BY81" i="1"/>
  <c r="CB80" i="1"/>
  <c r="BY80" i="1"/>
  <c r="CB79" i="1"/>
  <c r="BY79" i="1"/>
  <c r="CB76" i="1"/>
  <c r="BY76" i="1"/>
  <c r="CL76" i="1" s="1"/>
  <c r="CB75" i="1"/>
  <c r="BY75" i="1"/>
  <c r="CL75" i="1" s="1"/>
  <c r="CB74" i="1"/>
  <c r="BY74" i="1"/>
  <c r="CB73" i="1"/>
  <c r="BY73" i="1"/>
  <c r="CB72" i="1"/>
  <c r="BY72" i="1"/>
  <c r="CB71" i="1"/>
  <c r="BY71" i="1"/>
  <c r="CB70" i="1"/>
  <c r="BY70" i="1"/>
  <c r="CB69" i="1"/>
  <c r="BY69" i="1"/>
  <c r="CB68" i="1"/>
  <c r="BY68" i="1"/>
  <c r="CB67" i="1"/>
  <c r="BY67" i="1"/>
  <c r="CB66" i="1"/>
  <c r="BY66" i="1"/>
  <c r="CB65" i="1"/>
  <c r="BY65" i="1"/>
  <c r="CB64" i="1"/>
  <c r="BY64" i="1"/>
  <c r="CB63" i="1"/>
  <c r="BY63" i="1"/>
  <c r="CB62" i="1"/>
  <c r="BY62" i="1"/>
  <c r="CB60" i="1"/>
  <c r="BY60" i="1"/>
  <c r="CB59" i="1"/>
  <c r="BY59" i="1"/>
  <c r="CL59" i="1" s="1"/>
  <c r="CB58" i="1"/>
  <c r="BY58" i="1"/>
  <c r="CB57" i="1"/>
  <c r="BY57" i="1"/>
  <c r="CB56" i="1"/>
  <c r="BY56" i="1"/>
  <c r="CB55" i="1"/>
  <c r="BY55" i="1"/>
  <c r="CB54" i="1"/>
  <c r="BY54" i="1"/>
  <c r="CB53" i="1"/>
  <c r="BY53" i="1"/>
  <c r="CB52" i="1"/>
  <c r="BY52" i="1"/>
  <c r="CB51" i="1"/>
  <c r="BY51" i="1"/>
  <c r="CL51" i="1" s="1"/>
  <c r="CB50" i="1"/>
  <c r="BY50" i="1"/>
  <c r="CB49" i="1"/>
  <c r="BY49" i="1"/>
  <c r="CB48" i="1"/>
  <c r="BY48" i="1"/>
  <c r="CB47" i="1"/>
  <c r="BY47" i="1"/>
  <c r="CB46" i="1"/>
  <c r="BY46" i="1"/>
  <c r="CB45" i="1"/>
  <c r="BY45" i="1"/>
  <c r="CB43" i="1"/>
  <c r="BY43" i="1"/>
  <c r="CB42" i="1"/>
  <c r="BY42" i="1"/>
  <c r="CB41" i="1"/>
  <c r="BY41" i="1"/>
  <c r="CB39" i="1"/>
  <c r="BY39" i="1"/>
  <c r="CB38" i="1"/>
  <c r="BY38" i="1"/>
  <c r="CB37" i="1"/>
  <c r="BY37" i="1"/>
  <c r="CB36" i="1"/>
  <c r="BY36" i="1"/>
  <c r="CB35" i="1"/>
  <c r="BY35" i="1"/>
  <c r="CB34" i="1"/>
  <c r="BY34" i="1"/>
  <c r="CB33" i="1"/>
  <c r="BY33" i="1"/>
  <c r="CB32" i="1"/>
  <c r="BY32" i="1"/>
  <c r="CB31" i="1"/>
  <c r="BY31" i="1"/>
  <c r="CB29" i="1"/>
  <c r="BY29" i="1"/>
  <c r="CB27" i="1"/>
  <c r="BY27" i="1"/>
  <c r="CB26" i="1"/>
  <c r="BY26" i="1"/>
  <c r="CB24" i="1"/>
  <c r="BY24" i="1"/>
  <c r="CL24" i="1" s="1"/>
  <c r="CB23" i="1"/>
  <c r="BY23" i="1"/>
  <c r="CB22" i="1"/>
  <c r="BY22" i="1"/>
  <c r="CB21" i="1"/>
  <c r="BY21" i="1"/>
  <c r="CB20" i="1"/>
  <c r="BY20" i="1"/>
  <c r="CB19" i="1"/>
  <c r="BY19" i="1"/>
  <c r="CB18" i="1"/>
  <c r="BY18" i="1"/>
  <c r="CB17" i="1"/>
  <c r="BY17" i="1"/>
  <c r="CL17" i="1" s="1"/>
  <c r="CB16" i="1"/>
  <c r="BY16" i="1"/>
  <c r="CB15" i="1"/>
  <c r="BY15" i="1"/>
  <c r="CB14" i="1"/>
  <c r="BY14" i="1"/>
  <c r="CB12" i="1"/>
  <c r="BY12" i="1"/>
  <c r="CB11" i="1"/>
  <c r="BY11" i="1"/>
  <c r="CB10" i="1"/>
  <c r="BY10" i="1"/>
  <c r="CB9" i="1"/>
  <c r="BY9" i="1"/>
  <c r="CB8" i="1"/>
  <c r="BY8" i="1"/>
  <c r="CB7" i="1"/>
  <c r="BY7" i="1"/>
  <c r="CB6" i="1"/>
  <c r="BY6" i="1"/>
  <c r="CB5" i="1"/>
  <c r="BY5" i="1"/>
  <c r="CB4" i="1"/>
  <c r="BY4" i="1"/>
  <c r="CB3" i="1"/>
  <c r="BY3" i="1"/>
  <c r="CB2" i="1"/>
  <c r="BY2" i="1"/>
  <c r="HI46" i="1" l="1"/>
  <c r="CL46" i="1"/>
  <c r="HI9" i="1"/>
  <c r="CL9" i="1"/>
  <c r="HI45" i="1"/>
  <c r="CL45" i="1"/>
  <c r="HI86" i="1"/>
  <c r="CL86" i="1"/>
  <c r="HI58" i="1"/>
  <c r="CL58" i="1"/>
  <c r="HI115" i="1"/>
  <c r="CL115" i="1"/>
  <c r="HI38" i="1"/>
  <c r="CL38" i="1"/>
  <c r="HI98" i="1"/>
  <c r="CL98" i="1"/>
  <c r="HI3" i="1"/>
  <c r="CL3" i="1"/>
  <c r="HI22" i="1"/>
  <c r="CL22" i="1"/>
  <c r="HI57" i="1"/>
  <c r="CL57" i="1"/>
  <c r="HI70" i="1"/>
  <c r="CL70" i="1"/>
  <c r="HI113" i="1"/>
  <c r="CL113" i="1"/>
  <c r="HI4" i="1"/>
  <c r="CL4" i="1"/>
  <c r="HI10" i="1"/>
  <c r="CL10" i="1"/>
  <c r="HI23" i="1"/>
  <c r="CL23" i="1"/>
  <c r="HI32" i="1"/>
  <c r="CL32" i="1"/>
  <c r="HI52" i="1"/>
  <c r="CL52" i="1"/>
  <c r="HI65" i="1"/>
  <c r="CL65" i="1"/>
  <c r="HI71" i="1"/>
  <c r="CL71" i="1"/>
  <c r="HI79" i="1"/>
  <c r="CL79" i="1"/>
  <c r="HI88" i="1"/>
  <c r="CL88" i="1"/>
  <c r="HI114" i="1"/>
  <c r="CL114" i="1"/>
  <c r="HI5" i="1"/>
  <c r="CL5" i="1"/>
  <c r="HI11" i="1"/>
  <c r="CL11" i="1"/>
  <c r="HI18" i="1"/>
  <c r="CL18" i="1"/>
  <c r="HI33" i="1"/>
  <c r="CL33" i="1"/>
  <c r="HI39" i="1"/>
  <c r="CL39" i="1"/>
  <c r="HI47" i="1"/>
  <c r="CL47" i="1"/>
  <c r="HI53" i="1"/>
  <c r="CL53" i="1"/>
  <c r="HI66" i="1"/>
  <c r="CL66" i="1"/>
  <c r="HI72" i="1"/>
  <c r="CL72" i="1"/>
  <c r="HI80" i="1"/>
  <c r="CL80" i="1"/>
  <c r="HI99" i="1"/>
  <c r="CL99" i="1"/>
  <c r="HI6" i="1"/>
  <c r="CL6" i="1"/>
  <c r="HI12" i="1"/>
  <c r="CL12" i="1"/>
  <c r="HI19" i="1"/>
  <c r="CL19" i="1"/>
  <c r="HI26" i="1"/>
  <c r="CL26" i="1"/>
  <c r="HI34" i="1"/>
  <c r="CL34" i="1"/>
  <c r="HI41" i="1"/>
  <c r="CL41" i="1"/>
  <c r="HI48" i="1"/>
  <c r="CL48" i="1"/>
  <c r="HI54" i="1"/>
  <c r="CL54" i="1"/>
  <c r="HI60" i="1"/>
  <c r="CL60" i="1"/>
  <c r="HI67" i="1"/>
  <c r="CL67" i="1"/>
  <c r="HI73" i="1"/>
  <c r="CL73" i="1"/>
  <c r="HI81" i="1"/>
  <c r="CL81" i="1"/>
  <c r="HI100" i="1"/>
  <c r="CL100" i="1"/>
  <c r="HI109" i="1"/>
  <c r="CL109" i="1"/>
  <c r="HI16" i="1"/>
  <c r="CL16" i="1"/>
  <c r="HI31" i="1"/>
  <c r="CL31" i="1"/>
  <c r="HI64" i="1"/>
  <c r="CL64" i="1"/>
  <c r="HI14" i="1"/>
  <c r="CL14" i="1"/>
  <c r="HI27" i="1"/>
  <c r="CL27" i="1"/>
  <c r="HI42" i="1"/>
  <c r="CL42" i="1"/>
  <c r="HI55" i="1"/>
  <c r="CL55" i="1"/>
  <c r="HI120" i="1"/>
  <c r="CL120" i="1"/>
  <c r="HI37" i="1"/>
  <c r="CL37" i="1"/>
  <c r="HI97" i="1"/>
  <c r="CL97" i="1"/>
  <c r="HI7" i="1"/>
  <c r="CL7" i="1"/>
  <c r="HI20" i="1"/>
  <c r="CL20" i="1"/>
  <c r="HI35" i="1"/>
  <c r="CL35" i="1"/>
  <c r="HI49" i="1"/>
  <c r="CL49" i="1"/>
  <c r="HI62" i="1"/>
  <c r="CL62" i="1"/>
  <c r="HI68" i="1"/>
  <c r="CL68" i="1"/>
  <c r="HI74" i="1"/>
  <c r="CL74" i="1"/>
  <c r="HI82" i="1"/>
  <c r="CL82" i="1"/>
  <c r="HI101" i="1"/>
  <c r="CL101" i="1"/>
  <c r="HI110" i="1"/>
  <c r="CL110" i="1"/>
  <c r="CL2" i="1"/>
  <c r="HI8" i="1"/>
  <c r="CL8" i="1"/>
  <c r="HI15" i="1"/>
  <c r="CL15" i="1"/>
  <c r="HI21" i="1"/>
  <c r="CL21" i="1"/>
  <c r="HI29" i="1"/>
  <c r="CL29" i="1"/>
  <c r="HI36" i="1"/>
  <c r="CL36" i="1"/>
  <c r="HI43" i="1"/>
  <c r="CL43" i="1"/>
  <c r="HI50" i="1"/>
  <c r="CL50" i="1"/>
  <c r="HI56" i="1"/>
  <c r="CL56" i="1"/>
  <c r="HI63" i="1"/>
  <c r="CL63" i="1"/>
  <c r="HI69" i="1"/>
  <c r="CL69" i="1"/>
  <c r="HI83" i="1"/>
  <c r="CL83" i="1"/>
  <c r="HI95" i="1"/>
  <c r="CL95" i="1"/>
  <c r="HI102" i="1"/>
  <c r="CL102" i="1"/>
  <c r="HI111" i="1"/>
  <c r="CL111" i="1"/>
  <c r="H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U.S. EPA User or Contractor</author>
    <author>tc={F386B57B-3A12-436D-BBBE-6A7EA2F67DBC}</author>
    <author>tc={8A88355B-B4F2-435C-BDC0-F855CAD43746}</author>
    <author>tc={BA889F00-E022-4EEA-A071-B7D720FE3654}</author>
    <author>tc={F5B1F492-E11D-439B-9D04-C15033D100AC}</author>
    <author>tc={8BFE402A-A012-4A7E-9FD1-D8443C45CF78}</author>
    <author>tc={43329D50-F56D-4F2A-A4EF-196AB6DFDEED}</author>
    <author>Olszyk, David</author>
    <author>tc={721FA77D-57C0-4864-96DE-57213CC95D1D}</author>
    <author>tc={4BCBF9E5-AFF5-4096-9357-FAEA262C2C6D}</author>
    <author>tc={9DACCA7D-534A-4A74-B4B5-B7B4BA778779}</author>
    <author>tc={248162D0-EDB9-4488-8934-FDB661F0A93F}</author>
    <author>tc={4E905708-0823-42F8-BF86-3D6765D91CCC}</author>
    <author>tc={B0C3BA81-AF21-4BC9-9F09-13CED6CE1DB6}</author>
    <author>tc={7659E688-7997-447A-8C71-9E07EE2135E8}</author>
    <author>tc={64641269-A926-4A28-851A-B99997C40DBE}</author>
    <author>tc={4D8A6AED-5E3C-412E-A8EE-201C96D12954}</author>
    <author>tc={2C17AF7D-0C6A-4466-8FB9-CDD06D1D7959}</author>
    <author>tc={F31D8139-F455-43C2-8779-AF2FD2777591}</author>
    <author>tc={1C434799-C45D-42D1-B276-CB7D9EB1FEC9}</author>
    <author>tc={B5FDA7AF-C9B3-437F-8955-94FCA48F72B6}</author>
    <author>tc={BE0EC0E9-EDE5-45AE-B596-20F2268A7AE3}</author>
    <author>tc={3ADB7F74-EE2C-462D-8375-8435BBEDFA25}</author>
    <author>tc={0825130B-79FE-419E-961D-A37CFE72E872}</author>
    <author>tc={7A988C35-8C55-4846-90F8-97CBA402B89E}</author>
    <author>tc={81057AE7-8462-4C7F-8462-626212499889}</author>
    <author>tc={13166979-FC2C-4F28-A76E-5E839A1EEA41}</author>
    <author>tc={24BD42C3-568A-4CEE-B4E6-3916FCF06E74}</author>
    <author>tc={8E423B1A-C4E6-4742-A8B0-D254506E4F09}</author>
    <author>tc={CDA98684-8601-4A15-B0B4-6210EB6C56FD}</author>
    <author>tc={1B456035-BEF9-4E8E-8136-09A59DADC953}</author>
    <author>tc={6C925072-B9FC-41FD-80D8-67F87ADFAAE4}</author>
    <author>tc={3A535DC5-953F-436D-A2DE-96B81358D391}</author>
    <author>tc={24409687-C39A-4CAD-B520-99E1F1F07B93}</author>
    <author>tc={4AB038B6-DA33-4F0E-93CD-2A2FB662C858}</author>
    <author>tc={501407C4-719A-4913-A731-6971A5D7CCC2}</author>
    <author>tc={9F1BF610-2B28-4D6F-8089-BDC430377D11}</author>
    <author>tc={7AD32AD3-1E4F-4D4F-AB5A-9C9E7AB9FB94}</author>
    <author>tc={CD384D49-58E3-4E61-A289-F024A0EFE4B6}</author>
    <author>tc={DD139047-5712-4374-B95E-2D8334BFA636}</author>
    <author>tc={390E11FC-9B3D-4B54-9315-9038F68AC22D}</author>
    <author>tc={7E97CC01-68EC-4FDF-ABFB-AEF4C2C03822}</author>
    <author>tc={BFFE82A8-1C9B-434A-8962-D94C78083526}</author>
    <author>tc={5A064B19-726D-41FB-AEA8-AEE483A9AE94}</author>
    <author>tc={324BD875-DC73-4FC3-836C-7D4D545426B1}</author>
    <author>tc={DAF88F67-EA87-4BD6-B9EC-3B625801FF78}</author>
    <author>tc={1F4F95FD-CFED-454B-B918-A1AB770935BA}</author>
    <author>tc={306A4572-F1A7-4F38-A6B8-4E7E94306F3C}</author>
    <author>tc={246A562F-7B9C-4B40-A2C0-DC369798AB05}</author>
    <author>tc={32758037-7C06-4EDB-8386-3095E006DEB5}</author>
    <author>tc={127AC692-22B4-493C-BF7D-5FCF475F6F6F}</author>
    <author>tc={2F8B9F66-9F68-4D03-930D-47A5E0B10DBA}</author>
    <author>tc={02ADE46B-38B1-4CC9-BCC0-F2FC7B79F315}</author>
    <author>tc={0DFBDAA2-864D-422D-83C2-FD634F91B58A}</author>
    <author>tc={B7891D86-9703-41D9-8F04-2F9AEEAB4FAA}</author>
  </authors>
  <commentList>
    <comment ref="AD1" authorId="0" shapeId="0" xr:uid="{6615E20C-7FFD-48EA-91F5-DE40C962F586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E1" authorId="0" shapeId="0" xr:uid="{880214BA-A4A0-4BED-BD3B-4B72677974BB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 Y=yes, N=no
</t>
        </r>
      </text>
    </comment>
    <comment ref="AN1" authorId="0" shapeId="0" xr:uid="{438DF3D6-10F3-4D95-A9AF-8460B4C697BE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O1" authorId="0" shapeId="0" xr:uid="{0710FEB6-0E66-404B-A38E-428C76391F66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5/7/18, Approximate measurements.  Use plastic ruler. There was about 1.5 mm between end of ruler and 0 mark. Thus measurements could be a couple of mm off.</t>
        </r>
      </text>
    </comment>
    <comment ref="AR1" authorId="0" shapeId="0" xr:uid="{E16058FE-A7E3-4852-8813-E30954DB285D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U1" authorId="0" shapeId="0" xr:uid="{8D071ED0-3F37-4EE1-BDF4-E4F48B28FC9C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V1" authorId="0" shapeId="0" xr:uid="{C3ADFDCF-2A81-4AA6-A1B5-9D873398575D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AW1" authorId="0" shapeId="0" xr:uid="{9A91C940-8D36-4A4D-B4BA-CA56FA8CC215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7/9/19 "L" = lammas new flush, almost entirely at tips of axillary branches. Used new metal ruler 15 and 30 cm = 15 and 30 cm on MPS metal ruler
</t>
        </r>
      </text>
    </comment>
    <comment ref="DR1" authorId="1" shapeId="0" xr:uid="{F386B57B-3A12-436D-BBBE-6A7EA2F67DB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2/26/20 Blank for  previous dead</t>
      </text>
    </comment>
    <comment ref="DU1" authorId="0" shapeId="0" xr:uid="{A75CFCFA-E477-44E7-AF57-A974DA1C1696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5/18/20 terminal bud.  Checked by Mark Johnson 5/15/20</t>
        </r>
      </text>
    </comment>
    <comment ref="DY1" authorId="2" shapeId="0" xr:uid="{8A88355B-B4F2-435C-BDC0-F855CAD43746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
Repeats all same for each plant</t>
      </text>
    </comment>
    <comment ref="DZ1" authorId="3" shapeId="0" xr:uid="{BA889F00-E022-4EEA-A071-B7D720FE3654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EB1" authorId="4" shapeId="0" xr:uid="{F5B1F492-E11D-439B-9D04-C15033D100A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EC1" authorId="5" shapeId="0" xr:uid="{8BFE402A-A012-4A7E-9FD1-D8443C45CF78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ED1" authorId="6" shapeId="0" xr:uid="{43329D50-F56D-4F2A-A4EF-196AB6DFDEED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EJ1" authorId="7" shapeId="0" xr:uid="{A423C609-8246-4E51-9064-407A454E1512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EK1" authorId="7" shapeId="0" xr:uid="{54A65519-9774-40CC-B8C9-C9ABDF1AEED0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EL1" authorId="7" shapeId="0" xr:uid="{E01CB239-2F32-4323-A675-CB384FCC8E24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O1" authorId="7" shapeId="0" xr:uid="{E7D892F2-7C99-44CB-A17A-BC8019729BF9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P1" authorId="7" shapeId="0" xr:uid="{08E5D89F-C97B-4E8B-A76F-35E15E5674C1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Q1" authorId="7" shapeId="0" xr:uid="{49BDC302-3D1D-4709-A298-252917DE5E83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R1" authorId="7" shapeId="0" xr:uid="{C243F55E-FC94-4FB4-9764-0BF30144C246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FX1" authorId="8" shapeId="0" xr:uid="{721FA77D-57C0-4864-96DE-57213CC95D1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that GV=grassy vounteer, RF=red "flowers"</t>
      </text>
    </comment>
    <comment ref="GN1" authorId="9" shapeId="0" xr:uid="{4BCBF9E5-AFF5-4096-9357-FAEA262C2C6D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GO1" authorId="10" shapeId="0" xr:uid="{9DACCA7D-534A-4A74-B4B5-B7B4BA77877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GT1" authorId="11" shapeId="0" xr:uid="{248162D0-EDB9-4488-8934-FDB661F0A93F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GU1" authorId="12" shapeId="0" xr:uid="{4E905708-0823-42F8-BF86-3D6765D91CC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IV1" authorId="7" shapeId="0" xr:uid="{B7815525-3984-4B1A-903A-9F5BCD067D9F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1/4/23 yellow highlights are dying, chlorotic trees</t>
        </r>
      </text>
    </comment>
    <comment ref="JN3" authorId="7" shapeId="0" xr:uid="{CC880CE1-A997-48E4-9505-503336EB7F54}">
      <text>
        <r>
          <rPr>
            <b/>
            <sz val="9"/>
            <color indexed="81"/>
            <rFont val="Tahoma"/>
            <family val="2"/>
          </rPr>
          <t>Olszyk, David: 9/19/
24 was 20</t>
        </r>
      </text>
    </comment>
    <comment ref="JO3" authorId="7" shapeId="0" xr:uid="{E5648098-61AF-48AC-9DA8-922A0A3935F8}">
      <text>
        <r>
          <rPr>
            <b/>
            <sz val="9"/>
            <color indexed="81"/>
            <rFont val="Tahoma"/>
            <family val="2"/>
          </rPr>
          <t>Olszyk, David: 9/19/
24 was 20</t>
        </r>
      </text>
    </comment>
    <comment ref="GF4" authorId="13" shapeId="0" xr:uid="{B0C3BA81-AF21-4BC9-9F09-13CED6CE1DB6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Measured as 125 on 10/18/22 but do not use as uncertain. ; ;Mark Johnson had 64 on 10/13/22 so left original value</t>
      </text>
    </comment>
    <comment ref="GG4" authorId="14" shapeId="0" xr:uid="{7659E688-7997-447A-8C71-9E07EE2135E8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Measured as 125 on 10/18/22 but do not use as uncertain. ; ;Mark Johnson had 64 on 10/13/22 so left original value</t>
      </text>
    </comment>
    <comment ref="GH4" authorId="15" shapeId="0" xr:uid="{64641269-A926-4A28-851A-B99997C40DBE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Measured as 125 on 10/18/22 but do not use as uncertain. ; ;Mark Johnson had 127  on 10/13/22 so left original value
Reply:
    DP 9/19/24 changed to no value as uncertain.</t>
      </text>
    </comment>
    <comment ref="GE6" authorId="16" shapeId="0" xr:uid="{4D8A6AED-5E3C-412E-A8EE-201C96D12954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E7" authorId="17" shapeId="0" xr:uid="{2C17AF7D-0C6A-4466-8FB9-CDD06D1D7959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M9" authorId="7" shapeId="0" xr:uid="{C5D458CB-F2DD-4E3B-B70B-BB5837060EE2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1/11/23 was 167.5, must have been 67.5 based on photo and previoius year height.</t>
        </r>
      </text>
    </comment>
    <comment ref="IV11" authorId="18" shapeId="0" xr:uid="{F31D8139-F455-43C2-8779-AF2FD2777591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in yellow.  DO confirmed 5/17/24</t>
      </text>
    </comment>
    <comment ref="CY13" authorId="19" shapeId="0" xr:uid="{1C434799-C45D-42D1-B276-CB7D9EB1FEC9}">
      <text>
        <t>[Threaded comment]
Your version of Excel allows you to read this threaded comment; however, any edits to it will get removed if the file is opened in a newer version of Excel. Learn more: https://go.microsoft.com/fwlink/?linkid=870924
Comment:
    2017 Zn 4183 omitted</t>
      </text>
    </comment>
    <comment ref="GE21" authorId="20" shapeId="0" xr:uid="{B5FDA7AF-C9B3-437F-8955-94FCA48F72B6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F21" authorId="21" shapeId="0" xr:uid="{BE0EC0E9-EDE5-45AE-B596-20F2268A7AE3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63, 71, Remeasured on 10/13 64 mm decided to keep original 9/24/24</t>
      </text>
    </comment>
    <comment ref="GG21" authorId="22" shapeId="0" xr:uid="{3ADB7F74-EE2C-462D-8375-8435BBEDFA25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63, 71, Remeasured on 10/12 , and 10/18 69, 67; used avearage of to obtain value.</t>
      </text>
    </comment>
    <comment ref="GH21" authorId="23" shapeId="0" xr:uid="{0825130B-79FE-419E-961D-A37CFE72E872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63, 71, Remeasured on 10/13 64 mm decided to keep original 9/24/24</t>
      </text>
    </comment>
    <comment ref="FQ23" authorId="7" shapeId="0" xr:uid="{4C358C90-2365-420E-8204-C7CB8292EB3D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9/20/24 DO corrected, was 0.2276, should be 0.2376
</t>
        </r>
      </text>
    </comment>
    <comment ref="GE23" authorId="24" shapeId="0" xr:uid="{7A988C35-8C55-4846-90F8-97CBA402B89E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S29" authorId="7" shapeId="0" xr:uid="{4C110123-97DE-4A98-8840-DD99DA923AE7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9/19/24 was 67.5 cm
no different on total cm
</t>
        </r>
      </text>
    </comment>
    <comment ref="CO32" authorId="25" shapeId="0" xr:uid="{81057AE7-8462-4C7F-8462-626212499889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7.22, and 7.65 for A and 2.92 for B, do not use any as uncertain what is correct.  DO 4/15/25</t>
      </text>
    </comment>
    <comment ref="EN32" authorId="7" shapeId="0" xr:uid="{C0E3D5FB-85D8-4EEB-925C-3FA206B71E7C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9/20/24 changed to 7.00.  was 7.60 according to T.Shiroyama</t>
        </r>
      </text>
    </comment>
    <comment ref="GE32" authorId="26" shapeId="0" xr:uid="{13166979-FC2C-4F28-A76E-5E839A1EEA41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HH33" authorId="27" shapeId="0" xr:uid="{24BD42C3-568A-4CEE-B4E6-3916FCF06E74}">
      <text>
        <t>[Threaded comment]
Your version of Excel allows you to read this threaded comment; however, any edits to it will get removed if the file is opened in a newer version of Excel. Learn more: https://go.microsoft.com/fwlink/?linkid=870924
Comment:
    Tree  dead.</t>
      </text>
    </comment>
    <comment ref="DZ34" authorId="7" shapeId="0" xr:uid="{1FDD3BC3-C0AE-436F-9DA9-C31DEF0E0AAE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Kept data even though same as next tree 9/19/24</t>
        </r>
      </text>
    </comment>
    <comment ref="HH34" authorId="28" shapeId="0" xr:uid="{8E423B1A-C4E6-4742-A8B0-D254506E4F09}">
      <text>
        <t>[Threaded comment]
Your version of Excel allows you to read this threaded comment; however, any edits to it will get removed if the file is opened in a newer version of Excel. Learn more: https://go.microsoft.com/fwlink/?linkid=870924
Comment:
    Tree dead.</t>
      </text>
    </comment>
    <comment ref="KK36" authorId="7" shapeId="0" xr:uid="{DF0D43F9-54C3-4AB9-85AA-87FECC52073C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9/18/24 was 9.52 in earlier versoins by mistake.
</t>
        </r>
      </text>
    </comment>
    <comment ref="BC38" authorId="7" shapeId="0" xr:uid="{D3A8682F-E8D8-4E81-95AB-7682332D7047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9/19/24 was 20 now 70</t>
        </r>
      </text>
    </comment>
    <comment ref="GE41" authorId="29" shapeId="0" xr:uid="{CDA98684-8601-4A15-B0B4-6210EB6C56FD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DZ46" authorId="7" shapeId="0" xr:uid="{22C897AD-C4FF-46CC-897D-65CFF510BADC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Kept even though same as next tree. OK DO 9/19/24
</t>
        </r>
      </text>
    </comment>
    <comment ref="GE48" authorId="30" shapeId="0" xr:uid="{1B456035-BEF9-4E8E-8136-09A59DADC953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M49" authorId="7" shapeId="0" xr:uid="{AB21EA58-0300-436F-8AD7-6CABE6707000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N.J. verified 9/23/24</t>
        </r>
      </text>
    </comment>
    <comment ref="JY49" authorId="31" shapeId="0" xr:uid="{6C925072-B9FC-41FD-80D8-67F87ADFAAE4}">
      <text>
        <t>[Threaded comment]
Your version of Excel allows you to read this threaded comment; however, any edits to it will get removed if the file is opened in a newer version of Excel. Learn more: https://go.microsoft.com/fwlink/?linkid=870924
Comment:
    0-15 was W, 15-30 and 30-45 N</t>
      </text>
    </comment>
    <comment ref="BB51" authorId="32" shapeId="0" xr:uid="{3A535DC5-953F-436D-A2DE-96B81358D39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tree,</t>
      </text>
    </comment>
    <comment ref="AV54" authorId="33" shapeId="0" xr:uid="{24409687-C39A-4CAD-B520-99E1F1F07B93}">
      <text>
        <t>[Threaded comment]
Your version of Excel allows you to read this threaded comment; however, any edits to it will get removed if the file is opened in a newer version of Excel. Learn more: https://go.microsoft.com/fwlink/?linkid=870924
Comment:
    DO 10/4/19 may be wrong, large discrepancy with 9/13/19</t>
      </text>
    </comment>
    <comment ref="BB54" authorId="7" shapeId="0" xr:uid="{AAD48927-498B-41F2-AF8C-42CF2089C498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Had 218, no idea where that came from.  DO omitted 9/19/24
</t>
        </r>
      </text>
    </comment>
    <comment ref="BC54" authorId="7" shapeId="0" xr:uid="{D60AD638-49B0-42D0-B810-0A60B23E063B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was 218, no idea where that came from.  It said 118 may have been ony Lamas flus h</t>
        </r>
      </text>
    </comment>
    <comment ref="BA56" authorId="34" shapeId="0" xr:uid="{4AB038B6-DA33-4F0E-93CD-2A2FB662C858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</t>
      </text>
    </comment>
    <comment ref="BB56" authorId="35" shapeId="0" xr:uid="{501407C4-719A-4913-A731-6971A5D7CCC2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</t>
      </text>
    </comment>
    <comment ref="BA57" authorId="36" shapeId="0" xr:uid="{9F1BF610-2B28-4D6F-8089-BDC430377D1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tree.</t>
      </text>
    </comment>
    <comment ref="BB57" authorId="37" shapeId="0" xr:uid="{7AD32AD3-1E4F-4D4F-AB5A-9C9E7AB9FB9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dead tree.</t>
      </text>
    </comment>
    <comment ref="FS58" authorId="7" shapeId="0" xr:uid="{C47B0B35-AA14-400A-9346-42247F8549B5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9/18/24 used data even though same as previous tree. This is what raw data sheet said.</t>
        </r>
      </text>
    </comment>
    <comment ref="HH60" authorId="38" shapeId="0" xr:uid="{CD384D49-58E3-4E61-A289-F024A0EFE4B6}">
      <text>
        <t>[Threaded comment]
Your version of Excel allows you to read this threaded comment; however, any edits to it will get removed if the file is opened in a newer version of Excel. Learn more: https://go.microsoft.com/fwlink/?linkid=870924
Comment:
    Dead tree</t>
      </text>
    </comment>
    <comment ref="GE64" authorId="39" shapeId="0" xr:uid="{DD139047-5712-4374-B95E-2D8334BFA636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FQ65" authorId="7" shapeId="0" xr:uid="{A1C542C3-DAB5-4D84-A974-19F12018D018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 12/14/22 retained value even though CV high at 11.0 with original formula</t>
        </r>
      </text>
    </comment>
    <comment ref="GE65" authorId="40" shapeId="0" xr:uid="{390E11FC-9B3D-4B54-9315-9038F68AC22D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N66" authorId="7" shapeId="0" xr:uid="{21C048C4-4AB3-49F3-8253-4520E3E0C3CE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T.S. confirmed 9/23/24</t>
        </r>
      </text>
    </comment>
    <comment ref="GE67" authorId="41" shapeId="0" xr:uid="{7E97CC01-68EC-4FDF-ABFB-AEF4C2C03822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L69" authorId="7" shapeId="0" xr:uid="{48D142FE-ABE3-4D13-B89A-62BE4F48554C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corrected 9/20/24 based on email from T.S. was 0.653
</t>
        </r>
      </text>
    </comment>
    <comment ref="GE71" authorId="42" shapeId="0" xr:uid="{BFFE82A8-1C9B-434A-8962-D94C78083526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L72" authorId="7" shapeId="0" xr:uid="{226E91FF-9C14-43A3-991C-F38A0EB1DAE7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9/23/24 TS Confirmed</t>
        </r>
      </text>
    </comment>
    <comment ref="GE72" authorId="7" shapeId="0" xr:uid="{E49AE629-93AB-4A61-BBEF-601A5F7EA35F}">
      <text>
        <r>
          <rPr>
            <b/>
            <sz val="9"/>
            <color indexed="81"/>
            <rFont val="Tahoma"/>
            <family val="2"/>
          </rPr>
          <t>Olszyk, David: 9/24/24 was 315 corrected</t>
        </r>
      </text>
    </comment>
    <comment ref="GF73" authorId="43" shapeId="0" xr:uid="{5A064B19-726D-41FB-AEA8-AEE483A9AE94}">
      <text>
        <t>[Threaded comment]
Your version of Excel allows you to read this threaded comment; however, any edits to it will get removed if the file is opened in a newer version of Excel. Learn more: https://go.microsoft.com/fwlink/?linkid=870924
Comment:
    On 10/13/22 Mark Johnson measured 49 and 51, so used 49 and not originla 61</t>
      </text>
    </comment>
    <comment ref="GG73" authorId="44" shapeId="0" xr:uid="{324BD875-DC73-4FC3-836C-7D4D545426B1}">
      <text>
        <t>[Threaded comment]
Your version of Excel allows you to read this threaded comment; however, any edits to it will get removed if the file is opened in a newer version of Excel. Learn more: https://go.microsoft.com/fwlink/?linkid=870924
Comment:
    On 10/13/22 Mark Johnson measured 49 and 51, so used 49 and not originla 61</t>
      </text>
    </comment>
    <comment ref="GH73" authorId="45" shapeId="0" xr:uid="{DAF88F67-EA87-4BD6-B9EC-3B625801FF78}">
      <text>
        <t>[Threaded comment]
Your version of Excel allows you to read this threaded comment; however, any edits to it will get removed if the file is opened in a newer version of Excel. Learn more: https://go.microsoft.com/fwlink/?linkid=870924
Comment:
    On 10/13/22 Mark Johnson measured 49 and 51, so used 49 and not originla 61</t>
      </text>
    </comment>
    <comment ref="GE74" authorId="46" shapeId="0" xr:uid="{1F4F95FD-CFED-454B-B918-A1AB770935B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N76" authorId="7" shapeId="0" xr:uid="{EB33E29B-34E5-4047-8DAC-047194D4882F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9/23/24 TS Confirmed value.</t>
        </r>
      </text>
    </comment>
    <comment ref="GE79" authorId="7" shapeId="0" xr:uid="{0BBA3DBF-7287-4FB7-9A9D-9A98DFD56176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9/19/24 was 317 wrong.</t>
        </r>
      </text>
    </comment>
    <comment ref="GE81" authorId="47" shapeId="0" xr:uid="{306A4572-F1A7-4F38-A6B8-4E7E94306F3C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F82" authorId="7" shapeId="0" xr:uid="{70BD5A57-A4BB-4F7B-9908-1D72D8FC6637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On 10/13/22 Mark Johnson had 22, which was similar so left as 20 DO 11/22/22</t>
        </r>
      </text>
    </comment>
    <comment ref="GG82" authorId="7" shapeId="0" xr:uid="{B77BA15F-347A-416F-8514-70363D263A34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On 10/13/22 Mark Johnson had 22, which was similar so left as 20 DO 11/22/22</t>
        </r>
      </text>
    </comment>
    <comment ref="GH82" authorId="7" shapeId="0" xr:uid="{104FC139-63C7-4E31-8134-941D2620E542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On 10/13/22 Mark Johnson had 22, which was similar so left as 20 DO 11/22/22. On 9/19/24 DO reviewed and used orignal 27 value.</t>
        </r>
      </text>
    </comment>
    <comment ref="KB82" authorId="48" shapeId="0" xr:uid="{246A562F-7B9C-4B40-A2C0-DC369798AB0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9/18/24 was 796.4 or 0.796</t>
      </text>
    </comment>
    <comment ref="FS83" authorId="7" shapeId="0" xr:uid="{5AEB2A16-805C-4D9D-B6EE-7B126318B1EE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T.S. Confirmed 9/23/24</t>
        </r>
      </text>
    </comment>
    <comment ref="BB88" authorId="7" shapeId="0" xr:uid="{23D45051-0803-4858-98C9-A220D63046BE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9/19/24 orignal notes said 262 may be whole, assumed 106 was lammas growth
</t>
        </r>
      </text>
    </comment>
    <comment ref="HH94" authorId="49" shapeId="0" xr:uid="{32758037-7C06-4EDB-8386-3095E006DEB5}">
      <text>
        <t>[Threaded comment]
Your version of Excel allows you to read this threaded comment; however, any edits to it will get removed if the file is opened in a newer version of Excel. Learn more: https://go.microsoft.com/fwlink/?linkid=870924
Comment:
    Tree alive but no sample.</t>
      </text>
    </comment>
    <comment ref="EN95" authorId="50" shapeId="0" xr:uid="{127AC692-22B4-493C-BF7D-5FCF475F6F6F}">
      <text>
        <t>[Threaded comment]
Your version of Excel allows you to read this threaded comment; however, any edits to it will get removed if the file is opened in a newer version of Excel. Learn more: https://go.microsoft.com/fwlink/?linkid=870924
Comment:
    Left as is even though same as previous plant. This is what raw data sheet said. DO 9/18/24</t>
      </text>
    </comment>
    <comment ref="FO98" authorId="7" shapeId="0" xr:uid="{F38AC811-E0D4-4E83-B3FA-D634ADAB7B56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check value, repeate was 969.2
</t>
        </r>
      </text>
    </comment>
    <comment ref="FQ98" authorId="7" shapeId="0" xr:uid="{66BA094D-D5F8-4335-97E7-EBDC4C456531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 12/14/22 retained value even though CV high at 10.8 with original formula</t>
        </r>
      </text>
    </comment>
    <comment ref="GE100" authorId="51" shapeId="0" xr:uid="{2F8B9F66-9F68-4D03-930D-47A5E0B10DB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EN105" authorId="7" shapeId="0" xr:uid="{9727E479-8CA2-42FA-BC5B-66C88062115A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9/20/24 T.S. Confirmed 7.24</t>
        </r>
      </text>
    </comment>
    <comment ref="GE111" authorId="52" shapeId="0" xr:uid="{02ADE46B-38B1-4CC9-BCC0-F2FC7B79F315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E113" authorId="53" shapeId="0" xr:uid="{0DFBDAA2-864D-422D-83C2-FD634F91B58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  <comment ref="GM113" authorId="7" shapeId="0" xr:uid="{B3FCF5A4-865B-40F5-9A8D-AA06C32CDBF3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9/24/24 was 155.1</t>
        </r>
      </text>
    </comment>
    <comment ref="GE115" authorId="54" shapeId="0" xr:uid="{B7891D86-9703-41D9-8F04-2F9AEEAB4FAA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to nearest mm between approximately  370-530 mm on the meter stick as mm markings rubbed off. I could tell the 5 and 10 mm markings.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U.S. EPA User or Contractor</author>
    <author>tc={298830C6-81D8-4DAE-B92B-5DC837419E77}</author>
    <author>tc={A38877CB-0F60-4BD4-91B5-FD5A279C820B}</author>
    <author>tc={4A43A3AD-344E-48E4-9F2E-18C9C955EFFC}</author>
    <author>tc={1964C502-F428-4E2A-BA3E-15DF2853BCB9}</author>
    <author>tc={CFC46405-CB7A-40F8-8BC4-EEB26A43C975}</author>
    <author>Olszyk, David</author>
    <author>tc={10BC4A5E-1F9B-4D13-9B42-C0D0F8580AF0}</author>
  </authors>
  <commentList>
    <comment ref="B31" authorId="0" shapeId="0" xr:uid="{E27C35FB-25C6-4515-8D8F-41FC935556EE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32" authorId="0" shapeId="0" xr:uid="{EB9EE3E0-5546-4DEF-94E3-41A63D2E4AAB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 Y=yes, N=no
</t>
        </r>
      </text>
    </comment>
    <comment ref="B41" authorId="0" shapeId="0" xr:uid="{E826EC2C-BDF1-4BAE-9138-D7370A6E4F59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42" authorId="0" shapeId="0" xr:uid="{9D6DDBA2-9B38-4022-92FE-D88CCCDAAF3B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5/7/18, Approximate measurements.  Use plastic ruler. There was about 1.5 mm between end of ruler and 0 mark. Thus measurements could be a couple of mm off.</t>
        </r>
      </text>
    </comment>
    <comment ref="B45" authorId="0" shapeId="0" xr:uid="{6CABBA91-947C-4C72-AB6F-6F3F0A7A1870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48" authorId="0" shapeId="0" xr:uid="{4DEFFEE9-5A62-4140-B1DF-6C0E667D1C9A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49" authorId="0" shapeId="0" xr:uid="{9690315A-D7BB-46AF-A7E5-1E57ADA295F7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% of primarily last year needle area, 100% = dead or no needles
</t>
        </r>
      </text>
    </comment>
    <comment ref="B50" authorId="0" shapeId="0" xr:uid="{472FAAE6-D8D1-47E9-86BF-8DDCCEA46DE5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7/9/19 "L" = lammas new flush, almost entirely at tips of axillary branches. Used new metal ruler 15 and 30 cm = 15 and 30 cm on MPS metal ruler
</t>
        </r>
      </text>
    </comment>
    <comment ref="B123" authorId="1" shapeId="0" xr:uid="{298830C6-81D8-4DAE-B92B-5DC837419E77}">
      <text>
        <t>[Threaded comment]
Your version of Excel allows you to read this threaded comment; however, any edits to it will get removed if the file is opened in a newer version of Excel. Learn more: https://go.microsoft.com/fwlink/?linkid=870924
Comment:
    DO 2/26/20 Blank for  previous dead</t>
      </text>
    </comment>
    <comment ref="B126" authorId="0" shapeId="0" xr:uid="{D27F027A-8C2E-4D5A-916C-78FCE306297E}">
      <text>
        <r>
          <rPr>
            <b/>
            <sz val="9"/>
            <color indexed="81"/>
            <rFont val="Tahoma"/>
            <family val="2"/>
          </rPr>
          <t>U.S. EPA User or Contractor:</t>
        </r>
        <r>
          <rPr>
            <sz val="9"/>
            <color indexed="81"/>
            <rFont val="Tahoma"/>
            <family val="2"/>
          </rPr>
          <t xml:space="preserve">
DO 5/18/20 terminal bud.  Checked by Mark Johnson 5/15/20</t>
        </r>
      </text>
    </comment>
    <comment ref="B130" authorId="2" shapeId="0" xr:uid="{A38877CB-0F60-4BD4-91B5-FD5A279C820B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
Repeats all same for each plant</t>
      </text>
    </comment>
    <comment ref="B131" authorId="3" shapeId="0" xr:uid="{4A43A3AD-344E-48E4-9F2E-18C9C955EFFC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B132" authorId="4" shapeId="0" xr:uid="{1964C502-F428-4E2A-BA3E-15DF2853BCB9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B135" authorId="5" shapeId="0" xr:uid="{CFC46405-CB7A-40F8-8BC4-EEB26A43C975}">
      <text>
        <t>[Threaded comment]
Your version of Excel allows you to read this threaded comment; however, any edits to it will get removed if the file is opened in a newer version of Excel. Learn more: https://go.microsoft.com/fwlink/?linkid=870924
Comment:
    DO 7/20/20 Repeated each plant, same</t>
      </text>
    </comment>
    <comment ref="B141" authorId="6" shapeId="0" xr:uid="{9DBEC539-A1BC-4A45-A67D-89654D951A83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42" authorId="6" shapeId="0" xr:uid="{B45418F5-10B2-4816-BA53-B4C00D072411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43" authorId="6" shapeId="0" xr:uid="{7E5A8F9E-8994-413E-9EE1-CA98F3FFDFB4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72" authorId="6" shapeId="0" xr:uid="{EB3EDF6C-7B01-419C-9AC9-A45D4CFFF4FF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73" authorId="6" shapeId="0" xr:uid="{D966FCA8-2624-42E0-8AEC-023C69F12F31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74" authorId="6" shapeId="0" xr:uid="{6D74D4B6-5B04-4ECC-B6F9-98EF0ECE3762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75" authorId="6" shapeId="0" xr:uid="{C722C1DD-F639-4BE9-B81E-03A7017B758A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9/26/22 converted µS/cm to mS/cm  </t>
        </r>
      </text>
    </comment>
    <comment ref="B181" authorId="7" shapeId="0" xr:uid="{10BC4A5E-1F9B-4D13-9B42-C0D0F8580AF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that GV=grassy vounteer, RF=red "flowers"</t>
      </text>
    </comment>
    <comment ref="B257" authorId="6" shapeId="0" xr:uid="{21BB798B-E566-41CF-A977-6F643BD0E468}">
      <text>
        <r>
          <rPr>
            <b/>
            <sz val="9"/>
            <color indexed="81"/>
            <rFont val="Tahoma"/>
            <family val="2"/>
          </rPr>
          <t>Olszyk, David:</t>
        </r>
        <r>
          <rPr>
            <sz val="9"/>
            <color indexed="81"/>
            <rFont val="Tahoma"/>
            <family val="2"/>
          </rPr>
          <t xml:space="preserve">
DO 1/4/23 yellow highlights are dying, chlorotic trees</t>
        </r>
      </text>
    </comment>
  </commentList>
</comments>
</file>

<file path=xl/sharedStrings.xml><?xml version="1.0" encoding="utf-8"?>
<sst xmlns="http://schemas.openxmlformats.org/spreadsheetml/2006/main" count="4113" uniqueCount="1923">
  <si>
    <t>Row</t>
  </si>
  <si>
    <t>Treeposition</t>
  </si>
  <si>
    <t>1 - 1</t>
  </si>
  <si>
    <t>1 - 2</t>
  </si>
  <si>
    <t>1 - 3</t>
  </si>
  <si>
    <t>1 - 4</t>
  </si>
  <si>
    <t>1 - 5</t>
  </si>
  <si>
    <t>1 - 6</t>
  </si>
  <si>
    <t>1 - 7</t>
  </si>
  <si>
    <t>1 - 8</t>
  </si>
  <si>
    <t>1 - 9</t>
  </si>
  <si>
    <t>1 - 10</t>
  </si>
  <si>
    <t>1 - 11</t>
  </si>
  <si>
    <t>1 - 12</t>
  </si>
  <si>
    <t>1 - 13</t>
  </si>
  <si>
    <t>1 - 14</t>
  </si>
  <si>
    <t>2 - 1</t>
  </si>
  <si>
    <t>2 - 2</t>
  </si>
  <si>
    <t>2 - 3</t>
  </si>
  <si>
    <t>2 - 4</t>
  </si>
  <si>
    <t>2 - 5</t>
  </si>
  <si>
    <t>2 - 6</t>
  </si>
  <si>
    <t>2 - 7</t>
  </si>
  <si>
    <t>2 - 8</t>
  </si>
  <si>
    <t>2 - 9</t>
  </si>
  <si>
    <t>2 - 10</t>
  </si>
  <si>
    <t>2 - 11</t>
  </si>
  <si>
    <t>2 - 12</t>
  </si>
  <si>
    <t>2 - 13</t>
  </si>
  <si>
    <t>2 - 14</t>
  </si>
  <si>
    <t>2 - 15</t>
  </si>
  <si>
    <t>3 - 1</t>
  </si>
  <si>
    <t>3 - 2</t>
  </si>
  <si>
    <t>3 - 3</t>
  </si>
  <si>
    <t>3 - 4</t>
  </si>
  <si>
    <t>3 - 5</t>
  </si>
  <si>
    <t>3 - 6</t>
  </si>
  <si>
    <t>3 - 7</t>
  </si>
  <si>
    <t>3 - 8</t>
  </si>
  <si>
    <t>3 - 9</t>
  </si>
  <si>
    <t>3 - 10</t>
  </si>
  <si>
    <t>3 - 11</t>
  </si>
  <si>
    <t>3 - 12</t>
  </si>
  <si>
    <t>3 - 13</t>
  </si>
  <si>
    <t>3 - 14</t>
  </si>
  <si>
    <t>3 - 15</t>
  </si>
  <si>
    <t>3 - 16</t>
  </si>
  <si>
    <t>4 - 1</t>
  </si>
  <si>
    <t>4 - 2</t>
  </si>
  <si>
    <t>4 - 3</t>
  </si>
  <si>
    <t>4 - 4</t>
  </si>
  <si>
    <t>4 - 5</t>
  </si>
  <si>
    <t>4 - 6</t>
  </si>
  <si>
    <t>4 - 7</t>
  </si>
  <si>
    <t>4 - 8</t>
  </si>
  <si>
    <t>4 - 9</t>
  </si>
  <si>
    <t>4 - 10</t>
  </si>
  <si>
    <t>4 - 11</t>
  </si>
  <si>
    <t>4 - 12</t>
  </si>
  <si>
    <t>4 - 13</t>
  </si>
  <si>
    <t>4 - 14</t>
  </si>
  <si>
    <t>4 - 15</t>
  </si>
  <si>
    <t>4 - 16</t>
  </si>
  <si>
    <t>5 - 1</t>
  </si>
  <si>
    <t>5 - 2</t>
  </si>
  <si>
    <t>5 - 3</t>
  </si>
  <si>
    <t>5 - 4</t>
  </si>
  <si>
    <t>5 - 5</t>
  </si>
  <si>
    <t>5 - 6</t>
  </si>
  <si>
    <t>5 - 7</t>
  </si>
  <si>
    <t>5 - 8</t>
  </si>
  <si>
    <t>5 - 9</t>
  </si>
  <si>
    <t>5 - 10</t>
  </si>
  <si>
    <t>5 - 11</t>
  </si>
  <si>
    <t>5 - 12</t>
  </si>
  <si>
    <t>5 - 13</t>
  </si>
  <si>
    <t>5 - 14</t>
  </si>
  <si>
    <t>5 - 15</t>
  </si>
  <si>
    <t>5 - 16</t>
  </si>
  <si>
    <t>6 - 1</t>
  </si>
  <si>
    <t>6 - 2</t>
  </si>
  <si>
    <t>6 - 3</t>
  </si>
  <si>
    <t>6 - 4</t>
  </si>
  <si>
    <t>6 - 5</t>
  </si>
  <si>
    <t>6 - 6</t>
  </si>
  <si>
    <t>6 - 7</t>
  </si>
  <si>
    <t>6 - 8</t>
  </si>
  <si>
    <t>6 - 9</t>
  </si>
  <si>
    <t>6 - 10</t>
  </si>
  <si>
    <t>6 - 11</t>
  </si>
  <si>
    <t>6 - 12</t>
  </si>
  <si>
    <t>6 - 13</t>
  </si>
  <si>
    <t>6 - 14</t>
  </si>
  <si>
    <t>6 - 15</t>
  </si>
  <si>
    <t>6 - 16</t>
  </si>
  <si>
    <t>7 - 1</t>
  </si>
  <si>
    <t>7 - 2</t>
  </si>
  <si>
    <t>7 - 3</t>
  </si>
  <si>
    <t>7 - 4</t>
  </si>
  <si>
    <t>7 - 5</t>
  </si>
  <si>
    <t>7 - 6</t>
  </si>
  <si>
    <t>7 - 7</t>
  </si>
  <si>
    <t>7 - 8</t>
  </si>
  <si>
    <t>7 - 9</t>
  </si>
  <si>
    <t>7 - 10</t>
  </si>
  <si>
    <t>7 - 11</t>
  </si>
  <si>
    <t>7 - 12</t>
  </si>
  <si>
    <t>7 - 13</t>
  </si>
  <si>
    <t>7 - 14</t>
  </si>
  <si>
    <t>7 - 15</t>
  </si>
  <si>
    <t>8 - 1</t>
  </si>
  <si>
    <t>8 - 2</t>
  </si>
  <si>
    <t>8 - 3</t>
  </si>
  <si>
    <t>8 - 4</t>
  </si>
  <si>
    <t>8 - 5</t>
  </si>
  <si>
    <t>8 - 6</t>
  </si>
  <si>
    <t>8 - 7</t>
  </si>
  <si>
    <t>8 - 8</t>
  </si>
  <si>
    <t>8 - 9</t>
  </si>
  <si>
    <t>8 - 10</t>
  </si>
  <si>
    <t>8 - 11</t>
  </si>
  <si>
    <t>Hole</t>
  </si>
  <si>
    <t>%</t>
  </si>
  <si>
    <t>9/13/19 only 'live' trees</t>
  </si>
  <si>
    <t>9/13/19 estimated lammas in main</t>
  </si>
  <si>
    <t>TCN, OC, ICP average of all and main</t>
  </si>
  <si>
    <t>Comments</t>
  </si>
  <si>
    <t>TCN, OC, ICP data for main not used, uncertain</t>
  </si>
  <si>
    <t>Treatment</t>
  </si>
  <si>
    <t>Amended</t>
  </si>
  <si>
    <t>Amended W/Native Soil</t>
  </si>
  <si>
    <t>Dead</t>
  </si>
  <si>
    <t>Units</t>
  </si>
  <si>
    <t>mm</t>
  </si>
  <si>
    <t>Additional comments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</si>
  <si>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</si>
  <si>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</si>
  <si>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</si>
  <si>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</si>
  <si>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</si>
  <si>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</si>
  <si>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</si>
  <si>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</si>
  <si>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</si>
  <si>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</si>
  <si>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</si>
  <si>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</si>
  <si>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</si>
  <si>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</si>
  <si>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2-1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</si>
  <si>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</si>
  <si>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</si>
  <si>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</si>
  <si>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</si>
  <si>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</si>
  <si>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</si>
  <si>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</si>
  <si>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</si>
  <si>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</si>
  <si>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</si>
  <si>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</si>
  <si>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</si>
  <si>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</si>
  <si>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</si>
  <si>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</si>
  <si>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</si>
  <si>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</si>
  <si>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</si>
  <si>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</si>
  <si>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</si>
  <si>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</si>
  <si>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3-11</t>
  </si>
  <si>
    <t>3-12</t>
  </si>
  <si>
    <t>3-13</t>
  </si>
  <si>
    <t>3-15</t>
  </si>
  <si>
    <t>3-16</t>
  </si>
  <si>
    <t>4-1</t>
  </si>
  <si>
    <t>4-2</t>
  </si>
  <si>
    <t>4-3</t>
  </si>
  <si>
    <t>4-4</t>
  </si>
  <si>
    <t>4-6</t>
  </si>
  <si>
    <t>4-7</t>
  </si>
  <si>
    <t>4-8</t>
  </si>
  <si>
    <t>4-9</t>
  </si>
  <si>
    <t>4-10</t>
  </si>
  <si>
    <t>4-11</t>
  </si>
  <si>
    <t>4-12</t>
  </si>
  <si>
    <t>4-13</t>
  </si>
  <si>
    <t>4-14</t>
  </si>
  <si>
    <t>4-15</t>
  </si>
  <si>
    <t>4-16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</si>
  <si>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</si>
  <si>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</si>
  <si>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</si>
  <si>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</si>
  <si>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</si>
  <si>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</si>
  <si>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</si>
  <si>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</si>
  <si>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</si>
  <si>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</si>
  <si>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</si>
  <si>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</si>
  <si>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</si>
  <si>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</si>
  <si>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5-16</t>
  </si>
  <si>
    <t>6-1</t>
  </si>
  <si>
    <t>6-2</t>
  </si>
  <si>
    <t>6-3</t>
  </si>
  <si>
    <t>6-4</t>
  </si>
  <si>
    <t>6-5</t>
  </si>
  <si>
    <t>6-7</t>
  </si>
  <si>
    <t>6-8</t>
  </si>
  <si>
    <t>6-10</t>
  </si>
  <si>
    <t>6-11</t>
  </si>
  <si>
    <t>6-12</t>
  </si>
  <si>
    <t>6-14</t>
  </si>
  <si>
    <t>6-15</t>
  </si>
  <si>
    <t>6-16</t>
  </si>
  <si>
    <t>7-1</t>
  </si>
  <si>
    <t>7-3</t>
  </si>
  <si>
    <t>7-4</t>
  </si>
  <si>
    <t>7-5</t>
  </si>
  <si>
    <t>7-6</t>
  </si>
  <si>
    <t>7-7</t>
  </si>
  <si>
    <t>7-8</t>
  </si>
  <si>
    <t>7-9</t>
  </si>
  <si>
    <t>7-11</t>
  </si>
  <si>
    <t>7-13</t>
  </si>
  <si>
    <t>7-15</t>
  </si>
  <si>
    <t>8-1</t>
  </si>
  <si>
    <t>8-2</t>
  </si>
  <si>
    <t>8-4</t>
  </si>
  <si>
    <t>8-5</t>
  </si>
  <si>
    <t>8-6</t>
  </si>
  <si>
    <t>8-7</t>
  </si>
  <si>
    <t>8-9</t>
  </si>
  <si>
    <t>8-10</t>
  </si>
  <si>
    <t>8-11</t>
  </si>
  <si>
    <t>Very  high soil Fe</t>
  </si>
  <si>
    <t>original ppm</t>
  </si>
  <si>
    <t>original ppm, 0 is none detected</t>
  </si>
  <si>
    <t>mg/g</t>
  </si>
  <si>
    <t>original % x 10</t>
  </si>
  <si>
    <t>2-2</t>
  </si>
  <si>
    <t>3-10</t>
  </si>
  <si>
    <t>3-14</t>
  </si>
  <si>
    <t>4-5</t>
  </si>
  <si>
    <t>5-15</t>
  </si>
  <si>
    <t>6-6</t>
  </si>
  <si>
    <t>6-9</t>
  </si>
  <si>
    <t>6-13</t>
  </si>
  <si>
    <t>7-2</t>
  </si>
  <si>
    <t>7-10</t>
  </si>
  <si>
    <t>7-12</t>
  </si>
  <si>
    <t>7-14</t>
  </si>
  <si>
    <t>8-3</t>
  </si>
  <si>
    <t>8-8</t>
  </si>
  <si>
    <t>Infinte K increase</t>
  </si>
  <si>
    <t xml:space="preserve">Cu 2X next highest; highest Zn, 10X next </t>
  </si>
  <si>
    <t>2-15</t>
  </si>
  <si>
    <t>us/cm</t>
  </si>
  <si>
    <t>ms/cm</t>
  </si>
  <si>
    <t>µg/g</t>
  </si>
  <si>
    <t>Type of amendments</t>
  </si>
  <si>
    <t>meters</t>
  </si>
  <si>
    <t>Latitude</t>
  </si>
  <si>
    <t>Longitude</t>
  </si>
  <si>
    <t>1 to 8, smaller to west (left), larger to east (right) when looking up from bottom of hill</t>
  </si>
  <si>
    <t>mS/cm or µS/cm</t>
  </si>
  <si>
    <t xml:space="preserve">mS/cm   </t>
  </si>
  <si>
    <t>µS/cm</t>
  </si>
  <si>
    <t>AmpHchange</t>
  </si>
  <si>
    <t>AmSoilECoriginal19</t>
  </si>
  <si>
    <t>AmSoilECoriginalunits19</t>
  </si>
  <si>
    <t>AmEcchange</t>
  </si>
  <si>
    <t>Dark green</t>
  </si>
  <si>
    <t>Rest dark green</t>
  </si>
  <si>
    <t>Chlorotic</t>
  </si>
  <si>
    <t>Gone (assumed 100% necrotic)</t>
  </si>
  <si>
    <t>Lighter yellow - chlorotic</t>
  </si>
  <si>
    <t>Dark Green</t>
  </si>
  <si>
    <t>Rest Chlorotic</t>
  </si>
  <si>
    <t>Large weed</t>
  </si>
  <si>
    <t>End second flush</t>
  </si>
  <si>
    <t>Somewhat chlorotic</t>
  </si>
  <si>
    <t>Large weed partly removed</t>
  </si>
  <si>
    <t>Very long shoot</t>
  </si>
  <si>
    <t>Top becoming chlorotic</t>
  </si>
  <si>
    <t>Becoming chlorotic</t>
  </si>
  <si>
    <t>2nd flush</t>
  </si>
  <si>
    <t>Rest becoming somewhat chlorotic</t>
  </si>
  <si>
    <t>Almost dead</t>
  </si>
  <si>
    <t>To end of second flush</t>
  </si>
  <si>
    <t>Dead gone (assumed 100% necrotic)</t>
  </si>
  <si>
    <t>Rest chlorotic</t>
  </si>
  <si>
    <t>rest of needles chlorotic</t>
  </si>
  <si>
    <t>Dead gone (considered 100% necrotic)</t>
  </si>
  <si>
    <t>Side shoot</t>
  </si>
  <si>
    <t>Dead -  gone (considered 100% necrotic)</t>
  </si>
  <si>
    <t>completely gone (considered 100% necrotic)</t>
  </si>
  <si>
    <t>10/24/18 live and dead trees, dead considered to be 100%, corresponds to 2019Percentnecrosis all</t>
  </si>
  <si>
    <t>UnAmSoilEC17revised</t>
  </si>
  <si>
    <t>Fall 2017, Unamended soil pH from  ? Depth</t>
  </si>
  <si>
    <t>Fall 2017,Unamended soil EC from  ? Depth</t>
  </si>
  <si>
    <t>Fall 2017,UnAmSoilEC17 / 1000</t>
  </si>
  <si>
    <t>Fall 2017,Amended Soil pH from 0-15 cm (0-6 in.) sample on 11/17/17 used to compare to 2019</t>
  </si>
  <si>
    <t>Fall 2017,Amended Soil EC from 0-15 cm (0-6 in.) sample on 11/17/17</t>
  </si>
  <si>
    <t>Fall 2017,AmSoilEC17A / 1000</t>
  </si>
  <si>
    <t>Fall 2017,Amended Soil pH from15-30 cm (6-12 in.) sample on 11/17/17</t>
  </si>
  <si>
    <t>Fall 2017,Amended Soil EC from15-30 cm (6-12 in.) sample on 11/17/17</t>
  </si>
  <si>
    <t>Fall 2017,AmSoilEC17B / 1000</t>
  </si>
  <si>
    <t>Fall 2017,AmSoilEC17Brevised rounded to 3 decimal places2019, dropped 4th decimal place as EC values &lt; 1000 had no decimal value.</t>
  </si>
  <si>
    <t>Across</t>
  </si>
  <si>
    <t>Same relative  position of holes in a row walking across rows from 1 to 8</t>
  </si>
  <si>
    <t>2017 Average 2 samples for unamended (3B and 3C for ICP, for pH and EC used 3--2B and 3--2) used 3A for 2-15</t>
  </si>
  <si>
    <t>10/24/18 comments</t>
  </si>
  <si>
    <t>Live or dead as of 4/26/19</t>
  </si>
  <si>
    <t>Live or dead as of 7/8/19</t>
  </si>
  <si>
    <t>Soil wet</t>
  </si>
  <si>
    <t>Soil wet, top bud just breaking</t>
  </si>
  <si>
    <t>top bud malformed &amp; not distinct, measured side bud soil may be wet</t>
  </si>
  <si>
    <t>soil wet</t>
  </si>
  <si>
    <t>soil wet No clear central leader</t>
  </si>
  <si>
    <t>terminal bud not broken</t>
  </si>
  <si>
    <t>very (? Comment uncertain, likely bushy)</t>
  </si>
  <si>
    <t xml:space="preserve">terminal bud not breaking </t>
  </si>
  <si>
    <t>? Comment uncertain, likely bushy</t>
  </si>
  <si>
    <t>many more soil wet</t>
  </si>
  <si>
    <t>dead, terminal bud indistinct</t>
  </si>
  <si>
    <t>Bluegreen needles</t>
  </si>
  <si>
    <t>terminal bud just breaking</t>
  </si>
  <si>
    <t>End tree, soil wet dead needles to side not included</t>
  </si>
  <si>
    <t>Second from end terminal bud not broken</t>
  </si>
  <si>
    <t>terminal just breaking</t>
  </si>
  <si>
    <t>tips of needles brown</t>
  </si>
  <si>
    <t>terminal bud dead</t>
  </si>
  <si>
    <t>Bushy, some top needles des</t>
  </si>
  <si>
    <t>Terminal bud malformed, measured side bud</t>
  </si>
  <si>
    <t>1 lower bud just breaking</t>
  </si>
  <si>
    <t>bluegreen</t>
  </si>
  <si>
    <t>Assume 29 for bud length, DO 5/7/18</t>
  </si>
  <si>
    <t>Just breaking lower bud not terminal</t>
  </si>
  <si>
    <t>Lower bud breaking</t>
  </si>
  <si>
    <t>some upper needles necrotic</t>
  </si>
  <si>
    <t>No terminal</t>
  </si>
  <si>
    <t>Bushy (assume DO 5/7/18)</t>
  </si>
  <si>
    <t>Just starting</t>
  </si>
  <si>
    <t>terminal not breaking</t>
  </si>
  <si>
    <t>Dead, no needles, did not note any bud</t>
  </si>
  <si>
    <t>tips of needles necrotic</t>
  </si>
  <si>
    <t>Not terminal breaking</t>
  </si>
  <si>
    <t>top bud just breaking</t>
  </si>
  <si>
    <t>top bud not broken</t>
  </si>
  <si>
    <t>No needles</t>
  </si>
  <si>
    <t>top bud just bretking</t>
  </si>
  <si>
    <t>Bottom needles necrotic</t>
  </si>
  <si>
    <t>Top needles dead</t>
  </si>
  <si>
    <t>All new growth (General, new growth turning yellow-green)</t>
  </si>
  <si>
    <t>More  yellow</t>
  </si>
  <si>
    <t>Dying</t>
  </si>
  <si>
    <t>Very green</t>
  </si>
  <si>
    <t>More yellow</t>
  </si>
  <si>
    <t>Terminal bud dying as in greenhouse</t>
  </si>
  <si>
    <t>Tip may be wilting</t>
  </si>
  <si>
    <t xml:space="preserve"> </t>
  </si>
  <si>
    <t>Terminal bud dead measured side bud</t>
  </si>
  <si>
    <t>yellow</t>
  </si>
  <si>
    <t>Tip starting to brown</t>
  </si>
  <si>
    <t>No terminal bud - dead</t>
  </si>
  <si>
    <t>Dead (dead)</t>
  </si>
  <si>
    <t>Terminal dying as in greenhouse</t>
  </si>
  <si>
    <t>Live new growth at botton. Terminal bud dead.</t>
  </si>
  <si>
    <t>Need screen, not breaking (repeat)</t>
  </si>
  <si>
    <t>Breaking basal</t>
  </si>
  <si>
    <t>not breaking (repeat)</t>
  </si>
  <si>
    <t>1 Poa compressa</t>
  </si>
  <si>
    <t>screen</t>
  </si>
  <si>
    <t>breaking</t>
  </si>
  <si>
    <t>basal breaking</t>
  </si>
  <si>
    <t>Basal breaking, just breaking (repeat)</t>
  </si>
  <si>
    <t>chlorotic, screen gone</t>
  </si>
  <si>
    <t>not breaking</t>
  </si>
  <si>
    <t>middle chlorotic</t>
  </si>
  <si>
    <t>replaced screen</t>
  </si>
  <si>
    <t xml:space="preserve">screen, basal breaking </t>
  </si>
  <si>
    <t>Dark green, 1 Poa compressa</t>
  </si>
  <si>
    <t>lower loosing needles</t>
  </si>
  <si>
    <t>screen, dark green</t>
  </si>
  <si>
    <t>screen, chlorotic</t>
  </si>
  <si>
    <t>chlorotic</t>
  </si>
  <si>
    <t>dark green, screen</t>
  </si>
  <si>
    <t>very vigorous, basal and terminal breaking</t>
  </si>
  <si>
    <t>Basal just starting to break, green</t>
  </si>
  <si>
    <t>Dark green , terminal just about to break, basal breaking</t>
  </si>
  <si>
    <t>Dark green, basal breaking</t>
  </si>
  <si>
    <t>Basal breaking</t>
  </si>
  <si>
    <t>Buds dead? 2 Poa compressa</t>
  </si>
  <si>
    <t>Not technically breaking (repeat), Basal barely breaking</t>
  </si>
  <si>
    <t>chlorotic, not breaking (repeat)</t>
  </si>
  <si>
    <t>Dark green, not breaking (repeat)</t>
  </si>
  <si>
    <t>all c hlorotic, buds dead</t>
  </si>
  <si>
    <t>L Pound stake</t>
  </si>
  <si>
    <t>Pound stake</t>
  </si>
  <si>
    <t>L</t>
  </si>
  <si>
    <t>L small</t>
  </si>
  <si>
    <t>lighter yellow</t>
  </si>
  <si>
    <t>yellowing</t>
  </si>
  <si>
    <t>yellowing Pound stake</t>
  </si>
  <si>
    <t>Terminal dying, not healthy, Pound stake</t>
  </si>
  <si>
    <t xml:space="preserve">L </t>
  </si>
  <si>
    <t>Small yellowing</t>
  </si>
  <si>
    <t>L/L 2 Bull thistle</t>
  </si>
  <si>
    <t>L Sow thistle</t>
  </si>
  <si>
    <t>Yellowing</t>
  </si>
  <si>
    <t>L (161)</t>
  </si>
  <si>
    <t>:L 1 bull thistle extended? (unclear)</t>
  </si>
  <si>
    <t>L (pound stake)</t>
  </si>
  <si>
    <t>L yellowing</t>
  </si>
  <si>
    <t>Yellow</t>
  </si>
  <si>
    <t>L/L Pound Stake</t>
  </si>
  <si>
    <t>Small</t>
  </si>
  <si>
    <t xml:space="preserve"> yellow</t>
  </si>
  <si>
    <t>small yellow</t>
  </si>
  <si>
    <t>L/L (192 was repeat)</t>
  </si>
  <si>
    <t xml:space="preserve">L/L  </t>
  </si>
  <si>
    <t>L Used side shoot Leader may have been eaten by deer</t>
  </si>
  <si>
    <t>L Pound Stake</t>
  </si>
  <si>
    <t>L Pounds Stake Plant?  Moss?</t>
  </si>
  <si>
    <t>yellow 4 compressa? (verified)</t>
  </si>
  <si>
    <t>No clear terminal</t>
  </si>
  <si>
    <t>Poa compressa many</t>
  </si>
  <si>
    <t>L? Grass (Poa compressa verified) Pound stake</t>
  </si>
  <si>
    <t>L/L</t>
  </si>
  <si>
    <t>small</t>
  </si>
  <si>
    <t>rest chlorotic  Buds broke slightly, likely dying</t>
  </si>
  <si>
    <t>L 1 compressa?</t>
  </si>
  <si>
    <t>2 tips of branches dying</t>
  </si>
  <si>
    <t>Live (1) or dead (0) as of 10/24/18</t>
  </si>
  <si>
    <t>Live (1) or dead (0) as of 5/4/18</t>
  </si>
  <si>
    <t>Live (1) or dead (0) as of 6/7/18</t>
  </si>
  <si>
    <t>Live (1) or dead (0)as of 9/13/19</t>
  </si>
  <si>
    <t>5/4/2018, dead trees 100%</t>
  </si>
  <si>
    <t>6/7/2018, dead trees 100%</t>
  </si>
  <si>
    <t>Dead, added 100% for no value, tree dead</t>
  </si>
  <si>
    <t>4/26/2019, dead considered to be 10%</t>
  </si>
  <si>
    <t>7/8/2019, dead considered to be 100%</t>
  </si>
  <si>
    <t>7/8/19 mm, main primarily</t>
  </si>
  <si>
    <t>2019 needles, 10/30/19</t>
  </si>
  <si>
    <t xml:space="preserve">UnPsoil2017 </t>
  </si>
  <si>
    <t>UnSsoil2017</t>
  </si>
  <si>
    <t xml:space="preserve">UnZnsoil2017 </t>
  </si>
  <si>
    <t>Aluminum</t>
  </si>
  <si>
    <t>Copper</t>
  </si>
  <si>
    <t>Iron</t>
  </si>
  <si>
    <t>Potassium</t>
  </si>
  <si>
    <t>Magnesium</t>
  </si>
  <si>
    <t>Manganese</t>
  </si>
  <si>
    <t>Sodium</t>
  </si>
  <si>
    <t>Phosphorus</t>
  </si>
  <si>
    <t>Sulfur</t>
  </si>
  <si>
    <t>Zinc</t>
  </si>
  <si>
    <t>Manganses</t>
  </si>
  <si>
    <t xml:space="preserve"> - (AmSoilpH17 minus AmSoilpH19) assuming they would be a decrease</t>
  </si>
  <si>
    <t xml:space="preserve"> - (AmSoilpH17 revised rounded minus AmSoilECrevisde19) assuming there would be a decrease</t>
  </si>
  <si>
    <t>6/7/2018, bud length</t>
  </si>
  <si>
    <t>5/4/2018, bud length (becomes terminal shoot), most breaking</t>
  </si>
  <si>
    <t>1=yes, 0=no</t>
  </si>
  <si>
    <t>5/4/2018, terminal or axillary buds</t>
  </si>
  <si>
    <t>6/7/2018, terminal bud or in a few cases side bud if terminal dead</t>
  </si>
  <si>
    <t>slope</t>
  </si>
  <si>
    <t>aspect</t>
  </si>
  <si>
    <t>flowdir</t>
  </si>
  <si>
    <t>flowaccum</t>
  </si>
  <si>
    <t>degrees</t>
  </si>
  <si>
    <t>From digital elevation model</t>
  </si>
  <si>
    <t>More accurate elevation. Difference from elv. Calc. likely is due to model resolution</t>
  </si>
  <si>
    <t>Calculation from NED elevation model at 10 m  resolutrion.</t>
  </si>
  <si>
    <t>gray</t>
  </si>
  <si>
    <t>Dull gray</t>
  </si>
  <si>
    <t>severe chlorosis</t>
  </si>
  <si>
    <t>small chlorotic</t>
  </si>
  <si>
    <t>middle highly chlorotic</t>
  </si>
  <si>
    <t>=2018OctTerminallength + , only for trees surviving in Sept. 2019</t>
  </si>
  <si>
    <t>9/13/19 100 put in for dead trees</t>
  </si>
  <si>
    <t>Soil EC and pH, ICP from by depth sampling, used 0-15 cm depth, left sample</t>
  </si>
  <si>
    <t>2017 Average 4 samples, updated 4/24/20</t>
  </si>
  <si>
    <t>Was red, not sure why to black 1/8/21, maybe because was dead tree in Sept. 2019 but not part of forensic sample</t>
  </si>
  <si>
    <t>Soil EC and pH, ICP from by depth sampling, used 0-15 cm depth, left sample, was red likely as tree dead only beginning Sept. 2019</t>
  </si>
  <si>
    <t>Northing</t>
  </si>
  <si>
    <t>Easting</t>
  </si>
  <si>
    <t>original % run by USDA, ARS</t>
  </si>
  <si>
    <t>2021 needles, collected 9/21/21</t>
  </si>
  <si>
    <t>Tree died between 4/15 and 7/19/21 analyzed dead needes</t>
  </si>
  <si>
    <t>*</t>
  </si>
  <si>
    <t>V grass removed</t>
  </si>
  <si>
    <t>Cones, grassy volunteer</t>
  </si>
  <si>
    <t>dandelion</t>
  </si>
  <si>
    <t>plant w/ purple flowers</t>
  </si>
  <si>
    <t>V tall purple flower</t>
  </si>
  <si>
    <t>red flowers</t>
  </si>
  <si>
    <t>GV</t>
  </si>
  <si>
    <t xml:space="preserve">V grass  </t>
  </si>
  <si>
    <t>RF</t>
  </si>
  <si>
    <t>flowering grass</t>
  </si>
  <si>
    <t>V</t>
  </si>
  <si>
    <t>assumed 256</t>
  </si>
  <si>
    <t>RG, GV</t>
  </si>
  <si>
    <t>cones, RG, GV</t>
  </si>
  <si>
    <t>less chlorotic - green</t>
  </si>
  <si>
    <t>Brown tips</t>
  </si>
  <si>
    <t>yellowish</t>
  </si>
  <si>
    <t>Light yellow</t>
  </si>
  <si>
    <t>Slight yellow, DO assumed repeat 221</t>
  </si>
  <si>
    <t>Brown tips dying?</t>
  </si>
  <si>
    <t xml:space="preserve">Necrotic </t>
  </si>
  <si>
    <t>red needles-sm. Amt.</t>
  </si>
  <si>
    <t>very full &amp; healthy</t>
  </si>
  <si>
    <t>R</t>
  </si>
  <si>
    <t>some brown tips</t>
  </si>
  <si>
    <t>some black needles</t>
  </si>
  <si>
    <t>gone</t>
  </si>
  <si>
    <t>cones, RF</t>
  </si>
  <si>
    <t>GV,MC</t>
  </si>
  <si>
    <t>cones</t>
  </si>
  <si>
    <t>Many cones</t>
  </si>
  <si>
    <t>whorl of 3 main/north/south, 281/366/355 took longest</t>
  </si>
  <si>
    <t>MC</t>
  </si>
  <si>
    <t>green</t>
  </si>
  <si>
    <t>6/19/20 no value recorded, assumed to be 0 as 0 previous ratings</t>
  </si>
  <si>
    <t>see photos</t>
  </si>
  <si>
    <t>BLV,MC</t>
  </si>
  <si>
    <t>GV, RF, cones</t>
  </si>
  <si>
    <t>slightly green</t>
  </si>
  <si>
    <t>30% brown needles</t>
  </si>
  <si>
    <t>GV,MC, ladybug</t>
  </si>
  <si>
    <t>yellowish, GV</t>
  </si>
  <si>
    <t>R,light green</t>
  </si>
  <si>
    <t>some red needles, GV</t>
  </si>
  <si>
    <t>outside of fence</t>
  </si>
  <si>
    <t>cones (outside of fence, protection gone)</t>
  </si>
  <si>
    <t>grass flowering</t>
  </si>
  <si>
    <t>yellow, grass hard to pull out</t>
  </si>
  <si>
    <t>grass, yellow  (may be dying)</t>
  </si>
  <si>
    <t>Brown needles &amp; bare twigs</t>
  </si>
  <si>
    <t>V scrawny</t>
  </si>
  <si>
    <t>very few needles, GV</t>
  </si>
  <si>
    <t>still chlorotic</t>
  </si>
  <si>
    <t xml:space="preserve">GV </t>
  </si>
  <si>
    <t xml:space="preserve"> ladybug</t>
  </si>
  <si>
    <t>10/9/20 tallest, not terminal, tree yellow, needles short</t>
  </si>
  <si>
    <t>less chlorotic</t>
  </si>
  <si>
    <t>original 470 not used per SOP for plant growth, first repeat of 430 used for value and second for precision.  May have been wrong stem origianlly.</t>
  </si>
  <si>
    <t>grass</t>
  </si>
  <si>
    <t>cones Brown tips</t>
  </si>
  <si>
    <t>sparse</t>
  </si>
  <si>
    <t>Cones, GV</t>
  </si>
  <si>
    <t>RF, GV</t>
  </si>
  <si>
    <t>cones, lizard</t>
  </si>
  <si>
    <t>unhealthy - sparse needles</t>
  </si>
  <si>
    <t>Struggling</t>
  </si>
  <si>
    <t>Red needles - 100%, length added 10/9/20, short 1 cm 2nd flush</t>
  </si>
  <si>
    <t>greening up</t>
  </si>
  <si>
    <t>RF, cones</t>
  </si>
  <si>
    <t>cones, GV</t>
  </si>
  <si>
    <t>less chlorotic volunteer P.E.</t>
  </si>
  <si>
    <t>flowering plant</t>
  </si>
  <si>
    <t>* pearly everlasting volunteer</t>
  </si>
  <si>
    <t>Stunted/yellow</t>
  </si>
  <si>
    <t>unhealthy sparse needles</t>
  </si>
  <si>
    <t>GV (small)</t>
  </si>
  <si>
    <t>strawberry vines</t>
  </si>
  <si>
    <t>GV &amp; strawberries</t>
  </si>
  <si>
    <t>3 strawberry pulled out</t>
  </si>
  <si>
    <t>GV,MC (small)</t>
  </si>
  <si>
    <t>dead - 100% red neeecles</t>
  </si>
  <si>
    <t>looking puny</t>
  </si>
  <si>
    <t>grass/yellow</t>
  </si>
  <si>
    <t>dead - 100% red neeecles; tallest not terminal</t>
  </si>
  <si>
    <t>barely broken</t>
  </si>
  <si>
    <t>much grass, hard to pull out</t>
  </si>
  <si>
    <t>* On side branch</t>
  </si>
  <si>
    <t>Broke branch</t>
  </si>
  <si>
    <t>few red needles, ladybug</t>
  </si>
  <si>
    <t>R chlorotic</t>
  </si>
  <si>
    <t>rest chlorotic</t>
  </si>
  <si>
    <t>sparse &amp; some red needles</t>
  </si>
  <si>
    <t>Lammas also in total Lammas be it top lammas Mo</t>
  </si>
  <si>
    <t>Top dead side branch</t>
  </si>
  <si>
    <t xml:space="preserve">Cones  </t>
  </si>
  <si>
    <t>Cones side - terminal  gone</t>
  </si>
  <si>
    <t>Whole tree yellow</t>
  </si>
  <si>
    <t>Very small, dying</t>
  </si>
  <si>
    <t>cones chlorotic</t>
  </si>
  <si>
    <t>cones difficult to tell terminal</t>
  </si>
  <si>
    <t>chlorotic tips</t>
  </si>
  <si>
    <t xml:space="preserve">chlorotic  </t>
  </si>
  <si>
    <t>cones chlorosis</t>
  </si>
  <si>
    <t>Dying chlorotic</t>
  </si>
  <si>
    <t>Green</t>
  </si>
  <si>
    <t>Dying top bud dead</t>
  </si>
  <si>
    <t>terminal dead</t>
  </si>
  <si>
    <t>Healthy</t>
  </si>
  <si>
    <t>Dying difficut to tell 2nd termal (lammas)</t>
  </si>
  <si>
    <t>Green, ccones</t>
  </si>
  <si>
    <t>tips chlorotic difficult to tell injury</t>
  </si>
  <si>
    <t xml:space="preserve">tips chlorotic  </t>
  </si>
  <si>
    <t>Middle of tree dead</t>
  </si>
  <si>
    <t>Unclear notes, Lammas refers to second flush for current year</t>
  </si>
  <si>
    <t>Need to remeasure  lammas</t>
  </si>
  <si>
    <t>Remeasure terminal</t>
  </si>
  <si>
    <t>Measured side shoot for lammas since terminal was gone</t>
  </si>
  <si>
    <t>Tree gone</t>
  </si>
  <si>
    <t>Remeasure terminal (number on sheet checked, OK at 405)</t>
  </si>
  <si>
    <t xml:space="preserve">Remeasure lammas  </t>
  </si>
  <si>
    <t>Needles chlorotic at tips of branches</t>
  </si>
  <si>
    <t>Remeasure lammas, big difference</t>
  </si>
  <si>
    <t>"no" means ignore comment</t>
  </si>
  <si>
    <t>Verified 194 for terminal length on sheet</t>
  </si>
  <si>
    <t>Terminals difference between 22 and 21 large increase, unknown difference</t>
  </si>
  <si>
    <t>Remeasure terminal, Terminals difference between 22 and 21 large increase, unknown difference</t>
  </si>
  <si>
    <t>Remeasure terminal, Terminals difference between 22 and 21 large edcrease, unknown difference</t>
  </si>
  <si>
    <t xml:space="preserve">grass pulled </t>
  </si>
  <si>
    <t>terminal shoot dying - no bud break</t>
  </si>
  <si>
    <t>plant pulled</t>
  </si>
  <si>
    <t>grass pulled up; red flowers</t>
  </si>
  <si>
    <t>healthy</t>
  </si>
  <si>
    <t>pulled grass, ladybug</t>
  </si>
  <si>
    <t>pulled grass, cone</t>
  </si>
  <si>
    <t>pulled grass, yellow</t>
  </si>
  <si>
    <t xml:space="preserve">lots of cones </t>
  </si>
  <si>
    <t xml:space="preserve">pulled grass </t>
  </si>
  <si>
    <t>dead branch, said 3-5 % injury, used average, 4</t>
  </si>
  <si>
    <t>term bud just breaking; flowers,cones</t>
  </si>
  <si>
    <t>several dead branches</t>
  </si>
  <si>
    <t>outside of fence, cones</t>
  </si>
  <si>
    <t>grass pulled,volunteer doug fir, picture</t>
  </si>
  <si>
    <t>flowers</t>
  </si>
  <si>
    <t>grass pulled, lots of cones</t>
  </si>
  <si>
    <t>terminal bud just broke</t>
  </si>
  <si>
    <t>pulled grass</t>
  </si>
  <si>
    <t>cones &amp; flowers</t>
  </si>
  <si>
    <t>lady bug</t>
  </si>
  <si>
    <t>cone</t>
  </si>
  <si>
    <t>term. bud just breaking, pulled grass</t>
  </si>
  <si>
    <t>just breaking (term. Bud)</t>
  </si>
  <si>
    <t>cones, pulled grass, 3 volunteer doug firs</t>
  </si>
  <si>
    <t>cones - flowers</t>
  </si>
  <si>
    <t>purple elemis (DO Elymus) - "in trouble"</t>
  </si>
  <si>
    <t>purple elemis</t>
  </si>
  <si>
    <t>pulled grass - a lot</t>
  </si>
  <si>
    <t xml:space="preserve">pulled grass         </t>
  </si>
  <si>
    <t xml:space="preserve">DO converted µS/cm to mS/cm  </t>
  </si>
  <si>
    <t>mS/cm</t>
  </si>
  <si>
    <t>pH, 0-14</t>
  </si>
  <si>
    <t>Dead Tree From ForensicSoil.EC.pH 0-15 depth left</t>
  </si>
  <si>
    <t>DO converted µS/cm to mS/cm</t>
  </si>
  <si>
    <t>Many brown needles</t>
  </si>
  <si>
    <t>Tree died between July and Oct, 2020, red needles</t>
  </si>
  <si>
    <t>Tree died between July and Oct, 2020</t>
  </si>
  <si>
    <t>DO 9/27/22 May have been what was called 5-16, uncertain, do not use the data.</t>
  </si>
  <si>
    <t>Measured dead current terminal shoot, 125 mm</t>
  </si>
  <si>
    <t>Repeat 69 , 67 used 9/20/22 value</t>
  </si>
  <si>
    <t xml:space="preserve">Cones, top dying, current terminal 63, 71 </t>
  </si>
  <si>
    <t>Whole tree yellow on 9/20/22</t>
  </si>
  <si>
    <t>No sample</t>
  </si>
  <si>
    <t>50% injury</t>
  </si>
  <si>
    <t>Had been labeled 8-3 by analyzer, there was a weight for 8-4 and not 8-3.  Don Watts verified it was 8-4.</t>
  </si>
  <si>
    <t>550/546</t>
  </si>
  <si>
    <t>Dead no data</t>
  </si>
  <si>
    <t>553/554</t>
  </si>
  <si>
    <t>547/548</t>
  </si>
  <si>
    <t>542/543</t>
  </si>
  <si>
    <t>Died during year</t>
  </si>
  <si>
    <t>566/567</t>
  </si>
  <si>
    <t>Was dead in 2020</t>
  </si>
  <si>
    <t>Used formula for &gt;3 repeats, just over 5% ,OK</t>
  </si>
  <si>
    <t>cm</t>
  </si>
  <si>
    <t>Need to remeasure terminal length, no repeat- (unsure)</t>
  </si>
  <si>
    <t>dying</t>
  </si>
  <si>
    <t>Need to remeasure terminal length, no repeat</t>
  </si>
  <si>
    <t>&lt;4mm</t>
  </si>
  <si>
    <t>Original mg/L adjusted for wt of sample 0-15 cm depth, KCL extraction, 0 is below 0.05 mg/L detection limti</t>
  </si>
  <si>
    <t>&lt;4 mm 12/14/22</t>
  </si>
  <si>
    <t>&lt;2 mm 12/14/22</t>
  </si>
  <si>
    <t>Amended Soil pH from 0-15 cm sample on 10/30/19, used 0-15 left sample for forensic trees 4 mm sieve</t>
  </si>
  <si>
    <t>Amended  Soil EC from 0-15 cm sample on 10/30/19 4 mm sieve</t>
  </si>
  <si>
    <t>Amended Soil EC from 0-15 cm sample on 10/30/19 4 mm sieve</t>
  </si>
  <si>
    <t>Divided  µS/sec by 1000 and rounded to 3 decimal places 4 mm sieve</t>
  </si>
  <si>
    <t>Tree died had needle sample</t>
  </si>
  <si>
    <t>2020 needles, collected 10/9/20</t>
  </si>
  <si>
    <t>Live (1), Dead (0)</t>
  </si>
  <si>
    <t>0 to 14</t>
  </si>
  <si>
    <t>Yes (1), No (0)</t>
  </si>
  <si>
    <t>2022 needles, collected 10/18/22</t>
  </si>
  <si>
    <t>0 to 8</t>
  </si>
  <si>
    <t>0 to 16</t>
  </si>
  <si>
    <t>1 to 16</t>
  </si>
  <si>
    <t>Row and hole</t>
  </si>
  <si>
    <t>T and row and hole</t>
  </si>
  <si>
    <t>Elevationcalc</t>
  </si>
  <si>
    <t>NO2N2019</t>
  </si>
  <si>
    <t>NO3N2019</t>
  </si>
  <si>
    <t>NH4N2019</t>
  </si>
  <si>
    <t>A</t>
  </si>
  <si>
    <t>E</t>
  </si>
  <si>
    <t>B</t>
  </si>
  <si>
    <t>C</t>
  </si>
  <si>
    <t>D</t>
  </si>
  <si>
    <t>F</t>
  </si>
  <si>
    <t>G</t>
  </si>
  <si>
    <t>H</t>
  </si>
  <si>
    <t>I</t>
  </si>
  <si>
    <t>J</t>
  </si>
  <si>
    <t>K</t>
  </si>
  <si>
    <t>M</t>
  </si>
  <si>
    <t>N</t>
  </si>
  <si>
    <t>O</t>
  </si>
  <si>
    <t>P</t>
  </si>
  <si>
    <t>Q</t>
  </si>
  <si>
    <t>S</t>
  </si>
  <si>
    <t>T</t>
  </si>
  <si>
    <t>U</t>
  </si>
  <si>
    <t>W</t>
  </si>
  <si>
    <t>X</t>
  </si>
  <si>
    <t>Y</t>
  </si>
  <si>
    <t>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</si>
  <si>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</si>
  <si>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</si>
  <si>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</si>
  <si>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</si>
  <si>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</si>
  <si>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</si>
  <si>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</si>
  <si>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</si>
  <si>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</si>
  <si>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</si>
  <si>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</si>
  <si>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</si>
  <si>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</si>
  <si>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</si>
  <si>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</si>
  <si>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</si>
  <si>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</si>
  <si>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</si>
  <si>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</si>
  <si>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</si>
  <si>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</si>
  <si>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</si>
  <si>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</si>
  <si>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</si>
  <si>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</si>
  <si>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</si>
  <si>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</si>
  <si>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</si>
  <si>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</si>
  <si>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</si>
  <si>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</si>
  <si>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</si>
  <si>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</si>
  <si>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</si>
  <si>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</si>
  <si>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</si>
  <si>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</si>
  <si>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</si>
  <si>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</si>
  <si>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</si>
  <si>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</si>
  <si>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</si>
  <si>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</si>
  <si>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</si>
  <si>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</si>
  <si>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</si>
  <si>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</si>
  <si>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BX</t>
  </si>
  <si>
    <t>BZ</t>
  </si>
  <si>
    <t>BY</t>
  </si>
  <si>
    <t>BW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</si>
  <si>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</si>
  <si>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</si>
  <si>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</si>
  <si>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</si>
  <si>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</si>
  <si>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</si>
  <si>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</si>
  <si>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</si>
  <si>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</si>
  <si>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</si>
  <si>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</si>
  <si>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</si>
  <si>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</si>
  <si>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</si>
  <si>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</si>
  <si>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</si>
  <si>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</si>
  <si>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</si>
  <si>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</si>
  <si>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</si>
  <si>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</si>
  <si>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</si>
  <si>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</si>
  <si>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</si>
  <si>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</si>
  <si>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</si>
  <si>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NEDelev</t>
  </si>
  <si>
    <t>NEDslope</t>
  </si>
  <si>
    <t>NEDaspect</t>
  </si>
  <si>
    <t>NEDflowdir</t>
  </si>
  <si>
    <t>NEDflowaccum</t>
  </si>
  <si>
    <t>GPSID</t>
  </si>
  <si>
    <t>ElevationGPS</t>
  </si>
  <si>
    <t>Survival2018May</t>
  </si>
  <si>
    <t>Budbreak2018May</t>
  </si>
  <si>
    <t>UnAmSoilEC17Draft</t>
  </si>
  <si>
    <t>UnAmpH2017</t>
  </si>
  <si>
    <t xml:space="preserve">UnAmEC2017 </t>
  </si>
  <si>
    <t xml:space="preserve">AmSoilEC171530 </t>
  </si>
  <si>
    <t>AmSoilEC17015Original</t>
  </si>
  <si>
    <t>AmSoilEC17015revised</t>
  </si>
  <si>
    <t>AmSoilpH171530</t>
  </si>
  <si>
    <t>AmSoilEC171530</t>
  </si>
  <si>
    <t>AmSoilEC171530revised</t>
  </si>
  <si>
    <t>AmEC2017</t>
  </si>
  <si>
    <t>AmpH2017</t>
  </si>
  <si>
    <t>AmpH2019</t>
  </si>
  <si>
    <t>AmEC2019</t>
  </si>
  <si>
    <t>TCNneedle2019</t>
  </si>
  <si>
    <t>OCneedle2019</t>
  </si>
  <si>
    <t>TCNmgg2019</t>
  </si>
  <si>
    <t>Ocmgg2019</t>
  </si>
  <si>
    <t>UnAmAl2017</t>
  </si>
  <si>
    <t>UnAmCu2017</t>
  </si>
  <si>
    <t>UnAmFe2017</t>
  </si>
  <si>
    <t xml:space="preserve">UnAmK2017 </t>
  </si>
  <si>
    <t xml:space="preserve">UnAmMg2017 </t>
  </si>
  <si>
    <t xml:space="preserve">UnAmMn2017 </t>
  </si>
  <si>
    <t xml:space="preserve">UnAmNa2017 </t>
  </si>
  <si>
    <t>Unamended tailings 2017</t>
  </si>
  <si>
    <t>Amended Tailings 2019 collected 10/30/19 Forensic sample ICP data added 01/08/21, &lt;4 mm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</si>
  <si>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</si>
  <si>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</si>
  <si>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</si>
  <si>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</si>
  <si>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</si>
  <si>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</si>
  <si>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</si>
  <si>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</si>
  <si>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</si>
  <si>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</si>
  <si>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</si>
  <si>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</si>
  <si>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</si>
  <si>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</si>
  <si>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</si>
  <si>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</si>
  <si>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</si>
  <si>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</si>
  <si>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</si>
  <si>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</si>
  <si>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</si>
  <si>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</si>
  <si>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</si>
  <si>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</si>
  <si>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</si>
  <si>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</si>
  <si>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</si>
  <si>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</si>
  <si>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</si>
  <si>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</si>
  <si>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</si>
  <si>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</si>
  <si>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</si>
  <si>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</si>
  <si>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</si>
  <si>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</si>
  <si>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</si>
  <si>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</si>
  <si>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</si>
  <si>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</si>
  <si>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</si>
  <si>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</si>
  <si>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</si>
  <si>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</si>
  <si>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</si>
  <si>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</si>
  <si>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</si>
  <si>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</si>
  <si>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</si>
  <si>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</si>
  <si>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</si>
  <si>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</si>
  <si>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</si>
  <si>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</si>
  <si>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</si>
  <si>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</si>
  <si>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</si>
  <si>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GH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</si>
  <si>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</si>
  <si>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</si>
  <si>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</si>
  <si>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</si>
  <si>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</si>
  <si>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</si>
  <si>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</si>
  <si>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</si>
  <si>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</si>
  <si>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</si>
  <si>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</si>
  <si>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</si>
  <si>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</si>
  <si>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FW</t>
  </si>
  <si>
    <t>FX</t>
  </si>
  <si>
    <t>FY</t>
  </si>
  <si>
    <t>AmpH2022</t>
  </si>
  <si>
    <t>DOComments2022</t>
  </si>
  <si>
    <t>Ocmgg2022</t>
  </si>
  <si>
    <t>TCNmgg2022</t>
  </si>
  <si>
    <t>OCneedle2021</t>
  </si>
  <si>
    <t>OCneedle2022</t>
  </si>
  <si>
    <t>TCNneedle2022</t>
  </si>
  <si>
    <t>DOComments2021</t>
  </si>
  <si>
    <t>Comments on 2022 needle samples C&amp;N</t>
  </si>
  <si>
    <t>Comments on 2021 needle samples C&amp;N</t>
  </si>
  <si>
    <t>TCNneedle2021</t>
  </si>
  <si>
    <t>TCNmgg2021</t>
  </si>
  <si>
    <t>Ocmgg2021</t>
  </si>
  <si>
    <t>DOComments2020</t>
  </si>
  <si>
    <t>Comments on 2020 needle samples C&amp;N</t>
  </si>
  <si>
    <t>TCNneedle2020</t>
  </si>
  <si>
    <t>OCneedle2020</t>
  </si>
  <si>
    <t>TCNmgg2020</t>
  </si>
  <si>
    <t>Ocmgg2020</t>
  </si>
  <si>
    <t>DOFinalComments2022</t>
  </si>
  <si>
    <t>DO final comments on 2022 plant data</t>
  </si>
  <si>
    <t>DO original comments from field 9/20/22</t>
  </si>
  <si>
    <t>DO secondary comments from field 9/20/22</t>
  </si>
  <si>
    <t>Terminal length on data sheet, actually 2021 and 2022 terminals combined</t>
  </si>
  <si>
    <t>Terminal2018May</t>
  </si>
  <si>
    <t>Survival2018June</t>
  </si>
  <si>
    <t>CombinedTerminals2022Sept</t>
  </si>
  <si>
    <t>Terminal2021Calc2022</t>
  </si>
  <si>
    <t>Calculated 2021 termnal based on CombinedTerminals2022Sept-Terminal2022Sept</t>
  </si>
  <si>
    <t>Terminals2021Comparison</t>
  </si>
  <si>
    <t>Comparison of 2021 terminal measured in 2021 and calculated from 2022 combined minus 2022 lammas terminal, averaged around 0 indicating calc. 2021 was 2021 terminal, though there were some differences and 2021 terminal may have shrunken between two years, DO.</t>
  </si>
  <si>
    <t>DOOriginalComments2022Sept</t>
  </si>
  <si>
    <t>DOSecondaryCommentsSept2022</t>
  </si>
  <si>
    <t>HeightComments2022Oct</t>
  </si>
  <si>
    <t>AmpH2021</t>
  </si>
  <si>
    <t>AmEC20212mm</t>
  </si>
  <si>
    <t>AmpH20212mm</t>
  </si>
  <si>
    <t>AmEC20202mm</t>
  </si>
  <si>
    <t>AmpH20202mm</t>
  </si>
  <si>
    <t xml:space="preserve">AmpH2020 </t>
  </si>
  <si>
    <t>Necrosis2018June</t>
  </si>
  <si>
    <t>Budbreak2018June</t>
  </si>
  <si>
    <t>Terminal2018June</t>
  </si>
  <si>
    <t>Comments2018June</t>
  </si>
  <si>
    <t>Necrosis2018Oct</t>
  </si>
  <si>
    <t>Comments2018Oct</t>
  </si>
  <si>
    <t>Survival2019April</t>
  </si>
  <si>
    <t>Necrosis2019April</t>
  </si>
  <si>
    <t>Comments2019April</t>
  </si>
  <si>
    <t>Survival2019July</t>
  </si>
  <si>
    <t>Necrosis2019July</t>
  </si>
  <si>
    <t>Terminal2019July</t>
  </si>
  <si>
    <t>Comments2019July</t>
  </si>
  <si>
    <t>Necrosis2019Sept</t>
  </si>
  <si>
    <t>Necrosis1002019Sept</t>
  </si>
  <si>
    <t>Terminal20182019</t>
  </si>
  <si>
    <t>Survival2020Feb</t>
  </si>
  <si>
    <t>Necrosis2020Feb</t>
  </si>
  <si>
    <t>Comments2020Feb</t>
  </si>
  <si>
    <t>Survival2020May</t>
  </si>
  <si>
    <t>BudBreak2020May</t>
  </si>
  <si>
    <t>CommentsMay2020</t>
  </si>
  <si>
    <t>CommentsThrough2019</t>
  </si>
  <si>
    <t>Survival2020June</t>
  </si>
  <si>
    <t>Comments2020June</t>
  </si>
  <si>
    <t>Survival2020July</t>
  </si>
  <si>
    <t>Terminal2020July</t>
  </si>
  <si>
    <t>Comments2020July</t>
  </si>
  <si>
    <t>Comments2020Oct</t>
  </si>
  <si>
    <t>ECpH2020Notes</t>
  </si>
  <si>
    <t>Survival2021April</t>
  </si>
  <si>
    <t>Comments2021April</t>
  </si>
  <si>
    <t>Survival2021July</t>
  </si>
  <si>
    <t>Comments2021July</t>
  </si>
  <si>
    <t>NecrosisSept2021</t>
  </si>
  <si>
    <t>Terminal20202021</t>
  </si>
  <si>
    <t>Comments2021Sept</t>
  </si>
  <si>
    <t>ECpH2021Notes</t>
  </si>
  <si>
    <t>PhotoNumber</t>
  </si>
  <si>
    <t>CommentsAdditional2021Fall</t>
  </si>
  <si>
    <t>Need to confirm date</t>
  </si>
  <si>
    <t>Survival2022April</t>
  </si>
  <si>
    <t>Comments2022April</t>
  </si>
  <si>
    <t>SurvivalJune2022</t>
  </si>
  <si>
    <t>NecrosisJune2022</t>
  </si>
  <si>
    <t>TerminalJune2022</t>
  </si>
  <si>
    <t>Comments2022June</t>
  </si>
  <si>
    <t>Necrosis2018May</t>
  </si>
  <si>
    <t>Comments2018May</t>
  </si>
  <si>
    <t>Lammas2019Sept</t>
  </si>
  <si>
    <t>Height2020Julymm</t>
  </si>
  <si>
    <t>Necrosis2022Sept</t>
  </si>
  <si>
    <t>AmEC2022micro</t>
  </si>
  <si>
    <t xml:space="preserve">22TailingAl </t>
  </si>
  <si>
    <t xml:space="preserve">22TailingCu </t>
  </si>
  <si>
    <t>22TailingFe</t>
  </si>
  <si>
    <t>22TailingK</t>
  </si>
  <si>
    <t>22TailingMg</t>
  </si>
  <si>
    <t xml:space="preserve">22TailingMn </t>
  </si>
  <si>
    <t xml:space="preserve">22TailingNa </t>
  </si>
  <si>
    <t>22TailingP</t>
  </si>
  <si>
    <t>22TailingS</t>
  </si>
  <si>
    <t>22TailingZn</t>
  </si>
  <si>
    <t>Al for samples collected 10/18/22, 0-15 cm depth 0.01 M CaCL extraction.  Agilent 5110 ICP ug/g soil</t>
  </si>
  <si>
    <t>Cu for samples collected 10/18/22, 0-15 cm depth 0.01 M CaCL extraction.  Agilent 5110 ICP ug/g soil</t>
  </si>
  <si>
    <t>Fe for samples collected 10/18/22, 0-15 cm depth 0.01 M CaCL extraction.  Agilent 5110 ICP</t>
  </si>
  <si>
    <t>K for samples collected 10/18/22, 0-15 cm depth 0.01 M CaCL extraction.  Agilent 5110 ICP ug/g soil</t>
  </si>
  <si>
    <t>Mg  for samples collected 10/18/22, 0-15 cm depth 0.01 M CaCL extraction.  Agilent 5110 ICP ug/g soil</t>
  </si>
  <si>
    <t>Mn for samples collected 10/18/22, 0-15 cm depth 0.01 M CaCL extraction.  Agilent 5110 ICP ug/g soil</t>
  </si>
  <si>
    <t>Nafor samples collected 10/18/22, 0-15 cm depth 0.01 M CaCL extraction.  Agilent 5110 ICPug/g soil</t>
  </si>
  <si>
    <t>P for samples collected 10/18/22, 0-15 cm depth 0.01 M CaCL extraction.  Agilent 5110 ICP ug/g soil</t>
  </si>
  <si>
    <t>S for samples collected 10/18/22, 0-15 cm depth 0.01 M CaCL extraction.  Agilent 5110 ICPug/g soil</t>
  </si>
  <si>
    <t>Z for samples collected 10/18/22, 0-15 cm depth 0.01 M CaCL extraction.  Agilent 5110 ICP ug/g soil</t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</si>
  <si>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g/g</t>
    </r>
  </si>
  <si>
    <t>Survival2023May</t>
  </si>
  <si>
    <t>Survival2023May Comments</t>
  </si>
  <si>
    <t>New fatality</t>
  </si>
  <si>
    <t>looking pretty bad</t>
  </si>
  <si>
    <t>looking poorly</t>
  </si>
  <si>
    <t>Tree Check</t>
  </si>
  <si>
    <t>2023-2022 Height Change in cm</t>
  </si>
  <si>
    <t>5% necrosis</t>
  </si>
  <si>
    <t>old terminal dead; 10% necrosis</t>
  </si>
  <si>
    <t>Not terminal, side</t>
  </si>
  <si>
    <t>3% necrosis, cones</t>
  </si>
  <si>
    <t>3% necrosis</t>
  </si>
  <si>
    <t>20% necrosis and chlorosis</t>
  </si>
  <si>
    <t>3% necrosis/1% necrosis</t>
  </si>
  <si>
    <t>10% necrosis</t>
  </si>
  <si>
    <t>10% necrosis,cones</t>
  </si>
  <si>
    <t>20% necrosis</t>
  </si>
  <si>
    <t>10% necrosis/10% necrosis</t>
  </si>
  <si>
    <t>50% necrosis</t>
  </si>
  <si>
    <t>30% necrosis,cones</t>
  </si>
  <si>
    <t>5% necrosis,cones</t>
  </si>
  <si>
    <t>20% necrosis/20% necrosis</t>
  </si>
  <si>
    <t>40% necrosis,cones</t>
  </si>
  <si>
    <t>25% necrosis,cones,chlorosis</t>
  </si>
  <si>
    <t>90% necrosis, most needles gone</t>
  </si>
  <si>
    <t>10% necrosis, rest chlorotic</t>
  </si>
  <si>
    <t>30% necrosis,rest chlorotic</t>
  </si>
  <si>
    <t>15% necrosis/10% necrosis,cones</t>
  </si>
  <si>
    <t>30% necrosis,cones,respirotic</t>
  </si>
  <si>
    <t>15% necrosis</t>
  </si>
  <si>
    <t>30% necrosis</t>
  </si>
  <si>
    <t>40% necrosis, all new growthat top - necrotic</t>
  </si>
  <si>
    <t>70% necrosis</t>
  </si>
  <si>
    <t>20/25% necrosis,losing needles</t>
  </si>
  <si>
    <t>terminad dead, measured side</t>
  </si>
  <si>
    <t>95% necrosis,dead</t>
  </si>
  <si>
    <t>15% necrosis,cones</t>
  </si>
  <si>
    <t>20% necrosis,terminal chlorosis</t>
  </si>
  <si>
    <t>15% necrosis,needles sparse</t>
  </si>
  <si>
    <t>terminal dead 30 mm side</t>
  </si>
  <si>
    <t>15% necrosis/20% necrosis,cones</t>
  </si>
  <si>
    <t>40% necrosis,losing needles</t>
  </si>
  <si>
    <t>35mm side, terminal dead</t>
  </si>
  <si>
    <t>80% necrosis,almost dead</t>
  </si>
  <si>
    <t>15% necrosis/25% necrosis</t>
  </si>
  <si>
    <t>15% necrosis/15% necrosis</t>
  </si>
  <si>
    <t>AL20212019</t>
  </si>
  <si>
    <t>Said 5-16 but could be 6-16, Tree was dead in 2020, Check why value in 2021 but not 2020? Had 0.7627 for TCN and 47.9293 for OC Do not used data for needles for 2021</t>
  </si>
  <si>
    <t>Cu20212019</t>
  </si>
  <si>
    <t>Pneedle20212019</t>
  </si>
  <si>
    <t>Kneedle20212019</t>
  </si>
  <si>
    <t>TCNmgg20212019</t>
  </si>
  <si>
    <t>Difference between 2021 minus 2019 needle conentrations</t>
  </si>
  <si>
    <t>2021 needles, collecte9/21/21</t>
  </si>
  <si>
    <t>Put numbers from an other data set here to make sure the data line up by row and hole</t>
  </si>
  <si>
    <t>Compare the master tree position and new data set tree position, should be "true"</t>
  </si>
  <si>
    <t>True or False</t>
  </si>
  <si>
    <t>Column Letters</t>
  </si>
  <si>
    <t>FH</t>
  </si>
  <si>
    <t>FZ</t>
  </si>
  <si>
    <t>GA</t>
  </si>
  <si>
    <t>GB</t>
  </si>
  <si>
    <t>GC</t>
  </si>
  <si>
    <t>GD</t>
  </si>
  <si>
    <t>GE</t>
  </si>
  <si>
    <t>GF</t>
  </si>
  <si>
    <t>GG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</si>
  <si>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</si>
  <si>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</si>
  <si>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</si>
  <si>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</si>
  <si>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</si>
  <si>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</si>
  <si>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</si>
  <si>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</si>
  <si>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</si>
  <si>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</si>
  <si>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</si>
  <si>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</si>
  <si>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</si>
  <si>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</si>
  <si>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</si>
  <si>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</si>
  <si>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</si>
  <si>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</si>
  <si>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</si>
  <si>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</si>
  <si>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</si>
  <si>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</si>
  <si>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</si>
  <si>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</si>
  <si>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</si>
  <si>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</si>
  <si>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</si>
  <si>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</si>
  <si>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AA</t>
  </si>
  <si>
    <t>FV</t>
  </si>
  <si>
    <t>Survival on 5/20/23 DO</t>
  </si>
  <si>
    <t>HL</t>
  </si>
  <si>
    <t>HM</t>
  </si>
  <si>
    <t>BudBreak2023July</t>
  </si>
  <si>
    <t>Survival 2023 July</t>
  </si>
  <si>
    <t>HN</t>
  </si>
  <si>
    <t>Comments2023July</t>
  </si>
  <si>
    <t>Measured 7/18/24</t>
  </si>
  <si>
    <t>Survival2023July</t>
  </si>
  <si>
    <t>NecrosisJuly2023</t>
  </si>
  <si>
    <t>top dead</t>
  </si>
  <si>
    <t>yellowish, cones</t>
  </si>
  <si>
    <t>Sparse</t>
  </si>
  <si>
    <t>Really healthy</t>
  </si>
  <si>
    <t>very short</t>
  </si>
  <si>
    <t>?</t>
  </si>
  <si>
    <t>chlorotic, no necrosis notation</t>
  </si>
  <si>
    <t>top sparse</t>
  </si>
  <si>
    <t>broken branch</t>
  </si>
  <si>
    <t>cones, top dead</t>
  </si>
  <si>
    <t>short</t>
  </si>
  <si>
    <t>2nd flush small</t>
  </si>
  <si>
    <t>small second flush</t>
  </si>
  <si>
    <t>chlrotic</t>
  </si>
  <si>
    <t>almost dead most needles ?</t>
  </si>
  <si>
    <t>tree chlrotic</t>
  </si>
  <si>
    <t>top cones, middle dead</t>
  </si>
  <si>
    <t>cones at top</t>
  </si>
  <si>
    <t>yellowing 1 year old</t>
  </si>
  <si>
    <t>70?</t>
  </si>
  <si>
    <t>short terminal healthy</t>
  </si>
  <si>
    <t>new growth chlorotic</t>
  </si>
  <si>
    <t>whole branches necrotic</t>
  </si>
  <si>
    <t>some branches dead</t>
  </si>
  <si>
    <t>Green  1 branch dead</t>
  </si>
  <si>
    <t>New gowth yellow, necrotic</t>
  </si>
  <si>
    <t>top of tree, new growth chlorotic, base necrotic</t>
  </si>
  <si>
    <t>top dead, bottom more full</t>
  </si>
  <si>
    <t>especially 1 branch, cones</t>
  </si>
  <si>
    <t>tree very sparce</t>
  </si>
  <si>
    <t>Full, slight yellow</t>
  </si>
  <si>
    <t>Nearly dead</t>
  </si>
  <si>
    <t>side branch dad</t>
  </si>
  <si>
    <t>middle sparse</t>
  </si>
  <si>
    <t>Missed rating tree</t>
  </si>
  <si>
    <t>middle dead, top green</t>
  </si>
  <si>
    <t xml:space="preserve"> 0 no, 1 yes</t>
  </si>
  <si>
    <t>Lamas2023Sept</t>
  </si>
  <si>
    <t>Necrosis2023Sept..</t>
  </si>
  <si>
    <t>Comments2023Sept</t>
  </si>
  <si>
    <t>AddedComments2023Sept</t>
  </si>
  <si>
    <t>HO</t>
  </si>
  <si>
    <t>HP</t>
  </si>
  <si>
    <t>HQ</t>
  </si>
  <si>
    <t>HR</t>
  </si>
  <si>
    <t>HS</t>
  </si>
  <si>
    <t>HT</t>
  </si>
  <si>
    <t>EC2023 15-30</t>
  </si>
  <si>
    <t>EC2023 30-45</t>
  </si>
  <si>
    <t>HZ</t>
  </si>
  <si>
    <t>IA</t>
  </si>
  <si>
    <t>IB</t>
  </si>
  <si>
    <t>IC</t>
  </si>
  <si>
    <t>ID</t>
  </si>
  <si>
    <t>IE</t>
  </si>
  <si>
    <t>0-14</t>
  </si>
  <si>
    <t>Sampled 10/30, 10/31, 11/7/23  &lt;4 mm sieve, CSS sampled, TS measured</t>
  </si>
  <si>
    <t>Tree Position for Comparison</t>
  </si>
  <si>
    <t>ROW for Comparison</t>
  </si>
  <si>
    <t>Row Check</t>
  </si>
  <si>
    <t>Hole for Comparison</t>
  </si>
  <si>
    <t>Hole Check</t>
  </si>
  <si>
    <t>New Name  5/20/24</t>
  </si>
  <si>
    <t>Original tree position with row-hyphen-hole</t>
  </si>
  <si>
    <t>Row number from tree position, 1 to 8, smaller to west (left), larger to east (right) when looking up from bottom of hill</t>
  </si>
  <si>
    <t>Compare the master tree row number  and new data set row number, should be "true"</t>
  </si>
  <si>
    <t>Compare the master tree hole number  and new data set hole number, should be "true"</t>
  </si>
  <si>
    <t>Hole number from tree position, 1 to 16, smaller to top, up; larger to bottom, down, when looking up from bottom of hill</t>
  </si>
  <si>
    <t>&lt;4mm Use, rounded and saved use these numbers</t>
  </si>
  <si>
    <t>EC2023 0-15mS/cm</t>
  </si>
  <si>
    <t>EC2023 0-15uS/cm</t>
  </si>
  <si>
    <t>uS/cm/1000</t>
  </si>
  <si>
    <t>Rounded and saved</t>
  </si>
  <si>
    <t>HU</t>
  </si>
  <si>
    <t>HV</t>
  </si>
  <si>
    <t>HW</t>
  </si>
  <si>
    <t>HX</t>
  </si>
  <si>
    <t>HY</t>
  </si>
  <si>
    <t>EC20231530mS/cm</t>
  </si>
  <si>
    <t>EC20233045mS/cm</t>
  </si>
  <si>
    <t>Sampled 9/19/23</t>
  </si>
  <si>
    <t>2023 needles, collected 9/19/23 original % x 10</t>
  </si>
  <si>
    <t>TCNneedle2023</t>
  </si>
  <si>
    <t>OCneedle2023</t>
  </si>
  <si>
    <t>TCNmgg2023</t>
  </si>
  <si>
    <t>Ocmgg2023</t>
  </si>
  <si>
    <t>Yes</t>
  </si>
  <si>
    <t>No</t>
  </si>
  <si>
    <t>Cones</t>
  </si>
  <si>
    <t>Cones-lots</t>
  </si>
  <si>
    <t>Cones-lots -new</t>
  </si>
  <si>
    <t>Cones- lots-new</t>
  </si>
  <si>
    <t>Cones-lots-new</t>
  </si>
  <si>
    <t>Cone, lady bugs</t>
  </si>
  <si>
    <t>Old cones, dying</t>
  </si>
  <si>
    <t>Cones-new</t>
  </si>
  <si>
    <t>Cones-new-lots</t>
  </si>
  <si>
    <t xml:space="preserve">Cones-new </t>
  </si>
  <si>
    <t>scrawny</t>
  </si>
  <si>
    <t>Cones (new)</t>
  </si>
  <si>
    <t>Cones-(new)</t>
  </si>
  <si>
    <t>Cones new scrawny</t>
  </si>
  <si>
    <t>Cone-new</t>
  </si>
  <si>
    <t xml:space="preserve">Cones </t>
  </si>
  <si>
    <t>almost dead</t>
  </si>
  <si>
    <t>cones-new</t>
  </si>
  <si>
    <t>061724 Comments (data taken by NJ)</t>
  </si>
  <si>
    <t>0 or1</t>
  </si>
  <si>
    <t>Yes or No</t>
  </si>
  <si>
    <t>IS</t>
  </si>
  <si>
    <t>IR</t>
  </si>
  <si>
    <t>IQ</t>
  </si>
  <si>
    <t>IP</t>
  </si>
  <si>
    <t>IO</t>
  </si>
  <si>
    <t>IN</t>
  </si>
  <si>
    <t>IM</t>
  </si>
  <si>
    <t>IL</t>
  </si>
  <si>
    <t>IK</t>
  </si>
  <si>
    <t>IJ</t>
  </si>
  <si>
    <t>II</t>
  </si>
  <si>
    <t>IH</t>
  </si>
  <si>
    <t>IG</t>
  </si>
  <si>
    <t>IF</t>
  </si>
  <si>
    <t>Dead-DO</t>
  </si>
  <si>
    <t>Tree bud break 6/17/24</t>
  </si>
  <si>
    <t>Commentts 6/17/24 observations</t>
  </si>
  <si>
    <t>Survival2024June</t>
  </si>
  <si>
    <t>BudBreak2024June</t>
  </si>
  <si>
    <t>IT</t>
  </si>
  <si>
    <t xml:space="preserve">AmEC2021 </t>
  </si>
  <si>
    <t>AmEC2021raw</t>
  </si>
  <si>
    <t>&lt;4 mm 12/14/22 rounded but not truncated DO 5/21/24 DO checked raw data file FormosaSoil4mm-EC.pH-11.02.21.xlsx OK, looked truncated DO 7/2/34</t>
  </si>
  <si>
    <t>AmEC20231530</t>
  </si>
  <si>
    <t>AmEC2022raw</t>
  </si>
  <si>
    <t xml:space="preserve">AmEC2022 </t>
  </si>
  <si>
    <t xml:space="preserve">AmEC2020raw </t>
  </si>
  <si>
    <t>AmEC2020raw</t>
  </si>
  <si>
    <t>AmEC2020 raw rounded and saved just 3 digits DO 7/3/24</t>
  </si>
  <si>
    <t>IU</t>
  </si>
  <si>
    <t>AmEC20233045</t>
  </si>
  <si>
    <t>Fall2023CoreLocation</t>
  </si>
  <si>
    <t>W,N,N</t>
  </si>
  <si>
    <t>IV</t>
  </si>
  <si>
    <t>Varied by tree</t>
  </si>
  <si>
    <t xml:space="preserve">Sampled 10/30, 10/31, 11/7/23  &lt;4 mm sieve, CSS sampled, TS measured </t>
  </si>
  <si>
    <t>AlNeedle23</t>
  </si>
  <si>
    <t>CaNeeedle23</t>
  </si>
  <si>
    <t>CuNeedle23</t>
  </si>
  <si>
    <t>FeNeedle23</t>
  </si>
  <si>
    <t>KNeedle23</t>
  </si>
  <si>
    <t>MgNeedle23</t>
  </si>
  <si>
    <t>MnNeedle23</t>
  </si>
  <si>
    <t>NaNeedle23</t>
  </si>
  <si>
    <t>PNeedle23</t>
  </si>
  <si>
    <t>SNeedle23</t>
  </si>
  <si>
    <t>ZnNeedle23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</si>
  <si>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</si>
  <si>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</si>
  <si>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</si>
  <si>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</si>
  <si>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</si>
  <si>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</si>
  <si>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</si>
  <si>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</si>
  <si>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</si>
  <si>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Trees sampled 9/19/23</t>
  </si>
  <si>
    <t>CaNeedle23</t>
  </si>
  <si>
    <t>Height2020Julycm</t>
  </si>
  <si>
    <t>Height2022Octcm</t>
  </si>
  <si>
    <t>Height2021Septcm</t>
  </si>
  <si>
    <t>cm or mm/10</t>
  </si>
  <si>
    <t xml:space="preserve">cm </t>
  </si>
  <si>
    <t xml:space="preserve">Height2022 </t>
  </si>
  <si>
    <t>Height2023cm</t>
  </si>
  <si>
    <t xml:space="preserve">Height2023 </t>
  </si>
  <si>
    <t>AmpH2023</t>
  </si>
  <si>
    <t>Sampled 10/30, 10/31, 11/7/23  &lt;4 mm sieve, CSS sampled, TS measured 0-15 cm depth</t>
  </si>
  <si>
    <t>Sampled 10/30, 10/31, 11/7/23  &lt;4 mm sieve, CSS sampled, TS measured 15-30 cm depth</t>
  </si>
  <si>
    <t>Sampled 10/30, 10/31, 11/7/23  &lt;4 mm sieve, CSS sampled, TS measured 30-45 cm depth</t>
  </si>
  <si>
    <t>AlNeedle20</t>
  </si>
  <si>
    <t>CaNeedle20</t>
  </si>
  <si>
    <t>CuNeedle20</t>
  </si>
  <si>
    <t>FeNeedle20</t>
  </si>
  <si>
    <t>KNeedle20</t>
  </si>
  <si>
    <t>MgNeedle20</t>
  </si>
  <si>
    <t>MnNeedle20</t>
  </si>
  <si>
    <t>NaNeedle20</t>
  </si>
  <si>
    <t>PNeedle20</t>
  </si>
  <si>
    <t>SNeedle20</t>
  </si>
  <si>
    <t>ZnNeedle20</t>
  </si>
  <si>
    <t>CaNeeedle20</t>
  </si>
  <si>
    <t>Trees sampled 10/9/2020</t>
  </si>
  <si>
    <t>JF</t>
  </si>
  <si>
    <t>JK</t>
  </si>
  <si>
    <t>JJ</t>
  </si>
  <si>
    <t>JL</t>
  </si>
  <si>
    <t>JM</t>
  </si>
  <si>
    <t>JN</t>
  </si>
  <si>
    <t>JO</t>
  </si>
  <si>
    <t>JP</t>
  </si>
  <si>
    <t>JQ</t>
  </si>
  <si>
    <t>JR</t>
  </si>
  <si>
    <t>JS</t>
  </si>
  <si>
    <t>Mnneedle20</t>
  </si>
  <si>
    <t>Cuneedle20</t>
  </si>
  <si>
    <t>Feneedle20</t>
  </si>
  <si>
    <t>Height2020</t>
  </si>
  <si>
    <t>Height2021</t>
  </si>
  <si>
    <t>Terminal2019</t>
  </si>
  <si>
    <t>Terminal2020</t>
  </si>
  <si>
    <t>Terminal2021</t>
  </si>
  <si>
    <t>HeightChange2021</t>
  </si>
  <si>
    <t>Height2022</t>
  </si>
  <si>
    <t>HeightChange2022</t>
  </si>
  <si>
    <t>HeightChange2023</t>
  </si>
  <si>
    <t>Terminal2023</t>
  </si>
  <si>
    <t>10/24/18 only "live" trees, terminal for 2018</t>
  </si>
  <si>
    <t xml:space="preserve">Terminal2019 </t>
  </si>
  <si>
    <t>AmEC2020</t>
  </si>
  <si>
    <t xml:space="preserve">Terminal2021 </t>
  </si>
  <si>
    <t xml:space="preserve">Height2021 </t>
  </si>
  <si>
    <t xml:space="preserve">HeightChange2021  </t>
  </si>
  <si>
    <t>Only for trees present in both years 2021vs 2020</t>
  </si>
  <si>
    <t>Terminal2022</t>
  </si>
  <si>
    <t>Only for trees present in both years 2022 vs 2021</t>
  </si>
  <si>
    <t>Height2023</t>
  </si>
  <si>
    <t>Only for trees present in both years 2023 vs 2022</t>
  </si>
  <si>
    <t>Formosa 2019 soils KCl extractions data.xlsx</t>
  </si>
  <si>
    <t>TCNmgg2019Dead</t>
  </si>
  <si>
    <t>TCNmgg2019Live</t>
  </si>
  <si>
    <t>2019 needles, 10/30/19 All trees</t>
  </si>
  <si>
    <t>2019 needles, 10/30/19 Dead trees</t>
  </si>
  <si>
    <t>2019 needles, 10/30/19Live Trees</t>
  </si>
  <si>
    <t>TCNmgg2020Dead</t>
  </si>
  <si>
    <t>TCNmgg2020Live</t>
  </si>
  <si>
    <t>2020 needles, collected 10/9/20 All plants</t>
  </si>
  <si>
    <t>2020 needles, collected 10/9/20 Dead only</t>
  </si>
  <si>
    <t>2020 needles, collected 10/9/20 Live Only</t>
  </si>
  <si>
    <t>9/13/19 mm, main and lammas Terminal  Only live tres</t>
  </si>
  <si>
    <t>Terminal2019Live</t>
  </si>
  <si>
    <t>9/13/19 mm, main and lammas Terminal Only Live Tres</t>
  </si>
  <si>
    <t>Terminal2020Live</t>
  </si>
  <si>
    <t>Only live trees</t>
  </si>
  <si>
    <t>All trees</t>
  </si>
  <si>
    <t>Terminal2021Live</t>
  </si>
  <si>
    <t>All ltrees (only live)</t>
  </si>
  <si>
    <t>TerminalLIve</t>
  </si>
  <si>
    <t>TCNmgg2021Live</t>
  </si>
  <si>
    <t>TCNmgg2021Dead</t>
  </si>
  <si>
    <t>Teminal2022Live</t>
  </si>
  <si>
    <t>Terminal2022Live</t>
  </si>
  <si>
    <t>Was lammas (second) 2022 flush on data sheets. Actually this was small 2022 terminal growth (including 2022 lammas if there was any) Only live trees</t>
  </si>
  <si>
    <t>Height2022Live</t>
  </si>
  <si>
    <t>Height2021Live</t>
  </si>
  <si>
    <t>Height2020Live</t>
  </si>
  <si>
    <t>Values rounded by formula to get rid of decimal points, than just values saved, use for analysis Only live trees</t>
  </si>
  <si>
    <t>Values rounded by formula to get rid of decimal points, than just values saved, use for analysis All trees</t>
  </si>
  <si>
    <t>Values rounded by formula to get rid of decimal points, than just values saved, use for analysis, only live trees</t>
  </si>
  <si>
    <t>Values rounded by formula to get rid of decimal points, than just values saved, use for analysis. Only live trees measured</t>
  </si>
  <si>
    <t>Height2022live</t>
  </si>
  <si>
    <t>Values rounded by formula to get rid of decimal points, than just values saved, use for analysis Live trees</t>
  </si>
  <si>
    <t>Values rounded by formula to get rid of decimal points, than just values saved, use for analysis.  Thee were only live trees</t>
  </si>
  <si>
    <t>TCNmgg2022Live</t>
  </si>
  <si>
    <t>TCNmgg2022Dead</t>
  </si>
  <si>
    <t>2022 needles, collected 10/18/22 all tees live and dead</t>
  </si>
  <si>
    <t>2022 needles, collected 10/18/22 only live trees</t>
  </si>
  <si>
    <t>Terminal2023Live</t>
  </si>
  <si>
    <t>9/19/2023 terminal length Only live trees</t>
  </si>
  <si>
    <t>9/19/2023 terminal length only live trees</t>
  </si>
  <si>
    <t>Height2023Live</t>
  </si>
  <si>
    <t>TCNmgg2023Live</t>
  </si>
  <si>
    <t>2023 needles, collected 9/19/23 original % x 10 only live trees</t>
  </si>
  <si>
    <t>2023 needles, collected 9/19/23 original % x 10 there were only live trees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</si>
  <si>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</si>
  <si>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</si>
  <si>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</si>
  <si>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</si>
  <si>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</si>
  <si>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</si>
  <si>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</si>
  <si>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</si>
  <si>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</si>
  <si>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</si>
  <si>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</si>
  <si>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</si>
  <si>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</si>
  <si>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KJ</t>
  </si>
  <si>
    <t>KG</t>
  </si>
  <si>
    <t>KH</t>
  </si>
  <si>
    <t>KI</t>
  </si>
  <si>
    <t>KK</t>
  </si>
  <si>
    <t>AlNeedle22</t>
  </si>
  <si>
    <t>CaNeedle22</t>
  </si>
  <si>
    <t>CuNeedle22</t>
  </si>
  <si>
    <t>FeNeedle22</t>
  </si>
  <si>
    <t>KNeedle22</t>
  </si>
  <si>
    <t>MgNeedle22</t>
  </si>
  <si>
    <t>MnNeedle22</t>
  </si>
  <si>
    <t>NaNeedle22</t>
  </si>
  <si>
    <t>PNeedle22</t>
  </si>
  <si>
    <t>SNeedle22</t>
  </si>
  <si>
    <t>ZnNeedle22</t>
  </si>
  <si>
    <t>CaNeeedle22</t>
  </si>
  <si>
    <t>Trees dampled 10/18/2022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</si>
  <si>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</si>
  <si>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</si>
  <si>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</si>
  <si>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</si>
  <si>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</si>
  <si>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</si>
  <si>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</si>
  <si>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</si>
  <si>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</si>
  <si>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AlNeedle19</t>
  </si>
  <si>
    <t>CuNeedle19</t>
  </si>
  <si>
    <t>FeNeedle19</t>
  </si>
  <si>
    <t>KNeedle19</t>
  </si>
  <si>
    <t>MgNeedle19</t>
  </si>
  <si>
    <t>MnNeedle19</t>
  </si>
  <si>
    <t>NaNeedle19</t>
  </si>
  <si>
    <t>SNeedle19</t>
  </si>
  <si>
    <t>ZnNeedle19</t>
  </si>
  <si>
    <t>PNeedle19</t>
  </si>
  <si>
    <t>CaNeedle19</t>
  </si>
  <si>
    <t>AlNeedle21</t>
  </si>
  <si>
    <t>CaNeedle21</t>
  </si>
  <si>
    <t>CuNeedle21</t>
  </si>
  <si>
    <t>FeNeedle21</t>
  </si>
  <si>
    <t>KNeedle21</t>
  </si>
  <si>
    <t>MgNeedle21</t>
  </si>
  <si>
    <t>MnNeedle21</t>
  </si>
  <si>
    <t>NaNeedle21</t>
  </si>
  <si>
    <t>PNeedle21</t>
  </si>
  <si>
    <t>SNeedle21</t>
  </si>
  <si>
    <t>ZnNeedle21</t>
  </si>
  <si>
    <t>Survival2018</t>
  </si>
  <si>
    <t>Survival2019</t>
  </si>
  <si>
    <t>Survival2020</t>
  </si>
  <si>
    <t>DU</t>
  </si>
  <si>
    <t>Survival2021</t>
  </si>
  <si>
    <t>Live (1), Dead (0) in Sept 2021</t>
  </si>
  <si>
    <t>Survival2022</t>
  </si>
  <si>
    <t xml:space="preserve">Survival2022 </t>
  </si>
  <si>
    <t>Live (1), Dead (0) in Sept 2022</t>
  </si>
  <si>
    <t>Teminal2022Dead</t>
  </si>
  <si>
    <t>Terminal2022Dead</t>
  </si>
  <si>
    <t>Was lammas (second) 2022 flush on data sheets. Actually this was small 2022 terminal growth (including 2022 lammas if there was any) Only dead trees</t>
  </si>
  <si>
    <t>Survival2023</t>
  </si>
  <si>
    <t xml:space="preserve">Values rounded by formula to get rid of decimal points, than just values saved, use for analysis only live trees </t>
  </si>
  <si>
    <t>2021 needles, collected 9/21/21 Live trees</t>
  </si>
  <si>
    <t>2021 needles, collected 9/21/21 dead trees</t>
  </si>
  <si>
    <t>JI</t>
  </si>
  <si>
    <t>Survival2024</t>
  </si>
  <si>
    <t>Amended W/LSM</t>
  </si>
  <si>
    <t>Actual Depth for 15-30</t>
  </si>
  <si>
    <t>Actual Depth for 30-45</t>
  </si>
  <si>
    <t>30-38</t>
  </si>
  <si>
    <t>15-27</t>
  </si>
  <si>
    <t>27-40</t>
  </si>
  <si>
    <t>30-37</t>
  </si>
  <si>
    <t>For fall 2023 sampling actual depth of sampling as it was not exactly 15-30 cm</t>
  </si>
  <si>
    <t>For fall 2023 sampling actual depth of sampling as it was not exactly 30-45 cm</t>
  </si>
  <si>
    <t>KU</t>
  </si>
  <si>
    <t>KV</t>
  </si>
  <si>
    <t xml:space="preserve">Terminal2018 </t>
  </si>
  <si>
    <t>Terminal2018</t>
  </si>
  <si>
    <t>AmEC2023</t>
  </si>
  <si>
    <t>Fall 2017,AmSoilEC17Arevised rounded to 3 decimal places use to compare to 2019  saved only values</t>
  </si>
  <si>
    <t>Fall 2017,UnAmSoilEC17revised rounded to 3 decimal places use to compare to 2019, dropped 4th decimal place as EC values &lt; 1000 had no decimal value. Saved only values</t>
  </si>
  <si>
    <t>NPNeedle23</t>
  </si>
  <si>
    <t>ratio</t>
  </si>
  <si>
    <t>TCNmgg2023*1000/PNeedle23</t>
  </si>
  <si>
    <t>NPNeedle22</t>
  </si>
  <si>
    <t>TCNmgg2022*1000/PNeedle22</t>
  </si>
  <si>
    <t>NPNeedle19</t>
  </si>
  <si>
    <t>TCNneedle2019*1000/PNeedle19</t>
  </si>
  <si>
    <t xml:space="preserve">Note all tree 3-7 data end in 0 behind decimal point.  Unkown why.  </t>
  </si>
  <si>
    <t>NPNeedle21</t>
  </si>
  <si>
    <t>NPNeedle20</t>
  </si>
  <si>
    <t>NPeedle20</t>
  </si>
  <si>
    <t>Trees sampled 10/9/2020 TCNneedle2020*1000/PNeedle20</t>
  </si>
  <si>
    <t>Ratio</t>
  </si>
  <si>
    <t>2021 needles, collecte9/21/21 TCNmgg2021*1000/PNeedle21</t>
  </si>
  <si>
    <t>KW</t>
  </si>
  <si>
    <t>KX</t>
  </si>
  <si>
    <t>KY</t>
  </si>
  <si>
    <t>KZ</t>
  </si>
  <si>
    <t>LA</t>
  </si>
  <si>
    <t>AmpH20231530</t>
  </si>
  <si>
    <t>AmpH20233045</t>
  </si>
  <si>
    <t>Tree survival 9/19 vs. tree survival 6/24, a 1 = alive in 2024, 0 = dead in 2024, blank tree dying before 2020 omitted so effect of tailing chemistry determined only for trees dying in those years.</t>
  </si>
  <si>
    <t>Dead tree, Forensic samplem &lt; 4 mm 0-15 cm left</t>
  </si>
  <si>
    <t>Assume pH for 1-8 to 1-10 Ok even though all 7.36.  That is what raw data sheet had.  DO 9/19/24</t>
  </si>
  <si>
    <t>Assume pH for 5-11 and 5-12Ok even though all 7.36.  That is what raw data sheet had.  DO 9/19/24</t>
  </si>
  <si>
    <t>DO added 9/19/24 was on raw data sheet, but not used.</t>
  </si>
  <si>
    <t>DO 9/23/24 assumed to be 25 for bud length</t>
  </si>
  <si>
    <t>Comment indistinct, likely very "bushy"</t>
  </si>
  <si>
    <t>Terminal bud likely dead</t>
  </si>
  <si>
    <t>DO 9/23/24 Assumed terminal 85</t>
  </si>
  <si>
    <t>Dead, Try to grow dying</t>
  </si>
  <si>
    <t>Top of terminal sh(oot) Do corrected 9/23/24 turning brown</t>
  </si>
  <si>
    <t>Died over the 2022 summer. Old needles sampled</t>
  </si>
  <si>
    <t>Comments 10/18/22</t>
  </si>
  <si>
    <t>Dying, Sampled Tiny stems in sample- hard to gte needles w/o stems</t>
  </si>
  <si>
    <t>pict ure? (uncertain when added)</t>
  </si>
  <si>
    <t>HeightComments2022Oct for needle sampling</t>
  </si>
  <si>
    <t>Near top of tree, real gowth is dead. Only live needles sampled.</t>
  </si>
  <si>
    <t>small, but new growth looks fine</t>
  </si>
  <si>
    <t>New growth  very small</t>
  </si>
  <si>
    <t>Tree is dying. Most of older needles fell off</t>
  </si>
  <si>
    <t>lots of cones on top</t>
  </si>
  <si>
    <t>a little yellow</t>
  </si>
  <si>
    <t>Need to remeasure terminal length (with repet) poor shape- may died</t>
  </si>
  <si>
    <t>new growth is short</t>
  </si>
  <si>
    <t>very small new growth</t>
  </si>
  <si>
    <t>ends if terminal dying</t>
  </si>
  <si>
    <t>middle dead</t>
  </si>
  <si>
    <t>Need to remeasure terminal length no repeat tree not doing well second flush just starting to open new growth tiny</t>
  </si>
  <si>
    <t>lots of cones, new growth very small</t>
  </si>
  <si>
    <t>turning Yellow</t>
  </si>
  <si>
    <t>General, used meter stick</t>
  </si>
  <si>
    <t>Grass, tried to pullout</t>
  </si>
  <si>
    <t xml:space="preserve">Red needles - 100% dead </t>
  </si>
  <si>
    <t>* (outside fence - own private cage)</t>
  </si>
  <si>
    <t xml:space="preserve">Comments2020Oct </t>
  </si>
  <si>
    <t>Included Mi. Bollman comments from 16 Oct 2020 when redid repeat measurements</t>
  </si>
  <si>
    <t xml:space="preserve">* Includes 2nd flush </t>
  </si>
  <si>
    <t>Red needles - 100% dead, M. Bollman tallest (assumed measured DO 9/24/24) not terminal re-remasured = 75</t>
  </si>
  <si>
    <t xml:space="preserve">dead - 100% red neeedles (tallest not terminal  </t>
  </si>
  <si>
    <t>* 1st flush 347</t>
  </si>
  <si>
    <t>DO 9/24/24 removed X since tree dead</t>
  </si>
  <si>
    <t>DO 9/24/24 Had X bud deleted as plant dead</t>
  </si>
  <si>
    <t>DO 9/24/24 Added necrosis</t>
  </si>
  <si>
    <t>no growth brown towards back DO 9/24/24 necrosis ncertain</t>
  </si>
  <si>
    <t xml:space="preserve">elymus </t>
  </si>
  <si>
    <t>?   DO 9/24/24 General comment on top, terminals short</t>
  </si>
  <si>
    <t>DO Added Necrosis 9/24/24</t>
  </si>
  <si>
    <t>Had 3 for necrosis and 95 for terminal, but since was dead for over a year, that was not possible. Omitted those data DO 9/24/24</t>
  </si>
  <si>
    <t>terminal broke off; cones, nearest side</t>
  </si>
  <si>
    <t>Term. bud just breaking; may be dying 30% necrotic, rest chlorotic</t>
  </si>
  <si>
    <t>pulled grass &amp; other</t>
  </si>
  <si>
    <t>necrotic</t>
  </si>
  <si>
    <t>pulled grass ? Branches</t>
  </si>
  <si>
    <t>1 yellow /  bkn.  branch</t>
  </si>
  <si>
    <t>grass pulled, slt. Yellow, flowers</t>
  </si>
  <si>
    <t xml:space="preserve">pulled grass, 2 volunteer doug fir </t>
  </si>
  <si>
    <t>pulled grass a lot!</t>
  </si>
  <si>
    <t>GV=grssy volunteer, RF=red flowers</t>
  </si>
  <si>
    <t>cones, rare red needles &amp; blk flowers</t>
  </si>
  <si>
    <t xml:space="preserve">few red needles </t>
  </si>
  <si>
    <t xml:space="preserve">some red needles  </t>
  </si>
  <si>
    <t>V=Volunteer Veg. Present</t>
  </si>
  <si>
    <t>GV, Live cone (had baby cone but baby not in original notes DO 9/25/24)</t>
  </si>
  <si>
    <t>MC,  dying</t>
  </si>
  <si>
    <t>GV,dying</t>
  </si>
  <si>
    <t xml:space="preserve">GV (large) </t>
  </si>
  <si>
    <t xml:space="preserve">GV (small) </t>
  </si>
  <si>
    <t xml:space="preserve">GV,MC, (small) strawberry </t>
  </si>
  <si>
    <t xml:space="preserve">GV,MC, strawberry </t>
  </si>
  <si>
    <t>GV (moss volunteer)</t>
  </si>
  <si>
    <t>sm bd leaf vol. (BLV)</t>
  </si>
  <si>
    <t>2 small Vol.  (had BV, LV in notes but not in original notes DO 9/25/24)</t>
  </si>
  <si>
    <t>(MC) moss clump</t>
  </si>
  <si>
    <t xml:space="preserve">sm. mossdump  </t>
  </si>
  <si>
    <t>grass (DO added 9/25/24)</t>
  </si>
  <si>
    <t>There were a number of comments regarding dying etc. wthat were not in original comments on data sheet.  D. Olszyk likely added these later when evaluating the data</t>
  </si>
  <si>
    <t>R (means repeat, DO 9/25/24)</t>
  </si>
  <si>
    <t>grass   (may be dying added, not on original comments DO 9/25/24)</t>
  </si>
  <si>
    <t>short needles/yellow  (may be dying not on original  comments  DO 9/25/24)</t>
  </si>
  <si>
    <t>2 terminals south/north, ( 464/457use south DO 9/25/24 not on original comments )</t>
  </si>
  <si>
    <t xml:space="preserve"> bud only, dying stunted (may be dying DO not on original  comments 9/25/24)</t>
  </si>
  <si>
    <t>length overall (not in original comments DO 9/25/24)</t>
  </si>
  <si>
    <t xml:space="preserve">may die this year ? by survival </t>
  </si>
  <si>
    <t>R volunteer strawberry?</t>
  </si>
  <si>
    <t>Live (1) or dead (0)as of 9/13/192/24/20, 3 = trace of necrosis, Dead was in comment column ahead of time</t>
  </si>
  <si>
    <t>L - axillary only, terminal length to tip of needles</t>
  </si>
  <si>
    <t>L side uphill (branch measured DO 9/25/24)</t>
  </si>
  <si>
    <t xml:space="preserve">L False dandelion "hairy cats ear" pulled up. </t>
  </si>
  <si>
    <t>L Necrosis uncertain says 3/30? 0 put in originally in file DO 9/25/24</t>
  </si>
  <si>
    <t>L/L Poa compressa (pulled up orignally added in electronic file DO 9/2524)</t>
  </si>
  <si>
    <t>DO 9/25/24 had "yellowing" but removed as not in original file</t>
  </si>
  <si>
    <t>Added Dead, added 100% for no value when put in original speadsheet DO 9/25/24</t>
  </si>
  <si>
    <t>Dead, added 100% for no value, tree dead when put in excel spreadsheet DO 9/25/24</t>
  </si>
  <si>
    <t>7/8/2019  "L" Lammas 2nd flus.  Also notes on metal rulers.  Did not note survival explicity, assumed from if terminal length and injury data DO 9/25/24</t>
  </si>
  <si>
    <t>4/26/2019 Did not note survival explicity, assumed from if terminal length and injury data DO 9/25/24</t>
  </si>
  <si>
    <t>a bit chlorotic, basal breaking (assumed comment here not 2-3 when put in excell spreadsheet DO 9/25/24)</t>
  </si>
  <si>
    <t>GV=grassy volunteer, MC=moss cluster, BLV=Broad Leaf Volunteer</t>
  </si>
  <si>
    <t>1 bull thistle (likely Cirsium vulgare added when put in excel spreadsheet DO 9/25/24)</t>
  </si>
  <si>
    <t>basal breaking, 1 bull thistle (broke off top, needs to be fully removed when put in excel spreadsheet DO 9/25/24)</t>
  </si>
  <si>
    <t>1 Poa compressa weeds*</t>
  </si>
  <si>
    <t>Gone (added 100% for no value, tree dead when put in excel spreadsheet DO 9/25/24)</t>
  </si>
  <si>
    <t>Dead (added 100% for no value, tree dead when put in excel spreadsheet DO 9/25/24)</t>
  </si>
  <si>
    <t>(Dead, added 100% for no value, tree dead when put in excel spreadsheet DO 9/25/24)</t>
  </si>
  <si>
    <t>(added 100% for no value, tree dead when put in excel spreadsheet DO 9/25/24)</t>
  </si>
  <si>
    <t>Gone ( added 100% for no value, tree dead when put in excel spreadsheet DO 9/25/24)</t>
  </si>
  <si>
    <t>Tree survival 6/17/24  Put in 1 if tree was harvested.</t>
  </si>
  <si>
    <t>Harvested, assumed survival bud break unknown DO 9/25/24</t>
  </si>
  <si>
    <t>Bud break nknown, no notation.  DO6/21/24</t>
  </si>
  <si>
    <t>Survival20202022</t>
  </si>
  <si>
    <t>Survival20232024</t>
  </si>
  <si>
    <t>Survival20202024</t>
  </si>
  <si>
    <t>Excluded trees that had died in 2017-2019</t>
  </si>
  <si>
    <t>Excluded trees that had died in 2020-2022</t>
  </si>
  <si>
    <t>LC</t>
  </si>
  <si>
    <t>Cones noted on height sheet DO 9/30/24</t>
  </si>
  <si>
    <t>On height data sheet noted cones outside tree DO 9/30/24</t>
  </si>
  <si>
    <t>Loosing needles,sparse noted on data sheet DO 9/30/24</t>
  </si>
  <si>
    <t>Many cones, cones noted on height data sheet DO 9/30/24</t>
  </si>
  <si>
    <t>many cones, cones noted on height data sheet DO 9/30/24</t>
  </si>
  <si>
    <t>3 repeated measurements, used first one DO 9/30/24</t>
  </si>
  <si>
    <t>Quesetion mark on notes, no photo? DO 9/30/24</t>
  </si>
  <si>
    <t xml:space="preserve">Note 9/30/24 DO checked raw data and height should be 111 and repeat not used was 110 </t>
  </si>
  <si>
    <t>grass, height changed to 111 as 110 was repeat. Do 9/30/24</t>
  </si>
  <si>
    <t>LB</t>
  </si>
  <si>
    <t>Do 10/8/24 added 6-16 N &amp; C back in.  No reason to be omitted originally. It was a mistake.</t>
  </si>
  <si>
    <r>
      <t>center/</t>
    </r>
    <r>
      <rPr>
        <b/>
        <sz val="11"/>
        <rFont val="Calibri"/>
        <family val="2"/>
        <scheme val="minor"/>
      </rPr>
      <t>south</t>
    </r>
    <r>
      <rPr>
        <sz val="11"/>
        <rFont val="Calibri"/>
        <family val="2"/>
        <scheme val="minor"/>
      </rPr>
      <t xml:space="preserve">/north (use south 97/125/105 DO 9/25/24 not on original  comments </t>
    </r>
  </si>
  <si>
    <t>dead?  (uncertain when added) changed height  change to 0 11/19/24</t>
  </si>
  <si>
    <t>LD</t>
  </si>
  <si>
    <t>Added N:P value for 4-4 had been blank DO 11/21/24</t>
  </si>
  <si>
    <t>DO 11/21/24 Bogus value for CANeedle23 removed</t>
  </si>
  <si>
    <t>DO Comments 11/21/24</t>
  </si>
  <si>
    <t>&lt;4mm EC 0.966 had very large repeat cv, unless it can be rerun, added back in 11/21/24</t>
  </si>
  <si>
    <t>Trees sampled 10/18/2022</t>
  </si>
  <si>
    <t>Tree Number</t>
  </si>
  <si>
    <t xml:space="preserve">23TailingP  </t>
  </si>
  <si>
    <t>19TilingAL</t>
  </si>
  <si>
    <t>19TailingCu</t>
  </si>
  <si>
    <t>19TailingFe</t>
  </si>
  <si>
    <t>19TailingK</t>
  </si>
  <si>
    <t>19TailingMg</t>
  </si>
  <si>
    <t>19TailingMn</t>
  </si>
  <si>
    <t>19TailingNa</t>
  </si>
  <si>
    <t>19TailingP</t>
  </si>
  <si>
    <t>19TailingS</t>
  </si>
  <si>
    <t>19TailingZn</t>
  </si>
  <si>
    <t xml:space="preserve">23TailingAl </t>
  </si>
  <si>
    <t xml:space="preserve">23TailingCu  </t>
  </si>
  <si>
    <t>23TailingFe</t>
  </si>
  <si>
    <t xml:space="preserve">23TailingK  </t>
  </si>
  <si>
    <t xml:space="preserve">23TailingMg  </t>
  </si>
  <si>
    <t>23TailingMn</t>
  </si>
  <si>
    <t xml:space="preserve">23TailingNa  </t>
  </si>
  <si>
    <t xml:space="preserve">23TailingS  </t>
  </si>
  <si>
    <t xml:space="preserve">23TailingZn  </t>
  </si>
  <si>
    <t>Tailings sampled 0-15 cm, 10-30 to 1-21/2023 0. 01M CaCL2 extracts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</si>
  <si>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</si>
  <si>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</si>
  <si>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</si>
  <si>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</si>
  <si>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</si>
  <si>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</si>
  <si>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</si>
  <si>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</si>
  <si>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</si>
  <si>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</si>
  <si>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DO Comments 11/21/24, 1/24/2 5</t>
  </si>
  <si>
    <t>DO 11/21/24  Tree 2-6 no 2023 EC or pH or ICP for 15-30 and 30-45 cm depths</t>
  </si>
  <si>
    <t>DO 1/24/25 No 3045 sample collected</t>
  </si>
  <si>
    <t>DO 1/24/25 No ICP sample for 3045 depth</t>
  </si>
  <si>
    <t>For 8-1 EC for 30-45 cm deep in 2023 should have been blank as no data, not 0.000, 1/24/25 no sample for ICP 3045 cm depth</t>
  </si>
  <si>
    <t>DO 11/21/24 verified ommited 6-10 2020 EC due to very large difference vs. repeat value, but put back in as it was a real value and other large values left in for 2020 and 2023, 1/24/25 No ICP Samples for  3045 cm depts.</t>
  </si>
  <si>
    <t>23TailingAl 1530</t>
  </si>
  <si>
    <t xml:space="preserve">23TailingCu1530  </t>
  </si>
  <si>
    <t xml:space="preserve">23TailingFe1530  </t>
  </si>
  <si>
    <t xml:space="preserve">23TailingK1530    </t>
  </si>
  <si>
    <t xml:space="preserve">23TailingMg1530    </t>
  </si>
  <si>
    <t xml:space="preserve">23TailingMn1530  </t>
  </si>
  <si>
    <t xml:space="preserve">23TailingNa1530    </t>
  </si>
  <si>
    <t xml:space="preserve">23TailingP1530    </t>
  </si>
  <si>
    <t xml:space="preserve">23TailingS1530    </t>
  </si>
  <si>
    <t xml:space="preserve">23TailingZn1530    </t>
  </si>
  <si>
    <t>23TailingAl 3045</t>
  </si>
  <si>
    <t>23TailingCu 3045</t>
  </si>
  <si>
    <t>23TailingFe3045</t>
  </si>
  <si>
    <t xml:space="preserve">23TailingK3045  </t>
  </si>
  <si>
    <t xml:space="preserve">23TailingMg3045  </t>
  </si>
  <si>
    <t>23TailingMn3045</t>
  </si>
  <si>
    <t xml:space="preserve">23TailingNa3045  </t>
  </si>
  <si>
    <t xml:space="preserve">23TailingP3045  </t>
  </si>
  <si>
    <t xml:space="preserve">23TailingS3045 </t>
  </si>
  <si>
    <t xml:space="preserve">23TailingZn3045  </t>
  </si>
  <si>
    <t>Tailings sampled 15-30 cm, 10-30 to 1-21/2023 0. 01M CaCL2 extracts</t>
  </si>
  <si>
    <t>Tailings sampled 30-45 cm, 10-30 to 1-21/2023 0. 01M CaCL2 extracts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</si>
  <si>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</si>
  <si>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</si>
  <si>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</si>
  <si>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</si>
  <si>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</si>
  <si>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</si>
  <si>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</si>
  <si>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</si>
  <si>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</si>
  <si>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</si>
  <si>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</si>
  <si>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</si>
  <si>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</si>
  <si>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</si>
  <si>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MD</t>
  </si>
  <si>
    <t>ME</t>
  </si>
  <si>
    <t>MF</t>
  </si>
  <si>
    <t>MG</t>
  </si>
  <si>
    <t>MH</t>
  </si>
  <si>
    <t>µ</t>
  </si>
  <si>
    <t>NH4N2023</t>
  </si>
  <si>
    <t>NO3N2023</t>
  </si>
  <si>
    <t>NH4N20231530</t>
  </si>
  <si>
    <t>NO3N20231530</t>
  </si>
  <si>
    <t>NH4N20233045</t>
  </si>
  <si>
    <t>NO3N20233045</t>
  </si>
  <si>
    <t>Comments 2023 IC N Data</t>
  </si>
  <si>
    <t>15-30, 30-35 cm not collected</t>
  </si>
  <si>
    <t>30-45 cm not collected</t>
  </si>
  <si>
    <t>MI</t>
  </si>
  <si>
    <t>MJ</t>
  </si>
  <si>
    <t>MK</t>
  </si>
  <si>
    <t>ML</t>
  </si>
  <si>
    <t>MM</t>
  </si>
  <si>
    <t>MN</t>
  </si>
  <si>
    <t>MO</t>
  </si>
  <si>
    <t>Tailings sampled 0 - 15 cm, 10-30 to 1-21/2023 2N KCL extracts values below .2 ug/ml for NH4-N and .1 ug/ml NO3-N reported as "0"</t>
  </si>
  <si>
    <t>Tailings sampled 15 - 30 cm, 10-30 to 1-21/2023 2N KCL extracts values below .2 ug/ml for NH4-N and .1 ug/ml NO3-N reported as "0"</t>
  </si>
  <si>
    <t>Tailings sampled 30 - 35 cm, 10-30 to 1-21/2023 2N KCL extracts values below .2 ug/ml for NH4-N and .1 ug/ml NO3-N reported as "0"</t>
  </si>
  <si>
    <t>21TailingAl</t>
  </si>
  <si>
    <t>21TailingCu</t>
  </si>
  <si>
    <t>21TailingFe</t>
  </si>
  <si>
    <t>21TailingK</t>
  </si>
  <si>
    <t>21TailingMg</t>
  </si>
  <si>
    <t>21TailingMn</t>
  </si>
  <si>
    <t>21TailingNa</t>
  </si>
  <si>
    <t>21TailingP</t>
  </si>
  <si>
    <t>21TailingS</t>
  </si>
  <si>
    <t>21TailingZn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</si>
  <si>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</si>
  <si>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</si>
  <si>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</si>
  <si>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</si>
  <si>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</si>
  <si>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</si>
  <si>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</si>
  <si>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</si>
  <si>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</si>
  <si>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</si>
  <si>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20TailingAL</t>
  </si>
  <si>
    <t>20TailingCu</t>
  </si>
  <si>
    <t>20TailingFe</t>
  </si>
  <si>
    <t>20TailingK</t>
  </si>
  <si>
    <t>20TailingMg</t>
  </si>
  <si>
    <t>20TailingMn</t>
  </si>
  <si>
    <t>20TailingNa</t>
  </si>
  <si>
    <t>20TailingP</t>
  </si>
  <si>
    <t>20TailingS</t>
  </si>
  <si>
    <t>20TailingZn</t>
  </si>
  <si>
    <t>2021 tailings 0-15 cm depth collected 11/2/21 0.01 Mg CaCl Extraction</t>
  </si>
  <si>
    <t>2020 tailings 0-15 cm depth Formosa ≤4 mm Soil:  Collected 10/27/2020 0.01 Mg CaCl Extraction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</si>
  <si>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</si>
  <si>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</si>
  <si>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</si>
  <si>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</si>
  <si>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</si>
  <si>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</si>
  <si>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</si>
  <si>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</si>
  <si>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</si>
  <si>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</si>
  <si>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Comments 2020 Tailings</t>
  </si>
  <si>
    <t>Comments 2020 Tailingws</t>
  </si>
  <si>
    <t>From 2020 Forensic data, left, also have right, downhill and uphill from 15-30 and 30-45 cm in file formosa cacl 2020 forensic tree soils ICP data MJ version DO.xlsx</t>
  </si>
  <si>
    <t>NJ</t>
  </si>
  <si>
    <t>There were Forensic samples for ICP for 0-15, 15-30, and 0-45 cm from uphill, right, downhill and left samples at each dpeth for ICP, Used the tree left sample for data in main database</t>
  </si>
  <si>
    <t>23TailingZn</t>
  </si>
  <si>
    <t>19TailingAL</t>
  </si>
  <si>
    <t>NK</t>
  </si>
  <si>
    <t xml:space="preserve">Tailings sampled 0-15 cm, 10-30 to 1-21/2023 XRF Ananalysis </t>
  </si>
  <si>
    <t xml:space="preserve">Tailings sampled 15-30 cm, 10-30 to 1-21/2023 XRF Ananalysis </t>
  </si>
  <si>
    <t xml:space="preserve">Tailings sampled 30-45 cm, 10-30 to 1-21/2023 XRF Ananalysis </t>
  </si>
  <si>
    <t>NL</t>
  </si>
  <si>
    <t>NM</t>
  </si>
  <si>
    <t>TailingP23XRF</t>
  </si>
  <si>
    <t>TailingP153023XRF</t>
  </si>
  <si>
    <t>TailingP304523XRF</t>
  </si>
  <si>
    <t>TailingCa23XRF</t>
  </si>
  <si>
    <t>TailingCa153023XRF</t>
  </si>
  <si>
    <t>TailingCa304523XRF</t>
  </si>
  <si>
    <t>NN</t>
  </si>
  <si>
    <t>NO</t>
  </si>
  <si>
    <t>NP</t>
  </si>
  <si>
    <t>NH4N2022</t>
  </si>
  <si>
    <t>NO3N2022</t>
  </si>
  <si>
    <t>NH4N2020</t>
  </si>
  <si>
    <t>NO3N2020</t>
  </si>
  <si>
    <t>NH4N2021</t>
  </si>
  <si>
    <t>NO3N2021</t>
  </si>
  <si>
    <t>NQ</t>
  </si>
  <si>
    <t>NR</t>
  </si>
  <si>
    <t>NS</t>
  </si>
  <si>
    <t>NT</t>
  </si>
  <si>
    <t>NU</t>
  </si>
  <si>
    <t>NV</t>
  </si>
  <si>
    <t>Tailings sampled 0 - 15 cm, 10-30 to 1-21/2023 2N KCL extracts values below .2 ug/ml for NH4-N and .1 ug/ml NO3-N reported as "0" Value reported as N03-N; actual method measures N02+N03-N</t>
  </si>
  <si>
    <t>Tailings sampled 15 - 30 cm, 10-30 to 1-21/2023 2N KCL extracts values below .2 ug/ml for NH4-N and .1 ug/ml NO3-N reported as "0" Value reported as N03-N; actual method measures N02+N03-N</t>
  </si>
  <si>
    <t>Tailings sampled 30 - 35 cm, 10-30 to 1-21/2023 2N KCL extracts values below .2 ug/ml for NH4-N and .1 ug/ml NO3-N reported as "0" Value reported as N03-N; actual method measures N02+N03-N</t>
  </si>
  <si>
    <t>Tailings sampled 0 - 15 cm, 10 18 22 2N KCL extracts values below .2 ug/ml for NH4-N and .1 ug/ml NO3-N reported as "0" Value reported as N03-N; actual method measures N02+N03-N</t>
  </si>
  <si>
    <t>Tailings sampled 0 - 15 cm, 10/18/22 2N KCL extracts values below .2 ug/ml for NH4-N and .1 ug/ml NO3-N reported as "0" Value reported as N03-N; actual method measures N02+N03-N</t>
  </si>
  <si>
    <t>Tailings sampled 0 - 15 cm, 10-30 11/2/21 2N KCL extracts values below .2 ug/ml for NH4-N and .1 ug/ml NO3-N reported as "0", actual method measures N02+N03-N</t>
  </si>
  <si>
    <t>Tailing N 2021 Forensic comments</t>
  </si>
  <si>
    <t>Used 0-15 left sample</t>
  </si>
  <si>
    <t>Tailing N 2020Forensic comments</t>
  </si>
  <si>
    <t>Tailings sampled 0 - 15 cm, 10/27/20 2N KCL extracts values below .2 ug/ml for NH4-N and .1 ug/ml NO3-N reported as "0", Value reported as N03-N; actual method measures N02+N03-N</t>
  </si>
  <si>
    <t>NW</t>
  </si>
  <si>
    <t>NX</t>
  </si>
  <si>
    <t>Tailing N 2021Forensic comments</t>
  </si>
  <si>
    <t>Left 0-15 cm</t>
  </si>
  <si>
    <t>Soil EC and pH, ICP from by depth sampling, used 0-15 cm depth, left sample  N data 04/03/25</t>
  </si>
  <si>
    <t>Soil EC and pH, ICP from by depth sampling, used 0-15 cm depth, left sample, N data 04/03/25</t>
  </si>
  <si>
    <t>Soil EC and pH, ICP from by depth sampling, used 0-15 cm depth, left sample,N data 4/3/25</t>
  </si>
  <si>
    <t>Soil EC and pH, ICP from by depth sampling, used 0-15 cm depth, left sample,N data 04/03/25</t>
  </si>
  <si>
    <t>Soil EC and pH, ICP from by depth sampling, used 0-15 cm depth, left sample, N data 04/3/25</t>
  </si>
  <si>
    <t>Soil EC and pH, ICP from by depth sampling, used 0-15 cm depth, left sample, N data from 4/3/25</t>
  </si>
  <si>
    <t>Soil EC and pH, ICP from by depth sampling, used 0-15 cm depth, left sample, data from 4/3/25</t>
  </si>
  <si>
    <t>Soil EC and pH, ICP from by depth sampling, used 0-15 cm depth, left sample, N data 4/3/25</t>
  </si>
  <si>
    <t>Survival2017</t>
  </si>
  <si>
    <t xml:space="preserve">Survival 2017 </t>
  </si>
  <si>
    <t>Live (1) or dead (0) assume that all trees were alive at time of planting in amended tailings in 2017</t>
  </si>
  <si>
    <t>NY</t>
  </si>
  <si>
    <t>TailingCa19XRF</t>
  </si>
  <si>
    <t>TailingCa20XRF</t>
  </si>
  <si>
    <t>TailingP19XRF</t>
  </si>
  <si>
    <t>TailingP20XRF</t>
  </si>
  <si>
    <t>NZ</t>
  </si>
  <si>
    <t>OA</t>
  </si>
  <si>
    <t>OB</t>
  </si>
  <si>
    <t>OC</t>
  </si>
  <si>
    <t>RawTailingP23XRF</t>
  </si>
  <si>
    <t>RawTailingP153023XRF</t>
  </si>
  <si>
    <t>RawTailingP304523XRF</t>
  </si>
  <si>
    <t xml:space="preserve">Tailings sampled 0-15 cm, 10-30 to 1-21/2023 XRF Analysis </t>
  </si>
  <si>
    <t>Raw TailingP304523XRF</t>
  </si>
  <si>
    <t>RawTailingCa23XRF</t>
  </si>
  <si>
    <t>RawTailingCa153023XRF</t>
  </si>
  <si>
    <t>RawTailingCa304523XRF</t>
  </si>
  <si>
    <t>OD</t>
  </si>
  <si>
    <t>OE</t>
  </si>
  <si>
    <t>OF</t>
  </si>
  <si>
    <t>OG</t>
  </si>
  <si>
    <t>OH</t>
  </si>
  <si>
    <t>Tailings sampled 0-15 cm, 10-30 to 1-21/2023 XRF Analysis rounded to no decimal points as raw had variable numbers of decimal points</t>
  </si>
  <si>
    <t>Tailings sampled 15-30 cm, 10-30 to 1-21/2023 XRF Ananalysis rounded to no decimal points as raw had variable numbers of decimal points</t>
  </si>
  <si>
    <t>Tailings sampled 30-45 cm, 10-30 to 1-21/2023 XRF Ananalysis rounded to no decimal points as raw had variable numbers of decimal points</t>
  </si>
  <si>
    <t>Tailings sampled 0-15 cm, 10-30 to 1-21/2023 XRF Ananalysis rounded to no decimal points as raw had variable numbers of decimal points</t>
  </si>
  <si>
    <t>Tailings sampled 0-15 cm, 10/30/2019 XRF analysis   rounded to no decimal points as raw had variable numbers of decimal points</t>
  </si>
  <si>
    <t>Tailings sampled  0-15 cm depth Formosa 10/27/2020  XRF Analysis  rounded to no decimal points as raw had variable numbers of decimal points</t>
  </si>
  <si>
    <t>Tailings sampled  0-15 cm depth Formosa 10/27/2020  XRF Analsyis  rounded to no decimal points as raw had variable numbers of decimal points</t>
  </si>
  <si>
    <t>NH4N2017</t>
  </si>
  <si>
    <t>NO3N2017</t>
  </si>
  <si>
    <t>NO3 and NO2</t>
  </si>
  <si>
    <t>NH4</t>
  </si>
  <si>
    <t>Unamended tailings 2017, 2 M KCL extraction Lower detection limit is 0.05mg/L.  Upper limit (without dilution) For ammonium 20mg/L NH4-N, for nitrate 10mg/L NO3-N. </t>
  </si>
  <si>
    <t>OI</t>
  </si>
  <si>
    <t>OJ</t>
  </si>
  <si>
    <t>OK</t>
  </si>
  <si>
    <t>UNNH4N2017</t>
  </si>
  <si>
    <t>UNNO3N2017</t>
  </si>
  <si>
    <t>Amended tailings 2017, 2 M KCL extraction 2-8; 2-11; 3-3 values are from 1M KCl extraction; data left in as in same range as .2 M extraction</t>
  </si>
  <si>
    <t>OL</t>
  </si>
  <si>
    <t>OM</t>
  </si>
  <si>
    <t>RawTailingP20XRF</t>
  </si>
  <si>
    <t>Raw'TailingP20XRF</t>
  </si>
  <si>
    <t>Tailings sampled  0-15 cm depth Formosa 10/27/2020  XRF raw data</t>
  </si>
  <si>
    <t>RawTailingCa20XRF</t>
  </si>
  <si>
    <t>Tailings sampled  0-15 cm depth Formosa 10/27/2020  XRF Analsyis  raw data</t>
  </si>
  <si>
    <t>RawTailingP19XRF</t>
  </si>
  <si>
    <t>RawTailingCa19XRF</t>
  </si>
  <si>
    <t>Tailings sampled 0-15 cm, 10/30/2019 XRF analysis   raw data</t>
  </si>
  <si>
    <t>Tailings sampled 0-15 cm, 10/30/2019 XRF analysis raw data</t>
  </si>
  <si>
    <t>ON</t>
  </si>
  <si>
    <t>OO</t>
  </si>
  <si>
    <t>OP</t>
  </si>
  <si>
    <t>OQ</t>
  </si>
  <si>
    <t>Comments 4-18-25 Nancy Johnson</t>
  </si>
  <si>
    <t>gone - Big hole - harvested</t>
  </si>
  <si>
    <t>Harvested</t>
  </si>
  <si>
    <t>gone  -harvested</t>
  </si>
  <si>
    <t>harvested</t>
  </si>
  <si>
    <t>Survival2025</t>
  </si>
  <si>
    <t>Tree survival 4/18/25  Does not include trees harvested in 2024</t>
  </si>
  <si>
    <t>OR</t>
  </si>
  <si>
    <t>OS</t>
  </si>
  <si>
    <t>Comments 4/18/25</t>
  </si>
  <si>
    <t>± yellow (BLV not in orignal notes DO 9 25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</si>
</sst>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 tint="4.9989318521683403E-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ptos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65" fontId="8" fillId="2" borderId="0" xfId="0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14" fontId="0" fillId="2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" fontId="2" fillId="2" borderId="0" xfId="0" applyNumberFormat="1" applyFont="1" applyFill="1" applyBorder="1" applyAlignment="1">
      <alignment horizontal="left" vertical="center" wrapText="1"/>
    </xf>
    <xf numFmtId="14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0" fillId="2" borderId="0" xfId="0" quotePrefix="1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" fontId="2" fillId="2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9" fontId="0" fillId="2" borderId="0" xfId="0" applyNumberFormat="1" applyFont="1" applyFill="1" applyBorder="1" applyAlignment="1">
      <alignment horizontal="left" wrapText="1"/>
    </xf>
    <xf numFmtId="1" fontId="6" fillId="2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/>
    <xf numFmtId="2" fontId="2" fillId="2" borderId="0" xfId="0" applyNumberFormat="1" applyFont="1" applyFill="1" applyAlignment="1">
      <alignment horizontal="left"/>
    </xf>
    <xf numFmtId="165" fontId="8" fillId="2" borderId="2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4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center"/>
    </xf>
    <xf numFmtId="17" fontId="0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0" fillId="2" borderId="0" xfId="0" applyFont="1" applyFill="1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2" fillId="0" borderId="1" xfId="0" quotePrefix="1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" fontId="2" fillId="0" borderId="1" xfId="0" quotePrefix="1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Olszyk, David" id="{F8171E50-030C-492E-A4BB-715F5DFBBCDF}" userId="S::Olszyk.David@epa.gov::092d9a60-11c7-431a-b14d-dd19dbbaf85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R1" dT="2020-02-26T21:25:42.93" personId="{F8171E50-030C-492E-A4BB-715F5DFBBCDF}" id="{F386B57B-3A12-436D-BBBE-6A7EA2F67DBC}">
    <text>DO 2/26/20 Blank for  previous dead</text>
  </threadedComment>
  <threadedComment ref="DY1" dT="2020-07-21T00:27:39.58" personId="{F8171E50-030C-492E-A4BB-715F5DFBBCDF}" id="{8A88355B-B4F2-435C-BDC0-F855CAD43746}">
    <text>DO 7/20/20 
Repeats all same for each plant</text>
  </threadedComment>
  <threadedComment ref="DZ1" dT="2020-07-21T00:28:16.31" personId="{F8171E50-030C-492E-A4BB-715F5DFBBCDF}" id="{BA889F00-E022-4EEA-A071-B7D720FE3654}">
    <text>DO 7/20/20 repeated each plant, same</text>
  </threadedComment>
  <threadedComment ref="EB1" dT="2020-07-21T00:28:16.31" personId="{F8171E50-030C-492E-A4BB-715F5DFBBCDF}" id="{F5B1F492-E11D-439B-9D04-C15033D100AC}">
    <text>DO 7/20/20 repeated each plant, same</text>
  </threadedComment>
  <threadedComment ref="EC1" dT="2020-07-21T00:28:16.31" personId="{F8171E50-030C-492E-A4BB-715F5DFBBCDF}" id="{8BFE402A-A012-4A7E-9FD1-D8443C45CF78}">
    <text>DO 7/20/20 repeated each plant, same</text>
  </threadedComment>
  <threadedComment ref="ED1" dT="2020-07-21T00:39:17.15" personId="{F8171E50-030C-492E-A4BB-715F5DFBBCDF}" id="{43329D50-F56D-4F2A-A4EF-196AB6DFDEED}">
    <text>DO 7/20/20 Repeated each plant, same</text>
  </threadedComment>
  <threadedComment ref="FX1" dT="2022-04-12T13:57:06.51" personId="{F8171E50-030C-492E-A4BB-715F5DFBBCDF}" id="{721FA77D-57C0-4864-96DE-57213CC95D1D}">
    <text>Note that GV=grassy vounteer, RF=red "flowers"</text>
  </threadedComment>
  <threadedComment ref="GN1" dT="2020-07-21T00:28:16.31" personId="{F8171E50-030C-492E-A4BB-715F5DFBBCDF}" id="{4BCBF9E5-AFF5-4096-9357-FAEA262C2C6D}">
    <text>DO 7/20/20 repeated each plant, same</text>
  </threadedComment>
  <threadedComment ref="GO1" dT="2020-07-21T00:28:16.31" personId="{F8171E50-030C-492E-A4BB-715F5DFBBCDF}" id="{9DACCA7D-534A-4A74-B4B5-B7B4BA778779}">
    <text>DO 7/20/20 repeated each plant, same</text>
  </threadedComment>
  <threadedComment ref="GT1" dT="2020-07-21T00:28:16.31" personId="{F8171E50-030C-492E-A4BB-715F5DFBBCDF}" id="{248162D0-EDB9-4488-8934-FDB661F0A93F}">
    <text>DO 7/20/20 repeated each plant, same</text>
  </threadedComment>
  <threadedComment ref="GU1" dT="2020-07-21T00:28:16.31" personId="{F8171E50-030C-492E-A4BB-715F5DFBBCDF}" id="{4E905708-0823-42F8-BF86-3D6765D91CCC}">
    <text>DO 7/20/20 repeated each plant, same</text>
  </threadedComment>
  <threadedComment ref="GF4" dT="2022-11-22T18:53:37.21" personId="{F8171E50-030C-492E-A4BB-715F5DFBBCDF}" id="{B0C3BA81-AF21-4BC9-9F09-13CED6CE1DB6}">
    <text>Measured as 125 on 10/18/22 but do not use as uncertain. ; ;Mark Johnson had 64 on 10/13/22 so left original value</text>
  </threadedComment>
  <threadedComment ref="GG4" dT="2022-11-22T18:53:37.21" personId="{F8171E50-030C-492E-A4BB-715F5DFBBCDF}" id="{7659E688-7997-447A-8C71-9E07EE2135E8}">
    <text>Measured as 125 on 10/18/22 but do not use as uncertain. ; ;Mark Johnson had 64 on 10/13/22 so left original value</text>
  </threadedComment>
  <threadedComment ref="GH4" dT="2022-11-22T18:53:37.21" personId="{F8171E50-030C-492E-A4BB-715F5DFBBCDF}" id="{64641269-A926-4A28-851A-B99997C40DBE}">
    <text>Measured as 125 on 10/18/22 but do not use as uncertain. ; ;Mark Johnson had 127  on 10/13/22 so left original value</text>
  </threadedComment>
  <threadedComment ref="GH4" dT="2024-09-19T20:54:43.47" personId="{F8171E50-030C-492E-A4BB-715F5DFBBCDF}" id="{80B8E8F4-FE2E-4748-9590-DAEAE8708BEF}" parentId="{64641269-A926-4A28-851A-B99997C40DBE}">
    <text>DP 9/19/24 changed to no value as uncertain.</text>
  </threadedComment>
  <threadedComment ref="GE6" dT="2022-09-21T14:42:58.82" personId="{F8171E50-030C-492E-A4BB-715F5DFBBCDF}" id="{4D8A6AED-5E3C-412E-A8EE-201C96D12954}">
    <text>Estimated to nearest mm between approximately  370-530 mm on the meter stick as mm markings rubbed off. I could tell the 5 and 10 mm markings.</text>
  </threadedComment>
  <threadedComment ref="GE7" dT="2022-09-21T14:42:58.82" personId="{F8171E50-030C-492E-A4BB-715F5DFBBCDF}" id="{2C17AF7D-0C6A-4466-8FB9-CDD06D1D7959}">
    <text>Estimated to nearest mm between approximately  370-530 mm on the meter stick as mm markings rubbed off. I could tell the 5 and 10 mm markings.</text>
  </threadedComment>
  <threadedComment ref="IV11" dT="2024-05-17T21:20:39.48" personId="{F8171E50-030C-492E-A4BB-715F5DFBBCDF}" id="{F31D8139-F455-43C2-8779-AF2FD2777591}">
    <text>Was in yellow.  DO confirmed 5/17/24</text>
  </threadedComment>
  <threadedComment ref="CY13" dT="2020-01-16T00:00:01.41" personId="{F8171E50-030C-492E-A4BB-715F5DFBBCDF}" id="{1C434799-C45D-42D1-B276-CB7D9EB1FEC9}">
    <text>2017 Zn 4183 omitted</text>
  </threadedComment>
  <threadedComment ref="GE21" dT="2022-09-21T14:42:58.82" personId="{F8171E50-030C-492E-A4BB-715F5DFBBCDF}" id="{B5FDA7AF-C9B3-437F-8955-94FCA48F72B6}">
    <text>Estimated to nearest mm between approximately  370-530 mm on the meter stick as mm markings rubbed off. I could tell the 5 and 10 mm markings.</text>
  </threadedComment>
  <threadedComment ref="GF21" dT="2022-10-19T23:03:40.46" personId="{F8171E50-030C-492E-A4BB-715F5DFBBCDF}" id="{BE0EC0E9-EDE5-45AE-B596-20F2268A7AE3}">
    <text>Original 63, 71, Remeasured on 10/13 64 mm decided to keep original 9/24/24</text>
  </threadedComment>
  <threadedComment ref="GG21" dT="2022-10-19T23:03:40.46" personId="{F8171E50-030C-492E-A4BB-715F5DFBBCDF}" id="{3ADB7F74-EE2C-462D-8375-8435BBEDFA25}">
    <text>Original 63, 71, Remeasured on 10/12 , and 10/18 69, 67; used avearage of to obtain value.</text>
  </threadedComment>
  <threadedComment ref="GH21" dT="2022-10-19T23:03:40.46" personId="{F8171E50-030C-492E-A4BB-715F5DFBBCDF}" id="{0825130B-79FE-419E-961D-A37CFE72E872}">
    <text>Original 63, 71, Remeasured on 10/13 64 mm decided to keep original 9/24/24</text>
  </threadedComment>
  <threadedComment ref="GE23" dT="2022-09-21T14:42:58.82" personId="{F8171E50-030C-492E-A4BB-715F5DFBBCDF}" id="{7A988C35-8C55-4846-90F8-97CBA402B89E}">
    <text>Estimated to nearest mm between approximately  370-530 mm on the meter stick as mm markings rubbed off. I could tell the 5 and 10 mm markings.</text>
  </threadedComment>
  <threadedComment ref="CO32" dT="2025-04-15T19:51:03.74" personId="{F8171E50-030C-492E-A4BB-715F5DFBBCDF}" id="{81057AE7-8462-4C7F-8462-626212499889}">
    <text>Was 7.22, and 7.65 for A and 2.92 for B, do not use any as uncertain what is correct.  DO 4/15/25</text>
  </threadedComment>
  <threadedComment ref="GE32" dT="2022-09-21T14:42:58.82" personId="{F8171E50-030C-492E-A4BB-715F5DFBBCDF}" id="{13166979-FC2C-4F28-A76E-5E839A1EEA41}">
    <text>Estimated to nearest mm between approximately  370-530 mm on the meter stick as mm markings rubbed off. I could tell the 5 and 10 mm markings.</text>
  </threadedComment>
  <threadedComment ref="HH33" dT="2024-08-13T16:46:54.10" personId="{F8171E50-030C-492E-A4BB-715F5DFBBCDF}" id="{24BD42C3-568A-4CEE-B4E6-3916FCF06E74}">
    <text>Tree  dead.</text>
  </threadedComment>
  <threadedComment ref="HH34" dT="2024-08-13T16:46:25.95" personId="{F8171E50-030C-492E-A4BB-715F5DFBBCDF}" id="{8E423B1A-C4E6-4742-A8B0-D254506E4F09}">
    <text>Tree dead.</text>
  </threadedComment>
  <threadedComment ref="GE41" dT="2022-09-21T14:42:58.82" personId="{F8171E50-030C-492E-A4BB-715F5DFBBCDF}" id="{CDA98684-8601-4A15-B0B4-6210EB6C56FD}">
    <text>Estimated to nearest mm between approximately  370-530 mm on the meter stick as mm markings rubbed off. I could tell the 5 and 10 mm markings.</text>
  </threadedComment>
  <threadedComment ref="GE48" dT="2022-09-21T14:42:58.82" personId="{F8171E50-030C-492E-A4BB-715F5DFBBCDF}" id="{1B456035-BEF9-4E8E-8136-09A59DADC953}">
    <text>Estimated to nearest mm between approximately  370-530 mm on the meter stick as mm markings rubbed off. I could tell the 5 and 10 mm markings.</text>
  </threadedComment>
  <threadedComment ref="JY49" dT="2024-07-26T14:50:04.34" personId="{F8171E50-030C-492E-A4BB-715F5DFBBCDF}" id="{6C925072-B9FC-41FD-80D8-67F87ADFAAE4}">
    <text>0-15 was W, 15-30 and 30-45 N</text>
  </threadedComment>
  <threadedComment ref="BB51" dT="2024-08-13T16:56:57.08" personId="{F8171E50-030C-492E-A4BB-715F5DFBBCDF}" id="{3A535DC5-953F-436D-A2DE-96B81358D391}">
    <text>Includes dead tree,</text>
  </threadedComment>
  <threadedComment ref="AV54" dT="2019-10-04T21:16:03.61" personId="{F8171E50-030C-492E-A4BB-715F5DFBBCDF}" id="{24409687-C39A-4CAD-B520-99E1F1F07B93}">
    <text>DO 10/4/19 may be wrong, large discrepancy with 9/13/19</text>
  </threadedComment>
  <threadedComment ref="BA56" dT="2024-08-13T16:57:18.79" personId="{F8171E50-030C-492E-A4BB-715F5DFBBCDF}" id="{4AB038B6-DA33-4F0E-93CD-2A2FB662C858}">
    <text>Includes dead tree</text>
  </threadedComment>
  <threadedComment ref="BB56" dT="2024-08-13T16:57:18.79" personId="{F8171E50-030C-492E-A4BB-715F5DFBBCDF}" id="{501407C4-719A-4913-A731-6971A5D7CCC2}">
    <text>Includes dead tree</text>
  </threadedComment>
  <threadedComment ref="BA57" dT="2024-08-13T16:57:37.23" personId="{F8171E50-030C-492E-A4BB-715F5DFBBCDF}" id="{9F1BF610-2B28-4D6F-8089-BDC430377D11}">
    <text>Includes dead tree.</text>
  </threadedComment>
  <threadedComment ref="BB57" dT="2024-08-13T16:57:37.23" personId="{F8171E50-030C-492E-A4BB-715F5DFBBCDF}" id="{7AD32AD3-1E4F-4D4F-AB5A-9C9E7AB9FB94}">
    <text>Includes dead tree.</text>
  </threadedComment>
  <threadedComment ref="HH60" dT="2024-08-13T16:45:47.63" personId="{F8171E50-030C-492E-A4BB-715F5DFBBCDF}" id="{CD384D49-58E3-4E61-A289-F024A0EFE4B6}">
    <text>Dead tree</text>
  </threadedComment>
  <threadedComment ref="GE64" dT="2022-09-21T14:42:58.82" personId="{F8171E50-030C-492E-A4BB-715F5DFBBCDF}" id="{DD139047-5712-4374-B95E-2D8334BFA636}">
    <text>Estimated to nearest mm between approximately  370-530 mm on the meter stick as mm markings rubbed off. I could tell the 5 and 10 mm markings.</text>
  </threadedComment>
  <threadedComment ref="GE65" dT="2022-09-21T14:42:58.82" personId="{F8171E50-030C-492E-A4BB-715F5DFBBCDF}" id="{390E11FC-9B3D-4B54-9315-9038F68AC22D}">
    <text>Estimated to nearest mm between approximately  370-530 mm on the meter stick as mm markings rubbed off. I could tell the 5 and 10 mm markings.</text>
  </threadedComment>
  <threadedComment ref="GE67" dT="2022-09-21T14:42:58.82" personId="{F8171E50-030C-492E-A4BB-715F5DFBBCDF}" id="{7E97CC01-68EC-4FDF-ABFB-AEF4C2C03822}">
    <text>Estimated to nearest mm between approximately  370-530 mm on the meter stick as mm markings rubbed off. I could tell the 5 and 10 mm markings.</text>
  </threadedComment>
  <threadedComment ref="GE71" dT="2022-09-21T14:42:58.82" personId="{F8171E50-030C-492E-A4BB-715F5DFBBCDF}" id="{BFFE82A8-1C9B-434A-8962-D94C78083526}">
    <text>Estimated to nearest mm between approximately  370-530 mm on the meter stick as mm markings rubbed off. I could tell the 5 and 10 mm markings.</text>
  </threadedComment>
  <threadedComment ref="GF73" dT="2022-11-22T19:55:38.65" personId="{F8171E50-030C-492E-A4BB-715F5DFBBCDF}" id="{5A064B19-726D-41FB-AEA8-AEE483A9AE94}">
    <text>On 10/13/22 Mark Johnson measured 49 and 51, so used 49 and not originla 61</text>
  </threadedComment>
  <threadedComment ref="GG73" dT="2022-11-22T19:55:38.65" personId="{F8171E50-030C-492E-A4BB-715F5DFBBCDF}" id="{324BD875-DC73-4FC3-836C-7D4D545426B1}">
    <text>On 10/13/22 Mark Johnson measured 49 and 51, so used 49 and not originla 61</text>
  </threadedComment>
  <threadedComment ref="GH73" dT="2022-11-22T19:55:38.65" personId="{F8171E50-030C-492E-A4BB-715F5DFBBCDF}" id="{DAF88F67-EA87-4BD6-B9EC-3B625801FF78}">
    <text>On 10/13/22 Mark Johnson measured 49 and 51, so used 49 and not originla 61</text>
  </threadedComment>
  <threadedComment ref="GE74" dT="2022-09-21T14:42:58.82" personId="{F8171E50-030C-492E-A4BB-715F5DFBBCDF}" id="{1F4F95FD-CFED-454B-B918-A1AB770935BA}">
    <text>Estimated to nearest mm between approximately  370-530 mm on the meter stick as mm markings rubbed off. I could tell the 5 and 10 mm markings.</text>
  </threadedComment>
  <threadedComment ref="GE81" dT="2022-09-21T14:42:58.82" personId="{F8171E50-030C-492E-A4BB-715F5DFBBCDF}" id="{306A4572-F1A7-4F38-A6B8-4E7E94306F3C}">
    <text>Estimated to nearest mm between approximately  370-530 mm on the meter stick as mm markings rubbed off. I could tell the 5 and 10 mm markings.</text>
  </threadedComment>
  <threadedComment ref="KB82" dT="2024-09-18T21:20:01.68" personId="{F8171E50-030C-492E-A4BB-715F5DFBBCDF}" id="{246A562F-7B9C-4B40-A2C0-DC369798AB05}">
    <text>DO 9/18/24 was 796.4 or 0.796</text>
  </threadedComment>
  <threadedComment ref="HH94" dT="2024-08-13T16:46:08.17" personId="{F8171E50-030C-492E-A4BB-715F5DFBBCDF}" id="{32758037-7C06-4EDB-8386-3095E006DEB5}">
    <text>Tree alive but no sample.</text>
  </threadedComment>
  <threadedComment ref="EN95" dT="2024-09-18T23:17:35.13" personId="{F8171E50-030C-492E-A4BB-715F5DFBBCDF}" id="{127AC692-22B4-493C-BF7D-5FCF475F6F6F}">
    <text>Left as is even though same as previous plant. This is what raw data sheet said. DO 9/18/24</text>
  </threadedComment>
  <threadedComment ref="GE100" dT="2022-09-21T14:42:58.82" personId="{F8171E50-030C-492E-A4BB-715F5DFBBCDF}" id="{2F8B9F66-9F68-4D03-930D-47A5E0B10DBA}">
    <text>Estimated to nearest mm between approximately  370-530 mm on the meter stick as mm markings rubbed off. I could tell the 5 and 10 mm markings.</text>
  </threadedComment>
  <threadedComment ref="GE111" dT="2022-09-21T14:42:58.82" personId="{F8171E50-030C-492E-A4BB-715F5DFBBCDF}" id="{02ADE46B-38B1-4CC9-BCC0-F2FC7B79F315}">
    <text>Estimated to nearest mm between approximately  370-530 mm on the meter stick as mm markings rubbed off. I could tell the 5 and 10 mm markings.</text>
  </threadedComment>
  <threadedComment ref="GE113" dT="2022-09-21T14:42:58.82" personId="{F8171E50-030C-492E-A4BB-715F5DFBBCDF}" id="{0DFBDAA2-864D-422D-83C2-FD634F91B58A}">
    <text>Estimated to nearest mm between approximately  370-530 mm on the meter stick as mm markings rubbed off. I could tell the 5 and 10 mm markings.</text>
  </threadedComment>
  <threadedComment ref="GE115" dT="2022-09-21T14:42:58.82" personId="{F8171E50-030C-492E-A4BB-715F5DFBBCDF}" id="{B7891D86-9703-41D9-8F04-2F9AEEAB4FAA}">
    <text>Estimated to nearest mm between approximately  370-530 mm on the meter stick as mm markings rubbed off. I could tell the 5 and 10 mm markings.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23" dT="2020-02-26T21:25:42.93" personId="{F8171E50-030C-492E-A4BB-715F5DFBBCDF}" id="{298830C6-81D8-4DAE-B92B-5DC837419E77}">
    <text>DO 2/26/20 Blank for  previous dead</text>
  </threadedComment>
  <threadedComment ref="B130" dT="2020-07-21T00:27:39.58" personId="{F8171E50-030C-492E-A4BB-715F5DFBBCDF}" id="{A38877CB-0F60-4BD4-91B5-FD5A279C820B}">
    <text>DO 7/20/20 
Repeats all same for each plant</text>
  </threadedComment>
  <threadedComment ref="B131" dT="2020-07-21T00:28:16.31" personId="{F8171E50-030C-492E-A4BB-715F5DFBBCDF}" id="{4A43A3AD-344E-48E4-9F2E-18C9C955EFFC}">
    <text>DO 7/20/20 repeated each plant, same</text>
  </threadedComment>
  <threadedComment ref="B132" dT="2020-07-21T00:28:16.31" personId="{F8171E50-030C-492E-A4BB-715F5DFBBCDF}" id="{1964C502-F428-4E2A-BA3E-15DF2853BCB9}">
    <text>DO 7/20/20 repeated each plant, same</text>
  </threadedComment>
  <threadedComment ref="B135" dT="2020-07-21T00:39:17.15" personId="{F8171E50-030C-492E-A4BB-715F5DFBBCDF}" id="{CFC46405-CB7A-40F8-8BC4-EEB26A43C975}">
    <text>DO 7/20/20 Repeated each plant, same</text>
  </threadedComment>
  <threadedComment ref="B181" dT="2022-04-12T13:57:06.51" personId="{F8171E50-030C-492E-A4BB-715F5DFBBCDF}" id="{10BC4A5E-1F9B-4D13-9B42-C0D0F8580AF0}">
    <text>Note that GV=grassy vounteer, RF=red "flowers"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71B6-C051-46DE-AD50-3183D7196CD9}">
  <dimension ref="A1:OS356"/>
  <sheetViews>
    <sheetView tabSelected="1" topLeftCell="OO1" zoomScale="95" zoomScaleNormal="95" workbookViewId="0">
      <selection activeCell="OU5" sqref="OU5"/>
    </sheetView>
  </sheetViews>
  <sheetFormatPr defaultColWidth="15.26953125" defaultRowHeight="21" customHeight="1" x14ac:dyDescent="0.35"/>
  <cols>
    <col min="1" max="1" width="11.26953125" style="46" bestFit="1" customWidth="1"/>
    <col min="2" max="2" width="11.81640625" style="46" bestFit="1" customWidth="1"/>
    <col min="3" max="3" width="9.90625" style="46" bestFit="1" customWidth="1"/>
    <col min="4" max="4" width="4.453125" style="46" bestFit="1" customWidth="1"/>
    <col min="5" max="5" width="18.7265625" style="46" bestFit="1" customWidth="1"/>
    <col min="6" max="6" width="9.81640625" style="46" bestFit="1" customWidth="1"/>
    <col min="7" max="8" width="4.6328125" style="46" bestFit="1" customWidth="1"/>
    <col min="9" max="9" width="10" style="46" bestFit="1" customWidth="1"/>
    <col min="10" max="10" width="6.26953125" style="46" bestFit="1" customWidth="1"/>
    <col min="11" max="11" width="8.1796875" style="46" bestFit="1" customWidth="1"/>
    <col min="12" max="12" width="9.26953125" style="46" bestFit="1" customWidth="1"/>
    <col min="13" max="13" width="11.54296875" style="46" bestFit="1" customWidth="1"/>
    <col min="14" max="15" width="12.453125" style="46" bestFit="1" customWidth="1"/>
    <col min="16" max="16" width="6.7265625" style="46" bestFit="1" customWidth="1"/>
    <col min="17" max="17" width="9.81640625" style="46" bestFit="1" customWidth="1"/>
    <col min="18" max="20" width="12.453125" style="46" bestFit="1" customWidth="1"/>
    <col min="21" max="21" width="10.26953125" style="46" bestFit="1" customWidth="1"/>
    <col min="22" max="22" width="13.453125" style="46" bestFit="1" customWidth="1"/>
    <col min="23" max="23" width="5.81640625" style="46" bestFit="1" customWidth="1"/>
    <col min="24" max="24" width="12.453125" style="46" bestFit="1" customWidth="1"/>
    <col min="25" max="25" width="13" style="46" bestFit="1" customWidth="1"/>
    <col min="26" max="26" width="11.6328125" style="46" bestFit="1" customWidth="1"/>
    <col min="27" max="27" width="20.81640625" style="46" bestFit="1" customWidth="1"/>
    <col min="28" max="28" width="11.36328125" style="46" bestFit="1" customWidth="1"/>
    <col min="29" max="29" width="15.08984375" style="46" bestFit="1" customWidth="1"/>
    <col min="30" max="30" width="15.7265625" style="46" bestFit="1" customWidth="1"/>
    <col min="31" max="31" width="16.54296875" style="46" bestFit="1" customWidth="1"/>
    <col min="32" max="32" width="16" style="46" bestFit="1" customWidth="1"/>
    <col min="33" max="33" width="59.90625" style="46" bestFit="1" customWidth="1"/>
    <col min="34" max="34" width="15.1796875" style="46" bestFit="1" customWidth="1"/>
    <col min="35" max="35" width="15.81640625" style="46" bestFit="1" customWidth="1"/>
    <col min="36" max="36" width="16.7265625" style="47" bestFit="1" customWidth="1"/>
    <col min="37" max="37" width="16.08984375" style="47" bestFit="1" customWidth="1"/>
    <col min="38" max="38" width="51.6328125" style="46" bestFit="1" customWidth="1"/>
    <col min="39" max="39" width="11.36328125" style="46" bestFit="1" customWidth="1"/>
    <col min="40" max="40" width="14.90625" style="46" bestFit="1" customWidth="1"/>
    <col min="41" max="41" width="12.7265625" style="46" bestFit="1" customWidth="1"/>
    <col min="42" max="42" width="38" style="46" bestFit="1" customWidth="1"/>
    <col min="43" max="43" width="15.26953125" style="46"/>
    <col min="44" max="44" width="15.90625" style="46" bestFit="1" customWidth="1"/>
    <col min="45" max="45" width="96.81640625" style="46" bestFit="1" customWidth="1"/>
    <col min="46" max="46" width="14.6328125" style="46" bestFit="1" customWidth="1"/>
    <col min="47" max="47" width="15.1796875" style="46" bestFit="1" customWidth="1"/>
    <col min="48" max="48" width="15.453125" style="46" bestFit="1" customWidth="1"/>
    <col min="49" max="49" width="72.90625" style="46" bestFit="1" customWidth="1"/>
    <col min="50" max="50" width="11.36328125" style="46" bestFit="1" customWidth="1"/>
    <col min="51" max="51" width="15.7265625" style="46" bestFit="1" customWidth="1"/>
    <col min="52" max="52" width="18.90625" style="46" bestFit="1" customWidth="1"/>
    <col min="53" max="53" width="15.453125" style="46" bestFit="1" customWidth="1"/>
    <col min="54" max="54" width="12.26953125" style="46" bestFit="1" customWidth="1"/>
    <col min="55" max="55" width="15.6328125" style="46" bestFit="1" customWidth="1"/>
    <col min="56" max="56" width="16.54296875" style="46" bestFit="1" customWidth="1"/>
    <col min="57" max="57" width="12.453125" style="46" bestFit="1" customWidth="1"/>
    <col min="58" max="58" width="17.453125" style="46" bestFit="1" customWidth="1"/>
    <col min="59" max="59" width="19.1796875" style="46" bestFit="1" customWidth="1"/>
    <col min="60" max="60" width="12.6328125" style="49" bestFit="1" customWidth="1"/>
    <col min="61" max="61" width="10.1796875" style="46" bestFit="1" customWidth="1"/>
    <col min="62" max="62" width="20.453125" style="46" bestFit="1" customWidth="1"/>
    <col min="63" max="63" width="19.81640625" style="46" bestFit="1" customWidth="1"/>
    <col min="64" max="64" width="9.81640625" style="46" bestFit="1" customWidth="1"/>
    <col min="65" max="65" width="15.26953125" style="46"/>
    <col min="66" max="66" width="15" style="46" bestFit="1" customWidth="1"/>
    <col min="67" max="67" width="20.81640625" style="46" bestFit="1" customWidth="1"/>
    <col min="68" max="68" width="15.453125" style="46" bestFit="1" customWidth="1"/>
    <col min="69" max="69" width="10.1796875" style="46" bestFit="1" customWidth="1"/>
    <col min="70" max="70" width="11.90625" style="46" bestFit="1" customWidth="1"/>
    <col min="71" max="71" width="17" style="46" bestFit="1" customWidth="1"/>
    <col min="72" max="72" width="21.1796875" style="46" bestFit="1" customWidth="1"/>
    <col min="73" max="73" width="9.81640625" style="46" bestFit="1" customWidth="1"/>
    <col min="74" max="74" width="11.36328125" style="49" bestFit="1" customWidth="1"/>
    <col min="75" max="75" width="14" style="46" bestFit="1" customWidth="1"/>
    <col min="76" max="76" width="13" style="46" bestFit="1" customWidth="1"/>
    <col min="77" max="77" width="12.453125" style="46" bestFit="1" customWidth="1"/>
    <col min="78" max="78" width="16.26953125" style="46" bestFit="1" customWidth="1"/>
    <col min="79" max="79" width="15.1796875" style="46" bestFit="1" customWidth="1"/>
    <col min="80" max="92" width="12.453125" style="46" bestFit="1" customWidth="1"/>
    <col min="93" max="93" width="12.6328125" style="50" bestFit="1" customWidth="1"/>
    <col min="94" max="94" width="12.7265625" style="46" bestFit="1" customWidth="1"/>
    <col min="95" max="95" width="11.7265625" style="46" bestFit="1" customWidth="1"/>
    <col min="96" max="96" width="12.26953125" style="46" bestFit="1" customWidth="1"/>
    <col min="97" max="97" width="12.08984375" style="46" bestFit="1" customWidth="1"/>
    <col min="98" max="98" width="11.6328125" style="46" bestFit="1" customWidth="1"/>
    <col min="99" max="99" width="13.26953125" style="46" bestFit="1" customWidth="1"/>
    <col min="100" max="100" width="13.36328125" style="46" bestFit="1" customWidth="1"/>
    <col min="101" max="101" width="12.90625" style="46" bestFit="1" customWidth="1"/>
    <col min="102" max="102" width="11.6328125" style="46" bestFit="1" customWidth="1"/>
    <col min="103" max="103" width="11.08984375" style="46" bestFit="1" customWidth="1"/>
    <col min="104" max="104" width="12.6328125" style="46" bestFit="1" customWidth="1"/>
    <col min="105" max="105" width="10" style="46" bestFit="1" customWidth="1"/>
    <col min="106" max="106" width="10.1796875" style="46" bestFit="1" customWidth="1"/>
    <col min="107" max="107" width="10.36328125" style="46" bestFit="1" customWidth="1"/>
    <col min="108" max="108" width="10.453125" style="46" bestFit="1" customWidth="1"/>
    <col min="109" max="109" width="10.26953125" style="46" bestFit="1" customWidth="1"/>
    <col min="110" max="110" width="9.36328125" style="46" bestFit="1" customWidth="1"/>
    <col min="111" max="111" width="11" style="46" bestFit="1" customWidth="1"/>
    <col min="112" max="112" width="11.08984375" style="46" bestFit="1" customWidth="1"/>
    <col min="113" max="113" width="10.6328125" style="46" bestFit="1" customWidth="1"/>
    <col min="114" max="114" width="9.36328125" style="46" bestFit="1" customWidth="1"/>
    <col min="115" max="115" width="9.26953125" style="46" bestFit="1" customWidth="1"/>
    <col min="116" max="116" width="10.36328125" style="46" bestFit="1" customWidth="1"/>
    <col min="117" max="118" width="10.1796875" style="46" bestFit="1" customWidth="1"/>
    <col min="119" max="119" width="10" style="46" bestFit="1" customWidth="1"/>
    <col min="120" max="120" width="110.54296875" style="46" bestFit="1" customWidth="1"/>
    <col min="121" max="121" width="14.453125" style="46" bestFit="1" customWidth="1"/>
    <col min="122" max="122" width="15" style="46" bestFit="1" customWidth="1"/>
    <col min="123" max="123" width="19.81640625" style="46" bestFit="1" customWidth="1"/>
    <col min="124" max="124" width="15.08984375" style="46" bestFit="1" customWidth="1"/>
    <col min="125" max="125" width="16.54296875" style="46" bestFit="1" customWidth="1"/>
    <col min="126" max="126" width="26.36328125" style="46" bestFit="1" customWidth="1"/>
    <col min="127" max="127" width="15.1796875" style="46" bestFit="1" customWidth="1"/>
    <col min="128" max="128" width="56" style="46" bestFit="1" customWidth="1"/>
    <col min="129" max="129" width="14.6328125" style="46" bestFit="1" customWidth="1"/>
    <col min="130" max="130" width="16.90625" style="46" bestFit="1" customWidth="1"/>
    <col min="131" max="131" width="16.1796875" style="46" bestFit="1" customWidth="1"/>
    <col min="132" max="132" width="13.6328125" style="46" bestFit="1" customWidth="1"/>
    <col min="133" max="133" width="10.453125" style="46" bestFit="1" customWidth="1"/>
    <col min="134" max="134" width="15.453125" style="46" bestFit="1" customWidth="1"/>
    <col min="135" max="135" width="72" style="46" bestFit="1" customWidth="1"/>
    <col min="136" max="136" width="11.36328125" style="46" bestFit="1" customWidth="1"/>
    <col min="137" max="137" width="15.453125" style="46" bestFit="1" customWidth="1"/>
    <col min="138" max="138" width="12.26953125" style="46" bestFit="1" customWidth="1"/>
    <col min="139" max="139" width="94" style="46" bestFit="1" customWidth="1"/>
    <col min="140" max="140" width="14.26953125" style="46" bestFit="1" customWidth="1"/>
    <col min="141" max="141" width="14.54296875" style="46" bestFit="1" customWidth="1"/>
    <col min="142" max="142" width="13.453125" style="49" bestFit="1" customWidth="1"/>
    <col min="143" max="143" width="9.81640625" style="49" bestFit="1" customWidth="1"/>
    <col min="144" max="144" width="10.6328125" style="46" bestFit="1" customWidth="1"/>
    <col min="145" max="145" width="85.1796875" style="46" bestFit="1" customWidth="1"/>
    <col min="146" max="146" width="10.36328125" style="46" bestFit="1" customWidth="1"/>
    <col min="147" max="147" width="10.453125" style="46" bestFit="1" customWidth="1"/>
    <col min="148" max="148" width="10.26953125" style="46" bestFit="1" customWidth="1"/>
    <col min="149" max="149" width="9.36328125" style="46" bestFit="1" customWidth="1"/>
    <col min="150" max="150" width="11" style="46" bestFit="1" customWidth="1"/>
    <col min="151" max="151" width="11.08984375" style="46" bestFit="1" customWidth="1"/>
    <col min="152" max="152" width="10.6328125" style="46" bestFit="1" customWidth="1"/>
    <col min="153" max="153" width="9.36328125" style="46" bestFit="1" customWidth="1"/>
    <col min="154" max="154" width="9.26953125" style="46" bestFit="1" customWidth="1"/>
    <col min="155" max="155" width="10.36328125" style="46" bestFit="1" customWidth="1"/>
    <col min="156" max="156" width="137.54296875" style="46" bestFit="1" customWidth="1"/>
    <col min="157" max="157" width="15.26953125" style="46"/>
    <col min="158" max="158" width="61.7265625" style="46" bestFit="1" customWidth="1"/>
    <col min="159" max="159" width="14.6328125" style="46" bestFit="1" customWidth="1"/>
    <col min="160" max="160" width="17.08984375" style="46" bestFit="1" customWidth="1"/>
    <col min="161" max="161" width="11.36328125" style="47" bestFit="1" customWidth="1"/>
    <col min="162" max="162" width="15.7265625" style="47" bestFit="1" customWidth="1"/>
    <col min="163" max="163" width="15.453125" style="47" bestFit="1" customWidth="1"/>
    <col min="164" max="164" width="12.26953125" style="47" bestFit="1" customWidth="1"/>
    <col min="165" max="165" width="16.54296875" style="47" bestFit="1" customWidth="1"/>
    <col min="166" max="166" width="16.6328125" style="52" bestFit="1" customWidth="1"/>
    <col min="167" max="167" width="13.6328125" style="52" bestFit="1" customWidth="1"/>
    <col min="168" max="168" width="10.453125" style="52" bestFit="1" customWidth="1"/>
    <col min="169" max="169" width="16.54296875" style="52" bestFit="1" customWidth="1"/>
    <col min="170" max="170" width="123.6328125" style="49" bestFit="1" customWidth="1"/>
    <col min="171" max="171" width="14.26953125" style="49" bestFit="1" customWidth="1"/>
    <col min="172" max="172" width="14.54296875" style="49" bestFit="1" customWidth="1"/>
    <col min="173" max="173" width="13" style="49" bestFit="1" customWidth="1"/>
    <col min="174" max="174" width="10.36328125" style="49" bestFit="1" customWidth="1"/>
    <col min="175" max="175" width="10.1796875" style="49" bestFit="1" customWidth="1"/>
    <col min="176" max="176" width="42.453125" style="49" bestFit="1" customWidth="1"/>
    <col min="177" max="177" width="12.54296875" style="49" bestFit="1" customWidth="1"/>
    <col min="178" max="178" width="39.08984375" style="49" bestFit="1" customWidth="1"/>
    <col min="179" max="179" width="15.26953125" style="47"/>
    <col min="180" max="180" width="35.36328125" style="49" bestFit="1" customWidth="1"/>
    <col min="181" max="181" width="15.1796875" style="47" bestFit="1" customWidth="1"/>
    <col min="182" max="182" width="15.81640625" style="47" bestFit="1" customWidth="1"/>
    <col min="183" max="183" width="16.08984375" style="47" bestFit="1" customWidth="1"/>
    <col min="184" max="184" width="109.6328125" style="53" bestFit="1" customWidth="1"/>
    <col min="185" max="185" width="11.36328125" style="47" bestFit="1" customWidth="1"/>
    <col min="186" max="186" width="15.7265625" style="47" bestFit="1" customWidth="1"/>
    <col min="187" max="187" width="25.54296875" style="47" bestFit="1" customWidth="1"/>
    <col min="188" max="188" width="14.81640625" style="47" bestFit="1" customWidth="1"/>
    <col min="189" max="189" width="15.90625" style="47" bestFit="1" customWidth="1"/>
    <col min="190" max="190" width="12.26953125" style="47" bestFit="1" customWidth="1"/>
    <col min="191" max="191" width="20" style="47" bestFit="1" customWidth="1"/>
    <col min="192" max="192" width="23.36328125" style="47" bestFit="1" customWidth="1"/>
    <col min="193" max="193" width="43.54296875" style="46" bestFit="1" customWidth="1"/>
    <col min="194" max="194" width="83.6328125" style="46" bestFit="1" customWidth="1"/>
    <col min="195" max="195" width="15.90625" style="46" bestFit="1" customWidth="1"/>
    <col min="196" max="196" width="13.6328125" style="46" bestFit="1" customWidth="1"/>
    <col min="197" max="197" width="10.453125" style="46" bestFit="1" customWidth="1"/>
    <col min="198" max="198" width="16.54296875" style="46" bestFit="1" customWidth="1"/>
    <col min="199" max="199" width="123.54296875" style="46" bestFit="1" customWidth="1"/>
    <col min="200" max="200" width="41.36328125" style="46" bestFit="1" customWidth="1"/>
    <col min="201" max="201" width="12.90625" style="46" bestFit="1" customWidth="1"/>
    <col min="202" max="202" width="13.6328125" style="46" bestFit="1" customWidth="1"/>
    <col min="203" max="203" width="10.453125" style="46" bestFit="1" customWidth="1"/>
    <col min="204" max="204" width="16.54296875" style="46" bestFit="1" customWidth="1"/>
    <col min="205" max="205" width="14" style="49" bestFit="1" customWidth="1"/>
    <col min="206" max="206" width="13" style="49" bestFit="1" customWidth="1"/>
    <col min="207" max="207" width="12.453125" style="49" bestFit="1" customWidth="1"/>
    <col min="208" max="208" width="16.26953125" style="49" bestFit="1" customWidth="1"/>
    <col min="209" max="209" width="15.1796875" style="49" bestFit="1" customWidth="1"/>
    <col min="210" max="210" width="12.453125" style="49" bestFit="1" customWidth="1"/>
    <col min="211" max="211" width="43.08984375" style="49" bestFit="1" customWidth="1"/>
    <col min="212" max="212" width="14" style="46" bestFit="1" customWidth="1"/>
    <col min="213" max="213" width="13" style="46" bestFit="1" customWidth="1"/>
    <col min="214" max="214" width="15.1796875" style="46" bestFit="1" customWidth="1"/>
    <col min="215" max="215" width="16.26953125" style="46" bestFit="1" customWidth="1"/>
    <col min="216" max="216" width="12.453125" style="46" bestFit="1" customWidth="1"/>
    <col min="217" max="217" width="16.26953125" style="46" bestFit="1" customWidth="1"/>
    <col min="218" max="218" width="12.453125" style="46" bestFit="1" customWidth="1"/>
    <col min="219" max="219" width="143.54296875" style="46" bestFit="1" customWidth="1"/>
    <col min="220" max="220" width="10.36328125" style="50" bestFit="1" customWidth="1"/>
    <col min="221" max="221" width="11.26953125" style="46" bestFit="1" customWidth="1"/>
    <col min="222" max="222" width="10.7265625" style="46" bestFit="1" customWidth="1"/>
    <col min="223" max="223" width="10.81640625" style="46" bestFit="1" customWidth="1"/>
    <col min="224" max="224" width="11.36328125" style="46" bestFit="1" customWidth="1"/>
    <col min="225" max="225" width="10.6328125" style="46" bestFit="1" customWidth="1"/>
    <col min="226" max="226" width="9.7265625" style="46" bestFit="1" customWidth="1"/>
    <col min="227" max="227" width="15.90625" style="46" bestFit="1" customWidth="1"/>
    <col min="228" max="228" width="11.36328125" style="46" bestFit="1" customWidth="1"/>
    <col min="229" max="229" width="11.453125" style="46" bestFit="1" customWidth="1"/>
    <col min="230" max="230" width="11" style="46" bestFit="1" customWidth="1"/>
    <col min="231" max="231" width="9.7265625" style="46" bestFit="1" customWidth="1"/>
    <col min="232" max="232" width="11.08984375" style="46" bestFit="1" customWidth="1"/>
    <col min="233" max="233" width="15.90625" style="46" bestFit="1" customWidth="1"/>
    <col min="234" max="234" width="9.6328125" style="46" bestFit="1" customWidth="1"/>
    <col min="235" max="235" width="10.7265625" style="46" bestFit="1" customWidth="1"/>
    <col min="236" max="236" width="9.90625" style="46" bestFit="1" customWidth="1"/>
    <col min="237" max="237" width="10.453125" style="46" bestFit="1" customWidth="1"/>
    <col min="238" max="238" width="10.26953125" style="46" bestFit="1" customWidth="1"/>
    <col min="239" max="239" width="9.36328125" style="46" bestFit="1" customWidth="1"/>
    <col min="240" max="240" width="11" style="46" bestFit="1" customWidth="1"/>
    <col min="241" max="241" width="11.08984375" style="46" bestFit="1" customWidth="1"/>
    <col min="242" max="242" width="10.6328125" style="46" bestFit="1" customWidth="1"/>
    <col min="243" max="243" width="9.36328125" style="46" bestFit="1" customWidth="1"/>
    <col min="244" max="244" width="9.26953125" style="46" bestFit="1" customWidth="1"/>
    <col min="245" max="245" width="10.36328125" style="46" bestFit="1" customWidth="1"/>
    <col min="246" max="246" width="14" style="46" bestFit="1" customWidth="1"/>
    <col min="247" max="247" width="13" style="46" bestFit="1" customWidth="1"/>
    <col min="248" max="248" width="15.1796875" style="46" bestFit="1" customWidth="1"/>
    <col min="249" max="249" width="16.26953125" style="46" bestFit="1" customWidth="1"/>
    <col min="250" max="251" width="12.453125" style="46" bestFit="1" customWidth="1"/>
    <col min="252" max="252" width="88.54296875" style="46" bestFit="1" customWidth="1"/>
    <col min="253" max="253" width="13.26953125" style="46" bestFit="1" customWidth="1"/>
    <col min="254" max="254" width="11.81640625" style="49" bestFit="1" customWidth="1"/>
    <col min="255" max="255" width="9.36328125" style="49" bestFit="1" customWidth="1"/>
    <col min="256" max="256" width="9.26953125" style="46" bestFit="1" customWidth="1"/>
    <col min="257" max="257" width="10.453125" style="46" bestFit="1" customWidth="1"/>
    <col min="258" max="258" width="10.90625" style="46" bestFit="1" customWidth="1"/>
    <col min="259" max="259" width="10.26953125" style="46" bestFit="1" customWidth="1"/>
    <col min="260" max="260" width="9.36328125" style="46" bestFit="1" customWidth="1"/>
    <col min="261" max="261" width="11" style="46" bestFit="1" customWidth="1"/>
    <col min="262" max="262" width="11.54296875" style="46" bestFit="1" customWidth="1"/>
    <col min="263" max="263" width="11.08984375" style="46" bestFit="1" customWidth="1"/>
    <col min="264" max="264" width="9.36328125" style="46" bestFit="1" customWidth="1"/>
    <col min="265" max="265" width="9.26953125" style="46" bestFit="1" customWidth="1"/>
    <col min="266" max="266" width="10.36328125" style="46" bestFit="1" customWidth="1"/>
    <col min="267" max="267" width="15.08984375" style="47" bestFit="1" customWidth="1"/>
    <col min="268" max="268" width="24.6328125" style="46" bestFit="1" customWidth="1"/>
    <col min="269" max="269" width="14.6328125" style="46" bestFit="1" customWidth="1"/>
    <col min="270" max="270" width="16.08984375" style="46" bestFit="1" customWidth="1"/>
    <col min="271" max="271" width="15.1796875" style="46" bestFit="1" customWidth="1"/>
    <col min="272" max="272" width="66" style="46" bestFit="1" customWidth="1"/>
    <col min="273" max="273" width="14.54296875" style="46" bestFit="1" customWidth="1"/>
    <col min="274" max="274" width="19.81640625" style="46" bestFit="1" customWidth="1"/>
    <col min="275" max="275" width="15.7265625" style="46" bestFit="1" customWidth="1"/>
    <col min="276" max="276" width="17.81640625" style="46" bestFit="1" customWidth="1"/>
    <col min="277" max="277" width="21.36328125" style="46" bestFit="1" customWidth="1"/>
    <col min="278" max="278" width="38.453125" style="46" bestFit="1" customWidth="1"/>
    <col min="279" max="279" width="29.54296875" style="46" bestFit="1" customWidth="1"/>
    <col min="280" max="280" width="14" style="46" bestFit="1" customWidth="1"/>
    <col min="281" max="281" width="13" style="46" bestFit="1" customWidth="1"/>
    <col min="282" max="282" width="15.1796875" style="46" bestFit="1" customWidth="1"/>
    <col min="283" max="284" width="12.453125" style="46" bestFit="1" customWidth="1"/>
    <col min="285" max="285" width="18.81640625" style="46" bestFit="1" customWidth="1"/>
    <col min="286" max="286" width="16.6328125" style="46" bestFit="1" customWidth="1"/>
    <col min="287" max="287" width="17.1796875" style="49" bestFit="1" customWidth="1"/>
    <col min="288" max="288" width="9.81640625" style="49" bestFit="1" customWidth="1"/>
    <col min="289" max="289" width="12.36328125" style="46" bestFit="1" customWidth="1"/>
    <col min="290" max="290" width="17.1796875" style="49" bestFit="1" customWidth="1"/>
    <col min="291" max="291" width="14.1796875" style="49" bestFit="1" customWidth="1"/>
    <col min="292" max="292" width="12.36328125" style="46" bestFit="1" customWidth="1"/>
    <col min="293" max="293" width="17.1796875" style="46" bestFit="1" customWidth="1"/>
    <col min="294" max="294" width="14.1796875" style="46" bestFit="1" customWidth="1"/>
    <col min="295" max="295" width="10.1796875" style="46" bestFit="1" customWidth="1"/>
    <col min="296" max="297" width="14.453125" style="46" bestFit="1" customWidth="1"/>
    <col min="298" max="299" width="21.453125" style="46" bestFit="1" customWidth="1"/>
    <col min="300" max="300" width="15.1796875" style="46" bestFit="1" customWidth="1"/>
    <col min="301" max="301" width="15.7265625" style="46" bestFit="1" customWidth="1"/>
    <col min="302" max="302" width="15.7265625" style="47" bestFit="1" customWidth="1"/>
    <col min="303" max="303" width="15.7265625" style="46" bestFit="1" customWidth="1"/>
    <col min="304" max="304" width="16.7265625" style="46" bestFit="1" customWidth="1"/>
    <col min="305" max="305" width="52.7265625" style="46" bestFit="1" customWidth="1"/>
    <col min="306" max="306" width="10.36328125" style="46" bestFit="1" customWidth="1"/>
    <col min="307" max="307" width="10.7265625" style="46" bestFit="1" customWidth="1"/>
    <col min="308" max="308" width="10.81640625" style="46" bestFit="1" customWidth="1"/>
    <col min="309" max="309" width="10.6328125" style="46" bestFit="1" customWidth="1"/>
    <col min="310" max="310" width="9.7265625" style="46" bestFit="1" customWidth="1"/>
    <col min="311" max="311" width="11.36328125" style="46" bestFit="1" customWidth="1"/>
    <col min="312" max="312" width="11.453125" style="46" bestFit="1" customWidth="1"/>
    <col min="313" max="313" width="11" style="46" bestFit="1" customWidth="1"/>
    <col min="314" max="314" width="9.7265625" style="46" bestFit="1" customWidth="1"/>
    <col min="315" max="315" width="11.08984375" style="46" bestFit="1" customWidth="1"/>
    <col min="316" max="316" width="9.6328125" style="46" bestFit="1" customWidth="1"/>
    <col min="317" max="317" width="10.7265625" style="46" bestFit="1" customWidth="1"/>
    <col min="318" max="318" width="10.36328125" style="46" bestFit="1" customWidth="1"/>
    <col min="319" max="319" width="10.7265625" style="46" bestFit="1" customWidth="1"/>
    <col min="320" max="320" width="10.81640625" style="46" bestFit="1" customWidth="1"/>
    <col min="321" max="321" width="10.6328125" style="46" bestFit="1" customWidth="1"/>
    <col min="322" max="322" width="9.7265625" style="46" bestFit="1" customWidth="1"/>
    <col min="323" max="323" width="11.36328125" style="46" bestFit="1" customWidth="1"/>
    <col min="324" max="324" width="11.453125" style="46" bestFit="1" customWidth="1"/>
    <col min="325" max="325" width="11" style="46" bestFit="1" customWidth="1"/>
    <col min="326" max="326" width="9.7265625" style="46" bestFit="1" customWidth="1"/>
    <col min="327" max="327" width="11.08984375" style="46" bestFit="1" customWidth="1"/>
    <col min="328" max="328" width="9.6328125" style="46" bestFit="1" customWidth="1"/>
    <col min="329" max="329" width="10.7265625" style="46" bestFit="1" customWidth="1"/>
    <col min="330" max="330" width="10.36328125" style="46" bestFit="1" customWidth="1"/>
    <col min="331" max="331" width="10.7265625" style="46" bestFit="1" customWidth="1"/>
    <col min="332" max="332" width="10.81640625" style="46" bestFit="1" customWidth="1"/>
    <col min="333" max="333" width="10.6328125" style="46" bestFit="1" customWidth="1"/>
    <col min="334" max="334" width="9.7265625" style="46" bestFit="1" customWidth="1"/>
    <col min="335" max="335" width="11.36328125" style="46" bestFit="1" customWidth="1"/>
    <col min="336" max="336" width="11.453125" style="46" bestFit="1" customWidth="1"/>
    <col min="337" max="337" width="11" style="46" bestFit="1" customWidth="1"/>
    <col min="338" max="338" width="9.7265625" style="46" bestFit="1" customWidth="1"/>
    <col min="339" max="339" width="11.08984375" style="46" bestFit="1" customWidth="1"/>
    <col min="340" max="340" width="9.6328125" style="46" bestFit="1" customWidth="1"/>
    <col min="341" max="341" width="10.7265625" style="46" bestFit="1" customWidth="1"/>
    <col min="342" max="342" width="10.453125" style="51" bestFit="1" customWidth="1"/>
    <col min="343" max="343" width="11.36328125" style="51" bestFit="1" customWidth="1"/>
    <col min="344" max="344" width="10.26953125" style="51"/>
    <col min="345" max="345" width="10.36328125" style="51" bestFit="1" customWidth="1"/>
    <col min="346" max="346" width="12" style="51" bestFit="1" customWidth="1"/>
    <col min="347" max="347" width="11.08984375" style="51" bestFit="1" customWidth="1"/>
    <col min="348" max="348" width="11.54296875" style="51" bestFit="1" customWidth="1"/>
    <col min="349" max="349" width="10.36328125" style="51" bestFit="1" customWidth="1"/>
    <col min="350" max="350" width="10.26953125" style="51"/>
    <col min="351" max="351" width="10.36328125" style="51" bestFit="1" customWidth="1"/>
    <col min="352" max="352" width="14.7265625" style="51" bestFit="1" customWidth="1"/>
    <col min="353" max="353" width="15.7265625" style="51" bestFit="1" customWidth="1"/>
    <col min="354" max="354" width="15.453125" style="51" bestFit="1" customWidth="1"/>
    <col min="355" max="355" width="15.6328125" style="51" bestFit="1" customWidth="1"/>
    <col min="356" max="356" width="17.1796875" style="51" bestFit="1" customWidth="1"/>
    <col min="357" max="357" width="16.36328125" style="51" bestFit="1" customWidth="1"/>
    <col min="358" max="358" width="16.81640625" style="51" bestFit="1" customWidth="1"/>
    <col min="359" max="359" width="15.6328125" style="51" bestFit="1" customWidth="1"/>
    <col min="360" max="360" width="15.453125" style="51" bestFit="1" customWidth="1"/>
    <col min="361" max="361" width="16.54296875" style="51" bestFit="1" customWidth="1"/>
    <col min="362" max="362" width="14.7265625" style="51" bestFit="1" customWidth="1"/>
    <col min="363" max="363" width="15.1796875" style="51" bestFit="1" customWidth="1"/>
    <col min="364" max="364" width="14.54296875" style="51" bestFit="1" customWidth="1"/>
    <col min="365" max="365" width="14.6328125" style="51" bestFit="1" customWidth="1"/>
    <col min="366" max="366" width="16.26953125" style="51" bestFit="1" customWidth="1"/>
    <col min="367" max="367" width="15.36328125" style="51" bestFit="1" customWidth="1"/>
    <col min="368" max="368" width="15.90625" style="51" bestFit="1" customWidth="1"/>
    <col min="369" max="369" width="14.6328125" style="51" bestFit="1" customWidth="1"/>
    <col min="370" max="370" width="14.08984375" style="51" bestFit="1" customWidth="1"/>
    <col min="371" max="371" width="15.6328125" style="51" bestFit="1" customWidth="1"/>
    <col min="372" max="372" width="185.6328125" style="46" bestFit="1" customWidth="1"/>
    <col min="373" max="373" width="10" style="46" bestFit="1" customWidth="1"/>
    <col min="374" max="374" width="10.1796875" style="46" bestFit="1" customWidth="1"/>
    <col min="375" max="375" width="29" style="46" bestFit="1" customWidth="1"/>
    <col min="376" max="376" width="10" style="46" bestFit="1" customWidth="1"/>
    <col min="377" max="377" width="10.1796875" style="46" bestFit="1" customWidth="1"/>
    <col min="378" max="378" width="29.453125" style="46" bestFit="1" customWidth="1"/>
    <col min="379" max="379" width="10" style="46" bestFit="1" customWidth="1"/>
    <col min="380" max="380" width="10.1796875" style="46" bestFit="1" customWidth="1"/>
    <col min="381" max="381" width="10" style="46" bestFit="1" customWidth="1"/>
    <col min="382" max="382" width="10.1796875" style="46" bestFit="1" customWidth="1"/>
    <col min="383" max="383" width="14.36328125" style="46" bestFit="1" customWidth="1"/>
    <col min="384" max="384" width="14.453125" style="46" bestFit="1" customWidth="1"/>
    <col min="385" max="385" width="14.36328125" style="46" bestFit="1" customWidth="1"/>
    <col min="386" max="386" width="14.453125" style="46" bestFit="1" customWidth="1"/>
    <col min="387" max="387" width="25.7265625" style="46" bestFit="1" customWidth="1"/>
    <col min="388" max="388" width="16" style="46" bestFit="1" customWidth="1"/>
    <col min="389" max="389" width="12.453125" style="46" bestFit="1" customWidth="1"/>
    <col min="390" max="390" width="16" style="46" bestFit="1" customWidth="1"/>
    <col min="391" max="391" width="12.453125" style="47" bestFit="1" customWidth="1"/>
    <col min="392" max="392" width="16" style="46" bestFit="1" customWidth="1"/>
    <col min="393" max="393" width="12.453125" style="46" bestFit="1" customWidth="1"/>
    <col min="394" max="394" width="20.26953125" style="46" bestFit="1" customWidth="1"/>
    <col min="395" max="395" width="16.7265625" style="46" bestFit="1" customWidth="1"/>
    <col min="396" max="396" width="20.26953125" style="46" bestFit="1" customWidth="1"/>
    <col min="397" max="397" width="16.7265625" style="46" bestFit="1" customWidth="1"/>
    <col min="398" max="398" width="17" style="46" bestFit="1" customWidth="1"/>
    <col min="399" max="399" width="13.36328125" style="46" bestFit="1" customWidth="1"/>
    <col min="400" max="400" width="17" style="46" bestFit="1" customWidth="1"/>
    <col min="401" max="401" width="13.36328125" style="47" bestFit="1" customWidth="1"/>
    <col min="402" max="402" width="13.36328125" style="46" bestFit="1" customWidth="1"/>
    <col min="403" max="403" width="17" style="46" bestFit="1" customWidth="1"/>
    <col min="404" max="404" width="21.26953125" style="46" bestFit="1" customWidth="1"/>
    <col min="405" max="405" width="17.7265625" style="46" bestFit="1" customWidth="1"/>
    <col min="406" max="406" width="21.26953125" style="46" bestFit="1" customWidth="1"/>
    <col min="407" max="407" width="17.7265625" style="46" bestFit="1" customWidth="1"/>
    <col min="408" max="408" width="14.54296875" style="46" bestFit="1" customWidth="1"/>
    <col min="409" max="409" width="38" style="67" bestFit="1" customWidth="1"/>
    <col min="410" max="16384" width="15.26953125" style="68"/>
  </cols>
  <sheetData>
    <row r="1" spans="1:409" ht="14.5" x14ac:dyDescent="0.35">
      <c r="A1" s="46" t="s">
        <v>1</v>
      </c>
      <c r="B1" s="46" t="s">
        <v>1657</v>
      </c>
      <c r="C1" s="46" t="s">
        <v>1032</v>
      </c>
      <c r="D1" s="46" t="s">
        <v>0</v>
      </c>
      <c r="E1" s="46" t="s">
        <v>1192</v>
      </c>
      <c r="F1" s="46" t="s">
        <v>1193</v>
      </c>
      <c r="G1" s="46" t="s">
        <v>121</v>
      </c>
      <c r="H1" s="46" t="s">
        <v>121</v>
      </c>
      <c r="I1" s="46" t="s">
        <v>1195</v>
      </c>
      <c r="J1" s="46" t="s">
        <v>313</v>
      </c>
      <c r="K1" s="46" t="s">
        <v>489</v>
      </c>
      <c r="L1" s="46" t="s">
        <v>490</v>
      </c>
      <c r="M1" s="46" t="s">
        <v>700</v>
      </c>
      <c r="N1" s="46" t="s">
        <v>470</v>
      </c>
      <c r="O1" s="46" t="s">
        <v>471</v>
      </c>
      <c r="P1" s="46" t="s">
        <v>472</v>
      </c>
      <c r="Q1" s="46" t="s">
        <v>473</v>
      </c>
      <c r="R1" s="46" t="s">
        <v>804</v>
      </c>
      <c r="S1" s="46" t="s">
        <v>805</v>
      </c>
      <c r="T1" s="46" t="s">
        <v>806</v>
      </c>
      <c r="U1" s="46" t="s">
        <v>807</v>
      </c>
      <c r="V1" s="46" t="s">
        <v>808</v>
      </c>
      <c r="W1" s="46" t="s">
        <v>809</v>
      </c>
      <c r="X1" s="46" t="s">
        <v>266</v>
      </c>
      <c r="Y1" s="46" t="s">
        <v>267</v>
      </c>
      <c r="Z1" s="46" t="s">
        <v>810</v>
      </c>
      <c r="AA1" s="46" t="s">
        <v>128</v>
      </c>
      <c r="AB1" s="46" t="s">
        <v>1854</v>
      </c>
      <c r="AC1" s="46" t="s">
        <v>811</v>
      </c>
      <c r="AD1" s="46" t="s">
        <v>1000</v>
      </c>
      <c r="AE1" s="46" t="s">
        <v>812</v>
      </c>
      <c r="AF1" s="47" t="s">
        <v>937</v>
      </c>
      <c r="AG1" s="48" t="s">
        <v>1001</v>
      </c>
      <c r="AH1" s="46" t="s">
        <v>938</v>
      </c>
      <c r="AI1" s="46" t="s">
        <v>953</v>
      </c>
      <c r="AJ1" s="47" t="s">
        <v>954</v>
      </c>
      <c r="AK1" s="47" t="s">
        <v>955</v>
      </c>
      <c r="AL1" s="46" t="s">
        <v>956</v>
      </c>
      <c r="AM1" s="48" t="s">
        <v>1469</v>
      </c>
      <c r="AN1" s="46" t="s">
        <v>957</v>
      </c>
      <c r="AO1" s="46" t="s">
        <v>1498</v>
      </c>
      <c r="AP1" s="46" t="s">
        <v>958</v>
      </c>
      <c r="AQ1" s="46" t="s">
        <v>959</v>
      </c>
      <c r="AR1" s="46" t="s">
        <v>960</v>
      </c>
      <c r="AS1" s="46" t="s">
        <v>961</v>
      </c>
      <c r="AT1" s="46" t="s">
        <v>962</v>
      </c>
      <c r="AU1" s="46" t="s">
        <v>963</v>
      </c>
      <c r="AV1" s="46" t="s">
        <v>964</v>
      </c>
      <c r="AW1" s="46" t="s">
        <v>965</v>
      </c>
      <c r="AX1" s="48" t="s">
        <v>1470</v>
      </c>
      <c r="AY1" s="46" t="s">
        <v>966</v>
      </c>
      <c r="AZ1" s="46" t="s">
        <v>967</v>
      </c>
      <c r="BA1" s="46" t="s">
        <v>1373</v>
      </c>
      <c r="BB1" s="46" t="s">
        <v>1342</v>
      </c>
      <c r="BC1" s="46" t="s">
        <v>1002</v>
      </c>
      <c r="BD1" s="46" t="s">
        <v>968</v>
      </c>
      <c r="BE1" s="46" t="s">
        <v>814</v>
      </c>
      <c r="BF1" s="46" t="s">
        <v>813</v>
      </c>
      <c r="BG1" s="46" t="s">
        <v>302</v>
      </c>
      <c r="BH1" s="49" t="s">
        <v>815</v>
      </c>
      <c r="BI1" s="46" t="s">
        <v>823</v>
      </c>
      <c r="BJ1" s="46" t="s">
        <v>817</v>
      </c>
      <c r="BK1" s="46" t="s">
        <v>818</v>
      </c>
      <c r="BL1" s="46" t="s">
        <v>822</v>
      </c>
      <c r="BM1" s="46" t="s">
        <v>819</v>
      </c>
      <c r="BN1" s="46" t="s">
        <v>820</v>
      </c>
      <c r="BO1" s="46" t="s">
        <v>821</v>
      </c>
      <c r="BP1" s="46" t="s">
        <v>816</v>
      </c>
      <c r="BQ1" s="46" t="s">
        <v>824</v>
      </c>
      <c r="BR1" s="46" t="s">
        <v>272</v>
      </c>
      <c r="BS1" s="46" t="s">
        <v>273</v>
      </c>
      <c r="BT1" s="46" t="s">
        <v>274</v>
      </c>
      <c r="BU1" s="46" t="s">
        <v>825</v>
      </c>
      <c r="BV1" s="49" t="s">
        <v>275</v>
      </c>
      <c r="BW1" s="46" t="s">
        <v>826</v>
      </c>
      <c r="BX1" s="46" t="s">
        <v>827</v>
      </c>
      <c r="BY1" s="46" t="s">
        <v>828</v>
      </c>
      <c r="BZ1" s="46" t="s">
        <v>1362</v>
      </c>
      <c r="CA1" s="46" t="s">
        <v>1363</v>
      </c>
      <c r="CB1" s="46" t="s">
        <v>829</v>
      </c>
      <c r="CC1" s="46" t="s">
        <v>1447</v>
      </c>
      <c r="CD1" s="46" t="s">
        <v>1457</v>
      </c>
      <c r="CE1" s="46" t="s">
        <v>1448</v>
      </c>
      <c r="CF1" s="46" t="s">
        <v>1449</v>
      </c>
      <c r="CG1" s="46" t="s">
        <v>1450</v>
      </c>
      <c r="CH1" s="46" t="s">
        <v>1451</v>
      </c>
      <c r="CI1" s="46" t="s">
        <v>1452</v>
      </c>
      <c r="CJ1" s="46" t="s">
        <v>1453</v>
      </c>
      <c r="CK1" s="46" t="s">
        <v>1456</v>
      </c>
      <c r="CL1" s="46" t="s">
        <v>1508</v>
      </c>
      <c r="CM1" s="46" t="s">
        <v>1454</v>
      </c>
      <c r="CN1" s="46" t="s">
        <v>1455</v>
      </c>
      <c r="CO1" s="50" t="s">
        <v>1894</v>
      </c>
      <c r="CP1" s="46" t="s">
        <v>1895</v>
      </c>
      <c r="CQ1" s="46" t="s">
        <v>830</v>
      </c>
      <c r="CR1" s="46" t="s">
        <v>831</v>
      </c>
      <c r="CS1" s="46" t="s">
        <v>832</v>
      </c>
      <c r="CT1" s="46" t="s">
        <v>833</v>
      </c>
      <c r="CU1" s="46" t="s">
        <v>834</v>
      </c>
      <c r="CV1" s="46" t="s">
        <v>835</v>
      </c>
      <c r="CW1" s="46" t="s">
        <v>836</v>
      </c>
      <c r="CX1" s="46" t="s">
        <v>449</v>
      </c>
      <c r="CY1" s="46" t="s">
        <v>450</v>
      </c>
      <c r="CZ1" s="46" t="s">
        <v>451</v>
      </c>
      <c r="DA1" s="46" t="s">
        <v>1886</v>
      </c>
      <c r="DB1" s="46" t="s">
        <v>1887</v>
      </c>
      <c r="DC1" s="46" t="s">
        <v>1804</v>
      </c>
      <c r="DD1" s="46" t="s">
        <v>1660</v>
      </c>
      <c r="DE1" s="46" t="s">
        <v>1661</v>
      </c>
      <c r="DF1" s="46" t="s">
        <v>1662</v>
      </c>
      <c r="DG1" s="46" t="s">
        <v>1663</v>
      </c>
      <c r="DH1" s="46" t="s">
        <v>1664</v>
      </c>
      <c r="DI1" s="46" t="s">
        <v>1665</v>
      </c>
      <c r="DJ1" s="46" t="s">
        <v>1666</v>
      </c>
      <c r="DK1" s="46" t="s">
        <v>1667</v>
      </c>
      <c r="DL1" s="46" t="s">
        <v>1668</v>
      </c>
      <c r="DM1" s="46" t="s">
        <v>701</v>
      </c>
      <c r="DN1" s="46" t="s">
        <v>702</v>
      </c>
      <c r="DO1" s="46" t="s">
        <v>703</v>
      </c>
      <c r="DP1" s="46" t="s">
        <v>975</v>
      </c>
      <c r="DQ1" s="46" t="s">
        <v>969</v>
      </c>
      <c r="DR1" s="46" t="s">
        <v>970</v>
      </c>
      <c r="DS1" s="46" t="s">
        <v>971</v>
      </c>
      <c r="DT1" s="46" t="s">
        <v>972</v>
      </c>
      <c r="DU1" s="46" t="s">
        <v>973</v>
      </c>
      <c r="DV1" s="46" t="s">
        <v>974</v>
      </c>
      <c r="DW1" s="46" t="s">
        <v>976</v>
      </c>
      <c r="DX1" s="46" t="s">
        <v>977</v>
      </c>
      <c r="DY1" s="46" t="s">
        <v>978</v>
      </c>
      <c r="DZ1" s="46" t="s">
        <v>1003</v>
      </c>
      <c r="EA1" s="46" t="s">
        <v>1301</v>
      </c>
      <c r="EB1" s="46" t="s">
        <v>1388</v>
      </c>
      <c r="EC1" s="46" t="s">
        <v>1340</v>
      </c>
      <c r="ED1" s="46" t="s">
        <v>979</v>
      </c>
      <c r="EE1" s="46" t="s">
        <v>980</v>
      </c>
      <c r="EF1" s="46" t="s">
        <v>1471</v>
      </c>
      <c r="EG1" s="46" t="s">
        <v>1375</v>
      </c>
      <c r="EH1" s="46" t="s">
        <v>1343</v>
      </c>
      <c r="EI1" s="46" t="s">
        <v>1558</v>
      </c>
      <c r="EJ1" s="49" t="s">
        <v>950</v>
      </c>
      <c r="EK1" s="49" t="s">
        <v>951</v>
      </c>
      <c r="EL1" s="49" t="s">
        <v>1269</v>
      </c>
      <c r="EM1" s="49" t="s">
        <v>1352</v>
      </c>
      <c r="EN1" s="49" t="s">
        <v>952</v>
      </c>
      <c r="EO1" s="46" t="s">
        <v>982</v>
      </c>
      <c r="EP1" s="51" t="s">
        <v>1776</v>
      </c>
      <c r="EQ1" s="51" t="s">
        <v>1777</v>
      </c>
      <c r="ER1" s="51" t="s">
        <v>1778</v>
      </c>
      <c r="ES1" s="51" t="s">
        <v>1779</v>
      </c>
      <c r="ET1" s="51" t="s">
        <v>1780</v>
      </c>
      <c r="EU1" s="51" t="s">
        <v>1781</v>
      </c>
      <c r="EV1" s="51" t="s">
        <v>1782</v>
      </c>
      <c r="EW1" s="51" t="s">
        <v>1783</v>
      </c>
      <c r="EX1" s="51" t="s">
        <v>1784</v>
      </c>
      <c r="EY1" s="51" t="s">
        <v>1785</v>
      </c>
      <c r="EZ1" s="51" t="s">
        <v>1798</v>
      </c>
      <c r="FA1" s="46" t="s">
        <v>983</v>
      </c>
      <c r="FB1" s="46" t="s">
        <v>984</v>
      </c>
      <c r="FC1" s="46" t="s">
        <v>985</v>
      </c>
      <c r="FD1" s="46" t="s">
        <v>986</v>
      </c>
      <c r="FE1" s="47" t="s">
        <v>1473</v>
      </c>
      <c r="FF1" s="47" t="s">
        <v>987</v>
      </c>
      <c r="FG1" s="47" t="s">
        <v>1378</v>
      </c>
      <c r="FH1" s="47" t="s">
        <v>1344</v>
      </c>
      <c r="FI1" s="47" t="s">
        <v>988</v>
      </c>
      <c r="FJ1" s="52" t="s">
        <v>1303</v>
      </c>
      <c r="FK1" s="52" t="s">
        <v>1387</v>
      </c>
      <c r="FL1" s="52" t="s">
        <v>1341</v>
      </c>
      <c r="FM1" s="52" t="s">
        <v>1345</v>
      </c>
      <c r="FN1" s="46" t="s">
        <v>989</v>
      </c>
      <c r="FO1" s="49" t="s">
        <v>948</v>
      </c>
      <c r="FP1" s="49" t="s">
        <v>949</v>
      </c>
      <c r="FQ1" s="49" t="s">
        <v>1264</v>
      </c>
      <c r="FR1" s="49" t="s">
        <v>1263</v>
      </c>
      <c r="FS1" s="49" t="s">
        <v>947</v>
      </c>
      <c r="FT1" s="46" t="s">
        <v>990</v>
      </c>
      <c r="FU1" s="46" t="s">
        <v>991</v>
      </c>
      <c r="FV1" s="46" t="s">
        <v>992</v>
      </c>
      <c r="FW1" s="47" t="s">
        <v>994</v>
      </c>
      <c r="FX1" s="46" t="s">
        <v>995</v>
      </c>
      <c r="FY1" s="47" t="s">
        <v>996</v>
      </c>
      <c r="FZ1" s="47" t="s">
        <v>997</v>
      </c>
      <c r="GA1" s="47" t="s">
        <v>998</v>
      </c>
      <c r="GB1" s="53" t="s">
        <v>999</v>
      </c>
      <c r="GC1" s="47" t="s">
        <v>1475</v>
      </c>
      <c r="GD1" s="47" t="s">
        <v>1004</v>
      </c>
      <c r="GE1" s="47" t="s">
        <v>939</v>
      </c>
      <c r="GF1" s="47" t="s">
        <v>1383</v>
      </c>
      <c r="GG1" s="47" t="s">
        <v>1478</v>
      </c>
      <c r="GH1" s="47" t="s">
        <v>1357</v>
      </c>
      <c r="GI1" s="47" t="s">
        <v>940</v>
      </c>
      <c r="GJ1" s="47" t="s">
        <v>942</v>
      </c>
      <c r="GK1" s="46" t="s">
        <v>944</v>
      </c>
      <c r="GL1" s="46" t="s">
        <v>945</v>
      </c>
      <c r="GM1" s="46" t="s">
        <v>1302</v>
      </c>
      <c r="GN1" s="46" t="s">
        <v>1386</v>
      </c>
      <c r="GO1" s="46" t="s">
        <v>1346</v>
      </c>
      <c r="GP1" s="46" t="s">
        <v>1347</v>
      </c>
      <c r="GQ1" s="46" t="s">
        <v>1539</v>
      </c>
      <c r="GR1" s="46" t="s">
        <v>932</v>
      </c>
      <c r="GS1" s="46" t="s">
        <v>1307</v>
      </c>
      <c r="GT1" s="46" t="s">
        <v>1403</v>
      </c>
      <c r="GU1" s="46" t="s">
        <v>1359</v>
      </c>
      <c r="GV1" s="46" t="s">
        <v>1348</v>
      </c>
      <c r="GW1" s="46" t="s">
        <v>928</v>
      </c>
      <c r="GX1" s="46" t="s">
        <v>929</v>
      </c>
      <c r="GY1" s="46" t="s">
        <v>930</v>
      </c>
      <c r="GZ1" s="46" t="s">
        <v>1367</v>
      </c>
      <c r="HA1" s="46" t="s">
        <v>1368</v>
      </c>
      <c r="HB1" s="46" t="s">
        <v>931</v>
      </c>
      <c r="HC1" s="46" t="s">
        <v>926</v>
      </c>
      <c r="HD1" s="46" t="s">
        <v>923</v>
      </c>
      <c r="HE1" s="46" t="s">
        <v>917</v>
      </c>
      <c r="HF1" s="46" t="s">
        <v>1381</v>
      </c>
      <c r="HG1" s="46" t="s">
        <v>1382</v>
      </c>
      <c r="HH1" s="46" t="s">
        <v>924</v>
      </c>
      <c r="HI1" s="46" t="s">
        <v>1078</v>
      </c>
      <c r="HJ1" s="46" t="s">
        <v>925</v>
      </c>
      <c r="HK1" s="46" t="s">
        <v>920</v>
      </c>
      <c r="HL1" s="50" t="s">
        <v>1458</v>
      </c>
      <c r="HM1" s="50" t="s">
        <v>1073</v>
      </c>
      <c r="HN1" s="50" t="s">
        <v>1459</v>
      </c>
      <c r="HO1" s="50" t="s">
        <v>1460</v>
      </c>
      <c r="HP1" s="50" t="s">
        <v>1075</v>
      </c>
      <c r="HQ1" s="50" t="s">
        <v>1461</v>
      </c>
      <c r="HR1" s="50" t="s">
        <v>1462</v>
      </c>
      <c r="HS1" s="50" t="s">
        <v>1077</v>
      </c>
      <c r="HT1" s="50" t="s">
        <v>1463</v>
      </c>
      <c r="HU1" s="50" t="s">
        <v>1464</v>
      </c>
      <c r="HV1" s="50" t="s">
        <v>1465</v>
      </c>
      <c r="HW1" s="50" t="s">
        <v>1466</v>
      </c>
      <c r="HX1" s="50" t="s">
        <v>1511</v>
      </c>
      <c r="HY1" s="50" t="s">
        <v>1076</v>
      </c>
      <c r="HZ1" s="50" t="s">
        <v>1467</v>
      </c>
      <c r="IA1" s="50" t="s">
        <v>1468</v>
      </c>
      <c r="IB1" s="51" t="s">
        <v>1756</v>
      </c>
      <c r="IC1" s="51" t="s">
        <v>1757</v>
      </c>
      <c r="ID1" s="51" t="s">
        <v>1758</v>
      </c>
      <c r="IE1" s="51" t="s">
        <v>1759</v>
      </c>
      <c r="IF1" s="51" t="s">
        <v>1760</v>
      </c>
      <c r="IG1" s="51" t="s">
        <v>1761</v>
      </c>
      <c r="IH1" s="51" t="s">
        <v>1762</v>
      </c>
      <c r="II1" s="51" t="s">
        <v>1763</v>
      </c>
      <c r="IJ1" s="51" t="s">
        <v>1764</v>
      </c>
      <c r="IK1" s="51" t="s">
        <v>1765</v>
      </c>
      <c r="IL1" s="46" t="s">
        <v>919</v>
      </c>
      <c r="IM1" s="46" t="s">
        <v>918</v>
      </c>
      <c r="IN1" s="46" t="s">
        <v>1396</v>
      </c>
      <c r="IO1" s="46" t="s">
        <v>1397</v>
      </c>
      <c r="IP1" s="46" t="s">
        <v>916</v>
      </c>
      <c r="IQ1" s="46" t="s">
        <v>915</v>
      </c>
      <c r="IR1" s="46" t="s">
        <v>914</v>
      </c>
      <c r="IS1" s="49" t="s">
        <v>1005</v>
      </c>
      <c r="IT1" s="49" t="s">
        <v>1267</v>
      </c>
      <c r="IU1" s="49" t="s">
        <v>1268</v>
      </c>
      <c r="IV1" s="49" t="s">
        <v>913</v>
      </c>
      <c r="IW1" s="46" t="s">
        <v>1006</v>
      </c>
      <c r="IX1" s="46" t="s">
        <v>1007</v>
      </c>
      <c r="IY1" s="46" t="s">
        <v>1008</v>
      </c>
      <c r="IZ1" s="46" t="s">
        <v>1009</v>
      </c>
      <c r="JA1" s="46" t="s">
        <v>1010</v>
      </c>
      <c r="JB1" s="46" t="s">
        <v>1011</v>
      </c>
      <c r="JC1" s="46" t="s">
        <v>1012</v>
      </c>
      <c r="JD1" s="46" t="s">
        <v>1013</v>
      </c>
      <c r="JE1" s="46" t="s">
        <v>1014</v>
      </c>
      <c r="JF1" s="46" t="s">
        <v>1015</v>
      </c>
      <c r="JG1" s="47" t="s">
        <v>1027</v>
      </c>
      <c r="JH1" s="47" t="s">
        <v>1028</v>
      </c>
      <c r="JI1" s="46" t="s">
        <v>1132</v>
      </c>
      <c r="JJ1" s="46" t="s">
        <v>1127</v>
      </c>
      <c r="JK1" s="46" t="s">
        <v>1133</v>
      </c>
      <c r="JL1" s="46" t="s">
        <v>1130</v>
      </c>
      <c r="JM1" s="47" t="s">
        <v>1481</v>
      </c>
      <c r="JN1" s="47" t="s">
        <v>1400</v>
      </c>
      <c r="JO1" s="47" t="s">
        <v>1349</v>
      </c>
      <c r="JP1" s="47" t="s">
        <v>1171</v>
      </c>
      <c r="JQ1" s="47" t="s">
        <v>1172</v>
      </c>
      <c r="JR1" s="46" t="s">
        <v>1173</v>
      </c>
      <c r="JS1" s="46" t="s">
        <v>1174</v>
      </c>
      <c r="JT1" s="46" t="s">
        <v>1216</v>
      </c>
      <c r="JU1" s="46" t="s">
        <v>1217</v>
      </c>
      <c r="JV1" s="46" t="s">
        <v>1404</v>
      </c>
      <c r="JW1" s="46" t="s">
        <v>1218</v>
      </c>
      <c r="JX1" s="46" t="s">
        <v>1219</v>
      </c>
      <c r="JY1" s="46" t="s">
        <v>1274</v>
      </c>
      <c r="JZ1" s="46" t="s">
        <v>1204</v>
      </c>
      <c r="KA1" s="49" t="s">
        <v>1203</v>
      </c>
      <c r="KB1" s="49" t="s">
        <v>1500</v>
      </c>
      <c r="KC1" s="46" t="s">
        <v>1181</v>
      </c>
      <c r="KD1" s="49" t="s">
        <v>1212</v>
      </c>
      <c r="KE1" s="49" t="s">
        <v>1266</v>
      </c>
      <c r="KF1" s="46" t="s">
        <v>1182</v>
      </c>
      <c r="KG1" s="49" t="s">
        <v>1213</v>
      </c>
      <c r="KH1" s="49" t="s">
        <v>1273</v>
      </c>
      <c r="KI1" s="46" t="s">
        <v>1309</v>
      </c>
      <c r="KJ1" s="46" t="s">
        <v>1522</v>
      </c>
      <c r="KK1" s="46" t="s">
        <v>1523</v>
      </c>
      <c r="KL1" s="46" t="s">
        <v>1488</v>
      </c>
      <c r="KM1" s="46" t="s">
        <v>1489</v>
      </c>
      <c r="KN1" s="47" t="s">
        <v>1260</v>
      </c>
      <c r="KO1" s="47" t="s">
        <v>1634</v>
      </c>
      <c r="KP1" s="47" t="s">
        <v>1632</v>
      </c>
      <c r="KQ1" s="47" t="s">
        <v>1633</v>
      </c>
      <c r="KR1" s="46" t="s">
        <v>1261</v>
      </c>
      <c r="KS1" s="46" t="s">
        <v>1240</v>
      </c>
      <c r="KT1" s="46" t="s">
        <v>1313</v>
      </c>
      <c r="KU1" s="46" t="s">
        <v>1314</v>
      </c>
      <c r="KV1" s="46" t="s">
        <v>1315</v>
      </c>
      <c r="KW1" s="46" t="s">
        <v>1316</v>
      </c>
      <c r="KX1" s="46" t="s">
        <v>1317</v>
      </c>
      <c r="KY1" s="46" t="s">
        <v>1318</v>
      </c>
      <c r="KZ1" s="46" t="s">
        <v>1319</v>
      </c>
      <c r="LA1" s="46" t="s">
        <v>1320</v>
      </c>
      <c r="LB1" s="46" t="s">
        <v>1321</v>
      </c>
      <c r="LC1" s="46" t="s">
        <v>1512</v>
      </c>
      <c r="LD1" s="46" t="s">
        <v>1322</v>
      </c>
      <c r="LE1" s="46" t="s">
        <v>1323</v>
      </c>
      <c r="LF1" s="46" t="s">
        <v>1425</v>
      </c>
      <c r="LG1" s="46" t="s">
        <v>1426</v>
      </c>
      <c r="LH1" s="46" t="s">
        <v>1427</v>
      </c>
      <c r="LI1" s="46" t="s">
        <v>1428</v>
      </c>
      <c r="LJ1" s="46" t="s">
        <v>1429</v>
      </c>
      <c r="LK1" s="46" t="s">
        <v>1430</v>
      </c>
      <c r="LL1" s="46" t="s">
        <v>1431</v>
      </c>
      <c r="LM1" s="46" t="s">
        <v>1432</v>
      </c>
      <c r="LN1" s="46" t="s">
        <v>1433</v>
      </c>
      <c r="LO1" s="46" t="s">
        <v>1506</v>
      </c>
      <c r="LP1" s="46" t="s">
        <v>1434</v>
      </c>
      <c r="LQ1" s="46" t="s">
        <v>1435</v>
      </c>
      <c r="LR1" s="46" t="s">
        <v>1279</v>
      </c>
      <c r="LS1" s="46" t="s">
        <v>1300</v>
      </c>
      <c r="LT1" s="46" t="s">
        <v>1281</v>
      </c>
      <c r="LU1" s="46" t="s">
        <v>1282</v>
      </c>
      <c r="LV1" s="46" t="s">
        <v>1283</v>
      </c>
      <c r="LW1" s="46" t="s">
        <v>1284</v>
      </c>
      <c r="LX1" s="46" t="s">
        <v>1285</v>
      </c>
      <c r="LY1" s="46" t="s">
        <v>1286</v>
      </c>
      <c r="LZ1" s="46" t="s">
        <v>1287</v>
      </c>
      <c r="MA1" s="46" t="s">
        <v>1503</v>
      </c>
      <c r="MB1" s="46" t="s">
        <v>1288</v>
      </c>
      <c r="MC1" s="46" t="s">
        <v>1289</v>
      </c>
      <c r="MD1" s="46" t="s">
        <v>1669</v>
      </c>
      <c r="ME1" s="46" t="s">
        <v>1670</v>
      </c>
      <c r="MF1" s="46" t="s">
        <v>1671</v>
      </c>
      <c r="MG1" s="46" t="s">
        <v>1672</v>
      </c>
      <c r="MH1" s="46" t="s">
        <v>1673</v>
      </c>
      <c r="MI1" s="46" t="s">
        <v>1674</v>
      </c>
      <c r="MJ1" s="46" t="s">
        <v>1675</v>
      </c>
      <c r="MK1" s="46" t="s">
        <v>1658</v>
      </c>
      <c r="ML1" s="46" t="s">
        <v>1676</v>
      </c>
      <c r="MM1" s="46" t="s">
        <v>1803</v>
      </c>
      <c r="MN1" s="46" t="s">
        <v>1695</v>
      </c>
      <c r="MO1" s="46" t="s">
        <v>1696</v>
      </c>
      <c r="MP1" s="46" t="s">
        <v>1697</v>
      </c>
      <c r="MQ1" s="46" t="s">
        <v>1698</v>
      </c>
      <c r="MR1" s="46" t="s">
        <v>1699</v>
      </c>
      <c r="MS1" s="46" t="s">
        <v>1700</v>
      </c>
      <c r="MT1" s="46" t="s">
        <v>1701</v>
      </c>
      <c r="MU1" s="46" t="s">
        <v>1702</v>
      </c>
      <c r="MV1" s="46" t="s">
        <v>1703</v>
      </c>
      <c r="MW1" s="46" t="s">
        <v>1704</v>
      </c>
      <c r="MX1" s="46" t="s">
        <v>1705</v>
      </c>
      <c r="MY1" s="46" t="s">
        <v>1706</v>
      </c>
      <c r="MZ1" s="46" t="s">
        <v>1707</v>
      </c>
      <c r="NA1" s="46" t="s">
        <v>1708</v>
      </c>
      <c r="NB1" s="46" t="s">
        <v>1709</v>
      </c>
      <c r="NC1" s="46" t="s">
        <v>1710</v>
      </c>
      <c r="ND1" s="46" t="s">
        <v>1711</v>
      </c>
      <c r="NE1" s="46" t="s">
        <v>1712</v>
      </c>
      <c r="NF1" s="46" t="s">
        <v>1713</v>
      </c>
      <c r="NG1" s="46" t="s">
        <v>1714</v>
      </c>
      <c r="NH1" s="46" t="s">
        <v>1689</v>
      </c>
      <c r="NI1" s="51" t="s">
        <v>1822</v>
      </c>
      <c r="NJ1" s="51" t="s">
        <v>1823</v>
      </c>
      <c r="NK1" s="51" t="s">
        <v>1840</v>
      </c>
      <c r="NL1" s="51" t="s">
        <v>1824</v>
      </c>
      <c r="NM1" s="51" t="s">
        <v>1825</v>
      </c>
      <c r="NN1" s="51" t="s">
        <v>1838</v>
      </c>
      <c r="NO1" s="51" t="s">
        <v>1820</v>
      </c>
      <c r="NP1" s="51" t="s">
        <v>1821</v>
      </c>
      <c r="NQ1" s="51" t="s">
        <v>1737</v>
      </c>
      <c r="NR1" s="51" t="s">
        <v>1738</v>
      </c>
      <c r="NS1" s="51" t="s">
        <v>1739</v>
      </c>
      <c r="NT1" s="51" t="s">
        <v>1740</v>
      </c>
      <c r="NU1" s="51" t="s">
        <v>1741</v>
      </c>
      <c r="NV1" s="51" t="s">
        <v>1742</v>
      </c>
      <c r="NW1" s="51" t="s">
        <v>1743</v>
      </c>
      <c r="NX1" s="51" t="s">
        <v>1904</v>
      </c>
      <c r="NY1" s="51" t="s">
        <v>1860</v>
      </c>
      <c r="NZ1" s="51" t="s">
        <v>1899</v>
      </c>
      <c r="OA1" s="54" t="s">
        <v>1861</v>
      </c>
      <c r="OB1" s="51" t="s">
        <v>1866</v>
      </c>
      <c r="OC1" s="51" t="s">
        <v>1811</v>
      </c>
      <c r="OD1" s="51" t="s">
        <v>1867</v>
      </c>
      <c r="OE1" s="51" t="s">
        <v>1812</v>
      </c>
      <c r="OF1" s="51" t="s">
        <v>1868</v>
      </c>
      <c r="OG1" s="51" t="s">
        <v>1813</v>
      </c>
      <c r="OH1" s="51" t="s">
        <v>1905</v>
      </c>
      <c r="OI1" s="51" t="s">
        <v>1858</v>
      </c>
      <c r="OJ1" s="51" t="s">
        <v>1902</v>
      </c>
      <c r="OK1" s="54" t="s">
        <v>1859</v>
      </c>
      <c r="OL1" s="51" t="s">
        <v>1814</v>
      </c>
      <c r="OM1" s="51" t="s">
        <v>1871</v>
      </c>
      <c r="ON1" s="51" t="s">
        <v>1872</v>
      </c>
      <c r="OO1" s="51" t="s">
        <v>1815</v>
      </c>
      <c r="OP1" s="51" t="s">
        <v>1873</v>
      </c>
      <c r="OQ1" s="51" t="s">
        <v>1816</v>
      </c>
      <c r="OR1" s="51" t="s">
        <v>1917</v>
      </c>
      <c r="OS1" s="51" t="s">
        <v>1912</v>
      </c>
    </row>
    <row r="2" spans="1:409" ht="21" customHeight="1" x14ac:dyDescent="0.35">
      <c r="A2" s="46" t="s">
        <v>2</v>
      </c>
      <c r="B2" s="46" t="s">
        <v>2</v>
      </c>
      <c r="C2" s="46" t="b">
        <f t="shared" ref="C2:C33" si="0">A2=B2</f>
        <v>1</v>
      </c>
      <c r="D2" s="46">
        <v>1</v>
      </c>
      <c r="E2" s="51">
        <v>1</v>
      </c>
      <c r="F2" s="46" t="b">
        <f t="shared" ref="F2:F33" si="1">D2=E2</f>
        <v>1</v>
      </c>
      <c r="G2" s="46">
        <v>1</v>
      </c>
      <c r="H2" s="51">
        <v>1</v>
      </c>
      <c r="I2" s="46" t="b">
        <f t="shared" ref="I2:I33" si="2">G2=H2</f>
        <v>1</v>
      </c>
      <c r="J2" s="46">
        <v>5</v>
      </c>
      <c r="K2" s="46">
        <v>4744429</v>
      </c>
      <c r="L2" s="46">
        <v>468588.6</v>
      </c>
      <c r="M2" s="46">
        <v>1051.23</v>
      </c>
      <c r="N2" s="46">
        <v>5.1322249662917203</v>
      </c>
      <c r="O2" s="46">
        <v>149.74988413248201</v>
      </c>
      <c r="P2" s="46">
        <v>2</v>
      </c>
      <c r="Q2" s="46">
        <v>2</v>
      </c>
      <c r="R2" s="46">
        <v>1051.73150437807</v>
      </c>
      <c r="S2" s="46">
        <v>6.2693936616186399</v>
      </c>
      <c r="T2" s="46">
        <v>250.82003897462801</v>
      </c>
      <c r="U2" s="46">
        <v>32</v>
      </c>
      <c r="V2" s="46">
        <v>0</v>
      </c>
      <c r="W2" s="46" t="s">
        <v>135</v>
      </c>
      <c r="X2" s="46">
        <v>42.851797660000003</v>
      </c>
      <c r="Y2" s="46">
        <v>-123.38445350000001</v>
      </c>
      <c r="Z2" s="46">
        <v>1051.23</v>
      </c>
      <c r="AA2" s="46" t="s">
        <v>129</v>
      </c>
      <c r="AB2" s="46">
        <v>1</v>
      </c>
      <c r="AC2" s="55">
        <v>1</v>
      </c>
      <c r="AD2" s="46">
        <v>10</v>
      </c>
      <c r="AE2" s="46">
        <v>1</v>
      </c>
      <c r="AF2" s="46">
        <v>30</v>
      </c>
      <c r="AG2" s="46" t="s">
        <v>319</v>
      </c>
      <c r="AH2" s="55">
        <v>1</v>
      </c>
      <c r="AI2" s="46">
        <v>5</v>
      </c>
      <c r="AJ2" s="46">
        <v>1</v>
      </c>
      <c r="AK2" s="47">
        <v>100</v>
      </c>
      <c r="AL2" s="46" t="s">
        <v>358</v>
      </c>
      <c r="AM2" s="46">
        <v>1</v>
      </c>
      <c r="AN2" s="46">
        <v>10</v>
      </c>
      <c r="AO2" s="46">
        <v>120</v>
      </c>
      <c r="AP2" s="46" t="s">
        <v>276</v>
      </c>
      <c r="AQ2" s="46">
        <v>1</v>
      </c>
      <c r="AR2" s="46">
        <v>3</v>
      </c>
      <c r="AS2" s="55" t="s">
        <v>373</v>
      </c>
      <c r="AT2" s="46">
        <v>1</v>
      </c>
      <c r="AU2" s="46">
        <v>3</v>
      </c>
      <c r="AV2" s="46">
        <v>151</v>
      </c>
      <c r="AW2" s="46" t="s">
        <v>1609</v>
      </c>
      <c r="AX2" s="46">
        <v>1</v>
      </c>
      <c r="AY2" s="46">
        <v>0</v>
      </c>
      <c r="AZ2" s="46">
        <v>0</v>
      </c>
      <c r="BA2" s="46">
        <v>177</v>
      </c>
      <c r="BB2" s="46">
        <v>177</v>
      </c>
      <c r="BD2" s="46">
        <f t="shared" ref="BD2:BD12" si="3">AO2+BB2</f>
        <v>297</v>
      </c>
      <c r="BE2" s="50">
        <v>3.06</v>
      </c>
      <c r="BF2" s="46">
        <v>634.9</v>
      </c>
      <c r="BG2" s="46">
        <f t="shared" ref="BG2:BG33" si="4">BF2/1000</f>
        <v>0.63490000000000002</v>
      </c>
      <c r="BH2" s="49">
        <v>0.63500000000000001</v>
      </c>
      <c r="BI2" s="50">
        <v>7.89</v>
      </c>
      <c r="BJ2" s="52">
        <v>335.4</v>
      </c>
      <c r="BK2" s="46">
        <f t="shared" ref="BK2:BK33" si="5">BJ2/1000</f>
        <v>0.33539999999999998</v>
      </c>
      <c r="BL2" s="46">
        <v>0.33500000000000002</v>
      </c>
      <c r="BM2" s="46">
        <v>7.3</v>
      </c>
      <c r="BN2" s="46">
        <v>1169</v>
      </c>
      <c r="BO2" s="46">
        <f t="shared" ref="BO2:BO33" si="6">BN2/1000</f>
        <v>1.169</v>
      </c>
      <c r="BP2" s="46">
        <f t="shared" ref="BP2:BP33" si="7">ROUND(BO2,3)</f>
        <v>1.169</v>
      </c>
      <c r="BQ2" s="46">
        <v>5.88</v>
      </c>
      <c r="BR2" s="50">
        <f t="shared" ref="BR2:BR33" si="8">-(BI2-BQ2)</f>
        <v>-2.0099999999999998</v>
      </c>
      <c r="BS2" s="52">
        <v>845.2</v>
      </c>
      <c r="BT2" s="53" t="s">
        <v>261</v>
      </c>
      <c r="BU2" s="46">
        <v>0.84499999999999997</v>
      </c>
      <c r="BV2" s="49">
        <f t="shared" ref="BV2:BV33" si="9">-(BL2-BU2)</f>
        <v>0.51</v>
      </c>
      <c r="BW2" s="46">
        <v>1.3389781713485718</v>
      </c>
      <c r="BX2" s="46">
        <v>49.792232513427734</v>
      </c>
      <c r="BY2" s="46">
        <f t="shared" ref="BY2:BY12" si="10">BW2*10</f>
        <v>13.389781713485718</v>
      </c>
      <c r="CA2" s="46">
        <v>13.389781713485718</v>
      </c>
      <c r="CB2" s="46">
        <f t="shared" ref="CB2:CB12" si="11">BX2*10</f>
        <v>497.92232513427734</v>
      </c>
      <c r="CC2" s="46">
        <v>87.31966590736522</v>
      </c>
      <c r="CD2" s="46">
        <v>3116.9324221716024</v>
      </c>
      <c r="CE2" s="46">
        <v>3.796507213363705</v>
      </c>
      <c r="CF2" s="46">
        <v>140.47076689445709</v>
      </c>
      <c r="CG2" s="46">
        <v>8709.1875474563385</v>
      </c>
      <c r="CH2" s="46">
        <v>489.74943052391797</v>
      </c>
      <c r="CI2" s="46">
        <v>49.354593773728169</v>
      </c>
      <c r="CJ2" s="46">
        <v>56.947608200455576</v>
      </c>
      <c r="CK2" s="46">
        <v>827.63857251328784</v>
      </c>
      <c r="CL2" s="46">
        <f t="shared" ref="CL2:CL12" si="12">BY2*1000/CK2</f>
        <v>16.178295886844669</v>
      </c>
      <c r="CM2" s="46">
        <v>3781.3211845102505</v>
      </c>
      <c r="CN2" s="46">
        <v>34.168564920273347</v>
      </c>
      <c r="CO2" s="50">
        <v>6.0343215785874778</v>
      </c>
      <c r="CP2" s="46">
        <v>0</v>
      </c>
      <c r="CQ2" s="50">
        <v>114.90072734421074</v>
      </c>
      <c r="CR2" s="50">
        <v>48.958128563003733</v>
      </c>
      <c r="CS2" s="50">
        <v>5.799095734224494</v>
      </c>
      <c r="CT2" s="50">
        <v>2.0640849223510913</v>
      </c>
      <c r="CU2" s="50">
        <v>29.683506978572833</v>
      </c>
      <c r="CV2" s="50">
        <v>5.7008059760172989</v>
      </c>
      <c r="CW2" s="50">
        <v>3.8333005700805978</v>
      </c>
      <c r="CX2" s="50">
        <v>1.1794770984863379</v>
      </c>
      <c r="CY2" s="50">
        <v>260.76272852368783</v>
      </c>
      <c r="CZ2" s="50">
        <v>32.337330450167094</v>
      </c>
      <c r="DA2" s="56">
        <v>12.155445689235265</v>
      </c>
      <c r="DB2" s="56">
        <v>0.7852976132489039</v>
      </c>
      <c r="DC2" s="50">
        <v>0</v>
      </c>
      <c r="DD2" s="50">
        <v>0</v>
      </c>
      <c r="DE2" s="50">
        <v>0</v>
      </c>
      <c r="DF2" s="50">
        <v>34.496431403647904</v>
      </c>
      <c r="DG2" s="50">
        <v>26.46708961141951</v>
      </c>
      <c r="DH2" s="50">
        <v>0</v>
      </c>
      <c r="DI2" s="50">
        <v>5.3528945281522606</v>
      </c>
      <c r="DJ2" s="50">
        <v>0</v>
      </c>
      <c r="DK2" s="50">
        <v>242.76367961934974</v>
      </c>
      <c r="DL2" s="50">
        <v>0.29738302934179223</v>
      </c>
      <c r="DM2" s="50">
        <v>0</v>
      </c>
      <c r="DN2" s="50">
        <v>3.1155075939248609</v>
      </c>
      <c r="DO2" s="50">
        <v>4.3755245803357319</v>
      </c>
      <c r="DQ2" s="46">
        <v>1</v>
      </c>
      <c r="DR2" s="46">
        <v>5</v>
      </c>
      <c r="DT2" s="46">
        <v>1</v>
      </c>
      <c r="DU2" s="46">
        <v>1</v>
      </c>
      <c r="DW2" s="46">
        <v>1</v>
      </c>
      <c r="DY2" s="46">
        <v>1</v>
      </c>
      <c r="DZ2" s="46">
        <v>790</v>
      </c>
      <c r="EA2" s="46">
        <v>79</v>
      </c>
      <c r="EB2" s="46">
        <v>79</v>
      </c>
      <c r="EC2" s="46">
        <v>79</v>
      </c>
      <c r="ED2" s="46">
        <v>296</v>
      </c>
      <c r="EF2" s="46">
        <v>1</v>
      </c>
      <c r="EG2" s="46">
        <v>320</v>
      </c>
      <c r="EH2" s="46">
        <v>320</v>
      </c>
      <c r="EI2" s="46" t="s">
        <v>494</v>
      </c>
      <c r="EJ2" s="49">
        <v>0.47099999999999997</v>
      </c>
      <c r="EK2" s="50">
        <v>7.31</v>
      </c>
      <c r="EL2" s="49">
        <v>0.438</v>
      </c>
      <c r="EM2" s="49">
        <v>0.438</v>
      </c>
      <c r="EN2" s="50">
        <v>7.65</v>
      </c>
      <c r="EO2" s="46" t="s">
        <v>365</v>
      </c>
      <c r="EP2" s="56">
        <v>0</v>
      </c>
      <c r="EQ2" s="56">
        <v>0</v>
      </c>
      <c r="ER2" s="56">
        <v>0</v>
      </c>
      <c r="ES2" s="56">
        <v>29.383053494728621</v>
      </c>
      <c r="ET2" s="56">
        <v>31.433033971105036</v>
      </c>
      <c r="EU2" s="56">
        <v>0</v>
      </c>
      <c r="EV2" s="56">
        <v>3.9047247169074581</v>
      </c>
      <c r="EW2" s="56">
        <v>0</v>
      </c>
      <c r="EX2" s="56">
        <v>119.38695821944553</v>
      </c>
      <c r="EY2" s="56">
        <v>9.7618117922686459E-2</v>
      </c>
      <c r="EZ2" s="56"/>
      <c r="FA2" s="46">
        <v>1</v>
      </c>
      <c r="FB2" s="46" t="s">
        <v>1593</v>
      </c>
      <c r="FC2" s="46">
        <v>1</v>
      </c>
      <c r="FD2" s="46" t="s">
        <v>495</v>
      </c>
      <c r="FE2" s="47">
        <v>1</v>
      </c>
      <c r="FF2" s="47">
        <v>3</v>
      </c>
      <c r="FG2" s="47">
        <v>150</v>
      </c>
      <c r="FH2" s="47">
        <v>150</v>
      </c>
      <c r="FI2" s="47">
        <v>443</v>
      </c>
      <c r="FJ2" s="46">
        <v>93.5</v>
      </c>
      <c r="FK2" s="46">
        <v>94</v>
      </c>
      <c r="FL2" s="46">
        <v>94</v>
      </c>
      <c r="FM2" s="47">
        <f t="shared" ref="FM2:FM12" si="13">FL2-EC2</f>
        <v>15</v>
      </c>
      <c r="FN2" s="49" t="s">
        <v>1554</v>
      </c>
      <c r="FO2" s="49">
        <v>0.24969999999999998</v>
      </c>
      <c r="FP2" s="50">
        <v>7.17</v>
      </c>
      <c r="FQ2" s="49">
        <v>0.23219999999999999</v>
      </c>
      <c r="FR2" s="49">
        <v>0.23200000000000001</v>
      </c>
      <c r="FS2" s="50">
        <v>7.77</v>
      </c>
      <c r="FT2" s="49" t="s">
        <v>365</v>
      </c>
      <c r="FU2" s="46">
        <v>521</v>
      </c>
      <c r="FV2" s="46"/>
      <c r="FW2" s="47">
        <v>1</v>
      </c>
      <c r="FX2" s="49" t="s">
        <v>496</v>
      </c>
      <c r="FY2" s="47">
        <v>1</v>
      </c>
      <c r="FZ2" s="47">
        <v>10</v>
      </c>
      <c r="GA2" s="47">
        <v>75</v>
      </c>
      <c r="GC2" s="47">
        <v>1</v>
      </c>
      <c r="GD2" s="47">
        <v>10</v>
      </c>
      <c r="GE2" s="47">
        <v>250</v>
      </c>
      <c r="GF2" s="47">
        <v>121</v>
      </c>
      <c r="GH2" s="47">
        <v>121</v>
      </c>
      <c r="GI2" s="47">
        <f>GE2-GH2</f>
        <v>129</v>
      </c>
      <c r="GJ2" s="47">
        <f>GI2-FH2</f>
        <v>-21</v>
      </c>
      <c r="GK2" s="46" t="s">
        <v>587</v>
      </c>
      <c r="GL2" s="46" t="s">
        <v>608</v>
      </c>
      <c r="GM2" s="46">
        <v>105.5</v>
      </c>
      <c r="GN2" s="46">
        <v>106</v>
      </c>
      <c r="GO2" s="46">
        <v>106</v>
      </c>
      <c r="GP2" s="46">
        <f t="shared" ref="GP2:GP12" si="14">GO2-FL2</f>
        <v>12</v>
      </c>
      <c r="GS2" s="46">
        <v>115</v>
      </c>
      <c r="GT2" s="46">
        <v>115</v>
      </c>
      <c r="GU2" s="46">
        <v>115</v>
      </c>
      <c r="GV2" s="46">
        <f t="shared" ref="GV2:GV8" si="15">GU2-GO2</f>
        <v>9</v>
      </c>
      <c r="GW2" s="57">
        <v>1.2645995616912842</v>
      </c>
      <c r="GX2" s="57">
        <v>48.105911254882813</v>
      </c>
      <c r="GY2" s="46">
        <f t="shared" ref="GY2:GY12" si="16">GW2*10</f>
        <v>12.645995616912842</v>
      </c>
      <c r="GZ2" s="46"/>
      <c r="HA2" s="46">
        <v>12.645995616912842</v>
      </c>
      <c r="HB2" s="46">
        <f t="shared" ref="HB2:HB12" si="17">GX2*10</f>
        <v>481.05911254882813</v>
      </c>
      <c r="HC2" s="46"/>
      <c r="HD2" s="57">
        <v>1.0086050033569336</v>
      </c>
      <c r="HE2" s="57">
        <v>48.584724426269531</v>
      </c>
      <c r="HF2" s="57">
        <v>10.086050033569336</v>
      </c>
      <c r="HG2" s="57"/>
      <c r="HH2" s="46">
        <f t="shared" ref="HH2:HH12" si="18">HD2*10</f>
        <v>10.086050033569336</v>
      </c>
      <c r="HI2" s="46">
        <f t="shared" ref="HI2:HI12" si="19">HH2-BY2</f>
        <v>-3.3037316799163818</v>
      </c>
      <c r="HJ2" s="46">
        <f t="shared" ref="HJ2:HJ12" si="20">HE2*10</f>
        <v>485.84724426269531</v>
      </c>
      <c r="HL2" s="50">
        <v>55.55555555555555</v>
      </c>
      <c r="HM2" s="50">
        <f t="shared" ref="HM2:HM12" si="21">HL2-CC2</f>
        <v>-31.76411035180967</v>
      </c>
      <c r="HN2" s="50">
        <v>2470.37037037037</v>
      </c>
      <c r="HO2" s="50">
        <v>3.7037037037037033</v>
      </c>
      <c r="HP2" s="50">
        <f t="shared" ref="HP2:HP12" si="22">HO2-CE2</f>
        <v>-9.2803509660001726E-2</v>
      </c>
      <c r="HQ2" s="50">
        <v>66.666666666666657</v>
      </c>
      <c r="HR2" s="50">
        <v>5233.333333333333</v>
      </c>
      <c r="HS2" s="50">
        <f t="shared" ref="HS2:HS12" si="23">HR2-CG2</f>
        <v>-3475.8542141230055</v>
      </c>
      <c r="HT2" s="50">
        <v>674.07407407407402</v>
      </c>
      <c r="HU2" s="50">
        <v>29.629629629629626</v>
      </c>
      <c r="HV2" s="50">
        <v>0</v>
      </c>
      <c r="HW2" s="50">
        <v>1203.7037037037037</v>
      </c>
      <c r="HX2" s="50">
        <f t="shared" ref="HX2:HX12" si="24">HH2*1000/HW2</f>
        <v>8.3791800278883706</v>
      </c>
      <c r="HY2" s="50">
        <f t="shared" ref="HY2:HY12" si="25">HW2-CK2</f>
        <v>376.06513119041585</v>
      </c>
      <c r="HZ2" s="50">
        <v>1470.3703703703702</v>
      </c>
      <c r="IA2" s="50">
        <v>51.851851851851855</v>
      </c>
      <c r="IB2" s="56">
        <v>0</v>
      </c>
      <c r="IC2" s="56">
        <v>4.9368088467614535E-2</v>
      </c>
      <c r="ID2" s="56">
        <v>0</v>
      </c>
      <c r="IE2" s="56">
        <v>17.081358609794627</v>
      </c>
      <c r="IF2" s="56">
        <v>39.494470774091624</v>
      </c>
      <c r="IG2" s="56">
        <v>0</v>
      </c>
      <c r="IH2" s="56">
        <v>3.9494470774091628</v>
      </c>
      <c r="II2" s="56">
        <v>0.6911532385466036</v>
      </c>
      <c r="IJ2" s="56">
        <v>48.973143759873615</v>
      </c>
      <c r="IK2" s="56">
        <v>0</v>
      </c>
      <c r="IL2" s="46">
        <v>0.83255594968795776</v>
      </c>
      <c r="IM2" s="57">
        <v>50.307842254638672</v>
      </c>
      <c r="IN2" s="46">
        <v>8.3255594968795776</v>
      </c>
      <c r="IP2" s="46">
        <f t="shared" ref="IP2:IP12" si="26">IL2*10</f>
        <v>8.3255594968795776</v>
      </c>
      <c r="IQ2" s="46">
        <f t="shared" ref="IQ2:IQ12" si="27">IM2*10</f>
        <v>503.07842254638672</v>
      </c>
      <c r="IS2" s="46">
        <v>347.9</v>
      </c>
      <c r="IT2" s="49">
        <f t="shared" ref="IT2:IT12" si="28">IS2/1000</f>
        <v>0.34789999999999999</v>
      </c>
      <c r="IU2" s="49">
        <v>0.34799999999999998</v>
      </c>
      <c r="IV2" s="46">
        <v>7.38</v>
      </c>
      <c r="IW2" s="50">
        <v>0</v>
      </c>
      <c r="IX2" s="50">
        <v>0.26946107784431139</v>
      </c>
      <c r="IY2" s="50">
        <v>0</v>
      </c>
      <c r="IZ2" s="50">
        <v>15.568862275449103</v>
      </c>
      <c r="JA2" s="50">
        <v>40.818363273453095</v>
      </c>
      <c r="JB2" s="50">
        <v>0</v>
      </c>
      <c r="JC2" s="50">
        <v>3.8922155688622757</v>
      </c>
      <c r="JD2" s="50">
        <v>0</v>
      </c>
      <c r="JE2" s="50">
        <v>84.031936127744515</v>
      </c>
      <c r="JF2" s="50">
        <v>0.29940119760479045</v>
      </c>
      <c r="JG2" s="47">
        <v>1</v>
      </c>
      <c r="JI2" s="47">
        <v>1</v>
      </c>
      <c r="JJ2" s="46" t="s">
        <v>724</v>
      </c>
      <c r="JK2" s="46">
        <v>3</v>
      </c>
      <c r="JL2" s="46" t="s">
        <v>1569</v>
      </c>
      <c r="JM2" s="46">
        <v>1</v>
      </c>
      <c r="JN2" s="46">
        <v>103</v>
      </c>
      <c r="JO2" s="46">
        <v>103</v>
      </c>
      <c r="JQ2" s="46">
        <v>5</v>
      </c>
      <c r="JR2" s="46" t="s">
        <v>1034</v>
      </c>
      <c r="JT2" s="57">
        <v>0.8401762843132019</v>
      </c>
      <c r="JU2" s="57">
        <v>49.554882049560547</v>
      </c>
      <c r="JV2" s="57">
        <v>8.401762843132019</v>
      </c>
      <c r="JW2" s="46">
        <f t="shared" ref="JW2:JX8" si="29">JT2*10</f>
        <v>8.401762843132019</v>
      </c>
      <c r="JX2" s="46">
        <f t="shared" si="29"/>
        <v>495.54882049560547</v>
      </c>
      <c r="JY2" s="46" t="s">
        <v>723</v>
      </c>
      <c r="JZ2" s="52">
        <v>1275</v>
      </c>
      <c r="KA2" s="49">
        <f t="shared" ref="KA2:KA8" si="30">JZ2/1000</f>
        <v>1.2749999999999999</v>
      </c>
      <c r="KB2" s="49">
        <v>1.2749999999999999</v>
      </c>
      <c r="KC2" s="52">
        <v>1181</v>
      </c>
      <c r="KD2" s="49">
        <f t="shared" ref="KD2:KD8" si="31">KC2/1000</f>
        <v>1.181</v>
      </c>
      <c r="KE2" s="49">
        <v>1.181</v>
      </c>
      <c r="KF2" s="52">
        <v>1105</v>
      </c>
      <c r="KG2" s="49">
        <f t="shared" ref="KG2:KG8" si="32">KF2/1000</f>
        <v>1.105</v>
      </c>
      <c r="KH2" s="49">
        <v>1.105</v>
      </c>
      <c r="KI2" s="50">
        <v>6.98</v>
      </c>
      <c r="KJ2" s="50">
        <v>6.51</v>
      </c>
      <c r="KK2" s="50">
        <v>7.1</v>
      </c>
      <c r="KL2" s="49"/>
      <c r="KM2" s="46">
        <v>37</v>
      </c>
      <c r="KN2" s="46">
        <v>1</v>
      </c>
      <c r="KO2" s="46">
        <v>1</v>
      </c>
      <c r="KP2" s="47">
        <v>1</v>
      </c>
      <c r="KQ2" s="46">
        <v>1</v>
      </c>
      <c r="KS2" s="46" t="s">
        <v>1630</v>
      </c>
      <c r="KT2" s="50">
        <v>83.94160583941607</v>
      </c>
      <c r="KU2" s="50">
        <v>4086.3746958637475</v>
      </c>
      <c r="KV2" s="50">
        <v>4.8661800486618008</v>
      </c>
      <c r="KW2" s="50">
        <v>91.240875912408768</v>
      </c>
      <c r="KX2" s="50">
        <v>7378.3454987834557</v>
      </c>
      <c r="KY2" s="50">
        <v>849.14841849148422</v>
      </c>
      <c r="KZ2" s="50">
        <v>68.12652068126522</v>
      </c>
      <c r="LA2" s="50">
        <v>21.897810218978105</v>
      </c>
      <c r="LB2" s="50">
        <v>878.34549878345501</v>
      </c>
      <c r="LC2" s="50">
        <f t="shared" ref="LC2:LC12" si="33">GY2*1000/LB2</f>
        <v>14.39751855554343</v>
      </c>
      <c r="LD2" s="50">
        <v>2744.5255474452556</v>
      </c>
      <c r="LE2" s="50">
        <v>47.445255474452559</v>
      </c>
      <c r="LF2" s="50">
        <v>79.601990049751237</v>
      </c>
      <c r="LG2" s="50">
        <v>1935.323383084577</v>
      </c>
      <c r="LH2" s="50">
        <v>2.4875621890547261</v>
      </c>
      <c r="LI2" s="50">
        <v>111.94029850746269</v>
      </c>
      <c r="LJ2" s="50">
        <v>5646.7661691542289</v>
      </c>
      <c r="LK2" s="50">
        <v>477.61194029850742</v>
      </c>
      <c r="LL2" s="50">
        <v>24.875621890547261</v>
      </c>
      <c r="LM2" s="50">
        <v>27.363184079601989</v>
      </c>
      <c r="LN2" s="50">
        <v>1154.2288557213928</v>
      </c>
      <c r="LO2" s="50">
        <f t="shared" ref="LO2:LO12" si="34">(IP2*1000)/LN2</f>
        <v>7.2130924951413595</v>
      </c>
      <c r="LP2" s="50">
        <v>1544.7761194029849</v>
      </c>
      <c r="LQ2" s="50">
        <v>32.338308457711442</v>
      </c>
      <c r="LR2" s="50">
        <v>56.862745098039206</v>
      </c>
      <c r="LS2" s="50">
        <v>2192.1568627450979</v>
      </c>
      <c r="LT2" s="50">
        <v>5.8823529411764701</v>
      </c>
      <c r="LU2" s="50">
        <v>80.392156862745097</v>
      </c>
      <c r="LV2" s="50">
        <v>4501.9607843137255</v>
      </c>
      <c r="LW2" s="50">
        <v>688.23529411764707</v>
      </c>
      <c r="LX2" s="50">
        <v>0</v>
      </c>
      <c r="LY2" s="50">
        <v>117.64705882352941</v>
      </c>
      <c r="LZ2" s="50">
        <v>882.35294117647061</v>
      </c>
      <c r="MA2" s="50">
        <f t="shared" ref="MA2:MA8" si="35">(JW2*1000)/LZ2</f>
        <v>9.5219978888829555</v>
      </c>
      <c r="MB2" s="50">
        <v>1441.1764705882354</v>
      </c>
      <c r="MC2" s="50">
        <v>25.490196078431371</v>
      </c>
      <c r="MD2" s="50">
        <v>0</v>
      </c>
      <c r="ME2" s="50">
        <v>0</v>
      </c>
      <c r="MF2" s="50">
        <v>0</v>
      </c>
      <c r="MG2" s="50">
        <v>14.764169639318272</v>
      </c>
      <c r="MH2" s="50">
        <v>33.29369797859691</v>
      </c>
      <c r="MI2" s="50">
        <v>0</v>
      </c>
      <c r="MJ2" s="50">
        <v>4.0626238604835514</v>
      </c>
      <c r="MK2" s="50">
        <v>0</v>
      </c>
      <c r="ML2" s="50">
        <v>944.80776852952829</v>
      </c>
      <c r="MM2" s="50">
        <v>9.908838684106222E-2</v>
      </c>
      <c r="MN2" s="50">
        <v>0</v>
      </c>
      <c r="MO2" s="50">
        <v>0</v>
      </c>
      <c r="MP2" s="50">
        <v>0</v>
      </c>
      <c r="MQ2" s="50">
        <v>5.8601509733810095</v>
      </c>
      <c r="MR2" s="50">
        <v>35.856177989670243</v>
      </c>
      <c r="MS2" s="50">
        <v>1.0925705204608662</v>
      </c>
      <c r="MT2" s="50">
        <v>3.7743345252284466</v>
      </c>
      <c r="MU2" s="50">
        <v>0</v>
      </c>
      <c r="MV2" s="50">
        <v>747.41756058800161</v>
      </c>
      <c r="MW2" s="50">
        <v>9.9324592769169648E-2</v>
      </c>
      <c r="MX2" s="50">
        <v>0</v>
      </c>
      <c r="MY2" s="50">
        <v>0</v>
      </c>
      <c r="MZ2" s="50">
        <v>0</v>
      </c>
      <c r="NA2" s="50">
        <v>9.9403578528827037</v>
      </c>
      <c r="NB2" s="50">
        <v>20.079522862823062</v>
      </c>
      <c r="NC2" s="50">
        <v>0</v>
      </c>
      <c r="ND2" s="50">
        <v>7.0576540755467194</v>
      </c>
      <c r="NE2" s="50">
        <v>0</v>
      </c>
      <c r="NF2" s="50">
        <v>540.45725646123253</v>
      </c>
      <c r="NG2" s="50">
        <v>0</v>
      </c>
      <c r="NI2" s="56">
        <v>2.51540849990297</v>
      </c>
      <c r="NJ2" s="56">
        <v>32.471243935571522</v>
      </c>
      <c r="NL2" s="56">
        <v>3.6858654863850675</v>
      </c>
      <c r="NM2" s="56">
        <v>5.9320845761570293</v>
      </c>
      <c r="NN2" s="56"/>
      <c r="NO2" s="56">
        <v>6.1931077444433376</v>
      </c>
      <c r="NP2" s="56">
        <v>5.1375460978770056</v>
      </c>
      <c r="NQ2" s="56">
        <v>4.7253464373464364</v>
      </c>
      <c r="NR2" s="56">
        <v>1.2794987714987713</v>
      </c>
      <c r="NS2" s="56">
        <v>3.6376944555245312</v>
      </c>
      <c r="NT2" s="56">
        <v>0</v>
      </c>
      <c r="NU2" s="56">
        <v>3.0170597609561751</v>
      </c>
      <c r="NV2" s="56">
        <v>0.65098605577689195</v>
      </c>
      <c r="NW2" s="51"/>
      <c r="NX2" s="58">
        <v>1934</v>
      </c>
      <c r="NY2" s="51">
        <v>1934</v>
      </c>
      <c r="NZ2" s="51">
        <v>760.33333333333337</v>
      </c>
      <c r="OA2" s="54">
        <f t="shared" ref="OA2:OG18" si="36">ROUND(NZ2,0)</f>
        <v>760</v>
      </c>
      <c r="OB2" s="51">
        <v>587.25</v>
      </c>
      <c r="OC2" s="58">
        <f t="shared" si="36"/>
        <v>587</v>
      </c>
      <c r="OD2" s="58">
        <v>609</v>
      </c>
      <c r="OE2" s="58">
        <f t="shared" si="36"/>
        <v>609</v>
      </c>
      <c r="OF2" s="58">
        <v>527</v>
      </c>
      <c r="OG2" s="58">
        <f t="shared" si="36"/>
        <v>527</v>
      </c>
      <c r="OH2" s="58">
        <v>17095.666666666668</v>
      </c>
      <c r="OI2" s="58">
        <v>17096</v>
      </c>
      <c r="OJ2" s="58">
        <v>65700</v>
      </c>
      <c r="OK2" s="54">
        <f t="shared" ref="OK2:OK12" si="37">ROUND(OJ2,0)</f>
        <v>65700</v>
      </c>
      <c r="OL2" s="58">
        <v>135165</v>
      </c>
      <c r="OM2" s="58">
        <f t="shared" ref="OM2" si="38">ROUND(OL2,0)</f>
        <v>135165</v>
      </c>
      <c r="ON2" s="58">
        <v>24912</v>
      </c>
      <c r="OO2" s="58">
        <f t="shared" ref="OO2" si="39">ROUND(ON2,0)</f>
        <v>24912</v>
      </c>
      <c r="OP2" s="58">
        <v>29264.333333333332</v>
      </c>
      <c r="OQ2" s="58">
        <f t="shared" ref="OQ2" si="40">ROUND(OP2,0)</f>
        <v>29264</v>
      </c>
      <c r="OR2" s="51" t="s">
        <v>1139</v>
      </c>
      <c r="OS2" s="51" t="s">
        <v>1913</v>
      </c>
    </row>
    <row r="3" spans="1:409" ht="21" customHeight="1" x14ac:dyDescent="0.35">
      <c r="A3" s="46" t="s">
        <v>3</v>
      </c>
      <c r="B3" s="46" t="s">
        <v>3</v>
      </c>
      <c r="C3" s="46" t="b">
        <f t="shared" si="0"/>
        <v>1</v>
      </c>
      <c r="D3" s="46">
        <v>1</v>
      </c>
      <c r="E3" s="51">
        <v>1</v>
      </c>
      <c r="F3" s="46" t="b">
        <f t="shared" si="1"/>
        <v>1</v>
      </c>
      <c r="G3" s="46">
        <v>2</v>
      </c>
      <c r="H3" s="51">
        <v>2</v>
      </c>
      <c r="I3" s="46" t="b">
        <f t="shared" si="2"/>
        <v>1</v>
      </c>
      <c r="J3" s="46">
        <v>6</v>
      </c>
      <c r="K3" s="46">
        <v>4744426</v>
      </c>
      <c r="L3" s="46">
        <v>468589.8</v>
      </c>
      <c r="M3" s="46">
        <v>1051.1890000000001</v>
      </c>
      <c r="N3" s="46">
        <v>6.9493361657084103</v>
      </c>
      <c r="O3" s="46">
        <v>154.010486890051</v>
      </c>
      <c r="P3" s="46">
        <v>2</v>
      </c>
      <c r="Q3" s="46">
        <v>1</v>
      </c>
      <c r="R3" s="46">
        <v>1051.2114096698001</v>
      </c>
      <c r="S3" s="46">
        <v>7.1723848538910504</v>
      </c>
      <c r="T3" s="46">
        <v>198.02673591684501</v>
      </c>
      <c r="U3" s="46">
        <v>4</v>
      </c>
      <c r="V3" s="46">
        <v>0</v>
      </c>
      <c r="W3" s="46" t="s">
        <v>136</v>
      </c>
      <c r="X3" s="46">
        <v>42.851773059999999</v>
      </c>
      <c r="Y3" s="46">
        <v>-123.3844381</v>
      </c>
      <c r="Z3" s="46">
        <v>1051.1890000000001</v>
      </c>
      <c r="AA3" s="46" t="s">
        <v>1487</v>
      </c>
      <c r="AB3" s="46">
        <v>1</v>
      </c>
      <c r="AC3" s="55">
        <v>1</v>
      </c>
      <c r="AD3" s="46">
        <v>5</v>
      </c>
      <c r="AE3" s="46">
        <v>1</v>
      </c>
      <c r="AF3" s="46">
        <v>10</v>
      </c>
      <c r="AG3" s="46" t="s">
        <v>320</v>
      </c>
      <c r="AH3" s="55">
        <v>1</v>
      </c>
      <c r="AI3" s="46">
        <v>3</v>
      </c>
      <c r="AJ3" s="46">
        <v>1</v>
      </c>
      <c r="AK3" s="47">
        <v>79</v>
      </c>
      <c r="AM3" s="46">
        <v>1</v>
      </c>
      <c r="AN3" s="46">
        <v>10</v>
      </c>
      <c r="AO3" s="46">
        <v>90</v>
      </c>
      <c r="AP3" s="46" t="s">
        <v>277</v>
      </c>
      <c r="AQ3" s="46">
        <v>1</v>
      </c>
      <c r="AR3" s="46">
        <v>3</v>
      </c>
      <c r="AS3" s="55"/>
      <c r="AT3" s="46">
        <v>1</v>
      </c>
      <c r="AU3" s="46">
        <v>3</v>
      </c>
      <c r="AV3" s="46">
        <v>210</v>
      </c>
      <c r="AX3" s="46">
        <v>1</v>
      </c>
      <c r="AY3" s="46">
        <v>0</v>
      </c>
      <c r="AZ3" s="46">
        <v>0</v>
      </c>
      <c r="BA3" s="46">
        <v>200</v>
      </c>
      <c r="BB3" s="46">
        <v>200</v>
      </c>
      <c r="BD3" s="46">
        <f t="shared" si="3"/>
        <v>290</v>
      </c>
      <c r="BE3" s="50">
        <v>3.57</v>
      </c>
      <c r="BF3" s="46">
        <v>287.3</v>
      </c>
      <c r="BG3" s="46">
        <f t="shared" si="4"/>
        <v>0.2873</v>
      </c>
      <c r="BH3" s="49">
        <v>0.28699999999999998</v>
      </c>
      <c r="BI3" s="50">
        <v>7.61</v>
      </c>
      <c r="BJ3" s="52">
        <v>2252</v>
      </c>
      <c r="BK3" s="46">
        <f t="shared" si="5"/>
        <v>2.2519999999999998</v>
      </c>
      <c r="BL3" s="46">
        <v>2.2519999999999998</v>
      </c>
      <c r="BM3" s="46">
        <v>7.67</v>
      </c>
      <c r="BN3" s="46">
        <v>793.9</v>
      </c>
      <c r="BO3" s="46">
        <f t="shared" si="6"/>
        <v>0.79389999999999994</v>
      </c>
      <c r="BP3" s="46">
        <f t="shared" si="7"/>
        <v>0.79400000000000004</v>
      </c>
      <c r="BQ3" s="46">
        <v>5.61</v>
      </c>
      <c r="BR3" s="50">
        <f t="shared" si="8"/>
        <v>-2</v>
      </c>
      <c r="BS3" s="52">
        <v>363.3</v>
      </c>
      <c r="BT3" s="53" t="s">
        <v>261</v>
      </c>
      <c r="BU3" s="46">
        <v>0.36299999999999999</v>
      </c>
      <c r="BV3" s="49">
        <f t="shared" si="9"/>
        <v>-1.8889999999999998</v>
      </c>
      <c r="BW3" s="46">
        <v>1.8034142255783081</v>
      </c>
      <c r="BX3" s="46">
        <v>48.633731842041016</v>
      </c>
      <c r="BY3" s="46">
        <f t="shared" si="10"/>
        <v>18.034142255783081</v>
      </c>
      <c r="CA3" s="46">
        <v>18.034142255783081</v>
      </c>
      <c r="CB3" s="46">
        <f t="shared" si="11"/>
        <v>486.33731842041016</v>
      </c>
      <c r="CC3" s="46">
        <v>80.441640378548897</v>
      </c>
      <c r="CD3" s="46">
        <v>3227.1293375394321</v>
      </c>
      <c r="CE3" s="46">
        <v>9.4637223974763405</v>
      </c>
      <c r="CF3" s="46">
        <v>130.91482649842271</v>
      </c>
      <c r="CG3" s="46">
        <v>7500</v>
      </c>
      <c r="CH3" s="46">
        <v>793.37539432176652</v>
      </c>
      <c r="CI3" s="46">
        <v>157.72870662460568</v>
      </c>
      <c r="CJ3" s="46">
        <v>41.009463722397477</v>
      </c>
      <c r="CK3" s="46">
        <v>1419.558359621451</v>
      </c>
      <c r="CL3" s="46">
        <f t="shared" si="12"/>
        <v>12.704051322407194</v>
      </c>
      <c r="CM3" s="46">
        <v>2621.4511041009464</v>
      </c>
      <c r="CN3" s="46">
        <v>97.791798107255516</v>
      </c>
      <c r="CO3" s="50">
        <v>5.0070574162679433</v>
      </c>
      <c r="CP3" s="46">
        <v>0</v>
      </c>
      <c r="CQ3" s="50">
        <v>138.51617995264405</v>
      </c>
      <c r="CR3" s="50">
        <v>75.226913970007899</v>
      </c>
      <c r="CS3" s="50">
        <v>3.9463299131807421</v>
      </c>
      <c r="CT3" s="50">
        <v>9.7671665351223371</v>
      </c>
      <c r="CU3" s="50">
        <v>32.951854775059196</v>
      </c>
      <c r="CV3" s="50">
        <v>5.9194948697711132</v>
      </c>
      <c r="CW3" s="50">
        <v>11.345698500394633</v>
      </c>
      <c r="CX3" s="50">
        <v>2.0718232044198897</v>
      </c>
      <c r="CY3" s="50">
        <v>252.36779794790846</v>
      </c>
      <c r="CZ3" s="50">
        <v>27.426992896606158</v>
      </c>
      <c r="DA3" s="56">
        <v>5.0505200079239314</v>
      </c>
      <c r="DB3" s="56">
        <v>0</v>
      </c>
      <c r="DC3" s="50">
        <v>0</v>
      </c>
      <c r="DD3" s="50">
        <v>1.1524822695035464</v>
      </c>
      <c r="DE3" s="50">
        <v>0</v>
      </c>
      <c r="DF3" s="50">
        <v>42.060677698975567</v>
      </c>
      <c r="DG3" s="50">
        <v>40.878644602048865</v>
      </c>
      <c r="DH3" s="50">
        <v>6.8951930654058318</v>
      </c>
      <c r="DI3" s="50">
        <v>7.0921985815602842</v>
      </c>
      <c r="DJ3" s="50">
        <v>0</v>
      </c>
      <c r="DK3" s="50">
        <v>93.873128447596528</v>
      </c>
      <c r="DL3" s="50">
        <v>5.4176516942474402</v>
      </c>
      <c r="DM3" s="50">
        <v>0</v>
      </c>
      <c r="DN3" s="50">
        <v>1.0033861169206255</v>
      </c>
      <c r="DO3" s="50">
        <v>3.3628921422169116</v>
      </c>
      <c r="DQ3" s="46">
        <v>1</v>
      </c>
      <c r="DR3" s="46">
        <v>3</v>
      </c>
      <c r="DT3" s="46">
        <v>1</v>
      </c>
      <c r="DU3" s="46">
        <v>1</v>
      </c>
      <c r="DW3" s="46">
        <v>1</v>
      </c>
      <c r="DY3" s="46">
        <v>1</v>
      </c>
      <c r="DZ3" s="46">
        <v>710</v>
      </c>
      <c r="EA3" s="46">
        <v>71</v>
      </c>
      <c r="EB3" s="46">
        <v>71</v>
      </c>
      <c r="EC3" s="46">
        <v>71</v>
      </c>
      <c r="ED3" s="46">
        <v>345</v>
      </c>
      <c r="EF3" s="46">
        <v>1</v>
      </c>
      <c r="EG3" s="46">
        <v>317</v>
      </c>
      <c r="EH3" s="46">
        <v>317</v>
      </c>
      <c r="EJ3" s="49">
        <v>0.89800000000000002</v>
      </c>
      <c r="EK3" s="50">
        <v>6.62</v>
      </c>
      <c r="EL3" s="49">
        <v>0.78500000000000003</v>
      </c>
      <c r="EM3" s="49">
        <v>0.78500000000000003</v>
      </c>
      <c r="EN3" s="50">
        <v>6.96</v>
      </c>
      <c r="EP3" s="56">
        <v>0</v>
      </c>
      <c r="EQ3" s="56">
        <v>0</v>
      </c>
      <c r="ER3" s="56">
        <v>0</v>
      </c>
      <c r="ES3" s="56">
        <v>6.9832402234636879</v>
      </c>
      <c r="ET3" s="56">
        <v>32.821229050279335</v>
      </c>
      <c r="EU3" s="56">
        <v>0.69832402234636881</v>
      </c>
      <c r="EV3" s="56">
        <v>3.1923383878691145</v>
      </c>
      <c r="EW3" s="56">
        <v>0</v>
      </c>
      <c r="EX3" s="56">
        <v>461.59217877094977</v>
      </c>
      <c r="EY3" s="56">
        <v>9.9760574620909828E-2</v>
      </c>
      <c r="EZ3" s="56"/>
      <c r="FA3" s="46">
        <v>1</v>
      </c>
      <c r="FC3" s="46">
        <v>1</v>
      </c>
      <c r="FE3" s="47">
        <v>1</v>
      </c>
      <c r="FF3" s="47">
        <v>3</v>
      </c>
      <c r="FG3" s="47">
        <v>170</v>
      </c>
      <c r="FH3" s="47">
        <v>170</v>
      </c>
      <c r="FI3" s="47">
        <v>482</v>
      </c>
      <c r="FJ3" s="46">
        <v>85.5</v>
      </c>
      <c r="FK3" s="46">
        <v>86</v>
      </c>
      <c r="FL3" s="46">
        <v>86</v>
      </c>
      <c r="FM3" s="47">
        <f t="shared" si="13"/>
        <v>15</v>
      </c>
      <c r="FO3" s="49">
        <v>0.2878</v>
      </c>
      <c r="FP3" s="50">
        <v>7.44</v>
      </c>
      <c r="FQ3" s="49">
        <v>0.26100000000000001</v>
      </c>
      <c r="FR3" s="49">
        <v>0.26100000000000001</v>
      </c>
      <c r="FS3" s="50">
        <v>7.63</v>
      </c>
      <c r="FU3" s="46">
        <v>524</v>
      </c>
      <c r="FV3" s="46"/>
      <c r="FW3" s="47">
        <v>1</v>
      </c>
      <c r="FY3" s="47">
        <v>1</v>
      </c>
      <c r="FZ3" s="47">
        <v>3</v>
      </c>
      <c r="GA3" s="47">
        <v>42</v>
      </c>
      <c r="GB3" s="53" t="s">
        <v>622</v>
      </c>
      <c r="GC3" s="47">
        <v>1</v>
      </c>
      <c r="GD3" s="47">
        <v>3</v>
      </c>
      <c r="GE3" s="47">
        <v>206</v>
      </c>
      <c r="GF3" s="47">
        <v>55</v>
      </c>
      <c r="GH3" s="47">
        <v>55</v>
      </c>
      <c r="GI3" s="47">
        <f>GE3-GH3</f>
        <v>151</v>
      </c>
      <c r="GJ3" s="47">
        <f>GI3-FH3</f>
        <v>-19</v>
      </c>
      <c r="GK3" s="46" t="s">
        <v>587</v>
      </c>
      <c r="GM3" s="46">
        <v>88.5</v>
      </c>
      <c r="GN3" s="46">
        <v>89</v>
      </c>
      <c r="GO3" s="46">
        <v>89</v>
      </c>
      <c r="GP3" s="46">
        <f t="shared" si="14"/>
        <v>3</v>
      </c>
      <c r="GS3" s="46">
        <v>92</v>
      </c>
      <c r="GT3" s="46">
        <v>92</v>
      </c>
      <c r="GU3" s="46">
        <v>92</v>
      </c>
      <c r="GV3" s="46">
        <f t="shared" si="15"/>
        <v>3</v>
      </c>
      <c r="GW3" s="57">
        <v>1.1916344165802002</v>
      </c>
      <c r="GX3" s="57">
        <v>48.068519592285156</v>
      </c>
      <c r="GY3" s="46">
        <f t="shared" si="16"/>
        <v>11.916344165802002</v>
      </c>
      <c r="GZ3" s="46"/>
      <c r="HA3" s="46">
        <v>11.916344165802002</v>
      </c>
      <c r="HB3" s="46">
        <f t="shared" si="17"/>
        <v>480.68519592285156</v>
      </c>
      <c r="HC3" s="46"/>
      <c r="HD3" s="57">
        <v>0.86790114641189575</v>
      </c>
      <c r="HE3" s="57">
        <v>47.779823303222656</v>
      </c>
      <c r="HF3" s="57">
        <v>8.6790114641189575</v>
      </c>
      <c r="HG3" s="57"/>
      <c r="HH3" s="46">
        <f t="shared" si="18"/>
        <v>8.6790114641189575</v>
      </c>
      <c r="HI3" s="46">
        <f t="shared" si="19"/>
        <v>-9.3551307916641235</v>
      </c>
      <c r="HJ3" s="46">
        <f t="shared" si="20"/>
        <v>477.79823303222656</v>
      </c>
      <c r="HL3" s="50">
        <v>66.037735849056602</v>
      </c>
      <c r="HM3" s="50">
        <f t="shared" si="21"/>
        <v>-14.403904529492294</v>
      </c>
      <c r="HN3" s="50">
        <v>1305.0314465408806</v>
      </c>
      <c r="HO3" s="50">
        <v>4.716981132075472</v>
      </c>
      <c r="HP3" s="50">
        <f t="shared" si="22"/>
        <v>-4.7467412654008685</v>
      </c>
      <c r="HQ3" s="50">
        <v>44.025157232704409</v>
      </c>
      <c r="HR3" s="50">
        <v>5240.566037735849</v>
      </c>
      <c r="HS3" s="50">
        <f t="shared" si="23"/>
        <v>-2259.433962264151</v>
      </c>
      <c r="HT3" s="50">
        <v>638.3647798742137</v>
      </c>
      <c r="HU3" s="50">
        <v>58.176100628930818</v>
      </c>
      <c r="HV3" s="50">
        <v>0</v>
      </c>
      <c r="HW3" s="50">
        <v>954.40251572327043</v>
      </c>
      <c r="HX3" s="50">
        <f t="shared" si="24"/>
        <v>9.0936594582860906</v>
      </c>
      <c r="HY3" s="50">
        <f t="shared" si="25"/>
        <v>-465.15584389818059</v>
      </c>
      <c r="HZ3" s="50">
        <v>946.54088050314465</v>
      </c>
      <c r="IA3" s="50">
        <v>45.597484276729553</v>
      </c>
      <c r="IB3" s="56">
        <v>0</v>
      </c>
      <c r="IC3" s="56">
        <v>0.22892025944296068</v>
      </c>
      <c r="ID3" s="56">
        <v>0</v>
      </c>
      <c r="IE3" s="56">
        <v>30.141167493323159</v>
      </c>
      <c r="IF3" s="56">
        <v>35.005723006486072</v>
      </c>
      <c r="IG3" s="56">
        <v>0</v>
      </c>
      <c r="IH3" s="56">
        <v>7.3445249904616556</v>
      </c>
      <c r="II3" s="56">
        <v>0.95383441434566962</v>
      </c>
      <c r="IJ3" s="56">
        <v>47.691720717283481</v>
      </c>
      <c r="IK3" s="56">
        <v>0</v>
      </c>
      <c r="IL3" s="46">
        <v>0.62220883369445801</v>
      </c>
      <c r="IM3" s="57">
        <v>50.289264678955078</v>
      </c>
      <c r="IN3" s="46">
        <v>6.2220883369445801</v>
      </c>
      <c r="IP3" s="46">
        <f t="shared" si="26"/>
        <v>6.2220883369445801</v>
      </c>
      <c r="IQ3" s="46">
        <f t="shared" si="27"/>
        <v>502.89264678955078</v>
      </c>
      <c r="IS3" s="46">
        <v>384.7</v>
      </c>
      <c r="IT3" s="49">
        <f t="shared" si="28"/>
        <v>0.38469999999999999</v>
      </c>
      <c r="IU3" s="49">
        <v>0.38500000000000001</v>
      </c>
      <c r="IV3" s="46">
        <v>7.47</v>
      </c>
      <c r="IW3" s="50">
        <v>0</v>
      </c>
      <c r="IX3" s="50">
        <v>0.1296628765210453</v>
      </c>
      <c r="IY3" s="50">
        <v>0</v>
      </c>
      <c r="IZ3" s="50">
        <v>22.541392379812486</v>
      </c>
      <c r="JA3" s="50">
        <v>23.139836425294234</v>
      </c>
      <c r="JB3" s="50">
        <v>0</v>
      </c>
      <c r="JC3" s="50">
        <v>6.1839218033113905</v>
      </c>
      <c r="JD3" s="50">
        <v>0</v>
      </c>
      <c r="JE3" s="50">
        <v>107.8196688609615</v>
      </c>
      <c r="JF3" s="50">
        <v>9.9740674246957914E-2</v>
      </c>
      <c r="JG3" s="47">
        <v>1</v>
      </c>
      <c r="JI3" s="47">
        <v>1</v>
      </c>
      <c r="JJ3" s="46" t="s">
        <v>724</v>
      </c>
      <c r="JK3" s="46">
        <v>3</v>
      </c>
      <c r="JM3" s="46">
        <v>1</v>
      </c>
      <c r="JN3" s="46">
        <v>70</v>
      </c>
      <c r="JO3" s="46">
        <v>70</v>
      </c>
      <c r="JQ3" s="46">
        <v>5</v>
      </c>
      <c r="JR3" s="46" t="s">
        <v>1034</v>
      </c>
      <c r="JT3" s="57">
        <v>0.60951131582260132</v>
      </c>
      <c r="JU3" s="57">
        <v>50.098117828369141</v>
      </c>
      <c r="JV3" s="57">
        <v>6.0951131582260132</v>
      </c>
      <c r="JW3" s="46">
        <f t="shared" si="29"/>
        <v>6.0951131582260132</v>
      </c>
      <c r="JX3" s="46">
        <f t="shared" si="29"/>
        <v>500.98117828369141</v>
      </c>
      <c r="JY3" s="46" t="s">
        <v>716</v>
      </c>
      <c r="JZ3" s="52">
        <v>189.9</v>
      </c>
      <c r="KA3" s="49">
        <f t="shared" si="30"/>
        <v>0.18990000000000001</v>
      </c>
      <c r="KB3" s="49">
        <v>0.19</v>
      </c>
      <c r="KC3" s="52">
        <v>231.6</v>
      </c>
      <c r="KD3" s="49">
        <f t="shared" si="31"/>
        <v>0.2316</v>
      </c>
      <c r="KE3" s="49">
        <v>0.23200000000000001</v>
      </c>
      <c r="KF3" s="52">
        <v>366.6</v>
      </c>
      <c r="KG3" s="49">
        <f t="shared" si="32"/>
        <v>0.36660000000000004</v>
      </c>
      <c r="KH3" s="49">
        <v>0.36699999999999999</v>
      </c>
      <c r="KI3" s="50">
        <v>5.49</v>
      </c>
      <c r="KJ3" s="50">
        <v>4.3499999999999996</v>
      </c>
      <c r="KK3" s="50">
        <v>4.4400000000000004</v>
      </c>
      <c r="KL3" s="49"/>
      <c r="KN3" s="46">
        <v>1</v>
      </c>
      <c r="KO3" s="46">
        <v>1</v>
      </c>
      <c r="KP3" s="47">
        <v>1</v>
      </c>
      <c r="KQ3" s="46">
        <v>1</v>
      </c>
      <c r="KR3" s="46" t="s">
        <v>1220</v>
      </c>
      <c r="KS3" s="46" t="s">
        <v>1222</v>
      </c>
      <c r="KT3" s="50">
        <v>93.220338983050851</v>
      </c>
      <c r="KU3" s="50">
        <v>2905.5690072639227</v>
      </c>
      <c r="KV3" s="50">
        <v>7.2639225181598066</v>
      </c>
      <c r="KW3" s="50">
        <v>81.113801452784514</v>
      </c>
      <c r="KX3" s="50">
        <v>8199.7578692493953</v>
      </c>
      <c r="KY3" s="50">
        <v>1092.0096852300242</v>
      </c>
      <c r="KZ3" s="50">
        <v>163.43825665859566</v>
      </c>
      <c r="LA3" s="50">
        <v>21.791767554479421</v>
      </c>
      <c r="LB3" s="50">
        <v>1031.4769975786926</v>
      </c>
      <c r="LC3" s="50">
        <f t="shared" si="33"/>
        <v>11.552699860272831</v>
      </c>
      <c r="LD3" s="50">
        <v>2315.9806295399517</v>
      </c>
      <c r="LE3" s="50">
        <v>142.85714285714286</v>
      </c>
      <c r="LF3" s="50">
        <v>104.65116279069768</v>
      </c>
      <c r="LG3" s="50">
        <v>1511.6279069767443</v>
      </c>
      <c r="LH3" s="50">
        <v>2.9069767441860468</v>
      </c>
      <c r="LI3" s="50">
        <v>98.83720930232559</v>
      </c>
      <c r="LJ3" s="50">
        <v>5220.9302325581402</v>
      </c>
      <c r="LK3" s="50">
        <v>630.81395348837214</v>
      </c>
      <c r="LL3" s="50">
        <v>52.325581395348841</v>
      </c>
      <c r="LM3" s="50">
        <v>40.697674418604663</v>
      </c>
      <c r="LN3" s="50">
        <v>1020.3488372093024</v>
      </c>
      <c r="LO3" s="50">
        <f t="shared" si="34"/>
        <v>6.0980011051536627</v>
      </c>
      <c r="LP3" s="50">
        <v>848.83720930232562</v>
      </c>
      <c r="LQ3" s="50">
        <v>93.023255813953497</v>
      </c>
      <c r="LR3" s="50">
        <v>81.081081081081081</v>
      </c>
      <c r="LS3" s="50">
        <v>1648.6486486486485</v>
      </c>
      <c r="LT3" s="50">
        <v>6.756756756756757</v>
      </c>
      <c r="LU3" s="50">
        <v>67.567567567567565</v>
      </c>
      <c r="LV3" s="50">
        <v>4488.7387387387389</v>
      </c>
      <c r="LW3" s="50">
        <v>720.72072072072069</v>
      </c>
      <c r="LX3" s="50">
        <v>67.567567567567565</v>
      </c>
      <c r="LY3" s="50">
        <v>78.828828828828833</v>
      </c>
      <c r="LZ3" s="50">
        <v>1112.6126126126126</v>
      </c>
      <c r="MA3" s="50">
        <f t="shared" si="35"/>
        <v>5.4781988709561737</v>
      </c>
      <c r="MB3" s="50">
        <v>894.14414414414409</v>
      </c>
      <c r="MC3" s="50">
        <v>36.036036036036037</v>
      </c>
      <c r="MD3" s="50">
        <v>10.651005375273741</v>
      </c>
      <c r="ME3" s="50">
        <v>31.156679275333467</v>
      </c>
      <c r="MF3" s="50">
        <v>0.49771053155484773</v>
      </c>
      <c r="MG3" s="50">
        <v>17.320326498108702</v>
      </c>
      <c r="MH3" s="50">
        <v>18.415289667529365</v>
      </c>
      <c r="MI3" s="50">
        <v>1.5926737009755128</v>
      </c>
      <c r="MJ3" s="50">
        <v>5.6739000597252636</v>
      </c>
      <c r="MK3" s="50">
        <v>0.69679474417678688</v>
      </c>
      <c r="ML3" s="50">
        <v>103.12562213816445</v>
      </c>
      <c r="MM3" s="50">
        <v>10.949631694206651</v>
      </c>
      <c r="MN3" s="50">
        <v>42.138739813158423</v>
      </c>
      <c r="MO3" s="50">
        <v>40.548598688133573</v>
      </c>
      <c r="MP3" s="50">
        <v>1.1926058437686344</v>
      </c>
      <c r="MQ3" s="50">
        <v>10.733452593917711</v>
      </c>
      <c r="MR3" s="50">
        <v>9.6402305704631299</v>
      </c>
      <c r="MS3" s="50">
        <v>2.3852116875372689</v>
      </c>
      <c r="MT3" s="50">
        <v>4.5716557344464324</v>
      </c>
      <c r="MU3" s="50">
        <v>0.79507056251242303</v>
      </c>
      <c r="MV3" s="50">
        <v>140.32995428344267</v>
      </c>
      <c r="MW3" s="50">
        <v>12.721129000198768</v>
      </c>
      <c r="MX3" s="50">
        <v>16.749256689791874</v>
      </c>
      <c r="MY3" s="50">
        <v>27.452923686818632</v>
      </c>
      <c r="MZ3" s="50">
        <v>0</v>
      </c>
      <c r="NA3" s="50">
        <v>7.13577799801784</v>
      </c>
      <c r="NB3" s="50">
        <v>12.983151635282457</v>
      </c>
      <c r="NC3" s="50">
        <v>3.7661050545094152</v>
      </c>
      <c r="ND3" s="50">
        <v>4.4598612487611495</v>
      </c>
      <c r="NE3" s="50">
        <v>0.59464816650148666</v>
      </c>
      <c r="NF3" s="50">
        <v>231.11992071357781</v>
      </c>
      <c r="NG3" s="50">
        <v>13.082259663032707</v>
      </c>
      <c r="NI3" s="56">
        <v>3.4676502841192307</v>
      </c>
      <c r="NJ3" s="56">
        <v>27.291907088027116</v>
      </c>
      <c r="NL3" s="56">
        <v>5.4969235334850133</v>
      </c>
      <c r="NM3" s="56">
        <v>5.9730700366010492</v>
      </c>
      <c r="NN3" s="56"/>
      <c r="NO3" s="56">
        <v>4.0748728560031902</v>
      </c>
      <c r="NP3" s="56">
        <v>0</v>
      </c>
      <c r="NQ3" s="56">
        <v>2.9856789137380195</v>
      </c>
      <c r="NR3" s="56">
        <v>0</v>
      </c>
      <c r="NS3" s="56">
        <v>2.2110461753266182</v>
      </c>
      <c r="NT3" s="56">
        <v>0</v>
      </c>
      <c r="NU3" s="56">
        <v>2.4169031876048561</v>
      </c>
      <c r="NV3" s="56">
        <v>0</v>
      </c>
      <c r="NW3" s="51"/>
      <c r="NX3" s="58">
        <v>1935</v>
      </c>
      <c r="NY3" s="51">
        <v>1935</v>
      </c>
      <c r="NZ3" s="51">
        <v>699.33333333333337</v>
      </c>
      <c r="OA3" s="54">
        <f t="shared" si="36"/>
        <v>699</v>
      </c>
      <c r="OB3" s="58">
        <v>646.33333333333337</v>
      </c>
      <c r="OC3" s="58">
        <f t="shared" si="36"/>
        <v>646</v>
      </c>
      <c r="OD3" s="51">
        <v>781</v>
      </c>
      <c r="OE3" s="58">
        <f t="shared" si="36"/>
        <v>781</v>
      </c>
      <c r="OF3" s="51">
        <v>915.25</v>
      </c>
      <c r="OG3" s="58">
        <f t="shared" ref="OG3" si="41">ROUND(OF3,0)</f>
        <v>915</v>
      </c>
      <c r="OH3" s="58">
        <v>14355.333333333334</v>
      </c>
      <c r="OI3" s="51">
        <v>14355</v>
      </c>
      <c r="OJ3" s="58">
        <v>32303</v>
      </c>
      <c r="OK3" s="54">
        <f t="shared" si="37"/>
        <v>32303</v>
      </c>
      <c r="OL3" s="58">
        <v>14415</v>
      </c>
      <c r="OM3" s="58">
        <f t="shared" ref="OM3" si="42">ROUND(OL3,0)</f>
        <v>14415</v>
      </c>
      <c r="ON3" s="51">
        <v>14417</v>
      </c>
      <c r="OO3" s="58">
        <f t="shared" ref="OO3" si="43">ROUND(ON3,0)</f>
        <v>14417</v>
      </c>
      <c r="OP3" s="51">
        <v>14222</v>
      </c>
      <c r="OQ3" s="58">
        <f t="shared" ref="OQ3" si="44">ROUND(OP3,0)</f>
        <v>14222</v>
      </c>
      <c r="OR3" s="51">
        <v>1</v>
      </c>
      <c r="OS3" s="51"/>
    </row>
    <row r="4" spans="1:409" ht="21" customHeight="1" x14ac:dyDescent="0.35">
      <c r="A4" s="46" t="s">
        <v>4</v>
      </c>
      <c r="B4" s="46" t="s">
        <v>4</v>
      </c>
      <c r="C4" s="46" t="b">
        <f t="shared" si="0"/>
        <v>1</v>
      </c>
      <c r="D4" s="46">
        <v>1</v>
      </c>
      <c r="E4" s="51">
        <v>1</v>
      </c>
      <c r="F4" s="46" t="b">
        <f t="shared" si="1"/>
        <v>1</v>
      </c>
      <c r="G4" s="46">
        <v>3</v>
      </c>
      <c r="H4" s="51">
        <v>3</v>
      </c>
      <c r="I4" s="46" t="b">
        <f t="shared" si="2"/>
        <v>1</v>
      </c>
      <c r="J4" s="46">
        <v>7</v>
      </c>
      <c r="K4" s="46">
        <v>4744424</v>
      </c>
      <c r="L4" s="46">
        <v>468590.9</v>
      </c>
      <c r="M4" s="46">
        <v>1051.009</v>
      </c>
      <c r="N4" s="46">
        <v>6.9493361657084103</v>
      </c>
      <c r="O4" s="46">
        <v>154.010486890051</v>
      </c>
      <c r="P4" s="46">
        <v>2</v>
      </c>
      <c r="Q4" s="46">
        <v>1</v>
      </c>
      <c r="R4" s="46">
        <v>1051.2114096698001</v>
      </c>
      <c r="S4" s="46">
        <v>7.1723848538910504</v>
      </c>
      <c r="T4" s="46">
        <v>198.02673591684501</v>
      </c>
      <c r="U4" s="46">
        <v>4</v>
      </c>
      <c r="V4" s="46">
        <v>0</v>
      </c>
      <c r="W4" s="46" t="s">
        <v>137</v>
      </c>
      <c r="X4" s="46">
        <v>42.851748069999999</v>
      </c>
      <c r="Y4" s="46">
        <v>-123.3844256</v>
      </c>
      <c r="Z4" s="46">
        <v>1051.009</v>
      </c>
      <c r="AA4" s="46" t="s">
        <v>130</v>
      </c>
      <c r="AB4" s="46">
        <v>1</v>
      </c>
      <c r="AC4" s="55">
        <v>1</v>
      </c>
      <c r="AD4" s="46">
        <v>3</v>
      </c>
      <c r="AE4" s="46">
        <v>1</v>
      </c>
      <c r="AF4" s="46">
        <v>35</v>
      </c>
      <c r="AG4" s="46" t="s">
        <v>319</v>
      </c>
      <c r="AH4" s="55">
        <v>1</v>
      </c>
      <c r="AI4" s="46">
        <v>3</v>
      </c>
      <c r="AJ4" s="46">
        <v>1</v>
      </c>
      <c r="AK4" s="47">
        <v>110</v>
      </c>
      <c r="AM4" s="46">
        <v>1</v>
      </c>
      <c r="AN4" s="46">
        <v>25</v>
      </c>
      <c r="AO4" s="46">
        <v>114</v>
      </c>
      <c r="AQ4" s="46">
        <v>1</v>
      </c>
      <c r="AR4" s="46">
        <v>0</v>
      </c>
      <c r="AS4" s="55" t="s">
        <v>374</v>
      </c>
      <c r="AT4" s="46">
        <v>1</v>
      </c>
      <c r="AU4" s="46">
        <v>0</v>
      </c>
      <c r="AV4" s="46">
        <v>260</v>
      </c>
      <c r="AW4" s="46" t="s">
        <v>1611</v>
      </c>
      <c r="AX4" s="46">
        <v>1</v>
      </c>
      <c r="AY4" s="46">
        <v>0</v>
      </c>
      <c r="AZ4" s="46">
        <v>0</v>
      </c>
      <c r="BA4" s="46">
        <v>345</v>
      </c>
      <c r="BB4" s="46">
        <v>345</v>
      </c>
      <c r="BC4" s="46">
        <v>100</v>
      </c>
      <c r="BD4" s="46">
        <f t="shared" si="3"/>
        <v>459</v>
      </c>
      <c r="BE4" s="50">
        <v>3.11</v>
      </c>
      <c r="BF4" s="46">
        <v>703.2</v>
      </c>
      <c r="BG4" s="46">
        <f t="shared" si="4"/>
        <v>0.70320000000000005</v>
      </c>
      <c r="BH4" s="49">
        <v>0.70299999999999996</v>
      </c>
      <c r="BI4" s="50">
        <v>7.81</v>
      </c>
      <c r="BJ4" s="52">
        <v>756</v>
      </c>
      <c r="BK4" s="46">
        <f t="shared" si="5"/>
        <v>0.75600000000000001</v>
      </c>
      <c r="BL4" s="46">
        <v>0.75600000000000001</v>
      </c>
      <c r="BM4" s="46">
        <v>7.96</v>
      </c>
      <c r="BN4" s="46">
        <v>786.1</v>
      </c>
      <c r="BO4" s="46">
        <f t="shared" si="6"/>
        <v>0.78610000000000002</v>
      </c>
      <c r="BP4" s="46">
        <f t="shared" si="7"/>
        <v>0.78600000000000003</v>
      </c>
      <c r="BQ4" s="46">
        <v>6.61</v>
      </c>
      <c r="BR4" s="50">
        <f t="shared" si="8"/>
        <v>-1.1999999999999993</v>
      </c>
      <c r="BS4" s="52">
        <v>461.4</v>
      </c>
      <c r="BT4" s="53" t="s">
        <v>261</v>
      </c>
      <c r="BU4" s="46">
        <v>0.46100000000000002</v>
      </c>
      <c r="BV4" s="49">
        <f t="shared" si="9"/>
        <v>-0.29499999999999998</v>
      </c>
      <c r="BW4" s="46">
        <v>1.4445193409919739</v>
      </c>
      <c r="BX4" s="46">
        <v>48.316614151000977</v>
      </c>
      <c r="BY4" s="46">
        <f t="shared" si="10"/>
        <v>14.445193409919739</v>
      </c>
      <c r="CA4" s="46">
        <v>14.445193409919739</v>
      </c>
      <c r="CB4" s="46">
        <f t="shared" si="11"/>
        <v>483.16614151000977</v>
      </c>
      <c r="CC4" s="46">
        <v>22.796352583586625</v>
      </c>
      <c r="CD4" s="46">
        <v>4126.3828455574167</v>
      </c>
      <c r="CE4" s="46">
        <v>7.9067305419522791</v>
      </c>
      <c r="CF4" s="46">
        <v>110.99551563535157</v>
      </c>
      <c r="CG4" s="46">
        <v>10568.563838110107</v>
      </c>
      <c r="CH4" s="46">
        <v>965.97026403486279</v>
      </c>
      <c r="CI4" s="46">
        <v>34.057201450177608</v>
      </c>
      <c r="CJ4" s="46">
        <v>50.021306558091993</v>
      </c>
      <c r="CK4" s="46">
        <v>1676.1736084986533</v>
      </c>
      <c r="CL4" s="46">
        <f t="shared" si="12"/>
        <v>8.6179577918890402</v>
      </c>
      <c r="CM4" s="46">
        <v>3918.7762378610878</v>
      </c>
      <c r="CN4" s="46">
        <v>116.77325494295502</v>
      </c>
      <c r="CO4" s="50">
        <v>6.041362650364821</v>
      </c>
      <c r="CP4" s="46">
        <v>0</v>
      </c>
      <c r="CQ4" s="50">
        <v>154.93655828707375</v>
      </c>
      <c r="CR4" s="50">
        <v>95.162569389373516</v>
      </c>
      <c r="CS4" s="50">
        <v>10.606661379857258</v>
      </c>
      <c r="CT4" s="50">
        <v>2.478191911181602</v>
      </c>
      <c r="CU4" s="50">
        <v>46.887390959555916</v>
      </c>
      <c r="CV4" s="50">
        <v>8.326724821570183</v>
      </c>
      <c r="CW4" s="50">
        <v>4.956383822363204</v>
      </c>
      <c r="CX4" s="50">
        <v>2.8747026169706582</v>
      </c>
      <c r="CY4" s="50">
        <v>442.90245836637592</v>
      </c>
      <c r="CZ4" s="50">
        <v>65.919904837430622</v>
      </c>
      <c r="DA4" s="56">
        <v>6.0511347800119468</v>
      </c>
      <c r="DB4" s="56">
        <v>0</v>
      </c>
      <c r="DC4" s="50">
        <v>0</v>
      </c>
      <c r="DD4" s="50">
        <v>0</v>
      </c>
      <c r="DE4" s="50">
        <v>0</v>
      </c>
      <c r="DF4" s="50">
        <v>31.45956607495069</v>
      </c>
      <c r="DG4" s="50">
        <v>33.431952662721891</v>
      </c>
      <c r="DH4" s="50">
        <v>0</v>
      </c>
      <c r="DI4" s="50">
        <v>4.2406311637080867</v>
      </c>
      <c r="DJ4" s="50">
        <v>0</v>
      </c>
      <c r="DK4" s="50">
        <v>65.088757396449694</v>
      </c>
      <c r="DL4" s="50">
        <v>0.8875739644970414</v>
      </c>
      <c r="DM4" s="50">
        <v>0</v>
      </c>
      <c r="DN4" s="50">
        <v>4.2237666405638219</v>
      </c>
      <c r="DO4" s="50">
        <v>2.427412881754111</v>
      </c>
      <c r="DP4" s="46" t="s">
        <v>125</v>
      </c>
      <c r="DQ4" s="46">
        <v>1</v>
      </c>
      <c r="DR4" s="46">
        <v>3</v>
      </c>
      <c r="DT4" s="46">
        <v>1</v>
      </c>
      <c r="DU4" s="46">
        <v>1</v>
      </c>
      <c r="DW4" s="46">
        <v>1</v>
      </c>
      <c r="DY4" s="46">
        <v>1</v>
      </c>
      <c r="DZ4" s="46">
        <v>1070</v>
      </c>
      <c r="EA4" s="46">
        <v>107</v>
      </c>
      <c r="EB4" s="46">
        <v>107</v>
      </c>
      <c r="EC4" s="46">
        <v>107</v>
      </c>
      <c r="ED4" s="46">
        <v>390</v>
      </c>
      <c r="EE4" s="46" t="s">
        <v>497</v>
      </c>
      <c r="EF4" s="46">
        <v>1</v>
      </c>
      <c r="EG4" s="46">
        <v>420</v>
      </c>
      <c r="EH4" s="46">
        <v>420</v>
      </c>
      <c r="EI4" s="46" t="s">
        <v>494</v>
      </c>
      <c r="EJ4" s="49">
        <v>0.55600000000000005</v>
      </c>
      <c r="EK4" s="50">
        <v>7.15</v>
      </c>
      <c r="EL4" s="49">
        <v>0.48199999999999998</v>
      </c>
      <c r="EM4" s="49">
        <v>0.48199999999999998</v>
      </c>
      <c r="EN4" s="50">
        <v>7.48</v>
      </c>
      <c r="EP4" s="56">
        <v>0</v>
      </c>
      <c r="EQ4" s="56">
        <v>1.0826380611839492</v>
      </c>
      <c r="ER4" s="56">
        <v>0</v>
      </c>
      <c r="ES4" s="56">
        <v>48.867699642431468</v>
      </c>
      <c r="ET4" s="56">
        <v>93.861740166865303</v>
      </c>
      <c r="EU4" s="56">
        <v>1.0925705204608662</v>
      </c>
      <c r="EV4" s="56">
        <v>4.171632896305125</v>
      </c>
      <c r="EW4" s="56">
        <v>2.2844656336909019</v>
      </c>
      <c r="EX4" s="56">
        <v>218.81207787048075</v>
      </c>
      <c r="EY4" s="56">
        <v>0.1986491855383393</v>
      </c>
      <c r="EZ4" s="56"/>
      <c r="FA4" s="46">
        <v>1</v>
      </c>
      <c r="FB4" s="46" t="s">
        <v>1594</v>
      </c>
      <c r="FC4" s="46">
        <v>1</v>
      </c>
      <c r="FE4" s="47">
        <v>1</v>
      </c>
      <c r="FF4" s="47">
        <v>0</v>
      </c>
      <c r="FG4" s="47">
        <v>140</v>
      </c>
      <c r="FH4" s="47">
        <v>140</v>
      </c>
      <c r="FI4" s="47">
        <v>525</v>
      </c>
      <c r="FJ4" s="46">
        <v>121.5</v>
      </c>
      <c r="FK4" s="46">
        <v>122</v>
      </c>
      <c r="FL4" s="46">
        <v>122</v>
      </c>
      <c r="FM4" s="47">
        <f t="shared" si="13"/>
        <v>15</v>
      </c>
      <c r="FO4" s="49">
        <v>0.245</v>
      </c>
      <c r="FP4" s="50">
        <v>7.68</v>
      </c>
      <c r="FQ4" s="49">
        <v>0.21490000000000001</v>
      </c>
      <c r="FR4" s="49">
        <v>0.215</v>
      </c>
      <c r="FS4" s="50">
        <v>7.77</v>
      </c>
      <c r="FU4" s="46">
        <v>525</v>
      </c>
      <c r="FV4" s="46"/>
      <c r="FW4" s="47">
        <v>1</v>
      </c>
      <c r="FY4" s="47">
        <v>1</v>
      </c>
      <c r="FZ4" s="47">
        <v>3</v>
      </c>
      <c r="GA4" s="47">
        <v>20</v>
      </c>
      <c r="GB4" s="53" t="s">
        <v>623</v>
      </c>
      <c r="GC4" s="47">
        <v>1</v>
      </c>
      <c r="GD4" s="47">
        <v>10</v>
      </c>
      <c r="GE4" s="47">
        <v>177</v>
      </c>
      <c r="GK4" s="46" t="s">
        <v>588</v>
      </c>
      <c r="GL4" s="46" t="s">
        <v>609</v>
      </c>
      <c r="GM4" s="46">
        <v>119</v>
      </c>
      <c r="GN4" s="46">
        <v>119</v>
      </c>
      <c r="GO4" s="46">
        <v>119</v>
      </c>
      <c r="GP4" s="46">
        <f t="shared" si="14"/>
        <v>-3</v>
      </c>
      <c r="GQ4" s="46" t="s">
        <v>678</v>
      </c>
      <c r="GR4" s="46" t="s">
        <v>661</v>
      </c>
      <c r="GS4" s="46">
        <v>117.5</v>
      </c>
      <c r="GT4" s="46">
        <v>118</v>
      </c>
      <c r="GU4" s="46">
        <v>118</v>
      </c>
      <c r="GV4" s="46">
        <f t="shared" si="15"/>
        <v>-1</v>
      </c>
      <c r="GW4" s="57">
        <v>1.3704249858856201</v>
      </c>
      <c r="GX4" s="57">
        <v>48.068771362304688</v>
      </c>
      <c r="GY4" s="46">
        <f t="shared" si="16"/>
        <v>13.704249858856201</v>
      </c>
      <c r="GZ4" s="46"/>
      <c r="HA4" s="46">
        <v>13.704249858856201</v>
      </c>
      <c r="HB4" s="46">
        <f t="shared" si="17"/>
        <v>480.68771362304688</v>
      </c>
      <c r="HC4" s="46"/>
      <c r="HD4" s="57">
        <v>0.81063014268875122</v>
      </c>
      <c r="HE4" s="57">
        <v>48.11285400390625</v>
      </c>
      <c r="HF4" s="57">
        <v>8.1063014268875122</v>
      </c>
      <c r="HG4" s="57"/>
      <c r="HH4" s="46">
        <f t="shared" si="18"/>
        <v>8.1063014268875122</v>
      </c>
      <c r="HI4" s="46">
        <f t="shared" si="19"/>
        <v>-6.3388919830322266</v>
      </c>
      <c r="HJ4" s="46">
        <f t="shared" si="20"/>
        <v>481.1285400390625</v>
      </c>
      <c r="HL4" s="50">
        <v>35.11705685618729</v>
      </c>
      <c r="HM4" s="50">
        <f t="shared" si="21"/>
        <v>12.320704272600665</v>
      </c>
      <c r="HN4" s="50">
        <v>2066.8896321070233</v>
      </c>
      <c r="HO4" s="50">
        <v>3.3444816053511706</v>
      </c>
      <c r="HP4" s="50">
        <f t="shared" si="22"/>
        <v>-4.5622489366011081</v>
      </c>
      <c r="HQ4" s="50">
        <v>45.150501672240807</v>
      </c>
      <c r="HR4" s="50">
        <v>5657.1906354515049</v>
      </c>
      <c r="HS4" s="50">
        <f t="shared" si="23"/>
        <v>-4911.3732026586022</v>
      </c>
      <c r="HT4" s="50">
        <v>866.22073578595325</v>
      </c>
      <c r="HU4" s="50">
        <v>55.183946488294318</v>
      </c>
      <c r="HV4" s="50">
        <v>0</v>
      </c>
      <c r="HW4" s="50">
        <v>1202.341137123746</v>
      </c>
      <c r="HX4" s="50">
        <f t="shared" si="24"/>
        <v>6.7420977097061634</v>
      </c>
      <c r="HY4" s="50">
        <f t="shared" si="25"/>
        <v>-473.8324713749073</v>
      </c>
      <c r="HZ4" s="50">
        <v>1295.9866220735787</v>
      </c>
      <c r="IA4" s="50">
        <v>70.23411371237458</v>
      </c>
      <c r="IB4" s="56">
        <v>0</v>
      </c>
      <c r="IC4" s="56">
        <v>6.723011909335383E-2</v>
      </c>
      <c r="ID4" s="56">
        <v>0</v>
      </c>
      <c r="IE4" s="56">
        <v>27.084133691893967</v>
      </c>
      <c r="IF4" s="56">
        <v>41.29850172877449</v>
      </c>
      <c r="IG4" s="56">
        <v>0</v>
      </c>
      <c r="IH4" s="56">
        <v>5.2823665001920865</v>
      </c>
      <c r="II4" s="56">
        <v>0.4802151363810987</v>
      </c>
      <c r="IJ4" s="56">
        <v>43.219362274298881</v>
      </c>
      <c r="IK4" s="56">
        <v>0</v>
      </c>
      <c r="IL4" s="46">
        <v>0.72063565254211426</v>
      </c>
      <c r="IM4" s="57">
        <v>50.690177917480469</v>
      </c>
      <c r="IN4" s="46">
        <v>7.2063565254211426</v>
      </c>
      <c r="IP4" s="46">
        <f t="shared" si="26"/>
        <v>7.2063565254211426</v>
      </c>
      <c r="IQ4" s="46">
        <f t="shared" si="27"/>
        <v>506.90177917480469</v>
      </c>
      <c r="IS4" s="46">
        <v>654.9</v>
      </c>
      <c r="IT4" s="49">
        <f t="shared" si="28"/>
        <v>0.65489999999999993</v>
      </c>
      <c r="IU4" s="49">
        <v>0.65500000000000003</v>
      </c>
      <c r="IV4" s="46">
        <v>6.58</v>
      </c>
      <c r="IW4" s="50">
        <v>0</v>
      </c>
      <c r="IX4" s="50">
        <v>9.9522292993630579E-2</v>
      </c>
      <c r="IY4" s="50">
        <v>0</v>
      </c>
      <c r="IZ4" s="50">
        <v>14.132165605095542</v>
      </c>
      <c r="JA4" s="50">
        <v>49.860668789808919</v>
      </c>
      <c r="JB4" s="50">
        <v>1.5923566878980893</v>
      </c>
      <c r="JC4" s="50">
        <v>3.3837579617834397</v>
      </c>
      <c r="JD4" s="50">
        <v>0</v>
      </c>
      <c r="JE4" s="50">
        <v>319.76512738853506</v>
      </c>
      <c r="JF4" s="50">
        <v>0.29856687898089174</v>
      </c>
      <c r="JG4" s="47">
        <v>1</v>
      </c>
      <c r="JI4" s="47">
        <v>1</v>
      </c>
      <c r="JJ4" s="46" t="s">
        <v>724</v>
      </c>
      <c r="JK4" s="46">
        <v>5</v>
      </c>
      <c r="JL4" s="46" t="s">
        <v>1134</v>
      </c>
      <c r="JM4" s="46">
        <v>1</v>
      </c>
      <c r="JN4" s="46">
        <v>60</v>
      </c>
      <c r="JO4" s="46">
        <v>60</v>
      </c>
      <c r="JQ4" s="46">
        <v>10</v>
      </c>
      <c r="JR4" s="46" t="s">
        <v>1035</v>
      </c>
      <c r="JS4" s="46" t="s">
        <v>1036</v>
      </c>
      <c r="JT4" s="57">
        <v>0.69754010438919067</v>
      </c>
      <c r="JU4" s="57">
        <v>50.331813812255859</v>
      </c>
      <c r="JV4" s="57">
        <v>6.9754010438919067</v>
      </c>
      <c r="JW4" s="46">
        <f t="shared" si="29"/>
        <v>6.9754010438919067</v>
      </c>
      <c r="JX4" s="46">
        <f t="shared" si="29"/>
        <v>503.31813812255859</v>
      </c>
      <c r="JY4" s="46" t="s">
        <v>716</v>
      </c>
      <c r="JZ4" s="52">
        <v>380.3</v>
      </c>
      <c r="KA4" s="49">
        <f t="shared" si="30"/>
        <v>0.38030000000000003</v>
      </c>
      <c r="KB4" s="49">
        <v>0.38</v>
      </c>
      <c r="KC4" s="52">
        <v>663.6</v>
      </c>
      <c r="KD4" s="49">
        <f t="shared" si="31"/>
        <v>0.66359999999999997</v>
      </c>
      <c r="KE4" s="49">
        <v>0.66400000000000003</v>
      </c>
      <c r="KF4" s="52">
        <v>763.7</v>
      </c>
      <c r="KG4" s="49">
        <f t="shared" si="32"/>
        <v>0.76370000000000005</v>
      </c>
      <c r="KH4" s="49">
        <v>0.76400000000000001</v>
      </c>
      <c r="KI4" s="50">
        <v>7.11</v>
      </c>
      <c r="KJ4" s="50">
        <v>6.27</v>
      </c>
      <c r="KK4" s="50">
        <v>5.9</v>
      </c>
      <c r="KL4" s="49"/>
      <c r="KN4" s="46">
        <v>1</v>
      </c>
      <c r="KO4" s="46">
        <v>1</v>
      </c>
      <c r="KP4" s="47">
        <v>1</v>
      </c>
      <c r="KQ4" s="46">
        <v>1</v>
      </c>
      <c r="KR4" s="46" t="s">
        <v>1220</v>
      </c>
      <c r="KS4" s="46" t="s">
        <v>1222</v>
      </c>
      <c r="KT4" s="50">
        <v>73.825503355704697</v>
      </c>
      <c r="KU4" s="50">
        <v>5006.7114093959735</v>
      </c>
      <c r="KV4" s="50">
        <v>6.7114093959731544</v>
      </c>
      <c r="KW4" s="50">
        <v>85.570469798657726</v>
      </c>
      <c r="KX4" s="50">
        <v>10946.308724832214</v>
      </c>
      <c r="KY4" s="50">
        <v>1568.7919463087248</v>
      </c>
      <c r="KZ4" s="50">
        <v>78.859060402684563</v>
      </c>
      <c r="LA4" s="50">
        <v>20.134228187919465</v>
      </c>
      <c r="LB4" s="50">
        <v>1875.8389261744967</v>
      </c>
      <c r="LC4" s="50">
        <f t="shared" si="33"/>
        <v>7.3056645043634125</v>
      </c>
      <c r="LD4" s="50">
        <v>3062.080536912752</v>
      </c>
      <c r="LE4" s="50">
        <v>119.1275167785235</v>
      </c>
      <c r="LF4" s="50">
        <v>81.395348837209298</v>
      </c>
      <c r="LG4" s="50">
        <v>2786.046511627907</v>
      </c>
      <c r="LH4" s="50">
        <v>2.3255813953488373</v>
      </c>
      <c r="LI4" s="50">
        <v>106.97674418604652</v>
      </c>
      <c r="LJ4" s="50">
        <v>6930.2325581395353</v>
      </c>
      <c r="LK4" s="50">
        <v>958.1395348837209</v>
      </c>
      <c r="LL4" s="50">
        <v>111.62790697674419</v>
      </c>
      <c r="LM4" s="50">
        <v>55.813953488372093</v>
      </c>
      <c r="LN4" s="50">
        <v>1460.4651162790699</v>
      </c>
      <c r="LO4" s="50">
        <f t="shared" si="34"/>
        <v>4.9342887037119283</v>
      </c>
      <c r="LP4" s="50">
        <v>1337.2093023255813</v>
      </c>
      <c r="LQ4" s="50">
        <v>123.25581395348837</v>
      </c>
      <c r="LR4" s="50">
        <v>66.147859922178981</v>
      </c>
      <c r="LS4" s="50">
        <v>2054.4747081712062</v>
      </c>
      <c r="LT4" s="50">
        <v>3.8910505836575875</v>
      </c>
      <c r="LU4" s="50">
        <v>58.365758754863812</v>
      </c>
      <c r="LV4" s="50">
        <v>7865.758754863813</v>
      </c>
      <c r="LW4" s="50">
        <v>959.14396887159535</v>
      </c>
      <c r="LX4" s="50">
        <v>132.29571984435796</v>
      </c>
      <c r="LY4" s="50">
        <v>58.36575875486384</v>
      </c>
      <c r="LZ4" s="50">
        <v>1435.7976653696496</v>
      </c>
      <c r="MA4" s="50">
        <f t="shared" si="35"/>
        <v>4.8582061471008675</v>
      </c>
      <c r="MB4" s="50">
        <v>1073.9299610894941</v>
      </c>
      <c r="MC4" s="50">
        <v>64.202334630350194</v>
      </c>
      <c r="MD4" s="50">
        <v>0</v>
      </c>
      <c r="ME4" s="50">
        <v>0.19845207382417149</v>
      </c>
      <c r="MF4" s="50">
        <v>0</v>
      </c>
      <c r="MG4" s="50">
        <v>54.276642190910898</v>
      </c>
      <c r="MH4" s="50">
        <v>52.292121452669186</v>
      </c>
      <c r="MI4" s="50">
        <v>1.9845207382417147</v>
      </c>
      <c r="MJ4" s="50">
        <v>5.6558841039888863</v>
      </c>
      <c r="MK4" s="50">
        <v>0</v>
      </c>
      <c r="ML4" s="50">
        <v>90.097241516173852</v>
      </c>
      <c r="MM4" s="50">
        <v>0.19845207382417149</v>
      </c>
      <c r="MN4" s="50">
        <v>0</v>
      </c>
      <c r="MO4" s="50">
        <v>9.9720781810929388E-2</v>
      </c>
      <c r="MP4" s="50">
        <v>0</v>
      </c>
      <c r="MQ4" s="50">
        <v>27.921818907060231</v>
      </c>
      <c r="MR4" s="50">
        <v>60.929397686477856</v>
      </c>
      <c r="MS4" s="50">
        <v>7.4790586358197046</v>
      </c>
      <c r="MT4" s="50">
        <v>7.4790586358197046</v>
      </c>
      <c r="MU4" s="50">
        <v>0</v>
      </c>
      <c r="MV4" s="50">
        <v>349.92022337455131</v>
      </c>
      <c r="MW4" s="50">
        <v>2.9916234543278817</v>
      </c>
      <c r="MX4" s="50">
        <v>0</v>
      </c>
      <c r="MY4" s="50">
        <v>0</v>
      </c>
      <c r="MZ4" s="50">
        <v>0</v>
      </c>
      <c r="NA4" s="50">
        <v>2.8867210830181165</v>
      </c>
      <c r="NB4" s="50">
        <v>27.473621341827595</v>
      </c>
      <c r="NC4" s="50">
        <v>3.3844316145729647</v>
      </c>
      <c r="ND4" s="50">
        <v>5.1761895281704167</v>
      </c>
      <c r="NE4" s="50">
        <v>0</v>
      </c>
      <c r="NF4" s="50">
        <v>551.66235317539326</v>
      </c>
      <c r="NG4" s="50">
        <v>0.89587895679872587</v>
      </c>
      <c r="NI4" s="56">
        <v>7.9402516661693037</v>
      </c>
      <c r="NJ4" s="56">
        <v>1.5340465532676819</v>
      </c>
      <c r="NL4" s="56">
        <v>5.0178374112075774</v>
      </c>
      <c r="NM4" s="56">
        <v>2.1346650552486182</v>
      </c>
      <c r="NN4" s="56"/>
      <c r="NO4" s="56">
        <v>4.411014579588576</v>
      </c>
      <c r="NP4" s="56">
        <v>2.2043159576592766</v>
      </c>
      <c r="NQ4" s="56">
        <v>3.8959872738118904</v>
      </c>
      <c r="NR4" s="56">
        <v>0</v>
      </c>
      <c r="NS4" s="56">
        <v>3.6627441629408848</v>
      </c>
      <c r="NT4" s="56">
        <v>0</v>
      </c>
      <c r="NU4" s="56">
        <v>3.9867584555522302</v>
      </c>
      <c r="NV4" s="56">
        <v>3.6921081512521194</v>
      </c>
      <c r="NW4" s="51"/>
      <c r="NX4" s="58">
        <v>2277.3333333333335</v>
      </c>
      <c r="NY4" s="51">
        <v>2277</v>
      </c>
      <c r="NZ4" s="51">
        <v>1834</v>
      </c>
      <c r="OA4" s="54">
        <f t="shared" si="36"/>
        <v>1834</v>
      </c>
      <c r="OB4" s="58">
        <v>788.66666666666663</v>
      </c>
      <c r="OC4" s="58">
        <f t="shared" si="36"/>
        <v>789</v>
      </c>
      <c r="OD4" s="58">
        <v>779</v>
      </c>
      <c r="OE4" s="58">
        <f t="shared" si="36"/>
        <v>779</v>
      </c>
      <c r="OF4" s="51">
        <v>668.5</v>
      </c>
      <c r="OG4" s="58">
        <f t="shared" ref="OG4" si="45">ROUND(OF4,0)</f>
        <v>669</v>
      </c>
      <c r="OH4" s="58">
        <v>19822.333333333332</v>
      </c>
      <c r="OI4" s="51">
        <v>19822</v>
      </c>
      <c r="OJ4" s="58">
        <v>66861.333333333328</v>
      </c>
      <c r="OK4" s="54">
        <f t="shared" si="37"/>
        <v>66861</v>
      </c>
      <c r="OL4" s="58">
        <v>67187.333333333328</v>
      </c>
      <c r="OM4" s="58">
        <f t="shared" ref="OM4" si="46">ROUND(OL4,0)</f>
        <v>67187</v>
      </c>
      <c r="ON4" s="58">
        <v>26978.333333333332</v>
      </c>
      <c r="OO4" s="58">
        <f t="shared" ref="OO4" si="47">ROUND(ON4,0)</f>
        <v>26978</v>
      </c>
      <c r="OP4" s="51">
        <v>21679.75</v>
      </c>
      <c r="OQ4" s="58">
        <f t="shared" ref="OQ4" si="48">ROUND(OP4,0)</f>
        <v>21680</v>
      </c>
      <c r="OR4" s="51">
        <v>1</v>
      </c>
      <c r="OS4" s="51"/>
    </row>
    <row r="5" spans="1:409" ht="21" customHeight="1" x14ac:dyDescent="0.35">
      <c r="A5" s="46" t="s">
        <v>5</v>
      </c>
      <c r="B5" s="46" t="s">
        <v>5</v>
      </c>
      <c r="C5" s="46" t="b">
        <f t="shared" si="0"/>
        <v>1</v>
      </c>
      <c r="D5" s="46">
        <v>1</v>
      </c>
      <c r="E5" s="51">
        <v>1</v>
      </c>
      <c r="F5" s="46" t="b">
        <f t="shared" si="1"/>
        <v>1</v>
      </c>
      <c r="G5" s="46">
        <v>4</v>
      </c>
      <c r="H5" s="51">
        <v>4</v>
      </c>
      <c r="I5" s="46" t="b">
        <f t="shared" si="2"/>
        <v>1</v>
      </c>
      <c r="J5" s="46">
        <v>8</v>
      </c>
      <c r="K5" s="46">
        <v>4744421</v>
      </c>
      <c r="L5" s="46">
        <v>468591.9</v>
      </c>
      <c r="M5" s="46">
        <v>1050.806</v>
      </c>
      <c r="N5" s="46">
        <v>7.1563687747903302</v>
      </c>
      <c r="O5" s="46">
        <v>158.681868621528</v>
      </c>
      <c r="P5" s="46">
        <v>4</v>
      </c>
      <c r="Q5" s="46">
        <v>6</v>
      </c>
      <c r="R5" s="46">
        <v>1051.2114096698001</v>
      </c>
      <c r="S5" s="46">
        <v>7.1723848538910504</v>
      </c>
      <c r="T5" s="46">
        <v>198.02673591684501</v>
      </c>
      <c r="U5" s="46">
        <v>4</v>
      </c>
      <c r="V5" s="46">
        <v>1</v>
      </c>
      <c r="W5" s="46" t="s">
        <v>138</v>
      </c>
      <c r="X5" s="46">
        <v>42.851723190000001</v>
      </c>
      <c r="Y5" s="46">
        <v>-123.38441229999999</v>
      </c>
      <c r="Z5" s="46">
        <v>1050.806</v>
      </c>
      <c r="AA5" s="46" t="s">
        <v>129</v>
      </c>
      <c r="AB5" s="46">
        <v>1</v>
      </c>
      <c r="AC5" s="55">
        <v>1</v>
      </c>
      <c r="AD5" s="46">
        <v>5</v>
      </c>
      <c r="AE5" s="46">
        <v>1</v>
      </c>
      <c r="AF5" s="46">
        <v>18</v>
      </c>
      <c r="AG5" s="46" t="s">
        <v>319</v>
      </c>
      <c r="AH5" s="55">
        <v>1</v>
      </c>
      <c r="AI5" s="46">
        <v>3</v>
      </c>
      <c r="AJ5" s="46">
        <v>1</v>
      </c>
      <c r="AK5" s="47">
        <v>80</v>
      </c>
      <c r="AM5" s="46">
        <v>1</v>
      </c>
      <c r="AN5" s="46">
        <v>10</v>
      </c>
      <c r="AO5" s="46">
        <v>95</v>
      </c>
      <c r="AQ5" s="46">
        <v>1</v>
      </c>
      <c r="AR5" s="46">
        <v>3</v>
      </c>
      <c r="AS5" s="55" t="s">
        <v>375</v>
      </c>
      <c r="AT5" s="46">
        <v>1</v>
      </c>
      <c r="AU5" s="46">
        <v>3</v>
      </c>
      <c r="AV5" s="46">
        <v>190</v>
      </c>
      <c r="AW5" s="46" t="s">
        <v>1610</v>
      </c>
      <c r="AX5" s="46">
        <v>1</v>
      </c>
      <c r="AY5" s="46">
        <v>0</v>
      </c>
      <c r="AZ5" s="46">
        <v>0</v>
      </c>
      <c r="BA5" s="46">
        <v>323</v>
      </c>
      <c r="BB5" s="46">
        <v>323</v>
      </c>
      <c r="BC5" s="46">
        <v>140</v>
      </c>
      <c r="BD5" s="46">
        <f t="shared" si="3"/>
        <v>418</v>
      </c>
      <c r="BE5" s="50">
        <v>3.54</v>
      </c>
      <c r="BF5" s="46">
        <v>376.1</v>
      </c>
      <c r="BG5" s="46">
        <f t="shared" si="4"/>
        <v>0.37610000000000005</v>
      </c>
      <c r="BH5" s="49">
        <v>0.376</v>
      </c>
      <c r="BI5" s="50">
        <v>7.76</v>
      </c>
      <c r="BJ5" s="52">
        <v>389.5</v>
      </c>
      <c r="BK5" s="46">
        <f t="shared" si="5"/>
        <v>0.38950000000000001</v>
      </c>
      <c r="BL5" s="46">
        <v>0.39</v>
      </c>
      <c r="BM5" s="46">
        <v>7.92</v>
      </c>
      <c r="BN5" s="46">
        <v>385.2</v>
      </c>
      <c r="BO5" s="46">
        <f t="shared" si="6"/>
        <v>0.38519999999999999</v>
      </c>
      <c r="BP5" s="46">
        <f t="shared" si="7"/>
        <v>0.38500000000000001</v>
      </c>
      <c r="BQ5" s="46">
        <v>6.95</v>
      </c>
      <c r="BR5" s="50">
        <f t="shared" si="8"/>
        <v>-0.80999999999999961</v>
      </c>
      <c r="BS5" s="52">
        <v>297.7</v>
      </c>
      <c r="BT5" s="53" t="s">
        <v>261</v>
      </c>
      <c r="BU5" s="46">
        <v>0.29799999999999999</v>
      </c>
      <c r="BV5" s="49">
        <f t="shared" si="9"/>
        <v>-9.2000000000000026E-2</v>
      </c>
      <c r="BW5" s="46">
        <v>1.760967493057251</v>
      </c>
      <c r="BX5" s="46">
        <v>49.875740051269531</v>
      </c>
      <c r="BY5" s="46">
        <f t="shared" si="10"/>
        <v>17.60967493057251</v>
      </c>
      <c r="CA5" s="46">
        <v>17.60967493057251</v>
      </c>
      <c r="CB5" s="46">
        <f t="shared" si="11"/>
        <v>498.75740051269531</v>
      </c>
      <c r="CC5" s="46">
        <v>82.428522159216499</v>
      </c>
      <c r="CD5" s="46">
        <v>3408.6727678551169</v>
      </c>
      <c r="CE5" s="46">
        <v>6.9755034063924395</v>
      </c>
      <c r="CF5" s="46">
        <v>98.505080253944612</v>
      </c>
      <c r="CG5" s="46">
        <v>8488.6345808636524</v>
      </c>
      <c r="CH5" s="46">
        <v>636.7160581145007</v>
      </c>
      <c r="CI5" s="46">
        <v>71.212855930571692</v>
      </c>
      <c r="CJ5" s="46">
        <v>40.813744983115519</v>
      </c>
      <c r="CK5" s="46">
        <v>1974.2198100407054</v>
      </c>
      <c r="CL5" s="46">
        <f t="shared" si="12"/>
        <v>8.9198147242831212</v>
      </c>
      <c r="CM5" s="46">
        <v>3200.1057832498454</v>
      </c>
      <c r="CN5" s="46">
        <v>70.447884367417146</v>
      </c>
      <c r="CO5" s="50">
        <v>4.4660169988276675</v>
      </c>
      <c r="CP5" s="46">
        <v>0</v>
      </c>
      <c r="CQ5" s="50">
        <v>130.09651368918654</v>
      </c>
      <c r="CR5" s="50">
        <v>78.392751624975375</v>
      </c>
      <c r="CS5" s="50">
        <v>2.9545006893834942</v>
      </c>
      <c r="CT5" s="50">
        <v>7.189285010833169</v>
      </c>
      <c r="CU5" s="50">
        <v>21.469371676186729</v>
      </c>
      <c r="CV5" s="50">
        <v>4.3332676777624579</v>
      </c>
      <c r="CW5" s="50">
        <v>7.4847350797715189</v>
      </c>
      <c r="CX5" s="50">
        <v>2.2651171951940121</v>
      </c>
      <c r="CY5" s="50">
        <v>202.18633051014379</v>
      </c>
      <c r="CZ5" s="50">
        <v>35.749458341540283</v>
      </c>
      <c r="DA5" s="56">
        <v>7.098975855927173</v>
      </c>
      <c r="DB5" s="56">
        <v>0.6238551355630314</v>
      </c>
      <c r="DC5" s="50">
        <v>0</v>
      </c>
      <c r="DD5" s="50">
        <v>0</v>
      </c>
      <c r="DE5" s="50">
        <v>0</v>
      </c>
      <c r="DF5" s="50">
        <v>31.044776119402982</v>
      </c>
      <c r="DG5" s="50">
        <v>19.701492537313431</v>
      </c>
      <c r="DH5" s="50">
        <v>0</v>
      </c>
      <c r="DI5" s="50">
        <v>3.7810945273631837</v>
      </c>
      <c r="DJ5" s="50">
        <v>0</v>
      </c>
      <c r="DK5" s="50">
        <v>36.616915422885569</v>
      </c>
      <c r="DL5" s="50">
        <v>0</v>
      </c>
      <c r="DM5" s="50">
        <v>0</v>
      </c>
      <c r="DN5" s="50">
        <v>6.1482920027885672</v>
      </c>
      <c r="DO5" s="50">
        <v>1.9968628622647138</v>
      </c>
      <c r="DP5" s="46" t="s">
        <v>125</v>
      </c>
      <c r="DQ5" s="46">
        <v>1</v>
      </c>
      <c r="DR5" s="46">
        <v>3</v>
      </c>
      <c r="DT5" s="46">
        <v>1</v>
      </c>
      <c r="DU5" s="46">
        <v>1</v>
      </c>
      <c r="DW5" s="46">
        <v>1</v>
      </c>
      <c r="DY5" s="46">
        <v>1</v>
      </c>
      <c r="DZ5" s="46">
        <v>1215</v>
      </c>
      <c r="EA5" s="46">
        <v>121.5</v>
      </c>
      <c r="EB5" s="46">
        <v>122</v>
      </c>
      <c r="EC5" s="46">
        <v>122</v>
      </c>
      <c r="ED5" s="46">
        <v>625</v>
      </c>
      <c r="EE5" s="46" t="s">
        <v>498</v>
      </c>
      <c r="EF5" s="46">
        <v>1</v>
      </c>
      <c r="EG5" s="46">
        <v>662</v>
      </c>
      <c r="EH5" s="46">
        <v>662</v>
      </c>
      <c r="EJ5" s="49">
        <v>0.22900000000000001</v>
      </c>
      <c r="EK5" s="50">
        <v>7.61</v>
      </c>
      <c r="EL5" s="49">
        <v>0.28860000000000002</v>
      </c>
      <c r="EM5" s="49">
        <v>0.28899999999999998</v>
      </c>
      <c r="EN5" s="50">
        <v>7.62</v>
      </c>
      <c r="EO5" s="49" t="s">
        <v>656</v>
      </c>
      <c r="EP5" s="56">
        <v>0</v>
      </c>
      <c r="EQ5" s="56">
        <v>0</v>
      </c>
      <c r="ER5" s="56">
        <v>0</v>
      </c>
      <c r="ES5" s="56">
        <v>24.031777557100298</v>
      </c>
      <c r="ET5" s="56">
        <v>18.470705064548163</v>
      </c>
      <c r="EU5" s="56">
        <v>0</v>
      </c>
      <c r="EV5" s="56">
        <v>5.06454816285998</v>
      </c>
      <c r="EW5" s="56">
        <v>0</v>
      </c>
      <c r="EX5" s="56">
        <v>53.227408142999003</v>
      </c>
      <c r="EY5" s="56">
        <v>9.9304865938430978E-2</v>
      </c>
      <c r="EZ5" s="56"/>
      <c r="FA5" s="46">
        <v>1</v>
      </c>
      <c r="FB5" s="46" t="s">
        <v>1595</v>
      </c>
      <c r="FC5" s="46">
        <v>1</v>
      </c>
      <c r="FD5" s="46" t="s">
        <v>499</v>
      </c>
      <c r="FE5" s="47">
        <v>1</v>
      </c>
      <c r="FF5" s="47">
        <v>3</v>
      </c>
      <c r="FG5" s="47">
        <v>290</v>
      </c>
      <c r="FH5" s="47">
        <v>290</v>
      </c>
      <c r="FI5" s="47">
        <v>953</v>
      </c>
      <c r="FJ5" s="46">
        <v>152</v>
      </c>
      <c r="FK5" s="46">
        <v>152</v>
      </c>
      <c r="FL5" s="46">
        <v>152</v>
      </c>
      <c r="FM5" s="47">
        <f t="shared" si="13"/>
        <v>30</v>
      </c>
      <c r="FO5" s="49">
        <v>0.46060000000000001</v>
      </c>
      <c r="FP5" s="50">
        <v>7.39</v>
      </c>
      <c r="FQ5" s="49">
        <v>0.39489999999999997</v>
      </c>
      <c r="FR5" s="49">
        <v>0.39500000000000002</v>
      </c>
      <c r="FS5" s="50">
        <v>7.52</v>
      </c>
      <c r="FU5" s="46">
        <v>551</v>
      </c>
      <c r="FV5" s="46"/>
      <c r="FW5" s="47">
        <v>1</v>
      </c>
      <c r="FX5" s="49" t="s">
        <v>500</v>
      </c>
      <c r="FY5" s="47">
        <v>1</v>
      </c>
      <c r="FZ5" s="47">
        <v>3</v>
      </c>
      <c r="GA5" s="47">
        <v>53</v>
      </c>
      <c r="GB5" s="53" t="s">
        <v>624</v>
      </c>
      <c r="GC5" s="47">
        <v>1</v>
      </c>
      <c r="GD5" s="47">
        <v>3</v>
      </c>
      <c r="GE5" s="47">
        <v>353</v>
      </c>
      <c r="GF5" s="47">
        <v>78</v>
      </c>
      <c r="GH5" s="47">
        <v>78</v>
      </c>
      <c r="GI5" s="47">
        <f t="shared" ref="GI5:GI12" si="49">GE5-GH5</f>
        <v>275</v>
      </c>
      <c r="GJ5" s="47">
        <f t="shared" ref="GJ5:GJ12" si="50">GI5-FH5</f>
        <v>-15</v>
      </c>
      <c r="GK5" s="46" t="s">
        <v>589</v>
      </c>
      <c r="GM5" s="46">
        <v>159.5</v>
      </c>
      <c r="GN5" s="46">
        <v>160</v>
      </c>
      <c r="GO5" s="46">
        <v>160</v>
      </c>
      <c r="GP5" s="46">
        <f t="shared" si="14"/>
        <v>8</v>
      </c>
      <c r="GS5" s="46">
        <v>160</v>
      </c>
      <c r="GT5" s="46">
        <v>160</v>
      </c>
      <c r="GU5" s="46">
        <v>160</v>
      </c>
      <c r="GV5" s="46">
        <f t="shared" si="15"/>
        <v>0</v>
      </c>
      <c r="GW5" s="57">
        <v>1.5614193677902222</v>
      </c>
      <c r="GX5" s="57">
        <v>48.892349243164063</v>
      </c>
      <c r="GY5" s="46">
        <f t="shared" si="16"/>
        <v>15.614193677902222</v>
      </c>
      <c r="GZ5" s="46"/>
      <c r="HA5" s="46">
        <v>15.614193677902222</v>
      </c>
      <c r="HB5" s="46">
        <f t="shared" si="17"/>
        <v>488.92349243164063</v>
      </c>
      <c r="HC5" s="46"/>
      <c r="HD5" s="57">
        <v>1.0776866674423218</v>
      </c>
      <c r="HE5" s="57">
        <v>47.347537994384766</v>
      </c>
      <c r="HF5" s="57">
        <v>10.776866674423218</v>
      </c>
      <c r="HG5" s="57"/>
      <c r="HH5" s="46">
        <f t="shared" si="18"/>
        <v>10.776866674423218</v>
      </c>
      <c r="HI5" s="46">
        <f t="shared" si="19"/>
        <v>-6.832808256149292</v>
      </c>
      <c r="HJ5" s="46">
        <f t="shared" si="20"/>
        <v>473.47537994384766</v>
      </c>
      <c r="HL5" s="50">
        <v>33.333333333333336</v>
      </c>
      <c r="HM5" s="50">
        <f t="shared" si="21"/>
        <v>-49.095188825883163</v>
      </c>
      <c r="HN5" s="50">
        <v>3207.8431372549021</v>
      </c>
      <c r="HO5" s="50">
        <v>1.9607843137254901</v>
      </c>
      <c r="HP5" s="50">
        <f t="shared" si="22"/>
        <v>-5.0147190926669492</v>
      </c>
      <c r="HQ5" s="50">
        <v>39.215686274509807</v>
      </c>
      <c r="HR5" s="50">
        <v>4568.6274509803925</v>
      </c>
      <c r="HS5" s="50">
        <f t="shared" si="23"/>
        <v>-3920.0071298832599</v>
      </c>
      <c r="HT5" s="50">
        <v>992.1568627450979</v>
      </c>
      <c r="HU5" s="50">
        <v>49.019607843137251</v>
      </c>
      <c r="HV5" s="50">
        <v>0</v>
      </c>
      <c r="HW5" s="50">
        <v>1211.7647058823529</v>
      </c>
      <c r="HX5" s="50">
        <f t="shared" si="24"/>
        <v>8.8935307507376073</v>
      </c>
      <c r="HY5" s="50">
        <f t="shared" si="25"/>
        <v>-762.45510415835247</v>
      </c>
      <c r="HZ5" s="50">
        <v>1347.0588235294117</v>
      </c>
      <c r="IA5" s="50">
        <v>90.196078431372541</v>
      </c>
      <c r="IB5" s="56">
        <v>0</v>
      </c>
      <c r="IC5" s="56">
        <v>0.43169608595548736</v>
      </c>
      <c r="ID5" s="56">
        <v>0</v>
      </c>
      <c r="IE5" s="56">
        <v>46.143514965464313</v>
      </c>
      <c r="IF5" s="56">
        <v>76.841903300076751</v>
      </c>
      <c r="IG5" s="56">
        <v>0</v>
      </c>
      <c r="IH5" s="56">
        <v>5.6600153491941674</v>
      </c>
      <c r="II5" s="56">
        <v>2.590176515732924</v>
      </c>
      <c r="IJ5" s="56">
        <v>66.097467382962392</v>
      </c>
      <c r="IK5" s="56">
        <v>0</v>
      </c>
      <c r="IL5" s="46">
        <v>0.73387032747268677</v>
      </c>
      <c r="IM5" s="57">
        <v>49.838459014892578</v>
      </c>
      <c r="IN5" s="46">
        <v>7.3387032747268677</v>
      </c>
      <c r="IP5" s="46">
        <f t="shared" si="26"/>
        <v>7.3387032747268677</v>
      </c>
      <c r="IQ5" s="46">
        <f t="shared" si="27"/>
        <v>498.38459014892578</v>
      </c>
      <c r="IS5" s="46">
        <v>236.1</v>
      </c>
      <c r="IT5" s="49">
        <f t="shared" si="28"/>
        <v>0.2361</v>
      </c>
      <c r="IU5" s="49">
        <v>0.23599999999999999</v>
      </c>
      <c r="IV5" s="46">
        <v>7.48</v>
      </c>
      <c r="IW5" s="50">
        <v>0</v>
      </c>
      <c r="IX5" s="50">
        <v>0.23923444976076555</v>
      </c>
      <c r="IY5" s="50">
        <v>0</v>
      </c>
      <c r="IZ5" s="50">
        <v>39.473684210526315</v>
      </c>
      <c r="JA5" s="50">
        <v>53.229665071770334</v>
      </c>
      <c r="JB5" s="50">
        <v>0</v>
      </c>
      <c r="JC5" s="50">
        <v>5.0837320574162677</v>
      </c>
      <c r="JD5" s="50">
        <v>0</v>
      </c>
      <c r="JE5" s="50">
        <v>26.016746411483254</v>
      </c>
      <c r="JF5" s="50">
        <v>9.9681020733652315E-2</v>
      </c>
      <c r="JG5" s="47">
        <v>1</v>
      </c>
      <c r="JI5" s="47">
        <v>1</v>
      </c>
      <c r="JJ5" s="46" t="s">
        <v>724</v>
      </c>
      <c r="JK5" s="46">
        <v>3</v>
      </c>
      <c r="JL5" s="46" t="s">
        <v>1135</v>
      </c>
      <c r="JM5" s="46">
        <v>1</v>
      </c>
      <c r="JN5" s="46">
        <v>67</v>
      </c>
      <c r="JO5" s="46">
        <v>67</v>
      </c>
      <c r="JP5" s="46">
        <v>33</v>
      </c>
      <c r="JQ5" s="46">
        <v>3</v>
      </c>
      <c r="JR5" s="46" t="s">
        <v>1037</v>
      </c>
      <c r="JT5" s="57">
        <v>0.67789644002914429</v>
      </c>
      <c r="JU5" s="57">
        <v>50.186988830566406</v>
      </c>
      <c r="JV5" s="57">
        <v>6.7789644002914429</v>
      </c>
      <c r="JW5" s="46">
        <f t="shared" si="29"/>
        <v>6.7789644002914429</v>
      </c>
      <c r="JX5" s="46">
        <f t="shared" si="29"/>
        <v>501.86988830566406</v>
      </c>
      <c r="JY5" s="46" t="s">
        <v>723</v>
      </c>
      <c r="JZ5" s="52">
        <v>278.39999999999998</v>
      </c>
      <c r="KA5" s="49">
        <f t="shared" si="30"/>
        <v>0.27839999999999998</v>
      </c>
      <c r="KB5" s="49">
        <v>0.27800000000000002</v>
      </c>
      <c r="KC5" s="52">
        <v>768.6</v>
      </c>
      <c r="KD5" s="49">
        <f t="shared" si="31"/>
        <v>0.76860000000000006</v>
      </c>
      <c r="KE5" s="49">
        <v>0.76900000000000002</v>
      </c>
      <c r="KF5" s="52">
        <v>456.1</v>
      </c>
      <c r="KG5" s="49">
        <f t="shared" si="32"/>
        <v>0.45610000000000001</v>
      </c>
      <c r="KH5" s="49">
        <v>0.45600000000000002</v>
      </c>
      <c r="KI5" s="50">
        <v>7.21</v>
      </c>
      <c r="KJ5" s="50">
        <v>6.81</v>
      </c>
      <c r="KK5" s="50">
        <v>5.33</v>
      </c>
      <c r="KL5" s="49"/>
      <c r="KN5" s="46">
        <v>1</v>
      </c>
      <c r="KO5" s="46">
        <v>1</v>
      </c>
      <c r="KP5" s="47">
        <v>1</v>
      </c>
      <c r="KQ5" s="46">
        <v>1</v>
      </c>
      <c r="KR5" s="46" t="s">
        <v>1220</v>
      </c>
      <c r="KS5" s="46" t="s">
        <v>1223</v>
      </c>
      <c r="KT5" s="50">
        <v>60.572687224669608</v>
      </c>
      <c r="KU5" s="50">
        <v>4359.0308370044049</v>
      </c>
      <c r="KV5" s="50">
        <v>6.607929515418502</v>
      </c>
      <c r="KW5" s="50">
        <v>82.59911894273128</v>
      </c>
      <c r="KX5" s="50">
        <v>10201.541850220265</v>
      </c>
      <c r="KY5" s="50">
        <v>1132.1585903083701</v>
      </c>
      <c r="KZ5" s="50">
        <v>56.167400881057269</v>
      </c>
      <c r="LA5" s="50">
        <v>18.722466960352421</v>
      </c>
      <c r="LB5" s="50">
        <v>1299.5594713656387</v>
      </c>
      <c r="LC5" s="50">
        <f t="shared" si="33"/>
        <v>12.014989711470523</v>
      </c>
      <c r="LD5" s="50">
        <v>2572.6872246696034</v>
      </c>
      <c r="LE5" s="50">
        <v>105.72687224669603</v>
      </c>
      <c r="LF5" s="50">
        <v>78.181818181818173</v>
      </c>
      <c r="LG5" s="50">
        <v>3678.181818181818</v>
      </c>
      <c r="LH5" s="50">
        <v>1.8181818181818181</v>
      </c>
      <c r="LI5" s="50">
        <v>100</v>
      </c>
      <c r="LJ5" s="50">
        <v>7118.181818181818</v>
      </c>
      <c r="LK5" s="50">
        <v>1370.9090909090908</v>
      </c>
      <c r="LL5" s="50">
        <v>78.181818181818173</v>
      </c>
      <c r="LM5" s="50">
        <v>16.363636363636363</v>
      </c>
      <c r="LN5" s="50">
        <v>1621.8181818181818</v>
      </c>
      <c r="LO5" s="50">
        <f t="shared" si="34"/>
        <v>4.524985203026656</v>
      </c>
      <c r="LP5" s="50">
        <v>1570.9090909090908</v>
      </c>
      <c r="LQ5" s="50">
        <v>76.36363636363636</v>
      </c>
      <c r="LR5" s="50">
        <v>62.841530054644807</v>
      </c>
      <c r="LS5" s="50">
        <v>2628.4153005464477</v>
      </c>
      <c r="LT5" s="50">
        <v>5.4644808743169397</v>
      </c>
      <c r="LU5" s="50">
        <v>54.644808743169399</v>
      </c>
      <c r="LV5" s="50">
        <v>6049.1803278688521</v>
      </c>
      <c r="LW5" s="50">
        <v>994.53551912568309</v>
      </c>
      <c r="LX5" s="50">
        <v>73.770491803278688</v>
      </c>
      <c r="LY5" s="50">
        <v>101.09289617486338</v>
      </c>
      <c r="LZ5" s="50">
        <v>1379.7814207650274</v>
      </c>
      <c r="MA5" s="50">
        <f t="shared" si="35"/>
        <v>4.9130712287260749</v>
      </c>
      <c r="MB5" s="50">
        <v>1098.3606557377047</v>
      </c>
      <c r="MC5" s="50">
        <v>51.912568306010932</v>
      </c>
      <c r="MD5" s="50">
        <v>0</v>
      </c>
      <c r="ME5" s="50">
        <v>0.29916234543278819</v>
      </c>
      <c r="MF5" s="50">
        <v>0</v>
      </c>
      <c r="MG5" s="50">
        <v>40.187475069804549</v>
      </c>
      <c r="MH5" s="50">
        <v>43.777423214997995</v>
      </c>
      <c r="MI5" s="50">
        <v>0.59832469086557638</v>
      </c>
      <c r="MJ5" s="50">
        <v>7.4790586358197046</v>
      </c>
      <c r="MK5" s="50">
        <v>1.3960909453530117</v>
      </c>
      <c r="ML5" s="50">
        <v>48.264858396489828</v>
      </c>
      <c r="MM5" s="50">
        <v>9.9720781810929388E-2</v>
      </c>
      <c r="MN5" s="50">
        <v>0</v>
      </c>
      <c r="MO5" s="50">
        <v>9.9364069952305248E-2</v>
      </c>
      <c r="MP5" s="50">
        <v>0</v>
      </c>
      <c r="MQ5" s="50">
        <v>16.891891891891891</v>
      </c>
      <c r="MR5" s="50">
        <v>51.172496025437205</v>
      </c>
      <c r="MS5" s="50">
        <v>3.2790143084260732</v>
      </c>
      <c r="MT5" s="50">
        <v>10.333863275039745</v>
      </c>
      <c r="MU5" s="50">
        <v>0</v>
      </c>
      <c r="MV5" s="50">
        <v>449.62241653418124</v>
      </c>
      <c r="MW5" s="50">
        <v>0.89427662957074716</v>
      </c>
      <c r="MX5" s="50">
        <v>0</v>
      </c>
      <c r="MY5" s="50">
        <v>3.6713633657471725</v>
      </c>
      <c r="MZ5" s="50">
        <v>0</v>
      </c>
      <c r="NA5" s="50">
        <v>8.0373089898789445</v>
      </c>
      <c r="NB5" s="50">
        <v>22.821988489779717</v>
      </c>
      <c r="NC5" s="50">
        <v>7.8388569160547732</v>
      </c>
      <c r="ND5" s="50">
        <v>6.8465965469339158</v>
      </c>
      <c r="NE5" s="50">
        <v>0</v>
      </c>
      <c r="NF5" s="50">
        <v>346.59654693391548</v>
      </c>
      <c r="NG5" s="50">
        <v>38.003572137328838</v>
      </c>
      <c r="NI5" s="56">
        <v>7.2244789069512327</v>
      </c>
      <c r="NJ5" s="56">
        <v>2.4355679664904759</v>
      </c>
      <c r="NL5" s="56">
        <v>6.5975263624716662</v>
      </c>
      <c r="NM5" s="56">
        <v>60.422087809204683</v>
      </c>
      <c r="NN5" s="56"/>
      <c r="NO5" s="56">
        <v>2.8520637851866635</v>
      </c>
      <c r="NP5" s="56">
        <v>0.75163705330405273</v>
      </c>
      <c r="NQ5" s="56">
        <v>5.7440094852287329</v>
      </c>
      <c r="NR5" s="56">
        <v>0.96605078549550472</v>
      </c>
      <c r="NS5" s="56">
        <v>4.0065541211519351</v>
      </c>
      <c r="NT5" s="56">
        <v>0.52028798411122057</v>
      </c>
      <c r="NU5" s="56">
        <v>2.9096204554534557</v>
      </c>
      <c r="NV5" s="56">
        <v>0</v>
      </c>
      <c r="NW5" s="51"/>
      <c r="NX5" s="58">
        <v>2276</v>
      </c>
      <c r="NY5" s="51">
        <v>2276</v>
      </c>
      <c r="NZ5" s="51">
        <v>787.66666666666663</v>
      </c>
      <c r="OA5" s="54">
        <f t="shared" si="36"/>
        <v>788</v>
      </c>
      <c r="OB5" s="58">
        <v>1142.3333333333333</v>
      </c>
      <c r="OC5" s="58">
        <f t="shared" si="36"/>
        <v>1142</v>
      </c>
      <c r="OD5" s="58">
        <v>931.33333333333337</v>
      </c>
      <c r="OE5" s="58">
        <f t="shared" si="36"/>
        <v>931</v>
      </c>
      <c r="OF5" s="58">
        <v>648.66666666666663</v>
      </c>
      <c r="OG5" s="58">
        <f t="shared" ref="OG5" si="51">ROUND(OF5,0)</f>
        <v>649</v>
      </c>
      <c r="OH5" s="58">
        <v>22730.333333333332</v>
      </c>
      <c r="OI5" s="58">
        <v>22730</v>
      </c>
      <c r="OJ5" s="58">
        <v>29164</v>
      </c>
      <c r="OK5" s="54">
        <f t="shared" si="37"/>
        <v>29164</v>
      </c>
      <c r="OL5" s="58">
        <v>43538.666666666664</v>
      </c>
      <c r="OM5" s="58">
        <f t="shared" ref="OM5" si="52">ROUND(OL5,0)</f>
        <v>43539</v>
      </c>
      <c r="ON5" s="58">
        <v>32588.666666666668</v>
      </c>
      <c r="OO5" s="58">
        <f t="shared" ref="OO5" si="53">ROUND(ON5,0)</f>
        <v>32589</v>
      </c>
      <c r="OP5" s="58">
        <v>16075.333333333334</v>
      </c>
      <c r="OQ5" s="58">
        <f t="shared" ref="OQ5" si="54">ROUND(OP5,0)</f>
        <v>16075</v>
      </c>
      <c r="OR5" s="51">
        <v>1</v>
      </c>
      <c r="OS5" s="51"/>
    </row>
    <row r="6" spans="1:409" ht="21" customHeight="1" x14ac:dyDescent="0.35">
      <c r="A6" s="46" t="s">
        <v>6</v>
      </c>
      <c r="B6" s="46" t="s">
        <v>6</v>
      </c>
      <c r="C6" s="46" t="b">
        <f t="shared" si="0"/>
        <v>1</v>
      </c>
      <c r="D6" s="46">
        <v>1</v>
      </c>
      <c r="E6" s="51">
        <v>1</v>
      </c>
      <c r="F6" s="46" t="b">
        <f t="shared" si="1"/>
        <v>1</v>
      </c>
      <c r="G6" s="46">
        <v>5</v>
      </c>
      <c r="H6" s="51">
        <v>5</v>
      </c>
      <c r="I6" s="46" t="b">
        <f t="shared" si="2"/>
        <v>1</v>
      </c>
      <c r="J6" s="46">
        <v>9</v>
      </c>
      <c r="K6" s="46">
        <v>4744418</v>
      </c>
      <c r="L6" s="46">
        <v>468593.3</v>
      </c>
      <c r="M6" s="46">
        <v>1050.213</v>
      </c>
      <c r="N6" s="46">
        <v>7.1563687747903302</v>
      </c>
      <c r="O6" s="46">
        <v>158.681868621528</v>
      </c>
      <c r="P6" s="46">
        <v>4</v>
      </c>
      <c r="Q6" s="46">
        <v>6</v>
      </c>
      <c r="R6" s="46">
        <v>1050.0018699791499</v>
      </c>
      <c r="S6" s="46">
        <v>12.097861158083299</v>
      </c>
      <c r="T6" s="46">
        <v>175.25954684506101</v>
      </c>
      <c r="U6" s="46">
        <v>4</v>
      </c>
      <c r="V6" s="46">
        <v>1</v>
      </c>
      <c r="W6" s="46" t="s">
        <v>139</v>
      </c>
      <c r="X6" s="46">
        <v>42.851697229999999</v>
      </c>
      <c r="Y6" s="46">
        <v>-123.3843956</v>
      </c>
      <c r="Z6" s="46">
        <v>1050.213</v>
      </c>
      <c r="AA6" s="46" t="s">
        <v>1487</v>
      </c>
      <c r="AB6" s="46">
        <v>1</v>
      </c>
      <c r="AC6" s="55">
        <v>1</v>
      </c>
      <c r="AD6" s="46">
        <v>10</v>
      </c>
      <c r="AE6" s="46">
        <v>1</v>
      </c>
      <c r="AF6" s="46">
        <v>5</v>
      </c>
      <c r="AG6" s="46" t="s">
        <v>321</v>
      </c>
      <c r="AH6" s="55">
        <v>1</v>
      </c>
      <c r="AI6" s="46">
        <v>3</v>
      </c>
      <c r="AJ6" s="46">
        <v>1</v>
      </c>
      <c r="AK6" s="47">
        <v>82</v>
      </c>
      <c r="AM6" s="46">
        <v>1</v>
      </c>
      <c r="AN6" s="46">
        <v>15</v>
      </c>
      <c r="AO6" s="46">
        <v>87</v>
      </c>
      <c r="AQ6" s="46">
        <v>1</v>
      </c>
      <c r="AR6" s="46">
        <v>3</v>
      </c>
      <c r="AS6" s="55" t="s">
        <v>374</v>
      </c>
      <c r="AT6" s="46">
        <v>1</v>
      </c>
      <c r="AV6" s="46">
        <v>221</v>
      </c>
      <c r="AW6" s="46" t="s">
        <v>1612</v>
      </c>
      <c r="AX6" s="46">
        <v>1</v>
      </c>
      <c r="AY6" s="46">
        <v>0</v>
      </c>
      <c r="AZ6" s="46">
        <v>0</v>
      </c>
      <c r="BA6" s="46">
        <v>265</v>
      </c>
      <c r="BB6" s="46">
        <v>265</v>
      </c>
      <c r="BC6" s="46">
        <v>125</v>
      </c>
      <c r="BD6" s="46">
        <f t="shared" si="3"/>
        <v>352</v>
      </c>
      <c r="BE6" s="50">
        <v>3.19</v>
      </c>
      <c r="BF6" s="46">
        <v>558.6</v>
      </c>
      <c r="BG6" s="46">
        <f t="shared" si="4"/>
        <v>0.55859999999999999</v>
      </c>
      <c r="BH6" s="49">
        <v>0.55900000000000005</v>
      </c>
      <c r="BI6" s="50">
        <v>7.85</v>
      </c>
      <c r="BJ6" s="52">
        <v>458</v>
      </c>
      <c r="BK6" s="46">
        <f t="shared" si="5"/>
        <v>0.45800000000000002</v>
      </c>
      <c r="BL6" s="46">
        <v>0.45800000000000002</v>
      </c>
      <c r="BM6" s="46">
        <v>7.93</v>
      </c>
      <c r="BN6" s="46">
        <v>568.6</v>
      </c>
      <c r="BO6" s="46">
        <f t="shared" si="6"/>
        <v>0.56859999999999999</v>
      </c>
      <c r="BP6" s="46">
        <f t="shared" si="7"/>
        <v>0.56899999999999995</v>
      </c>
      <c r="BQ6" s="46">
        <v>7.3</v>
      </c>
      <c r="BR6" s="50">
        <f t="shared" si="8"/>
        <v>-0.54999999999999982</v>
      </c>
      <c r="BS6" s="52">
        <v>526.1</v>
      </c>
      <c r="BT6" s="53" t="s">
        <v>261</v>
      </c>
      <c r="BU6" s="46">
        <v>0.52600000000000002</v>
      </c>
      <c r="BV6" s="49">
        <f t="shared" si="9"/>
        <v>6.8000000000000005E-2</v>
      </c>
      <c r="BW6" s="46">
        <v>1.5887761116027832</v>
      </c>
      <c r="BX6" s="46">
        <v>48.885231018066406</v>
      </c>
      <c r="BY6" s="46">
        <f t="shared" si="10"/>
        <v>15.887761116027832</v>
      </c>
      <c r="CA6" s="46">
        <v>15.887761116027832</v>
      </c>
      <c r="CB6" s="46">
        <f t="shared" si="11"/>
        <v>488.85231018066406</v>
      </c>
      <c r="CC6" s="46">
        <v>117.38148984198645</v>
      </c>
      <c r="CD6" s="46">
        <v>3029.3453724604965</v>
      </c>
      <c r="CE6" s="46">
        <v>9.0293453724604973</v>
      </c>
      <c r="CF6" s="46">
        <v>94.808126410835214</v>
      </c>
      <c r="CG6" s="46">
        <v>10069.977426636569</v>
      </c>
      <c r="CH6" s="46">
        <v>805.86907449209934</v>
      </c>
      <c r="CI6" s="46">
        <v>121.89616252821671</v>
      </c>
      <c r="CJ6" s="46">
        <v>36.117381489841989</v>
      </c>
      <c r="CK6" s="46">
        <v>1458.2392776523702</v>
      </c>
      <c r="CL6" s="46">
        <f t="shared" si="12"/>
        <v>10.895167452632089</v>
      </c>
      <c r="CM6" s="46">
        <v>3799.0970654627536</v>
      </c>
      <c r="CN6" s="46">
        <v>72.234762979683978</v>
      </c>
      <c r="CO6" s="50">
        <v>4.5171645519032877</v>
      </c>
      <c r="CP6" s="46">
        <v>0</v>
      </c>
      <c r="CQ6" s="50">
        <v>122.30286386818361</v>
      </c>
      <c r="CR6" s="50">
        <v>47.704982346018042</v>
      </c>
      <c r="CS6" s="50">
        <v>4.4134954884268343</v>
      </c>
      <c r="CT6" s="50">
        <v>1.3730874852883486</v>
      </c>
      <c r="CU6" s="50">
        <v>32.365633581796786</v>
      </c>
      <c r="CV6" s="50">
        <v>5.2961945861122013</v>
      </c>
      <c r="CW6" s="50">
        <v>2.8442526480972927</v>
      </c>
      <c r="CX6" s="50">
        <v>1.0788544527265596</v>
      </c>
      <c r="CY6" s="50">
        <v>271.87132208709301</v>
      </c>
      <c r="CZ6" s="50">
        <v>61.396626127893292</v>
      </c>
      <c r="DA6" s="56">
        <v>8.3814174330267921</v>
      </c>
      <c r="DB6" s="56">
        <v>0</v>
      </c>
      <c r="DC6" s="50">
        <v>0</v>
      </c>
      <c r="DD6" s="50">
        <v>0</v>
      </c>
      <c r="DE6" s="50">
        <v>0</v>
      </c>
      <c r="DF6" s="50">
        <v>32.664305391578118</v>
      </c>
      <c r="DG6" s="50">
        <v>57.359307359307358</v>
      </c>
      <c r="DH6" s="50">
        <v>0</v>
      </c>
      <c r="DI6" s="50">
        <v>4.8209366391184574</v>
      </c>
      <c r="DJ6" s="50">
        <v>0</v>
      </c>
      <c r="DK6" s="50">
        <v>87.07201889020071</v>
      </c>
      <c r="DL6" s="50">
        <v>0</v>
      </c>
      <c r="DM6" s="50">
        <v>0</v>
      </c>
      <c r="DN6" s="50">
        <v>13.185443668993024</v>
      </c>
      <c r="DO6" s="50">
        <v>3.0509970089730816</v>
      </c>
      <c r="DQ6" s="46">
        <v>1</v>
      </c>
      <c r="DR6" s="46">
        <v>3</v>
      </c>
      <c r="DT6" s="46">
        <v>1</v>
      </c>
      <c r="DU6" s="46">
        <v>1</v>
      </c>
      <c r="DW6" s="46">
        <v>1</v>
      </c>
      <c r="DY6" s="46">
        <v>1</v>
      </c>
      <c r="DZ6" s="46">
        <v>1010</v>
      </c>
      <c r="EA6" s="46">
        <v>101</v>
      </c>
      <c r="EB6" s="46">
        <v>101</v>
      </c>
      <c r="EC6" s="46">
        <v>101</v>
      </c>
      <c r="ED6" s="46">
        <v>535</v>
      </c>
      <c r="EF6" s="46">
        <v>1</v>
      </c>
      <c r="EG6" s="46">
        <v>599</v>
      </c>
      <c r="EH6" s="46">
        <v>599</v>
      </c>
      <c r="EI6" s="46" t="s">
        <v>494</v>
      </c>
      <c r="EJ6" s="49">
        <v>0.41899999999999998</v>
      </c>
      <c r="EK6" s="50">
        <v>7.22</v>
      </c>
      <c r="EL6" s="49">
        <v>0.36499999999999999</v>
      </c>
      <c r="EM6" s="49">
        <v>0.36499999999999999</v>
      </c>
      <c r="EN6" s="50">
        <v>7.68</v>
      </c>
      <c r="EP6" s="56">
        <v>0</v>
      </c>
      <c r="EQ6" s="56">
        <v>0.42165130417728963</v>
      </c>
      <c r="ER6" s="56">
        <v>0</v>
      </c>
      <c r="ES6" s="56">
        <v>27.064130221612078</v>
      </c>
      <c r="ET6" s="56">
        <v>78.740929594038036</v>
      </c>
      <c r="EU6" s="56">
        <v>0.49029221415963914</v>
      </c>
      <c r="EV6" s="56">
        <v>5.0009805844283193</v>
      </c>
      <c r="EW6" s="56">
        <v>1.3728181996469897</v>
      </c>
      <c r="EX6" s="56">
        <v>101.09825455971759</v>
      </c>
      <c r="EY6" s="56">
        <v>0.19611688566385566</v>
      </c>
      <c r="EZ6" s="56"/>
      <c r="FA6" s="46">
        <v>1</v>
      </c>
      <c r="FB6" s="46" t="s">
        <v>501</v>
      </c>
      <c r="FC6" s="46">
        <v>1</v>
      </c>
      <c r="FD6" s="46" t="s">
        <v>502</v>
      </c>
      <c r="FE6" s="47">
        <v>1</v>
      </c>
      <c r="FF6" s="47">
        <v>0</v>
      </c>
      <c r="FG6" s="47">
        <v>258</v>
      </c>
      <c r="FH6" s="47">
        <v>258</v>
      </c>
      <c r="FI6" s="47">
        <v>830</v>
      </c>
      <c r="FJ6" s="46">
        <v>131</v>
      </c>
      <c r="FK6" s="46">
        <v>131</v>
      </c>
      <c r="FL6" s="46">
        <v>131</v>
      </c>
      <c r="FM6" s="47">
        <f t="shared" si="13"/>
        <v>30</v>
      </c>
      <c r="FO6" s="49">
        <v>0.34570000000000001</v>
      </c>
      <c r="FP6" s="50">
        <v>7.62</v>
      </c>
      <c r="FQ6" s="49">
        <v>0.33030000000000004</v>
      </c>
      <c r="FR6" s="49">
        <v>0.33</v>
      </c>
      <c r="FS6" s="50">
        <v>7.61</v>
      </c>
      <c r="FU6" s="46" t="s">
        <v>668</v>
      </c>
      <c r="FV6" s="46"/>
      <c r="FW6" s="47">
        <v>1</v>
      </c>
      <c r="FX6" s="49" t="s">
        <v>503</v>
      </c>
      <c r="FY6" s="47">
        <v>1</v>
      </c>
      <c r="FZ6" s="47">
        <v>0</v>
      </c>
      <c r="GA6" s="47">
        <v>149</v>
      </c>
      <c r="GB6" s="53" t="s">
        <v>625</v>
      </c>
      <c r="GC6" s="47">
        <v>1</v>
      </c>
      <c r="GD6" s="47">
        <v>0</v>
      </c>
      <c r="GE6" s="47">
        <v>450</v>
      </c>
      <c r="GF6" s="47">
        <v>204</v>
      </c>
      <c r="GH6" s="47">
        <v>204</v>
      </c>
      <c r="GI6" s="47">
        <f t="shared" si="49"/>
        <v>246</v>
      </c>
      <c r="GJ6" s="47">
        <f t="shared" si="50"/>
        <v>-12</v>
      </c>
      <c r="GL6" s="46" t="s">
        <v>610</v>
      </c>
      <c r="GM6" s="46">
        <v>152</v>
      </c>
      <c r="GN6" s="46">
        <v>152</v>
      </c>
      <c r="GO6" s="46">
        <v>152</v>
      </c>
      <c r="GP6" s="46">
        <f t="shared" si="14"/>
        <v>21</v>
      </c>
      <c r="GS6" s="46">
        <v>160.5</v>
      </c>
      <c r="GT6" s="46">
        <v>161</v>
      </c>
      <c r="GU6" s="46">
        <v>161</v>
      </c>
      <c r="GV6" s="46">
        <f t="shared" si="15"/>
        <v>9</v>
      </c>
      <c r="GW6" s="57">
        <v>1.5300692319869995</v>
      </c>
      <c r="GX6" s="57">
        <v>49.055274963378906</v>
      </c>
      <c r="GY6" s="46">
        <f t="shared" si="16"/>
        <v>15.300692319869995</v>
      </c>
      <c r="GZ6" s="46"/>
      <c r="HA6" s="46">
        <v>15.300692319869995</v>
      </c>
      <c r="HB6" s="46">
        <f t="shared" si="17"/>
        <v>490.55274963378906</v>
      </c>
      <c r="HC6" s="46"/>
      <c r="HD6" s="57">
        <v>1.0863717794418335</v>
      </c>
      <c r="HE6" s="57">
        <v>48.466045379638672</v>
      </c>
      <c r="HF6" s="57">
        <v>10.863717794418335</v>
      </c>
      <c r="HG6" s="57"/>
      <c r="HH6" s="46">
        <f t="shared" si="18"/>
        <v>10.863717794418335</v>
      </c>
      <c r="HI6" s="46">
        <f t="shared" si="19"/>
        <v>-5.0240433216094971</v>
      </c>
      <c r="HJ6" s="46">
        <f t="shared" si="20"/>
        <v>484.66045379638672</v>
      </c>
      <c r="HL6" s="50">
        <v>61.253561253561259</v>
      </c>
      <c r="HM6" s="50">
        <f t="shared" si="21"/>
        <v>-56.127928588425192</v>
      </c>
      <c r="HN6" s="50">
        <v>1887.4643874643875</v>
      </c>
      <c r="HO6" s="50">
        <v>5.6980056980056988</v>
      </c>
      <c r="HP6" s="50">
        <f t="shared" si="22"/>
        <v>-3.3313396744547985</v>
      </c>
      <c r="HQ6" s="50">
        <v>39.886039886039896</v>
      </c>
      <c r="HR6" s="50">
        <v>5622.5071225071224</v>
      </c>
      <c r="HS6" s="50">
        <f t="shared" si="23"/>
        <v>-4447.470304129447</v>
      </c>
      <c r="HT6" s="50">
        <v>754.98575498575508</v>
      </c>
      <c r="HU6" s="50">
        <v>72.649572649572647</v>
      </c>
      <c r="HV6" s="50">
        <v>0</v>
      </c>
      <c r="HW6" s="50">
        <v>1175.2136752136753</v>
      </c>
      <c r="HX6" s="50">
        <f t="shared" si="24"/>
        <v>9.2440362323414185</v>
      </c>
      <c r="HY6" s="50">
        <f t="shared" si="25"/>
        <v>-283.02560243869493</v>
      </c>
      <c r="HZ6" s="50">
        <v>1521.3675213675215</v>
      </c>
      <c r="IA6" s="50">
        <v>64.102564102564102</v>
      </c>
      <c r="IB6" s="56">
        <v>0</v>
      </c>
      <c r="IC6" s="56">
        <v>0.14869151467089611</v>
      </c>
      <c r="ID6" s="56">
        <v>0</v>
      </c>
      <c r="IE6" s="56">
        <v>21.510705789056306</v>
      </c>
      <c r="IF6" s="56">
        <v>33.406026962727999</v>
      </c>
      <c r="IG6" s="56">
        <v>0.59476605868358445</v>
      </c>
      <c r="IH6" s="56">
        <v>3.7668517049960353</v>
      </c>
      <c r="II6" s="56">
        <v>0</v>
      </c>
      <c r="IJ6" s="56">
        <v>107.25614591593974</v>
      </c>
      <c r="IK6" s="56">
        <v>9.9127676447264085E-2</v>
      </c>
      <c r="IL6" s="46">
        <v>0.94277572631835938</v>
      </c>
      <c r="IM6" s="57">
        <v>51.266067504882813</v>
      </c>
      <c r="IN6" s="46">
        <v>9.4277572631835938</v>
      </c>
      <c r="IP6" s="46">
        <f t="shared" si="26"/>
        <v>9.4277572631835938</v>
      </c>
      <c r="IQ6" s="46">
        <f t="shared" si="27"/>
        <v>512.66067504882813</v>
      </c>
      <c r="IS6" s="46">
        <v>916.4</v>
      </c>
      <c r="IT6" s="49">
        <f t="shared" si="28"/>
        <v>0.91639999999999999</v>
      </c>
      <c r="IU6" s="49">
        <v>0.91600000000000004</v>
      </c>
      <c r="IV6" s="46">
        <v>6.88</v>
      </c>
      <c r="IW6" s="50">
        <v>0</v>
      </c>
      <c r="IX6" s="50">
        <v>3.9737730975561297E-2</v>
      </c>
      <c r="IY6" s="50">
        <v>0</v>
      </c>
      <c r="IZ6" s="50">
        <v>8.0468905225511609</v>
      </c>
      <c r="JA6" s="50">
        <v>41.426584542022646</v>
      </c>
      <c r="JB6" s="50">
        <v>2.9803298231670969</v>
      </c>
      <c r="JC6" s="50">
        <v>2.5829525134114841</v>
      </c>
      <c r="JD6" s="50">
        <v>0</v>
      </c>
      <c r="JE6" s="50">
        <v>360.32187562090206</v>
      </c>
      <c r="JF6" s="50">
        <v>0.49672163719451617</v>
      </c>
      <c r="JG6" s="47">
        <v>1</v>
      </c>
      <c r="JI6" s="47">
        <v>1</v>
      </c>
      <c r="JJ6" s="46" t="s">
        <v>724</v>
      </c>
      <c r="JK6" s="46">
        <v>3</v>
      </c>
      <c r="JM6" s="46">
        <v>1</v>
      </c>
      <c r="JN6" s="46">
        <v>102</v>
      </c>
      <c r="JO6" s="46">
        <v>102</v>
      </c>
      <c r="JQ6" s="46">
        <v>3</v>
      </c>
      <c r="JR6" s="46" t="s">
        <v>1037</v>
      </c>
      <c r="JT6" s="57">
        <v>0.90087640285491943</v>
      </c>
      <c r="JU6" s="57">
        <v>50.530044555664063</v>
      </c>
      <c r="JV6" s="57">
        <v>9.0087640285491943</v>
      </c>
      <c r="JW6" s="46">
        <f t="shared" si="29"/>
        <v>9.0087640285491943</v>
      </c>
      <c r="JX6" s="46">
        <f t="shared" si="29"/>
        <v>505.30044555664063</v>
      </c>
      <c r="JY6" s="46" t="s">
        <v>716</v>
      </c>
      <c r="JZ6" s="52">
        <v>535.6</v>
      </c>
      <c r="KA6" s="49">
        <f t="shared" si="30"/>
        <v>0.53560000000000008</v>
      </c>
      <c r="KB6" s="49">
        <v>0.53600000000000003</v>
      </c>
      <c r="KC6" s="52">
        <v>254.3</v>
      </c>
      <c r="KD6" s="49">
        <f t="shared" si="31"/>
        <v>0.25430000000000003</v>
      </c>
      <c r="KE6" s="49">
        <v>0.254</v>
      </c>
      <c r="KF6" s="52">
        <v>408.8</v>
      </c>
      <c r="KG6" s="49">
        <f t="shared" si="32"/>
        <v>0.4088</v>
      </c>
      <c r="KH6" s="49">
        <v>0.40899999999999997</v>
      </c>
      <c r="KI6" s="50">
        <v>7.04</v>
      </c>
      <c r="KJ6" s="50">
        <v>6.81</v>
      </c>
      <c r="KK6" s="50">
        <v>6.89</v>
      </c>
      <c r="KL6" s="49"/>
      <c r="KN6" s="46">
        <v>1</v>
      </c>
      <c r="KO6" s="46">
        <v>1</v>
      </c>
      <c r="KP6" s="47">
        <v>1</v>
      </c>
      <c r="KQ6" s="46">
        <v>1</v>
      </c>
      <c r="KS6" s="46" t="s">
        <v>1630</v>
      </c>
      <c r="KT6" s="50">
        <v>106.17283950617283</v>
      </c>
      <c r="KU6" s="50">
        <v>2718.5185185185182</v>
      </c>
      <c r="KV6" s="50">
        <v>12.345679012345679</v>
      </c>
      <c r="KW6" s="50">
        <v>77.777777777777771</v>
      </c>
      <c r="KX6" s="50">
        <v>9490.1234567901229</v>
      </c>
      <c r="KY6" s="50">
        <v>969.13580246913568</v>
      </c>
      <c r="KZ6" s="50">
        <v>98.76543209876543</v>
      </c>
      <c r="LA6" s="50">
        <v>14.814814814814813</v>
      </c>
      <c r="LB6" s="50">
        <v>1185.1851851851852</v>
      </c>
      <c r="LC6" s="50">
        <f t="shared" si="33"/>
        <v>12.909959144890308</v>
      </c>
      <c r="LD6" s="50">
        <v>2737.037037037037</v>
      </c>
      <c r="LE6" s="50">
        <v>86.419753086419746</v>
      </c>
      <c r="LF6" s="50">
        <v>99.198396793587179</v>
      </c>
      <c r="LG6" s="50">
        <v>2728.4569138276552</v>
      </c>
      <c r="LH6" s="50">
        <v>5.0100200400801604</v>
      </c>
      <c r="LI6" s="50">
        <v>95.190380761523045</v>
      </c>
      <c r="LJ6" s="50">
        <v>5452.9058116232463</v>
      </c>
      <c r="LK6" s="50">
        <v>950.90180360721445</v>
      </c>
      <c r="LL6" s="50">
        <v>121.24248496993988</v>
      </c>
      <c r="LM6" s="50">
        <v>14.028056112224451</v>
      </c>
      <c r="LN6" s="50">
        <v>1139.2785571142285</v>
      </c>
      <c r="LO6" s="50">
        <f t="shared" si="34"/>
        <v>8.2751994271391602</v>
      </c>
      <c r="LP6" s="50">
        <v>1483.9679358717435</v>
      </c>
      <c r="LQ6" s="50">
        <v>68.136272545090179</v>
      </c>
      <c r="LR6" s="50">
        <v>52.083333333333336</v>
      </c>
      <c r="LS6" s="50">
        <v>2029.1666666666667</v>
      </c>
      <c r="LT6" s="50">
        <v>6.25</v>
      </c>
      <c r="LU6" s="50">
        <v>43.75</v>
      </c>
      <c r="LV6" s="50">
        <v>3745.8333333333335</v>
      </c>
      <c r="LW6" s="50">
        <v>770.83333333333337</v>
      </c>
      <c r="LX6" s="50">
        <v>87.5</v>
      </c>
      <c r="LY6" s="50">
        <v>37.500000000000007</v>
      </c>
      <c r="LZ6" s="50">
        <v>1099.9999999999998</v>
      </c>
      <c r="MA6" s="50">
        <f t="shared" si="35"/>
        <v>8.1897854804992694</v>
      </c>
      <c r="MB6" s="50">
        <v>1014.5833333333334</v>
      </c>
      <c r="MC6" s="50">
        <v>39.583333333333336</v>
      </c>
      <c r="MD6" s="50">
        <v>0</v>
      </c>
      <c r="ME6" s="50">
        <v>0.39904229848363931</v>
      </c>
      <c r="MF6" s="50">
        <v>0</v>
      </c>
      <c r="MG6" s="50">
        <v>18.156424581005588</v>
      </c>
      <c r="MH6" s="50">
        <v>36.612130885873903</v>
      </c>
      <c r="MI6" s="50">
        <v>2.394253790901836</v>
      </c>
      <c r="MJ6" s="50">
        <v>5.3870710295291309</v>
      </c>
      <c r="MK6" s="50">
        <v>0</v>
      </c>
      <c r="ML6" s="50">
        <v>254.78850758180369</v>
      </c>
      <c r="MM6" s="50">
        <v>0.69832402234636881</v>
      </c>
      <c r="MN6" s="50">
        <v>0</v>
      </c>
      <c r="MO6" s="50">
        <v>9.9542106310969547E-2</v>
      </c>
      <c r="MP6" s="50">
        <v>0</v>
      </c>
      <c r="MQ6" s="50">
        <v>21.401552856858451</v>
      </c>
      <c r="MR6" s="50">
        <v>76.249253434202672</v>
      </c>
      <c r="MS6" s="50">
        <v>12.741389607804102</v>
      </c>
      <c r="MT6" s="50">
        <v>7.9633685048775638</v>
      </c>
      <c r="MU6" s="50">
        <v>0</v>
      </c>
      <c r="MV6" s="50">
        <v>97.65080629106113</v>
      </c>
      <c r="MW6" s="50">
        <v>2.5880947640852083</v>
      </c>
      <c r="MX6" s="50">
        <v>0</v>
      </c>
      <c r="MY6" s="50">
        <v>0</v>
      </c>
      <c r="MZ6" s="50">
        <v>0</v>
      </c>
      <c r="NA6" s="50">
        <v>21.007566706491438</v>
      </c>
      <c r="NB6" s="50">
        <v>71.186778176025484</v>
      </c>
      <c r="NC6" s="50">
        <v>3.1859816806053365</v>
      </c>
      <c r="ND6" s="50">
        <v>7.36758263639984</v>
      </c>
      <c r="NE6" s="50">
        <v>0</v>
      </c>
      <c r="NF6" s="50">
        <v>213.65989645559537</v>
      </c>
      <c r="NG6" s="50">
        <v>0.39824771007566706</v>
      </c>
      <c r="NI6" s="56">
        <v>6.9092622054290533</v>
      </c>
      <c r="NJ6" s="56">
        <v>17.767326240429547</v>
      </c>
      <c r="NL6" s="56">
        <v>4.1370414318204292</v>
      </c>
      <c r="NM6" s="56">
        <v>4.2647231286462972</v>
      </c>
      <c r="NN6" s="56"/>
      <c r="NO6" s="56">
        <v>4.5453713858424729</v>
      </c>
      <c r="NP6" s="56">
        <v>3.4219042871385832</v>
      </c>
      <c r="NQ6" s="56">
        <v>4.0679836212923197</v>
      </c>
      <c r="NR6" s="56">
        <v>0</v>
      </c>
      <c r="NS6" s="56">
        <v>3.3700157853196533</v>
      </c>
      <c r="NT6" s="56">
        <v>0</v>
      </c>
      <c r="NU6" s="56">
        <v>3.1347991627628824</v>
      </c>
      <c r="NV6" s="56">
        <v>0</v>
      </c>
      <c r="NW6" s="51"/>
      <c r="NX6" s="58">
        <v>2463.6666666666665</v>
      </c>
      <c r="NY6" s="51">
        <v>2464</v>
      </c>
      <c r="NZ6" s="51">
        <v>1881</v>
      </c>
      <c r="OA6" s="54">
        <f t="shared" si="36"/>
        <v>1881</v>
      </c>
      <c r="OB6" s="58">
        <v>1139</v>
      </c>
      <c r="OC6" s="58">
        <f t="shared" si="36"/>
        <v>1139</v>
      </c>
      <c r="OD6" s="58">
        <v>962</v>
      </c>
      <c r="OE6" s="58">
        <f t="shared" si="36"/>
        <v>962</v>
      </c>
      <c r="OF6" s="58">
        <v>877</v>
      </c>
      <c r="OG6" s="58">
        <f t="shared" ref="OG6" si="55">ROUND(OF6,0)</f>
        <v>877</v>
      </c>
      <c r="OH6" s="58">
        <v>28682.333333333332</v>
      </c>
      <c r="OI6" s="58">
        <v>28682</v>
      </c>
      <c r="OJ6" s="58">
        <v>62052.666666666664</v>
      </c>
      <c r="OK6" s="54">
        <f t="shared" si="37"/>
        <v>62053</v>
      </c>
      <c r="OL6" s="58">
        <v>67809.666666666672</v>
      </c>
      <c r="OM6" s="58">
        <f t="shared" ref="OM6" si="56">ROUND(OL6,0)</f>
        <v>67810</v>
      </c>
      <c r="ON6" s="58">
        <v>18774</v>
      </c>
      <c r="OO6" s="58">
        <f t="shared" ref="OO6" si="57">ROUND(ON6,0)</f>
        <v>18774</v>
      </c>
      <c r="OP6" s="58">
        <v>21101.333333333332</v>
      </c>
      <c r="OQ6" s="58">
        <f t="shared" ref="OQ6" si="58">ROUND(OP6,0)</f>
        <v>21101</v>
      </c>
      <c r="OR6" s="51" t="s">
        <v>1139</v>
      </c>
      <c r="OS6" s="51" t="s">
        <v>1913</v>
      </c>
    </row>
    <row r="7" spans="1:409" ht="21" customHeight="1" x14ac:dyDescent="0.35">
      <c r="A7" s="46" t="s">
        <v>7</v>
      </c>
      <c r="B7" s="46" t="s">
        <v>7</v>
      </c>
      <c r="C7" s="46" t="b">
        <f t="shared" si="0"/>
        <v>1</v>
      </c>
      <c r="D7" s="46">
        <v>1</v>
      </c>
      <c r="E7" s="51">
        <v>1</v>
      </c>
      <c r="F7" s="46" t="b">
        <f t="shared" si="1"/>
        <v>1</v>
      </c>
      <c r="G7" s="46">
        <v>6</v>
      </c>
      <c r="H7" s="51">
        <v>6</v>
      </c>
      <c r="I7" s="46" t="b">
        <f t="shared" si="2"/>
        <v>1</v>
      </c>
      <c r="J7" s="46">
        <v>10</v>
      </c>
      <c r="K7" s="46">
        <v>4744415</v>
      </c>
      <c r="L7" s="46">
        <v>468594.4</v>
      </c>
      <c r="M7" s="46">
        <v>1049.4069999999999</v>
      </c>
      <c r="N7" s="46">
        <v>5.8037235135569398</v>
      </c>
      <c r="O7" s="46">
        <v>158.98048217617901</v>
      </c>
      <c r="P7" s="46">
        <v>4</v>
      </c>
      <c r="Q7" s="46">
        <v>7</v>
      </c>
      <c r="R7" s="46">
        <v>1050.0018699791499</v>
      </c>
      <c r="S7" s="46">
        <v>12.097861158083299</v>
      </c>
      <c r="T7" s="46">
        <v>175.25954684506101</v>
      </c>
      <c r="U7" s="46">
        <v>4</v>
      </c>
      <c r="V7" s="46">
        <v>2</v>
      </c>
      <c r="W7" s="46" t="s">
        <v>140</v>
      </c>
      <c r="X7" s="46">
        <v>42.851673830000003</v>
      </c>
      <c r="Y7" s="46">
        <v>-123.3843814</v>
      </c>
      <c r="Z7" s="46">
        <v>1049.4069999999999</v>
      </c>
      <c r="AA7" s="46" t="s">
        <v>130</v>
      </c>
      <c r="AB7" s="46">
        <v>1</v>
      </c>
      <c r="AC7" s="55">
        <v>1</v>
      </c>
      <c r="AD7" s="46">
        <v>10</v>
      </c>
      <c r="AE7" s="46">
        <v>1</v>
      </c>
      <c r="AF7" s="46">
        <v>18</v>
      </c>
      <c r="AG7" s="46" t="s">
        <v>322</v>
      </c>
      <c r="AH7" s="55">
        <v>1</v>
      </c>
      <c r="AI7" s="46">
        <v>3</v>
      </c>
      <c r="AJ7" s="46">
        <v>1</v>
      </c>
      <c r="AK7" s="47">
        <v>80</v>
      </c>
      <c r="AM7" s="46">
        <v>1</v>
      </c>
      <c r="AN7" s="46">
        <v>15</v>
      </c>
      <c r="AO7" s="46">
        <v>89</v>
      </c>
      <c r="AQ7" s="46">
        <v>1</v>
      </c>
      <c r="AR7" s="46">
        <v>0</v>
      </c>
      <c r="AS7" s="55" t="s">
        <v>376</v>
      </c>
      <c r="AT7" s="46">
        <v>1</v>
      </c>
      <c r="AU7" s="46">
        <v>0</v>
      </c>
      <c r="AV7" s="46">
        <v>170</v>
      </c>
      <c r="AW7" s="46" t="s">
        <v>1613</v>
      </c>
      <c r="AX7" s="46">
        <v>1</v>
      </c>
      <c r="AY7" s="46">
        <v>0</v>
      </c>
      <c r="AZ7" s="46">
        <v>0</v>
      </c>
      <c r="BA7" s="46">
        <v>168</v>
      </c>
      <c r="BB7" s="46">
        <v>168</v>
      </c>
      <c r="BD7" s="46">
        <f t="shared" si="3"/>
        <v>257</v>
      </c>
      <c r="BE7" s="50">
        <v>3.7</v>
      </c>
      <c r="BF7" s="46">
        <v>200.1</v>
      </c>
      <c r="BG7" s="46">
        <f t="shared" si="4"/>
        <v>0.2001</v>
      </c>
      <c r="BH7" s="49">
        <v>0.2</v>
      </c>
      <c r="BI7" s="50">
        <v>7.85</v>
      </c>
      <c r="BJ7" s="52">
        <v>436.7</v>
      </c>
      <c r="BK7" s="46">
        <f t="shared" si="5"/>
        <v>0.43669999999999998</v>
      </c>
      <c r="BL7" s="46">
        <v>0.437</v>
      </c>
      <c r="BM7" s="46">
        <v>8.08</v>
      </c>
      <c r="BN7" s="46">
        <v>476.9</v>
      </c>
      <c r="BO7" s="46">
        <f t="shared" si="6"/>
        <v>0.47689999999999999</v>
      </c>
      <c r="BP7" s="46">
        <f t="shared" si="7"/>
        <v>0.47699999999999998</v>
      </c>
      <c r="BQ7" s="46">
        <v>7.42</v>
      </c>
      <c r="BR7" s="50">
        <f t="shared" si="8"/>
        <v>-0.42999999999999972</v>
      </c>
      <c r="BS7" s="52">
        <v>187</v>
      </c>
      <c r="BT7" s="53" t="s">
        <v>261</v>
      </c>
      <c r="BU7" s="46">
        <v>0.187</v>
      </c>
      <c r="BV7" s="49">
        <f t="shared" si="9"/>
        <v>-0.25</v>
      </c>
      <c r="BW7" s="46">
        <v>1.8763235807418823</v>
      </c>
      <c r="BX7" s="46">
        <v>49.726516723632813</v>
      </c>
      <c r="BY7" s="46">
        <f t="shared" si="10"/>
        <v>18.763235807418823</v>
      </c>
      <c r="CA7" s="46">
        <v>18.763235807418823</v>
      </c>
      <c r="CB7" s="46">
        <f t="shared" si="11"/>
        <v>497.26516723632813</v>
      </c>
      <c r="CC7" s="46">
        <v>89.58837772397095</v>
      </c>
      <c r="CD7" s="46">
        <v>3871.6707021791772</v>
      </c>
      <c r="CE7" s="46">
        <v>4.8426150121065374</v>
      </c>
      <c r="CF7" s="46">
        <v>96.852300242130752</v>
      </c>
      <c r="CG7" s="46">
        <v>8348.6682808716705</v>
      </c>
      <c r="CH7" s="46">
        <v>566.58595641646491</v>
      </c>
      <c r="CI7" s="46">
        <v>130.75060532687652</v>
      </c>
      <c r="CJ7" s="46">
        <v>41.162227602905574</v>
      </c>
      <c r="CK7" s="46">
        <v>1353.5108958837773</v>
      </c>
      <c r="CL7" s="46">
        <f t="shared" si="12"/>
        <v>13.862641124264712</v>
      </c>
      <c r="CM7" s="46">
        <v>2707.0217917675545</v>
      </c>
      <c r="CN7" s="46">
        <v>41.162227602905574</v>
      </c>
      <c r="CO7" s="50">
        <v>5.7130118694362029</v>
      </c>
      <c r="CP7" s="46">
        <v>0</v>
      </c>
      <c r="CQ7" s="50">
        <v>118.21244550138724</v>
      </c>
      <c r="CR7" s="50">
        <v>62.495045580657951</v>
      </c>
      <c r="CS7" s="50">
        <v>6.4407451446690445</v>
      </c>
      <c r="CT7" s="50">
        <v>10.998810939357908</v>
      </c>
      <c r="CU7" s="50">
        <v>8.3234244946492275</v>
      </c>
      <c r="CV7" s="50">
        <v>2.2790328973444312</v>
      </c>
      <c r="CW7" s="50">
        <v>9.710661910424097</v>
      </c>
      <c r="CX7" s="50">
        <v>1.5854141894569955</v>
      </c>
      <c r="CY7" s="50">
        <v>176.77368212445501</v>
      </c>
      <c r="CZ7" s="50">
        <v>10.701545778834721</v>
      </c>
      <c r="DA7" s="56">
        <v>17.168660785091198</v>
      </c>
      <c r="DB7" s="56">
        <v>0.24193100713719201</v>
      </c>
      <c r="DC7" s="50">
        <v>0</v>
      </c>
      <c r="DD7" s="50">
        <v>0</v>
      </c>
      <c r="DE7" s="50">
        <v>0</v>
      </c>
      <c r="DF7" s="50">
        <v>52.060521600637074</v>
      </c>
      <c r="DG7" s="50">
        <v>31.256221381644437</v>
      </c>
      <c r="DH7" s="50">
        <v>0</v>
      </c>
      <c r="DI7" s="50">
        <v>5.6739000597252636</v>
      </c>
      <c r="DJ7" s="50">
        <v>0</v>
      </c>
      <c r="DK7" s="50">
        <v>35.934700378260004</v>
      </c>
      <c r="DL7" s="50">
        <v>0</v>
      </c>
      <c r="DM7" s="50">
        <v>0</v>
      </c>
      <c r="DN7" s="50">
        <v>3.6755908600568796</v>
      </c>
      <c r="DO7" s="50">
        <v>2.2767284495439837</v>
      </c>
      <c r="DQ7" s="46">
        <v>1</v>
      </c>
      <c r="DR7" s="46">
        <v>3</v>
      </c>
      <c r="DT7" s="46">
        <v>1</v>
      </c>
      <c r="DU7" s="46">
        <v>1</v>
      </c>
      <c r="DW7" s="46">
        <v>1</v>
      </c>
      <c r="DY7" s="46">
        <v>1</v>
      </c>
      <c r="DZ7" s="46">
        <v>845</v>
      </c>
      <c r="EA7" s="46">
        <v>84.5</v>
      </c>
      <c r="EB7" s="46">
        <v>85</v>
      </c>
      <c r="EC7" s="46">
        <v>85</v>
      </c>
      <c r="ED7" s="46">
        <v>387</v>
      </c>
      <c r="EE7" s="46" t="s">
        <v>504</v>
      </c>
      <c r="EF7" s="46">
        <v>1</v>
      </c>
      <c r="EG7" s="46">
        <v>391</v>
      </c>
      <c r="EH7" s="46">
        <v>391</v>
      </c>
      <c r="EJ7" s="49">
        <v>0.36399999999999999</v>
      </c>
      <c r="EK7" s="50">
        <v>7.54</v>
      </c>
      <c r="EL7" s="49">
        <v>0.33600000000000002</v>
      </c>
      <c r="EM7" s="49">
        <v>0.33600000000000002</v>
      </c>
      <c r="EN7" s="50">
        <v>7.69</v>
      </c>
      <c r="EP7" s="56">
        <v>0</v>
      </c>
      <c r="EQ7" s="56">
        <v>0</v>
      </c>
      <c r="ER7" s="56">
        <v>0</v>
      </c>
      <c r="ES7" s="56">
        <v>34.844585230647397</v>
      </c>
      <c r="ET7" s="56">
        <v>35.042565828548803</v>
      </c>
      <c r="EU7" s="56">
        <v>0.49495149475351413</v>
      </c>
      <c r="EV7" s="56">
        <v>4.8505246485844387</v>
      </c>
      <c r="EW7" s="56">
        <v>0</v>
      </c>
      <c r="EX7" s="56">
        <v>127.30152445060384</v>
      </c>
      <c r="EY7" s="56">
        <v>9.8990298950702826E-2</v>
      </c>
      <c r="EZ7" s="56"/>
      <c r="FA7" s="46">
        <v>1</v>
      </c>
      <c r="FB7" s="46" t="s">
        <v>501</v>
      </c>
      <c r="FC7" s="46">
        <v>1</v>
      </c>
      <c r="FD7" s="46" t="s">
        <v>505</v>
      </c>
      <c r="FE7" s="47">
        <v>1</v>
      </c>
      <c r="FF7" s="47">
        <v>3</v>
      </c>
      <c r="FG7" s="47">
        <v>256</v>
      </c>
      <c r="FH7" s="47">
        <v>256</v>
      </c>
      <c r="FI7" s="47">
        <v>618</v>
      </c>
      <c r="FJ7" s="46">
        <v>109</v>
      </c>
      <c r="FK7" s="46">
        <v>109</v>
      </c>
      <c r="FL7" s="46">
        <v>109</v>
      </c>
      <c r="FM7" s="47">
        <f t="shared" si="13"/>
        <v>24</v>
      </c>
      <c r="FN7" s="49" t="s">
        <v>506</v>
      </c>
      <c r="FO7" s="49">
        <v>0.3211</v>
      </c>
      <c r="FP7" s="50">
        <v>7.45</v>
      </c>
      <c r="FQ7" s="49">
        <v>0.29699999999999999</v>
      </c>
      <c r="FR7" s="49">
        <v>0.29699999999999999</v>
      </c>
      <c r="FS7" s="50">
        <v>7.57</v>
      </c>
      <c r="FU7" s="46">
        <v>545</v>
      </c>
      <c r="FV7" s="46"/>
      <c r="FW7" s="47">
        <v>1</v>
      </c>
      <c r="FX7" s="49" t="s">
        <v>507</v>
      </c>
      <c r="FY7" s="47">
        <v>1</v>
      </c>
      <c r="FZ7" s="47">
        <v>3</v>
      </c>
      <c r="GA7" s="47">
        <v>115</v>
      </c>
      <c r="GC7" s="47">
        <v>1</v>
      </c>
      <c r="GD7" s="47">
        <v>3</v>
      </c>
      <c r="GE7" s="47">
        <v>438</v>
      </c>
      <c r="GF7" s="47">
        <v>207</v>
      </c>
      <c r="GH7" s="47">
        <v>207</v>
      </c>
      <c r="GI7" s="47">
        <f t="shared" si="49"/>
        <v>231</v>
      </c>
      <c r="GJ7" s="47">
        <f t="shared" si="50"/>
        <v>-25</v>
      </c>
      <c r="GL7" s="46" t="s">
        <v>610</v>
      </c>
      <c r="GM7" s="46">
        <v>131</v>
      </c>
      <c r="GN7" s="46">
        <v>131</v>
      </c>
      <c r="GO7" s="46">
        <v>131</v>
      </c>
      <c r="GP7" s="46">
        <f t="shared" si="14"/>
        <v>22</v>
      </c>
      <c r="GS7" s="46">
        <v>137.5</v>
      </c>
      <c r="GT7" s="46">
        <v>138</v>
      </c>
      <c r="GU7" s="46">
        <v>138</v>
      </c>
      <c r="GV7" s="46">
        <f t="shared" si="15"/>
        <v>7</v>
      </c>
      <c r="GW7" s="57">
        <v>1.718300461769104</v>
      </c>
      <c r="GX7" s="57">
        <v>48.670429229736328</v>
      </c>
      <c r="GY7" s="46">
        <f t="shared" si="16"/>
        <v>17.18300461769104</v>
      </c>
      <c r="GZ7" s="46"/>
      <c r="HA7" s="46">
        <v>17.18300461769104</v>
      </c>
      <c r="HB7" s="46">
        <f t="shared" si="17"/>
        <v>486.70429229736328</v>
      </c>
      <c r="HC7" s="46"/>
      <c r="HD7" s="57">
        <v>1.1048333644866943</v>
      </c>
      <c r="HE7" s="57">
        <v>48.198043823242188</v>
      </c>
      <c r="HF7" s="57">
        <v>11.048333644866943</v>
      </c>
      <c r="HG7" s="57"/>
      <c r="HH7" s="46">
        <f t="shared" si="18"/>
        <v>11.048333644866943</v>
      </c>
      <c r="HI7" s="46">
        <f t="shared" si="19"/>
        <v>-7.7149021625518799</v>
      </c>
      <c r="HJ7" s="46">
        <f t="shared" si="20"/>
        <v>481.98043823242188</v>
      </c>
      <c r="HL7" s="50">
        <v>76.92307692307692</v>
      </c>
      <c r="HM7" s="50">
        <f t="shared" si="21"/>
        <v>-12.66530080089403</v>
      </c>
      <c r="HN7" s="50">
        <v>1992.6035502958578</v>
      </c>
      <c r="HO7" s="50">
        <v>4.4378698224852071</v>
      </c>
      <c r="HP7" s="50">
        <f t="shared" si="22"/>
        <v>-0.40474518962133033</v>
      </c>
      <c r="HQ7" s="50">
        <v>38.46153846153846</v>
      </c>
      <c r="HR7" s="50">
        <v>5525.1479289940826</v>
      </c>
      <c r="HS7" s="50">
        <f t="shared" si="23"/>
        <v>-2823.5203518775879</v>
      </c>
      <c r="HT7" s="50">
        <v>637.57396449704129</v>
      </c>
      <c r="HU7" s="50">
        <v>72.485207100591708</v>
      </c>
      <c r="HV7" s="50">
        <v>0</v>
      </c>
      <c r="HW7" s="50">
        <v>1050.2958579881656</v>
      </c>
      <c r="HX7" s="50">
        <f t="shared" si="24"/>
        <v>10.519258512577542</v>
      </c>
      <c r="HY7" s="50">
        <f t="shared" si="25"/>
        <v>-303.21503789561166</v>
      </c>
      <c r="HZ7" s="50">
        <v>1452.6627218934909</v>
      </c>
      <c r="IA7" s="50">
        <v>38.46153846153846</v>
      </c>
      <c r="IB7" s="56">
        <v>0</v>
      </c>
      <c r="IC7" s="56">
        <v>5.6657223796033995E-2</v>
      </c>
      <c r="ID7" s="56">
        <v>0</v>
      </c>
      <c r="IE7" s="56">
        <v>37.771482530689333</v>
      </c>
      <c r="IF7" s="56">
        <v>37.86591123701605</v>
      </c>
      <c r="IG7" s="56">
        <v>0</v>
      </c>
      <c r="IH7" s="56">
        <v>4.9102927289896128</v>
      </c>
      <c r="II7" s="56">
        <v>0</v>
      </c>
      <c r="IJ7" s="56">
        <v>74.598677998111427</v>
      </c>
      <c r="IK7" s="56">
        <v>9.442870632672333E-2</v>
      </c>
      <c r="IL7" s="46">
        <v>0.94604432582855225</v>
      </c>
      <c r="IM7" s="57">
        <v>49.545505523681641</v>
      </c>
      <c r="IN7" s="46">
        <v>9.4604432582855225</v>
      </c>
      <c r="IP7" s="46">
        <f t="shared" si="26"/>
        <v>9.4604432582855225</v>
      </c>
      <c r="IQ7" s="46">
        <f t="shared" si="27"/>
        <v>495.45505523681641</v>
      </c>
      <c r="IS7" s="46">
        <v>435.9</v>
      </c>
      <c r="IT7" s="49">
        <f t="shared" si="28"/>
        <v>0.43589999999999995</v>
      </c>
      <c r="IU7" s="49">
        <v>0.436</v>
      </c>
      <c r="IV7" s="46">
        <v>7.49</v>
      </c>
      <c r="IW7" s="50">
        <v>0</v>
      </c>
      <c r="IX7" s="50">
        <v>0.1390268123138034</v>
      </c>
      <c r="IY7" s="50">
        <v>0</v>
      </c>
      <c r="IZ7" s="50">
        <v>26.21648460774578</v>
      </c>
      <c r="JA7" s="50">
        <v>32.075471698113205</v>
      </c>
      <c r="JB7" s="50">
        <v>1.7874875868917577</v>
      </c>
      <c r="JC7" s="50">
        <v>2.7805362462760677</v>
      </c>
      <c r="JD7" s="50">
        <v>0</v>
      </c>
      <c r="JE7" s="50">
        <v>145.5809334657398</v>
      </c>
      <c r="JF7" s="50">
        <v>0.39721946375372391</v>
      </c>
      <c r="JG7" s="47">
        <v>1</v>
      </c>
      <c r="JI7" s="47">
        <v>1</v>
      </c>
      <c r="JJ7" s="46" t="s">
        <v>724</v>
      </c>
      <c r="JK7" s="46">
        <v>3</v>
      </c>
      <c r="JM7" s="46">
        <v>1</v>
      </c>
      <c r="JN7" s="46">
        <v>108</v>
      </c>
      <c r="JO7" s="46">
        <v>108</v>
      </c>
      <c r="JQ7" s="46">
        <v>3</v>
      </c>
      <c r="JR7" s="46" t="s">
        <v>1038</v>
      </c>
      <c r="JT7" s="57">
        <v>0.66899740695953369</v>
      </c>
      <c r="JU7" s="57">
        <v>49.819934844970703</v>
      </c>
      <c r="JV7" s="57">
        <v>6.6899740695953369</v>
      </c>
      <c r="JW7" s="46">
        <f t="shared" si="29"/>
        <v>6.6899740695953369</v>
      </c>
      <c r="JX7" s="46">
        <f t="shared" si="29"/>
        <v>498.19934844970703</v>
      </c>
      <c r="JY7" s="46" t="s">
        <v>705</v>
      </c>
      <c r="JZ7" s="52">
        <v>312.39999999999998</v>
      </c>
      <c r="KA7" s="49">
        <f t="shared" si="30"/>
        <v>0.31239999999999996</v>
      </c>
      <c r="KB7" s="49">
        <v>0.312</v>
      </c>
      <c r="KC7" s="52">
        <v>297.89999999999998</v>
      </c>
      <c r="KD7" s="49">
        <f t="shared" si="31"/>
        <v>0.2979</v>
      </c>
      <c r="KE7" s="49">
        <v>0.29799999999999999</v>
      </c>
      <c r="KF7" s="52">
        <v>270.60000000000002</v>
      </c>
      <c r="KG7" s="49">
        <f t="shared" si="32"/>
        <v>0.27060000000000001</v>
      </c>
      <c r="KH7" s="49">
        <v>0.27100000000000002</v>
      </c>
      <c r="KI7" s="50">
        <v>7.45</v>
      </c>
      <c r="KJ7" s="50">
        <v>7.36</v>
      </c>
      <c r="KK7" s="50">
        <v>7.45</v>
      </c>
      <c r="KL7" s="49"/>
      <c r="KN7" s="46">
        <v>1</v>
      </c>
      <c r="KO7" s="46">
        <v>1</v>
      </c>
      <c r="KP7" s="47">
        <v>1</v>
      </c>
      <c r="KQ7" s="46">
        <v>1</v>
      </c>
      <c r="KR7" s="46" t="s">
        <v>1220</v>
      </c>
      <c r="KS7" s="46" t="s">
        <v>1222</v>
      </c>
      <c r="KT7" s="50">
        <v>162.12871287128712</v>
      </c>
      <c r="KU7" s="50">
        <v>3616.3366336633662</v>
      </c>
      <c r="KV7" s="50">
        <v>6.1881188118811874</v>
      </c>
      <c r="KW7" s="50">
        <v>105.19801980198019</v>
      </c>
      <c r="KX7" s="50">
        <v>9845.2970297029697</v>
      </c>
      <c r="KY7" s="50">
        <v>948.01980198019794</v>
      </c>
      <c r="KZ7" s="50">
        <v>128.71287128712871</v>
      </c>
      <c r="LA7" s="50">
        <v>14.85148514851485</v>
      </c>
      <c r="LB7" s="50">
        <v>1301.9801980198019</v>
      </c>
      <c r="LC7" s="50">
        <f t="shared" si="33"/>
        <v>13.19759290027981</v>
      </c>
      <c r="LD7" s="50">
        <v>2959.158415841584</v>
      </c>
      <c r="LE7" s="50">
        <v>58.168316831683164</v>
      </c>
      <c r="LF7" s="50">
        <v>144.37689969604864</v>
      </c>
      <c r="LG7" s="50">
        <v>2591.1854103343462</v>
      </c>
      <c r="LH7" s="50">
        <v>3.0395136778115499</v>
      </c>
      <c r="LI7" s="50">
        <v>92.705167173252278</v>
      </c>
      <c r="LJ7" s="50">
        <v>6524.3161094224924</v>
      </c>
      <c r="LK7" s="50">
        <v>837.386018237082</v>
      </c>
      <c r="LL7" s="50">
        <v>147.41641337386017</v>
      </c>
      <c r="LM7" s="50">
        <v>18.237082066869299</v>
      </c>
      <c r="LN7" s="50">
        <v>1332.8267477203647</v>
      </c>
      <c r="LO7" s="50">
        <f t="shared" si="34"/>
        <v>7.0980292633430722</v>
      </c>
      <c r="LP7" s="50">
        <v>1574.4680851063829</v>
      </c>
      <c r="LQ7" s="50">
        <v>54.711246200607903</v>
      </c>
      <c r="LR7" s="50">
        <v>90.909090909090907</v>
      </c>
      <c r="LS7" s="50">
        <v>1691.699604743083</v>
      </c>
      <c r="LT7" s="50">
        <v>5.928853754940711</v>
      </c>
      <c r="LU7" s="50">
        <v>61.264822134387352</v>
      </c>
      <c r="LV7" s="50">
        <v>6029.6442687747031</v>
      </c>
      <c r="LW7" s="50">
        <v>689.72332015810275</v>
      </c>
      <c r="LX7" s="50">
        <v>86.956521739130437</v>
      </c>
      <c r="LY7" s="50">
        <v>51.383399209486186</v>
      </c>
      <c r="LZ7" s="50">
        <v>1077.075098814229</v>
      </c>
      <c r="MA7" s="50">
        <f t="shared" si="35"/>
        <v>6.2112419802114518</v>
      </c>
      <c r="MB7" s="50">
        <v>1264.8221343873518</v>
      </c>
      <c r="MC7" s="50">
        <v>23.715415019762844</v>
      </c>
      <c r="MD7" s="50">
        <v>0</v>
      </c>
      <c r="ME7" s="50">
        <v>9.9800399201596807E-2</v>
      </c>
      <c r="MF7" s="50">
        <v>0</v>
      </c>
      <c r="MG7" s="50">
        <v>25.34930139720559</v>
      </c>
      <c r="MH7" s="50">
        <v>27.944111776447109</v>
      </c>
      <c r="MI7" s="50">
        <v>1.1976047904191618</v>
      </c>
      <c r="MJ7" s="50">
        <v>5.9880239520958085</v>
      </c>
      <c r="MK7" s="50">
        <v>0</v>
      </c>
      <c r="ML7" s="50">
        <v>76.447105788423158</v>
      </c>
      <c r="MM7" s="50">
        <v>0.19960079840319361</v>
      </c>
      <c r="MN7" s="50">
        <v>0</v>
      </c>
      <c r="MO7" s="50">
        <v>0</v>
      </c>
      <c r="MP7" s="50">
        <v>0</v>
      </c>
      <c r="MQ7" s="50">
        <v>41.674995002998202</v>
      </c>
      <c r="MR7" s="50">
        <v>32.380571657005795</v>
      </c>
      <c r="MS7" s="50">
        <v>0</v>
      </c>
      <c r="MT7" s="50">
        <v>5.3967619428342992</v>
      </c>
      <c r="MU7" s="50">
        <v>0</v>
      </c>
      <c r="MV7" s="50">
        <v>84.549270437737363</v>
      </c>
      <c r="MW7" s="50">
        <v>0</v>
      </c>
      <c r="MX7" s="50">
        <v>0</v>
      </c>
      <c r="MY7" s="50">
        <v>0</v>
      </c>
      <c r="MZ7" s="50">
        <v>0</v>
      </c>
      <c r="NA7" s="50">
        <v>40.357852882703767</v>
      </c>
      <c r="NB7" s="50">
        <v>28.628230616302186</v>
      </c>
      <c r="NC7" s="50">
        <v>1.3916500994035785</v>
      </c>
      <c r="ND7" s="50">
        <v>5.7654075546719676</v>
      </c>
      <c r="NE7" s="50">
        <v>0</v>
      </c>
      <c r="NF7" s="50">
        <v>69.383697813121273</v>
      </c>
      <c r="NG7" s="50">
        <v>9.940357852882703E-2</v>
      </c>
      <c r="NI7" s="56">
        <v>4.5057231283159762</v>
      </c>
      <c r="NJ7" s="56">
        <v>9.9641658479072426</v>
      </c>
      <c r="NL7" s="56">
        <v>6.0209382810997889</v>
      </c>
      <c r="NM7" s="56">
        <v>4.8270770044222253</v>
      </c>
      <c r="NN7" s="56"/>
      <c r="NO7" s="56">
        <v>3.281337465013995</v>
      </c>
      <c r="NP7" s="56">
        <v>1.3648280687724903</v>
      </c>
      <c r="NQ7" s="56">
        <v>4.5625571134424945</v>
      </c>
      <c r="NR7" s="56">
        <v>0.89509755858417506</v>
      </c>
      <c r="NS7" s="56">
        <v>3.9823878812039064</v>
      </c>
      <c r="NT7" s="56">
        <v>0</v>
      </c>
      <c r="NU7" s="56">
        <v>4.1029175813210932</v>
      </c>
      <c r="NV7" s="56">
        <v>0</v>
      </c>
      <c r="NW7" s="51"/>
      <c r="NX7" s="58">
        <v>2640</v>
      </c>
      <c r="NY7" s="51">
        <v>2640</v>
      </c>
      <c r="NZ7" s="51">
        <v>1060.6666666666667</v>
      </c>
      <c r="OA7" s="54">
        <f t="shared" si="36"/>
        <v>1061</v>
      </c>
      <c r="OB7" s="51">
        <v>2105</v>
      </c>
      <c r="OC7" s="58">
        <f t="shared" si="36"/>
        <v>2105</v>
      </c>
      <c r="OD7" s="58">
        <v>1258</v>
      </c>
      <c r="OE7" s="58">
        <f t="shared" si="36"/>
        <v>1258</v>
      </c>
      <c r="OF7" s="51">
        <v>1190.75</v>
      </c>
      <c r="OG7" s="58">
        <f t="shared" ref="OG7" si="59">ROUND(OF7,0)</f>
        <v>1191</v>
      </c>
      <c r="OH7" s="58">
        <v>28618.333333333332</v>
      </c>
      <c r="OI7" s="51">
        <v>28618</v>
      </c>
      <c r="OJ7" s="58">
        <v>74543.333333333328</v>
      </c>
      <c r="OK7" s="54">
        <f t="shared" si="37"/>
        <v>74543</v>
      </c>
      <c r="OL7" s="58">
        <v>60554.5</v>
      </c>
      <c r="OM7" s="58">
        <f t="shared" ref="OM7" si="60">ROUND(OL7,0)</f>
        <v>60555</v>
      </c>
      <c r="ON7" s="58">
        <v>36426</v>
      </c>
      <c r="OO7" s="58">
        <f t="shared" ref="OO7" si="61">ROUND(ON7,0)</f>
        <v>36426</v>
      </c>
      <c r="OP7" s="51">
        <v>33103.75</v>
      </c>
      <c r="OQ7" s="58">
        <f t="shared" ref="OQ7" si="62">ROUND(OP7,0)</f>
        <v>33104</v>
      </c>
      <c r="OR7" s="51">
        <v>1</v>
      </c>
      <c r="OS7" s="51"/>
    </row>
    <row r="8" spans="1:409" ht="21" customHeight="1" x14ac:dyDescent="0.35">
      <c r="A8" s="46" t="s">
        <v>8</v>
      </c>
      <c r="B8" s="46" t="s">
        <v>8</v>
      </c>
      <c r="C8" s="46" t="b">
        <f t="shared" si="0"/>
        <v>1</v>
      </c>
      <c r="D8" s="46">
        <v>1</v>
      </c>
      <c r="E8" s="51">
        <v>1</v>
      </c>
      <c r="F8" s="46" t="b">
        <f t="shared" si="1"/>
        <v>1</v>
      </c>
      <c r="G8" s="46">
        <v>7</v>
      </c>
      <c r="H8" s="51">
        <v>7</v>
      </c>
      <c r="I8" s="46" t="b">
        <f t="shared" si="2"/>
        <v>1</v>
      </c>
      <c r="J8" s="46">
        <v>11</v>
      </c>
      <c r="K8" s="46">
        <v>4744413</v>
      </c>
      <c r="L8" s="46">
        <v>468595.5</v>
      </c>
      <c r="M8" s="46">
        <v>1048.7719999999999</v>
      </c>
      <c r="N8" s="46">
        <v>5.8037235135569398</v>
      </c>
      <c r="O8" s="46">
        <v>158.98048217617901</v>
      </c>
      <c r="P8" s="46">
        <v>4</v>
      </c>
      <c r="Q8" s="46">
        <v>7</v>
      </c>
      <c r="R8" s="46">
        <v>1050.0018699791499</v>
      </c>
      <c r="S8" s="46">
        <v>12.097861158083299</v>
      </c>
      <c r="T8" s="46">
        <v>175.25954684506101</v>
      </c>
      <c r="U8" s="46">
        <v>4</v>
      </c>
      <c r="V8" s="46">
        <v>2</v>
      </c>
      <c r="W8" s="46" t="s">
        <v>141</v>
      </c>
      <c r="X8" s="46">
        <v>42.851649090000002</v>
      </c>
      <c r="Y8" s="46">
        <v>-123.3843687</v>
      </c>
      <c r="Z8" s="46">
        <v>1048.7719999999999</v>
      </c>
      <c r="AA8" s="46" t="s">
        <v>129</v>
      </c>
      <c r="AB8" s="46">
        <v>1</v>
      </c>
      <c r="AC8" s="55">
        <v>1</v>
      </c>
      <c r="AD8" s="46">
        <v>10</v>
      </c>
      <c r="AE8" s="46">
        <v>1</v>
      </c>
      <c r="AF8" s="46">
        <v>23</v>
      </c>
      <c r="AG8" s="46" t="s">
        <v>323</v>
      </c>
      <c r="AH8" s="55">
        <v>1</v>
      </c>
      <c r="AI8" s="46">
        <v>3</v>
      </c>
      <c r="AJ8" s="46">
        <v>1</v>
      </c>
      <c r="AK8" s="47">
        <v>75</v>
      </c>
      <c r="AM8" s="46">
        <v>1</v>
      </c>
      <c r="AN8" s="46">
        <v>25</v>
      </c>
      <c r="AO8" s="46">
        <v>90</v>
      </c>
      <c r="AQ8" s="46">
        <v>1</v>
      </c>
      <c r="AR8" s="46">
        <v>3</v>
      </c>
      <c r="AS8" s="55"/>
      <c r="AT8" s="46">
        <v>1</v>
      </c>
      <c r="AU8" s="46">
        <v>3</v>
      </c>
      <c r="AV8" s="46">
        <v>253</v>
      </c>
      <c r="AW8" s="46" t="s">
        <v>402</v>
      </c>
      <c r="AX8" s="46">
        <v>1</v>
      </c>
      <c r="AY8" s="46">
        <v>0</v>
      </c>
      <c r="AZ8" s="46">
        <v>0</v>
      </c>
      <c r="BA8" s="46">
        <v>323</v>
      </c>
      <c r="BB8" s="46">
        <v>323</v>
      </c>
      <c r="BC8" s="46">
        <v>102</v>
      </c>
      <c r="BD8" s="46">
        <f t="shared" si="3"/>
        <v>413</v>
      </c>
      <c r="BE8" s="50">
        <v>3.14</v>
      </c>
      <c r="BF8" s="46">
        <v>526.20000000000005</v>
      </c>
      <c r="BG8" s="46">
        <f t="shared" si="4"/>
        <v>0.5262</v>
      </c>
      <c r="BH8" s="49">
        <v>0.52600000000000002</v>
      </c>
      <c r="BI8" s="50">
        <v>8.0399999999999991</v>
      </c>
      <c r="BJ8" s="52">
        <v>392</v>
      </c>
      <c r="BK8" s="46">
        <f t="shared" si="5"/>
        <v>0.39200000000000002</v>
      </c>
      <c r="BL8" s="46">
        <v>0.39200000000000002</v>
      </c>
      <c r="BM8" s="46">
        <v>8.06</v>
      </c>
      <c r="BN8" s="46">
        <v>521.29999999999995</v>
      </c>
      <c r="BO8" s="46">
        <f t="shared" si="6"/>
        <v>0.52129999999999999</v>
      </c>
      <c r="BP8" s="46">
        <f t="shared" si="7"/>
        <v>0.52100000000000002</v>
      </c>
      <c r="BQ8" s="46">
        <v>7.54</v>
      </c>
      <c r="BR8" s="50">
        <f t="shared" si="8"/>
        <v>-0.49999999999999911</v>
      </c>
      <c r="BS8" s="52">
        <v>321.5</v>
      </c>
      <c r="BT8" s="53" t="s">
        <v>261</v>
      </c>
      <c r="BU8" s="46">
        <v>0.32200000000000001</v>
      </c>
      <c r="BV8" s="49">
        <f t="shared" si="9"/>
        <v>-7.0000000000000007E-2</v>
      </c>
      <c r="BW8" s="46">
        <v>1.8071882724761963</v>
      </c>
      <c r="BX8" s="46">
        <v>49.402233123779297</v>
      </c>
      <c r="BY8" s="46">
        <f t="shared" si="10"/>
        <v>18.071882724761963</v>
      </c>
      <c r="CA8" s="46">
        <v>18.071882724761963</v>
      </c>
      <c r="CB8" s="46">
        <f t="shared" si="11"/>
        <v>494.02233123779297</v>
      </c>
      <c r="CC8" s="46">
        <v>89.102124742974638</v>
      </c>
      <c r="CD8" s="46">
        <v>3601.7820424948595</v>
      </c>
      <c r="CE8" s="46">
        <v>6.8540095956134337</v>
      </c>
      <c r="CF8" s="46">
        <v>113.09115832762166</v>
      </c>
      <c r="CG8" s="46">
        <v>8745.7162440027423</v>
      </c>
      <c r="CH8" s="46">
        <v>681.97395476353665</v>
      </c>
      <c r="CI8" s="46">
        <v>147.36120630568882</v>
      </c>
      <c r="CJ8" s="46">
        <v>37.697052775873885</v>
      </c>
      <c r="CK8" s="46">
        <v>1339.9588759424264</v>
      </c>
      <c r="CL8" s="46">
        <f t="shared" si="12"/>
        <v>13.486893552648441</v>
      </c>
      <c r="CM8" s="46">
        <v>3512.6799177518847</v>
      </c>
      <c r="CN8" s="46">
        <v>44.551062371487319</v>
      </c>
      <c r="CO8" s="50">
        <v>5.9057128858402752</v>
      </c>
      <c r="CP8" s="46">
        <v>0</v>
      </c>
      <c r="CQ8" s="50">
        <v>144.61172741679874</v>
      </c>
      <c r="CR8" s="50">
        <v>54.873217115689378</v>
      </c>
      <c r="CS8" s="50">
        <v>17.927892234548334</v>
      </c>
      <c r="CT8" s="50">
        <v>1.6838351822503961</v>
      </c>
      <c r="CU8" s="50">
        <v>32.686212361331222</v>
      </c>
      <c r="CV8" s="50">
        <v>7.626782884310618</v>
      </c>
      <c r="CW8" s="50">
        <v>4.1600633914421552</v>
      </c>
      <c r="CX8" s="50">
        <v>1.3866877971473852</v>
      </c>
      <c r="CY8" s="50">
        <v>432.0522979397781</v>
      </c>
      <c r="CZ8" s="50">
        <v>78.149762282091913</v>
      </c>
      <c r="DA8" s="56">
        <v>11.59907981497884</v>
      </c>
      <c r="DB8" s="56">
        <v>0.27476429485286796</v>
      </c>
      <c r="DC8" s="50">
        <v>0</v>
      </c>
      <c r="DD8" s="50">
        <v>0</v>
      </c>
      <c r="DE8" s="50">
        <v>0</v>
      </c>
      <c r="DF8" s="50">
        <v>49.147839873166859</v>
      </c>
      <c r="DG8" s="50">
        <v>41.518034086405073</v>
      </c>
      <c r="DH8" s="50">
        <v>0</v>
      </c>
      <c r="DI8" s="50">
        <v>3.56718192627824</v>
      </c>
      <c r="DJ8" s="50">
        <v>0</v>
      </c>
      <c r="DK8" s="50">
        <v>40.130796670630197</v>
      </c>
      <c r="DL8" s="50">
        <v>0</v>
      </c>
      <c r="DM8" s="50">
        <v>0</v>
      </c>
      <c r="DN8" s="50">
        <v>3.9428289797930018</v>
      </c>
      <c r="DO8" s="50">
        <v>2.2363972400197141</v>
      </c>
      <c r="DQ8" s="46">
        <v>1</v>
      </c>
      <c r="DR8" s="46">
        <v>3</v>
      </c>
      <c r="DT8" s="46">
        <v>1</v>
      </c>
      <c r="DU8" s="46">
        <v>1</v>
      </c>
      <c r="DW8" s="46">
        <v>1</v>
      </c>
      <c r="DY8" s="46">
        <v>1</v>
      </c>
      <c r="DZ8" s="46">
        <v>1213</v>
      </c>
      <c r="EA8" s="46">
        <v>121.3</v>
      </c>
      <c r="EB8" s="46">
        <v>121</v>
      </c>
      <c r="EC8" s="46">
        <v>121</v>
      </c>
      <c r="ED8" s="46">
        <v>684</v>
      </c>
      <c r="EF8" s="46">
        <v>1</v>
      </c>
      <c r="EG8" s="46">
        <v>694</v>
      </c>
      <c r="EH8" s="46">
        <v>694</v>
      </c>
      <c r="EI8" s="46" t="s">
        <v>494</v>
      </c>
      <c r="EJ8" s="49">
        <v>0.59799999999999998</v>
      </c>
      <c r="EK8" s="50">
        <v>7.08</v>
      </c>
      <c r="EL8" s="49">
        <v>0.49399999999999999</v>
      </c>
      <c r="EM8" s="49">
        <v>0.49399999999999999</v>
      </c>
      <c r="EN8" s="50">
        <v>7.47</v>
      </c>
      <c r="EP8" s="56">
        <v>0</v>
      </c>
      <c r="EQ8" s="56">
        <v>0.60098522167487678</v>
      </c>
      <c r="ER8" s="56">
        <v>0</v>
      </c>
      <c r="ES8" s="56">
        <v>62.857142857142854</v>
      </c>
      <c r="ET8" s="56">
        <v>234.97536945812806</v>
      </c>
      <c r="EU8" s="56">
        <v>1.2807881773399015</v>
      </c>
      <c r="EV8" s="56">
        <v>5.418719211822661</v>
      </c>
      <c r="EW8" s="56">
        <v>19.310344827586206</v>
      </c>
      <c r="EX8" s="56">
        <v>49.556650246305416</v>
      </c>
      <c r="EY8" s="56">
        <v>0.19704433497536944</v>
      </c>
      <c r="EZ8" s="56"/>
      <c r="FA8" s="46">
        <v>1</v>
      </c>
      <c r="FC8" s="46">
        <v>1</v>
      </c>
      <c r="FD8" s="46" t="s">
        <v>505</v>
      </c>
      <c r="FE8" s="47">
        <v>1</v>
      </c>
      <c r="FF8" s="47">
        <v>3</v>
      </c>
      <c r="FG8" s="47">
        <v>210</v>
      </c>
      <c r="FH8" s="47">
        <v>210</v>
      </c>
      <c r="FI8" s="47">
        <v>875</v>
      </c>
      <c r="FJ8" s="46">
        <v>141.5</v>
      </c>
      <c r="FK8" s="46">
        <v>142</v>
      </c>
      <c r="FL8" s="46">
        <v>142</v>
      </c>
      <c r="FM8" s="47">
        <f t="shared" si="13"/>
        <v>21</v>
      </c>
      <c r="FO8" s="49">
        <v>0.30149999999999999</v>
      </c>
      <c r="FP8" s="50">
        <v>7.44</v>
      </c>
      <c r="FQ8" s="49">
        <v>0.27579999999999999</v>
      </c>
      <c r="FR8" s="49">
        <v>0.27600000000000002</v>
      </c>
      <c r="FS8" s="50">
        <v>7.56</v>
      </c>
      <c r="FU8" s="46">
        <v>544</v>
      </c>
      <c r="FV8" s="46"/>
      <c r="FW8" s="47">
        <v>1</v>
      </c>
      <c r="FX8" s="49" t="s">
        <v>508</v>
      </c>
      <c r="FY8" s="47">
        <v>1</v>
      </c>
      <c r="FZ8" s="47">
        <v>3</v>
      </c>
      <c r="GA8" s="47">
        <v>85</v>
      </c>
      <c r="GB8" s="53" t="s">
        <v>1572</v>
      </c>
      <c r="GC8" s="47">
        <v>1</v>
      </c>
      <c r="GD8" s="47">
        <v>3</v>
      </c>
      <c r="GE8" s="47">
        <v>287</v>
      </c>
      <c r="GF8" s="47">
        <v>97</v>
      </c>
      <c r="GH8" s="47">
        <v>97</v>
      </c>
      <c r="GI8" s="47">
        <f t="shared" si="49"/>
        <v>190</v>
      </c>
      <c r="GJ8" s="47">
        <f t="shared" si="50"/>
        <v>-20</v>
      </c>
      <c r="GK8" s="46" t="s">
        <v>590</v>
      </c>
      <c r="GL8" s="46" t="s">
        <v>611</v>
      </c>
      <c r="GM8" s="46">
        <v>147.5</v>
      </c>
      <c r="GN8" s="46">
        <v>148</v>
      </c>
      <c r="GO8" s="46">
        <v>148</v>
      </c>
      <c r="GP8" s="46">
        <f t="shared" si="14"/>
        <v>6</v>
      </c>
      <c r="GQ8" s="46" t="s">
        <v>1535</v>
      </c>
      <c r="GS8" s="46">
        <v>151</v>
      </c>
      <c r="GT8" s="46">
        <v>151</v>
      </c>
      <c r="GU8" s="46">
        <v>151</v>
      </c>
      <c r="GV8" s="46">
        <f t="shared" si="15"/>
        <v>3</v>
      </c>
      <c r="GW8" s="57">
        <v>1.7174959182739258</v>
      </c>
      <c r="GX8" s="57">
        <v>48.936862945556641</v>
      </c>
      <c r="GY8" s="46">
        <f t="shared" si="16"/>
        <v>17.174959182739258</v>
      </c>
      <c r="GZ8" s="46"/>
      <c r="HA8" s="46">
        <v>17.174959182739258</v>
      </c>
      <c r="HB8" s="46">
        <f t="shared" si="17"/>
        <v>489.36862945556641</v>
      </c>
      <c r="HC8" s="46"/>
      <c r="HD8" s="57">
        <v>1.1156551837921143</v>
      </c>
      <c r="HE8" s="57">
        <v>48.670291900634766</v>
      </c>
      <c r="HF8" s="57">
        <v>11.156551837921143</v>
      </c>
      <c r="HG8" s="57"/>
      <c r="HH8" s="46">
        <f t="shared" si="18"/>
        <v>11.156551837921143</v>
      </c>
      <c r="HI8" s="46">
        <f t="shared" si="19"/>
        <v>-6.9153308868408203</v>
      </c>
      <c r="HJ8" s="46">
        <f t="shared" si="20"/>
        <v>486.70291900634766</v>
      </c>
      <c r="HL8" s="50">
        <v>45.32163742690058</v>
      </c>
      <c r="HM8" s="50">
        <f t="shared" si="21"/>
        <v>-43.780487316074058</v>
      </c>
      <c r="HN8" s="50">
        <v>2526.3157894736842</v>
      </c>
      <c r="HO8" s="50">
        <v>2.9239766081871341</v>
      </c>
      <c r="HP8" s="50">
        <f t="shared" si="22"/>
        <v>-3.9300329874262996</v>
      </c>
      <c r="HQ8" s="50">
        <v>36.549707602339176</v>
      </c>
      <c r="HR8" s="50">
        <v>5714.9122807017548</v>
      </c>
      <c r="HS8" s="50">
        <f t="shared" si="23"/>
        <v>-3030.8039633009876</v>
      </c>
      <c r="HT8" s="50">
        <v>749.99999999999989</v>
      </c>
      <c r="HU8" s="50">
        <v>68.713450292397653</v>
      </c>
      <c r="HV8" s="50">
        <v>0</v>
      </c>
      <c r="HW8" s="50">
        <v>716.37426900584796</v>
      </c>
      <c r="HX8" s="50">
        <f t="shared" si="24"/>
        <v>15.57363562681237</v>
      </c>
      <c r="HY8" s="50">
        <f t="shared" si="25"/>
        <v>-623.58460693657844</v>
      </c>
      <c r="HZ8" s="50">
        <v>1023.3918128654969</v>
      </c>
      <c r="IA8" s="50">
        <v>43.859649122807014</v>
      </c>
      <c r="IB8" s="56">
        <v>0</v>
      </c>
      <c r="IC8" s="56">
        <v>5.8218513487288959E-2</v>
      </c>
      <c r="ID8" s="56">
        <v>0</v>
      </c>
      <c r="IE8" s="56">
        <v>31.826120706384632</v>
      </c>
      <c r="IF8" s="56">
        <v>48.127304482825544</v>
      </c>
      <c r="IG8" s="56">
        <v>0.48515427906074138</v>
      </c>
      <c r="IH8" s="56">
        <v>4.075295944110227</v>
      </c>
      <c r="II8" s="56">
        <v>1.1643702697457792</v>
      </c>
      <c r="IJ8" s="56">
        <v>61.808655152338446</v>
      </c>
      <c r="IK8" s="56">
        <v>9.7030855812148264E-2</v>
      </c>
      <c r="IL8" s="46">
        <v>0.82146096229553223</v>
      </c>
      <c r="IM8" s="57">
        <v>48.937267303466797</v>
      </c>
      <c r="IN8" s="46">
        <v>8.2146096229553223</v>
      </c>
      <c r="IP8" s="46">
        <f t="shared" si="26"/>
        <v>8.2146096229553223</v>
      </c>
      <c r="IQ8" s="46">
        <f t="shared" si="27"/>
        <v>489.37267303466797</v>
      </c>
      <c r="IS8" s="46">
        <v>450.7</v>
      </c>
      <c r="IT8" s="49">
        <f t="shared" si="28"/>
        <v>0.45069999999999999</v>
      </c>
      <c r="IU8" s="49">
        <v>0.45100000000000001</v>
      </c>
      <c r="IV8" s="46">
        <v>7.29</v>
      </c>
      <c r="IW8" s="50">
        <v>0</v>
      </c>
      <c r="IX8" s="50">
        <v>0.1396926761125524</v>
      </c>
      <c r="IY8" s="50">
        <v>0</v>
      </c>
      <c r="IZ8" s="50">
        <v>20.554779485132709</v>
      </c>
      <c r="JA8" s="50">
        <v>43.304729594891235</v>
      </c>
      <c r="JB8" s="50">
        <v>2.7938535222510481</v>
      </c>
      <c r="JC8" s="50">
        <v>0</v>
      </c>
      <c r="JD8" s="50">
        <v>0</v>
      </c>
      <c r="JE8" s="50">
        <v>122.03153063260825</v>
      </c>
      <c r="JF8" s="50">
        <v>0.7982438635002993</v>
      </c>
      <c r="JG8" s="47">
        <v>1</v>
      </c>
      <c r="JI8" s="47">
        <v>1</v>
      </c>
      <c r="JJ8" s="46" t="s">
        <v>724</v>
      </c>
      <c r="JK8" s="46">
        <v>3</v>
      </c>
      <c r="JL8" s="46" t="s">
        <v>1136</v>
      </c>
      <c r="JM8" s="46">
        <v>1</v>
      </c>
      <c r="JN8" s="46">
        <v>78</v>
      </c>
      <c r="JO8" s="46">
        <v>78</v>
      </c>
      <c r="JP8" s="46">
        <v>40</v>
      </c>
      <c r="JQ8" s="46">
        <v>3</v>
      </c>
      <c r="JR8" s="46" t="s">
        <v>1038</v>
      </c>
      <c r="JS8" s="46" t="s">
        <v>1036</v>
      </c>
      <c r="JT8" s="57">
        <v>0.81306833028793335</v>
      </c>
      <c r="JU8" s="57">
        <v>50.052944183349609</v>
      </c>
      <c r="JV8" s="57">
        <v>8.1306833028793335</v>
      </c>
      <c r="JW8" s="46">
        <f t="shared" si="29"/>
        <v>8.1306833028793335</v>
      </c>
      <c r="JX8" s="46">
        <f t="shared" si="29"/>
        <v>500.52944183349609</v>
      </c>
      <c r="JY8" s="46" t="s">
        <v>723</v>
      </c>
      <c r="JZ8" s="52">
        <v>285.5</v>
      </c>
      <c r="KA8" s="49">
        <f t="shared" si="30"/>
        <v>0.28549999999999998</v>
      </c>
      <c r="KB8" s="49">
        <v>0.28599999999999998</v>
      </c>
      <c r="KC8" s="52">
        <v>543.79999999999995</v>
      </c>
      <c r="KD8" s="49">
        <f t="shared" si="31"/>
        <v>0.54379999999999995</v>
      </c>
      <c r="KE8" s="49">
        <v>0.54400000000000004</v>
      </c>
      <c r="KF8" s="52">
        <v>937.3</v>
      </c>
      <c r="KG8" s="49">
        <f t="shared" si="32"/>
        <v>0.93729999999999991</v>
      </c>
      <c r="KH8" s="49">
        <v>0.93700000000000006</v>
      </c>
      <c r="KI8" s="50">
        <v>7.47</v>
      </c>
      <c r="KJ8" s="50">
        <v>7.31</v>
      </c>
      <c r="KK8" s="50">
        <v>5.97</v>
      </c>
      <c r="KL8" s="49"/>
      <c r="KN8" s="46">
        <v>1</v>
      </c>
      <c r="KO8" s="46">
        <v>1</v>
      </c>
      <c r="KP8" s="47">
        <v>1</v>
      </c>
      <c r="KQ8" s="46">
        <v>1</v>
      </c>
      <c r="KR8" s="46" t="s">
        <v>1220</v>
      </c>
      <c r="KS8" s="46" t="s">
        <v>1224</v>
      </c>
      <c r="KT8" s="50">
        <v>113.16397228637413</v>
      </c>
      <c r="KU8" s="50">
        <v>4055.427251732101</v>
      </c>
      <c r="KV8" s="50">
        <v>8.0831408775981544</v>
      </c>
      <c r="KW8" s="50">
        <v>103.92609699769054</v>
      </c>
      <c r="KX8" s="50">
        <v>11192.84064665127</v>
      </c>
      <c r="KY8" s="50">
        <v>1026.5588914549653</v>
      </c>
      <c r="KZ8" s="50">
        <v>131.63972286374133</v>
      </c>
      <c r="LA8" s="50">
        <v>18.475750577367204</v>
      </c>
      <c r="LB8" s="50">
        <v>1040.4157043879907</v>
      </c>
      <c r="LC8" s="50">
        <f t="shared" si="33"/>
        <v>16.507785407605105</v>
      </c>
      <c r="LD8" s="50">
        <v>2321.0161662817554</v>
      </c>
      <c r="LE8" s="50">
        <v>71.593533487297918</v>
      </c>
      <c r="LF8" s="50">
        <v>113.35012594458438</v>
      </c>
      <c r="LG8" s="50">
        <v>2361.460957178841</v>
      </c>
      <c r="LH8" s="50">
        <v>3.7783375314861458</v>
      </c>
      <c r="LI8" s="50">
        <v>120.90680100755667</v>
      </c>
      <c r="LJ8" s="50">
        <v>8602.0151133501258</v>
      </c>
      <c r="LK8" s="50">
        <v>735.51637279596969</v>
      </c>
      <c r="LL8" s="50">
        <v>112.09068010075566</v>
      </c>
      <c r="LM8" s="50">
        <v>18.89168765743073</v>
      </c>
      <c r="LN8" s="50">
        <v>1546.5994962216623</v>
      </c>
      <c r="LO8" s="50">
        <f t="shared" si="34"/>
        <v>5.3114006845492883</v>
      </c>
      <c r="LP8" s="50">
        <v>1289.6725440806044</v>
      </c>
      <c r="LQ8" s="50">
        <v>69.269521410579344</v>
      </c>
      <c r="LR8" s="50">
        <v>72.398190045248867</v>
      </c>
      <c r="LS8" s="50">
        <v>2549.7737556561087</v>
      </c>
      <c r="LT8" s="50">
        <v>4.5248868778280542</v>
      </c>
      <c r="LU8" s="50">
        <v>63.34841628959277</v>
      </c>
      <c r="LV8" s="50">
        <v>6303.1674208144796</v>
      </c>
      <c r="LW8" s="50">
        <v>803.16742081447967</v>
      </c>
      <c r="LX8" s="50">
        <v>119.90950226244344</v>
      </c>
      <c r="LY8" s="50">
        <v>63.348416289592791</v>
      </c>
      <c r="LZ8" s="50">
        <v>1377.8280542986424</v>
      </c>
      <c r="MA8" s="50">
        <f t="shared" si="35"/>
        <v>5.9010870605462493</v>
      </c>
      <c r="MB8" s="50">
        <v>1101.8099547511313</v>
      </c>
      <c r="MC8" s="50">
        <v>36.199095022624434</v>
      </c>
      <c r="MD8" s="50">
        <v>0</v>
      </c>
      <c r="ME8" s="50">
        <v>9.9029510794216666E-2</v>
      </c>
      <c r="MF8" s="50">
        <v>0</v>
      </c>
      <c r="MG8" s="50">
        <v>40.205981382451959</v>
      </c>
      <c r="MH8" s="50">
        <v>53.673994850465434</v>
      </c>
      <c r="MI8" s="50">
        <v>1.6835016835016834</v>
      </c>
      <c r="MJ8" s="50">
        <v>5.1495345612992667</v>
      </c>
      <c r="MK8" s="50">
        <v>0</v>
      </c>
      <c r="ML8" s="50">
        <v>57.833234303822536</v>
      </c>
      <c r="MM8" s="50">
        <v>0.29708853238264998</v>
      </c>
      <c r="MN8" s="50">
        <v>0</v>
      </c>
      <c r="MO8" s="50">
        <v>0</v>
      </c>
      <c r="MP8" s="50">
        <v>0</v>
      </c>
      <c r="MQ8" s="50">
        <v>29.289118347895158</v>
      </c>
      <c r="MR8" s="50">
        <v>59.868943606036545</v>
      </c>
      <c r="MS8" s="50">
        <v>2.0849880857823671</v>
      </c>
      <c r="MT8" s="50">
        <v>5.2621127879269265</v>
      </c>
      <c r="MU8" s="50">
        <v>0</v>
      </c>
      <c r="MV8" s="50">
        <v>209.98808578236697</v>
      </c>
      <c r="MW8" s="50">
        <v>9.9285146942017483E-2</v>
      </c>
      <c r="MX8" s="50">
        <v>0</v>
      </c>
      <c r="MY8" s="50">
        <v>0</v>
      </c>
      <c r="MZ8" s="50">
        <v>0</v>
      </c>
      <c r="NA8" s="50">
        <v>8.6982603479304128</v>
      </c>
      <c r="NB8" s="50">
        <v>45.790841831633671</v>
      </c>
      <c r="NC8" s="50">
        <v>6.0987802439512091</v>
      </c>
      <c r="ND8" s="50">
        <v>4.7990401919616072</v>
      </c>
      <c r="NE8" s="50">
        <v>0</v>
      </c>
      <c r="NF8" s="50">
        <v>644.5710857828434</v>
      </c>
      <c r="NG8" s="50">
        <v>0.79984003199360121</v>
      </c>
      <c r="NI8" s="56">
        <v>19.579735924265073</v>
      </c>
      <c r="NJ8" s="56">
        <v>114.83777179870442</v>
      </c>
      <c r="NL8" s="56">
        <v>4.7912880284472532</v>
      </c>
      <c r="NM8" s="56">
        <v>9.456380383247728</v>
      </c>
      <c r="NN8" s="56"/>
      <c r="NO8" s="56">
        <v>1.8166575027491743</v>
      </c>
      <c r="NP8" s="56">
        <v>4.1581285614315711</v>
      </c>
      <c r="NQ8" s="56">
        <v>3.7100129469176375</v>
      </c>
      <c r="NR8" s="56">
        <v>0.7800517876705505</v>
      </c>
      <c r="NS8" s="56">
        <v>3.7340238095238107</v>
      </c>
      <c r="NT8" s="56">
        <v>0.64840277777777722</v>
      </c>
      <c r="NU8" s="56">
        <v>3.7044789180588706</v>
      </c>
      <c r="NV8" s="56">
        <v>0</v>
      </c>
      <c r="NW8" s="51"/>
      <c r="NX8" s="58">
        <v>2222.3333333333335</v>
      </c>
      <c r="NY8" s="51">
        <v>2222</v>
      </c>
      <c r="NZ8" s="51">
        <v>2290.3333333333335</v>
      </c>
      <c r="OA8" s="54">
        <f t="shared" si="36"/>
        <v>2290</v>
      </c>
      <c r="OB8" s="58">
        <v>1098.3333333333333</v>
      </c>
      <c r="OC8" s="58">
        <f t="shared" si="36"/>
        <v>1098</v>
      </c>
      <c r="OD8" s="58">
        <v>1076</v>
      </c>
      <c r="OE8" s="58">
        <f t="shared" si="36"/>
        <v>1076</v>
      </c>
      <c r="OF8" s="58">
        <v>612</v>
      </c>
      <c r="OG8" s="58">
        <f t="shared" ref="OG8" si="63">ROUND(OF8,0)</f>
        <v>612</v>
      </c>
      <c r="OH8" s="58">
        <v>29258</v>
      </c>
      <c r="OI8" s="58">
        <v>29258</v>
      </c>
      <c r="OJ8" s="58">
        <v>145649.33333333334</v>
      </c>
      <c r="OK8" s="54">
        <f t="shared" si="37"/>
        <v>145649</v>
      </c>
      <c r="OL8" s="58">
        <v>63939.333333333336</v>
      </c>
      <c r="OM8" s="58">
        <f t="shared" ref="OM8" si="64">ROUND(OL8,0)</f>
        <v>63939</v>
      </c>
      <c r="ON8" s="58">
        <v>45504.333333333336</v>
      </c>
      <c r="OO8" s="58">
        <f t="shared" ref="OO8" si="65">ROUND(ON8,0)</f>
        <v>45504</v>
      </c>
      <c r="OP8" s="58">
        <v>21866</v>
      </c>
      <c r="OQ8" s="58">
        <f t="shared" ref="OQ8" si="66">ROUND(OP8,0)</f>
        <v>21866</v>
      </c>
      <c r="OR8" s="51">
        <v>1</v>
      </c>
      <c r="OS8" s="51"/>
    </row>
    <row r="9" spans="1:409" ht="21" customHeight="1" x14ac:dyDescent="0.35">
      <c r="A9" s="46" t="s">
        <v>9</v>
      </c>
      <c r="B9" s="46" t="s">
        <v>9</v>
      </c>
      <c r="C9" s="46" t="b">
        <f t="shared" si="0"/>
        <v>1</v>
      </c>
      <c r="D9" s="46">
        <v>1</v>
      </c>
      <c r="E9" s="51">
        <v>1</v>
      </c>
      <c r="F9" s="46" t="b">
        <f t="shared" si="1"/>
        <v>1</v>
      </c>
      <c r="G9" s="46">
        <v>8</v>
      </c>
      <c r="H9" s="51">
        <v>8</v>
      </c>
      <c r="I9" s="46" t="b">
        <f t="shared" si="2"/>
        <v>1</v>
      </c>
      <c r="J9" s="46">
        <v>12</v>
      </c>
      <c r="K9" s="46">
        <v>4744410</v>
      </c>
      <c r="L9" s="46">
        <v>468596.2</v>
      </c>
      <c r="M9" s="46">
        <v>1047.8699999999999</v>
      </c>
      <c r="N9" s="46">
        <v>5.9467322790590504</v>
      </c>
      <c r="O9" s="46">
        <v>172.84540011293601</v>
      </c>
      <c r="P9" s="46">
        <v>4</v>
      </c>
      <c r="Q9" s="46">
        <v>23</v>
      </c>
      <c r="R9" s="46">
        <v>1047.63295265032</v>
      </c>
      <c r="S9" s="46">
        <v>15.412329825894</v>
      </c>
      <c r="T9" s="46">
        <v>168.67145009682201</v>
      </c>
      <c r="U9" s="46">
        <v>4</v>
      </c>
      <c r="V9" s="46">
        <v>2</v>
      </c>
      <c r="W9" s="46" t="s">
        <v>142</v>
      </c>
      <c r="X9" s="46">
        <v>42.851624010000002</v>
      </c>
      <c r="Y9" s="46">
        <v>-123.384359</v>
      </c>
      <c r="Z9" s="46">
        <v>1047.8699999999999</v>
      </c>
      <c r="AA9" s="46" t="s">
        <v>1487</v>
      </c>
      <c r="AB9" s="46">
        <v>1</v>
      </c>
      <c r="AC9" s="55">
        <v>1</v>
      </c>
      <c r="AD9" s="46">
        <v>3</v>
      </c>
      <c r="AE9" s="46">
        <v>1</v>
      </c>
      <c r="AF9" s="46">
        <v>15</v>
      </c>
      <c r="AG9" s="46" t="s">
        <v>322</v>
      </c>
      <c r="AH9" s="55">
        <v>1</v>
      </c>
      <c r="AI9" s="46">
        <v>3</v>
      </c>
      <c r="AJ9" s="46">
        <v>1</v>
      </c>
      <c r="AK9" s="47">
        <v>75</v>
      </c>
      <c r="AM9" s="46">
        <v>1</v>
      </c>
      <c r="AN9" s="46">
        <v>15</v>
      </c>
      <c r="AO9" s="46">
        <v>83</v>
      </c>
      <c r="AQ9" s="46">
        <v>1</v>
      </c>
      <c r="AR9" s="46">
        <v>0</v>
      </c>
      <c r="AS9" s="55" t="s">
        <v>377</v>
      </c>
      <c r="AT9" s="46">
        <v>1</v>
      </c>
      <c r="AU9" s="46">
        <v>3</v>
      </c>
      <c r="AV9" s="46">
        <v>162</v>
      </c>
      <c r="AW9" s="46" t="s">
        <v>403</v>
      </c>
      <c r="AX9" s="46">
        <v>1</v>
      </c>
      <c r="AY9" s="46">
        <v>3</v>
      </c>
      <c r="AZ9" s="46">
        <v>3</v>
      </c>
      <c r="BA9" s="46">
        <v>165</v>
      </c>
      <c r="BB9" s="46">
        <v>165</v>
      </c>
      <c r="BD9" s="46">
        <f t="shared" si="3"/>
        <v>248</v>
      </c>
      <c r="BE9" s="50">
        <v>2.93</v>
      </c>
      <c r="BF9" s="46">
        <v>449.2</v>
      </c>
      <c r="BG9" s="46">
        <f t="shared" si="4"/>
        <v>0.44919999999999999</v>
      </c>
      <c r="BH9" s="49">
        <v>0.44900000000000001</v>
      </c>
      <c r="BI9" s="50">
        <v>7.81</v>
      </c>
      <c r="BJ9" s="52">
        <v>362.8</v>
      </c>
      <c r="BK9" s="46">
        <f t="shared" si="5"/>
        <v>0.36280000000000001</v>
      </c>
      <c r="BL9" s="46">
        <v>0.36299999999999999</v>
      </c>
      <c r="BM9" s="46">
        <v>7.58</v>
      </c>
      <c r="BN9" s="46">
        <v>2552</v>
      </c>
      <c r="BO9" s="46">
        <f t="shared" si="6"/>
        <v>2.552</v>
      </c>
      <c r="BP9" s="46">
        <f t="shared" si="7"/>
        <v>2.552</v>
      </c>
      <c r="BQ9" s="46">
        <v>3.59</v>
      </c>
      <c r="BR9" s="50">
        <f t="shared" si="8"/>
        <v>-4.22</v>
      </c>
      <c r="BS9" s="52">
        <v>539.29999999999995</v>
      </c>
      <c r="BT9" s="53" t="s">
        <v>261</v>
      </c>
      <c r="BU9" s="46">
        <v>0.53900000000000003</v>
      </c>
      <c r="BV9" s="49">
        <f t="shared" si="9"/>
        <v>0.17600000000000005</v>
      </c>
      <c r="BW9" s="46">
        <v>1.3860287666320801</v>
      </c>
      <c r="BX9" s="46">
        <v>48.8731689453125</v>
      </c>
      <c r="BY9" s="46">
        <f t="shared" si="10"/>
        <v>13.860287666320801</v>
      </c>
      <c r="CA9" s="46">
        <v>13.860287666320801</v>
      </c>
      <c r="CB9" s="46">
        <f t="shared" si="11"/>
        <v>488.731689453125</v>
      </c>
      <c r="CC9" s="46">
        <v>79.730687455705166</v>
      </c>
      <c r="CD9" s="46">
        <v>3458.5400425230332</v>
      </c>
      <c r="CE9" s="46">
        <v>7.0871722182849037</v>
      </c>
      <c r="CF9" s="46">
        <v>109.85116938341602</v>
      </c>
      <c r="CG9" s="46">
        <v>11911.764705882353</v>
      </c>
      <c r="CH9" s="46">
        <v>1013.4656272147413</v>
      </c>
      <c r="CI9" s="46">
        <v>171.86392629340892</v>
      </c>
      <c r="CJ9" s="46">
        <v>54.925584691708011</v>
      </c>
      <c r="CK9" s="46">
        <v>1583.9829907866761</v>
      </c>
      <c r="CL9" s="46">
        <f t="shared" si="12"/>
        <v>8.7502755692074494</v>
      </c>
      <c r="CM9" s="46">
        <v>5023.0333097094262</v>
      </c>
      <c r="CN9" s="46">
        <v>139.97165131112686</v>
      </c>
      <c r="CO9" s="50">
        <v>2.5857566765578635</v>
      </c>
      <c r="CP9" s="46">
        <v>0</v>
      </c>
      <c r="CQ9" s="50">
        <v>210.23181454836134</v>
      </c>
      <c r="CR9" s="50">
        <v>53.247402078337331</v>
      </c>
      <c r="CS9" s="50">
        <v>30.675459632294167</v>
      </c>
      <c r="CT9" s="50">
        <v>0</v>
      </c>
      <c r="CU9" s="50">
        <v>65.647482014388501</v>
      </c>
      <c r="CV9" s="50">
        <v>12.989608313349322</v>
      </c>
      <c r="CW9" s="50">
        <v>1.6986410871302959</v>
      </c>
      <c r="CX9" s="50">
        <v>1.2989608313349321</v>
      </c>
      <c r="CY9" s="50">
        <v>699.64028776978421</v>
      </c>
      <c r="CZ9" s="50">
        <v>55.655475619504401</v>
      </c>
      <c r="DA9" s="56">
        <v>7.4505291533546334</v>
      </c>
      <c r="DB9" s="56">
        <v>0</v>
      </c>
      <c r="DC9" s="50">
        <v>86.633663366336634</v>
      </c>
      <c r="DD9" s="50">
        <v>67.386138613861391</v>
      </c>
      <c r="DE9" s="50">
        <v>0</v>
      </c>
      <c r="DF9" s="50">
        <v>10.594059405940595</v>
      </c>
      <c r="DG9" s="50">
        <v>22.970297029702969</v>
      </c>
      <c r="DH9" s="50">
        <v>14.059405940594059</v>
      </c>
      <c r="DI9" s="50">
        <v>0</v>
      </c>
      <c r="DJ9" s="50">
        <v>1.7821782178217822</v>
      </c>
      <c r="DK9" s="50">
        <v>230.69306930693071</v>
      </c>
      <c r="DL9" s="50">
        <v>50.990099009900995</v>
      </c>
      <c r="DM9" s="50">
        <v>0</v>
      </c>
      <c r="DN9" s="50">
        <v>0</v>
      </c>
      <c r="DO9" s="50">
        <v>5.6515572307081916</v>
      </c>
      <c r="DP9" s="46" t="s">
        <v>258</v>
      </c>
      <c r="DQ9" s="46">
        <v>1</v>
      </c>
      <c r="DR9" s="46">
        <v>5</v>
      </c>
      <c r="DS9" s="46" t="s">
        <v>390</v>
      </c>
      <c r="DT9" s="46">
        <v>1</v>
      </c>
      <c r="DU9" s="46">
        <v>1</v>
      </c>
      <c r="DV9" s="46" t="s">
        <v>509</v>
      </c>
      <c r="DW9" s="46">
        <v>1</v>
      </c>
      <c r="DY9" s="46">
        <v>1</v>
      </c>
      <c r="DZ9" s="46">
        <v>540</v>
      </c>
      <c r="EA9" s="46">
        <v>54</v>
      </c>
      <c r="EB9" s="46">
        <v>54</v>
      </c>
      <c r="EC9" s="46">
        <v>54</v>
      </c>
      <c r="ED9" s="46">
        <v>187</v>
      </c>
      <c r="EE9" s="46" t="s">
        <v>367</v>
      </c>
      <c r="EF9" s="46">
        <v>1</v>
      </c>
      <c r="EG9" s="46">
        <v>193</v>
      </c>
      <c r="EH9" s="46">
        <v>193</v>
      </c>
      <c r="EJ9" s="49">
        <v>1.22</v>
      </c>
      <c r="EK9" s="50">
        <v>7.19</v>
      </c>
      <c r="EL9" s="49">
        <v>1.0900000000000001</v>
      </c>
      <c r="EM9" s="49">
        <v>1.0900000000000001</v>
      </c>
      <c r="EN9" s="50">
        <v>7.36</v>
      </c>
      <c r="EO9" s="46" t="s">
        <v>1526</v>
      </c>
      <c r="EP9" s="56">
        <v>0</v>
      </c>
      <c r="EQ9" s="56">
        <v>0.16501650165016504</v>
      </c>
      <c r="ER9" s="56">
        <v>0</v>
      </c>
      <c r="ES9" s="56">
        <v>15.142690739662202</v>
      </c>
      <c r="ET9" s="56">
        <v>44.263249854397202</v>
      </c>
      <c r="EU9" s="56">
        <v>1.0677538342069501</v>
      </c>
      <c r="EV9" s="56">
        <v>3.5915356241506506</v>
      </c>
      <c r="EW9" s="56">
        <v>0</v>
      </c>
      <c r="EX9" s="56">
        <v>511.74529217627645</v>
      </c>
      <c r="EY9" s="56">
        <v>0.19413706076490003</v>
      </c>
      <c r="EZ9" s="56"/>
      <c r="FA9" s="46">
        <v>1</v>
      </c>
      <c r="FB9" s="46" t="s">
        <v>501</v>
      </c>
      <c r="FC9" s="46">
        <v>1</v>
      </c>
      <c r="FD9" s="46" t="s">
        <v>510</v>
      </c>
      <c r="FE9" s="47">
        <v>1</v>
      </c>
      <c r="FF9" s="47">
        <v>3</v>
      </c>
      <c r="FG9" s="47">
        <v>147</v>
      </c>
      <c r="FH9" s="47">
        <v>147</v>
      </c>
      <c r="FI9" s="47">
        <v>305</v>
      </c>
      <c r="FJ9" s="46">
        <v>67.5</v>
      </c>
      <c r="FK9" s="46">
        <v>68</v>
      </c>
      <c r="FL9" s="46">
        <v>68</v>
      </c>
      <c r="FM9" s="47">
        <f t="shared" si="13"/>
        <v>14</v>
      </c>
      <c r="FN9" s="49" t="s">
        <v>1644</v>
      </c>
      <c r="FO9" s="49">
        <v>0.93279999999999996</v>
      </c>
      <c r="FP9" s="50">
        <v>7.1</v>
      </c>
      <c r="FQ9" s="49">
        <v>0.8468</v>
      </c>
      <c r="FR9" s="49">
        <v>0.84699999999999998</v>
      </c>
      <c r="FS9" s="50">
        <v>7.12</v>
      </c>
      <c r="FU9" s="46"/>
      <c r="FV9" s="46"/>
      <c r="FW9" s="47">
        <v>1</v>
      </c>
      <c r="FX9" s="49" t="s">
        <v>511</v>
      </c>
      <c r="FY9" s="47">
        <v>1</v>
      </c>
      <c r="FZ9" s="47">
        <v>5</v>
      </c>
      <c r="GA9" s="47">
        <v>20</v>
      </c>
      <c r="GB9" s="53" t="s">
        <v>367</v>
      </c>
      <c r="GC9" s="47">
        <v>0</v>
      </c>
      <c r="GD9" s="47">
        <v>100</v>
      </c>
      <c r="GE9" s="47">
        <v>150</v>
      </c>
      <c r="GG9" s="47">
        <v>15</v>
      </c>
      <c r="GH9" s="47">
        <v>15</v>
      </c>
      <c r="GI9" s="47">
        <f t="shared" si="49"/>
        <v>135</v>
      </c>
      <c r="GJ9" s="47">
        <f t="shared" si="50"/>
        <v>-12</v>
      </c>
      <c r="GL9" s="46" t="s">
        <v>619</v>
      </c>
      <c r="GM9" s="46">
        <v>67.5</v>
      </c>
      <c r="GN9" s="47"/>
      <c r="GO9" s="46">
        <v>68</v>
      </c>
      <c r="GQ9" s="46" t="s">
        <v>1650</v>
      </c>
      <c r="GW9" s="57">
        <v>1.0191067457199097</v>
      </c>
      <c r="GX9" s="57">
        <v>48.098110198974609</v>
      </c>
      <c r="GY9" s="46">
        <f t="shared" si="16"/>
        <v>10.191067457199097</v>
      </c>
      <c r="GZ9" s="46"/>
      <c r="HA9" s="46">
        <v>10.191067457199097</v>
      </c>
      <c r="HB9" s="46">
        <f t="shared" si="17"/>
        <v>480.98110198974609</v>
      </c>
      <c r="HC9" s="46"/>
      <c r="HD9" s="57">
        <v>0.6903376579284668</v>
      </c>
      <c r="HE9" s="57">
        <v>48.483810424804688</v>
      </c>
      <c r="HF9" s="57">
        <v>6.903376579284668</v>
      </c>
      <c r="HG9" s="57"/>
      <c r="HH9" s="46">
        <f t="shared" si="18"/>
        <v>6.903376579284668</v>
      </c>
      <c r="HI9" s="46">
        <f t="shared" si="19"/>
        <v>-6.9569110870361328</v>
      </c>
      <c r="HJ9" s="46">
        <f t="shared" si="20"/>
        <v>484.83810424804688</v>
      </c>
      <c r="HL9" s="50">
        <v>28.169014084507044</v>
      </c>
      <c r="HM9" s="50">
        <f t="shared" si="21"/>
        <v>-51.561673371198125</v>
      </c>
      <c r="HN9" s="50">
        <v>1475.3521126760568</v>
      </c>
      <c r="HO9" s="50">
        <v>3.5211267605633805</v>
      </c>
      <c r="HP9" s="50">
        <f t="shared" si="22"/>
        <v>-3.5660454577215233</v>
      </c>
      <c r="HQ9" s="50">
        <v>28.169014084507044</v>
      </c>
      <c r="HR9" s="50">
        <v>4003.5211267605637</v>
      </c>
      <c r="HS9" s="50">
        <f t="shared" si="23"/>
        <v>-7908.2435791217895</v>
      </c>
      <c r="HT9" s="50">
        <v>683.09859154929586</v>
      </c>
      <c r="HU9" s="50">
        <v>66.901408450704238</v>
      </c>
      <c r="HV9" s="50">
        <v>70.422535211267615</v>
      </c>
      <c r="HW9" s="50">
        <v>802.81690140845069</v>
      </c>
      <c r="HX9" s="50">
        <f t="shared" si="24"/>
        <v>8.598942756652832</v>
      </c>
      <c r="HY9" s="50">
        <f t="shared" si="25"/>
        <v>-781.16608937822537</v>
      </c>
      <c r="HZ9" s="50">
        <v>1433.0985915492959</v>
      </c>
      <c r="IA9" s="50">
        <v>105.63380281690142</v>
      </c>
      <c r="IB9" s="56">
        <v>0</v>
      </c>
      <c r="IC9" s="56">
        <v>3.8439361906592348E-2</v>
      </c>
      <c r="ID9" s="56">
        <v>0</v>
      </c>
      <c r="IE9" s="56">
        <v>12.492792619642513</v>
      </c>
      <c r="IF9" s="56">
        <v>22.198731501057082</v>
      </c>
      <c r="IG9" s="56">
        <v>0</v>
      </c>
      <c r="IH9" s="56">
        <v>6.8229867384201421</v>
      </c>
      <c r="II9" s="56">
        <v>0</v>
      </c>
      <c r="IJ9" s="56">
        <v>434.17259273496057</v>
      </c>
      <c r="IK9" s="56">
        <v>0.2882952142994426</v>
      </c>
      <c r="IL9" s="46">
        <v>0.49504292011260986</v>
      </c>
      <c r="IM9" s="57">
        <v>48.819297790527344</v>
      </c>
      <c r="IO9" s="46">
        <v>4.9504292011260986</v>
      </c>
      <c r="IP9" s="46">
        <f t="shared" si="26"/>
        <v>4.9504292011260986</v>
      </c>
      <c r="IQ9" s="46">
        <f t="shared" si="27"/>
        <v>488.19297790527344</v>
      </c>
      <c r="IR9" s="46" t="s">
        <v>689</v>
      </c>
      <c r="IS9" s="46">
        <v>1010</v>
      </c>
      <c r="IT9" s="49">
        <f t="shared" si="28"/>
        <v>1.01</v>
      </c>
      <c r="IU9" s="49">
        <v>1.01</v>
      </c>
      <c r="IV9" s="46">
        <v>7.14</v>
      </c>
      <c r="IW9" s="50">
        <v>0</v>
      </c>
      <c r="IX9" s="50">
        <v>0.23856858846918488</v>
      </c>
      <c r="IY9" s="50">
        <v>0</v>
      </c>
      <c r="IZ9" s="50">
        <v>7.7534791252485089</v>
      </c>
      <c r="JA9" s="50">
        <v>69.284294234592437</v>
      </c>
      <c r="JB9" s="50">
        <v>2.5844930417495027</v>
      </c>
      <c r="JC9" s="50">
        <v>0</v>
      </c>
      <c r="JD9" s="50">
        <v>0</v>
      </c>
      <c r="JE9" s="50">
        <v>781.90854870775343</v>
      </c>
      <c r="JF9" s="50">
        <v>2.286282306163022</v>
      </c>
      <c r="JG9" s="47">
        <v>0</v>
      </c>
      <c r="JI9" s="47">
        <v>0</v>
      </c>
      <c r="JM9" s="46">
        <v>0</v>
      </c>
      <c r="JT9" s="57"/>
      <c r="JU9" s="57"/>
      <c r="JV9" s="57"/>
      <c r="JZ9" s="47"/>
      <c r="KC9" s="52"/>
      <c r="KF9" s="47"/>
      <c r="KG9" s="49"/>
      <c r="KH9" s="49"/>
      <c r="KI9" s="50"/>
      <c r="KJ9" s="50"/>
      <c r="KK9" s="50"/>
      <c r="KL9" s="49"/>
      <c r="KN9" s="46">
        <v>0</v>
      </c>
      <c r="KO9" s="46">
        <v>0</v>
      </c>
      <c r="KP9" s="47">
        <v>0</v>
      </c>
      <c r="KT9" s="50">
        <v>86.797066014669937</v>
      </c>
      <c r="KU9" s="50">
        <v>3312.9584352078241</v>
      </c>
      <c r="KV9" s="50">
        <v>7.3349633251833746</v>
      </c>
      <c r="KW9" s="50">
        <v>84.352078239608801</v>
      </c>
      <c r="KX9" s="50">
        <v>8487.7750611246956</v>
      </c>
      <c r="KY9" s="50">
        <v>1475.5501222493888</v>
      </c>
      <c r="KZ9" s="50">
        <v>179.70660146699268</v>
      </c>
      <c r="LA9" s="50">
        <v>12.224938875305623</v>
      </c>
      <c r="LB9" s="50">
        <v>1114.9144254278729</v>
      </c>
      <c r="LC9" s="50">
        <f t="shared" si="33"/>
        <v>9.1406723464790147</v>
      </c>
      <c r="LD9" s="50">
        <v>3547.6772616136923</v>
      </c>
      <c r="LE9" s="50">
        <v>162.5916870415648</v>
      </c>
      <c r="LF9" s="50">
        <v>71</v>
      </c>
      <c r="LG9" s="50">
        <v>728</v>
      </c>
      <c r="LH9" s="50">
        <v>14.000000000000002</v>
      </c>
      <c r="LI9" s="50">
        <v>110.00000000000001</v>
      </c>
      <c r="LJ9" s="50">
        <v>5854</v>
      </c>
      <c r="LK9" s="50">
        <v>628</v>
      </c>
      <c r="LL9" s="50">
        <v>51</v>
      </c>
      <c r="LM9" s="50">
        <v>20</v>
      </c>
      <c r="LN9" s="50">
        <v>1009</v>
      </c>
      <c r="LO9" s="50">
        <f t="shared" si="34"/>
        <v>4.9062727464084226</v>
      </c>
      <c r="LP9" s="50">
        <v>1118</v>
      </c>
      <c r="LQ9" s="50">
        <v>61</v>
      </c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50"/>
      <c r="MK9" s="50"/>
      <c r="ML9" s="50"/>
      <c r="MM9" s="50"/>
      <c r="MN9" s="50"/>
      <c r="MO9" s="50"/>
      <c r="MP9" s="50"/>
      <c r="MQ9" s="50"/>
      <c r="MR9" s="50"/>
      <c r="MS9" s="50"/>
      <c r="MT9" s="50"/>
      <c r="MU9" s="50"/>
      <c r="MV9" s="50"/>
      <c r="MW9" s="50"/>
      <c r="MX9" s="50"/>
      <c r="MY9" s="50"/>
      <c r="MZ9" s="50"/>
      <c r="NA9" s="50"/>
      <c r="NB9" s="50"/>
      <c r="NC9" s="50"/>
      <c r="ND9" s="50"/>
      <c r="NE9" s="50"/>
      <c r="NF9" s="50"/>
      <c r="NG9" s="50"/>
      <c r="NI9" s="56">
        <v>3.8968597833648011</v>
      </c>
      <c r="NJ9" s="56">
        <v>67.11537314916022</v>
      </c>
      <c r="NL9" s="56">
        <v>6.0005973120955707</v>
      </c>
      <c r="NM9" s="56">
        <v>7.0236212045793938</v>
      </c>
      <c r="NN9" s="56"/>
      <c r="NO9" s="56">
        <v>6.2558128497202246</v>
      </c>
      <c r="NP9" s="56">
        <v>3.964834132693845</v>
      </c>
      <c r="NQ9" s="56"/>
      <c r="NR9" s="56"/>
      <c r="NS9" s="56"/>
      <c r="NT9" s="56"/>
      <c r="NU9" s="56"/>
      <c r="NV9" s="56"/>
      <c r="NW9" s="51"/>
      <c r="NX9" s="58">
        <v>2059.6666666666665</v>
      </c>
      <c r="NY9" s="51">
        <v>2060</v>
      </c>
      <c r="NZ9" s="51">
        <v>1045.3333333333333</v>
      </c>
      <c r="OA9" s="54">
        <f t="shared" si="36"/>
        <v>1045</v>
      </c>
      <c r="OB9" s="58"/>
      <c r="OC9" s="58"/>
      <c r="OD9" s="58"/>
      <c r="OE9" s="58"/>
      <c r="OF9" s="58"/>
      <c r="OG9" s="58"/>
      <c r="OH9" s="58">
        <v>11938</v>
      </c>
      <c r="OI9" s="58">
        <v>11938</v>
      </c>
      <c r="OJ9" s="58">
        <v>108893</v>
      </c>
      <c r="OK9" s="54">
        <f t="shared" si="37"/>
        <v>108893</v>
      </c>
      <c r="OL9" s="58"/>
      <c r="OM9" s="58"/>
      <c r="ON9" s="58"/>
      <c r="OO9" s="58"/>
      <c r="OP9" s="58"/>
      <c r="OQ9" s="58"/>
      <c r="OR9" s="51">
        <v>0</v>
      </c>
      <c r="OS9" s="51"/>
    </row>
    <row r="10" spans="1:409" ht="21" customHeight="1" x14ac:dyDescent="0.35">
      <c r="A10" s="46" t="s">
        <v>10</v>
      </c>
      <c r="B10" s="46" t="s">
        <v>10</v>
      </c>
      <c r="C10" s="46" t="b">
        <f t="shared" si="0"/>
        <v>1</v>
      </c>
      <c r="D10" s="46">
        <v>1</v>
      </c>
      <c r="E10" s="51">
        <v>1</v>
      </c>
      <c r="F10" s="46" t="b">
        <f t="shared" si="1"/>
        <v>1</v>
      </c>
      <c r="G10" s="46">
        <v>9</v>
      </c>
      <c r="H10" s="51">
        <v>9</v>
      </c>
      <c r="I10" s="46" t="b">
        <f t="shared" si="2"/>
        <v>1</v>
      </c>
      <c r="J10" s="46">
        <v>13</v>
      </c>
      <c r="K10" s="46">
        <v>4744407</v>
      </c>
      <c r="L10" s="46">
        <v>468597.3</v>
      </c>
      <c r="M10" s="46">
        <v>1047.0309999999999</v>
      </c>
      <c r="N10" s="46">
        <v>7.5761587566211297</v>
      </c>
      <c r="O10" s="46">
        <v>175.95084266857</v>
      </c>
      <c r="P10" s="46">
        <v>4</v>
      </c>
      <c r="Q10" s="46">
        <v>24</v>
      </c>
      <c r="R10" s="46">
        <v>1047.63295265032</v>
      </c>
      <c r="S10" s="46">
        <v>15.412329825894</v>
      </c>
      <c r="T10" s="46">
        <v>168.67145009682201</v>
      </c>
      <c r="U10" s="46">
        <v>4</v>
      </c>
      <c r="V10" s="46">
        <v>3</v>
      </c>
      <c r="W10" s="46" t="s">
        <v>143</v>
      </c>
      <c r="X10" s="46">
        <v>42.851602460000002</v>
      </c>
      <c r="Y10" s="46">
        <v>-123.3843464</v>
      </c>
      <c r="Z10" s="46">
        <v>1047.0309999999999</v>
      </c>
      <c r="AA10" s="46" t="s">
        <v>130</v>
      </c>
      <c r="AB10" s="46">
        <v>1</v>
      </c>
      <c r="AC10" s="55">
        <v>1</v>
      </c>
      <c r="AD10" s="46">
        <v>3</v>
      </c>
      <c r="AE10" s="46">
        <v>1</v>
      </c>
      <c r="AF10" s="46">
        <v>35</v>
      </c>
      <c r="AG10" s="46" t="s">
        <v>322</v>
      </c>
      <c r="AH10" s="55">
        <v>1</v>
      </c>
      <c r="AI10" s="46">
        <v>3</v>
      </c>
      <c r="AJ10" s="46">
        <v>1</v>
      </c>
      <c r="AK10" s="47">
        <v>80</v>
      </c>
      <c r="AM10" s="46">
        <v>1</v>
      </c>
      <c r="AN10" s="46">
        <v>20</v>
      </c>
      <c r="AO10" s="46">
        <v>95</v>
      </c>
      <c r="AQ10" s="46">
        <v>1</v>
      </c>
      <c r="AR10" s="46">
        <v>3</v>
      </c>
      <c r="AS10" s="55" t="s">
        <v>378</v>
      </c>
      <c r="AT10" s="46">
        <v>1</v>
      </c>
      <c r="AU10" s="46">
        <v>3</v>
      </c>
      <c r="AV10" s="46">
        <v>186</v>
      </c>
      <c r="AW10" s="46" t="s">
        <v>404</v>
      </c>
      <c r="AX10" s="46">
        <v>1</v>
      </c>
      <c r="AY10" s="46">
        <v>0</v>
      </c>
      <c r="AZ10" s="46">
        <v>0</v>
      </c>
      <c r="BA10" s="46">
        <v>333</v>
      </c>
      <c r="BB10" s="46">
        <v>333</v>
      </c>
      <c r="BC10" s="46">
        <v>90</v>
      </c>
      <c r="BD10" s="46">
        <f t="shared" si="3"/>
        <v>428</v>
      </c>
      <c r="BE10" s="50">
        <v>3.37</v>
      </c>
      <c r="BF10" s="46">
        <v>301.7</v>
      </c>
      <c r="BG10" s="46">
        <f t="shared" si="4"/>
        <v>0.30169999999999997</v>
      </c>
      <c r="BH10" s="49">
        <v>0.30199999999999999</v>
      </c>
      <c r="BI10" s="50">
        <v>7.8</v>
      </c>
      <c r="BJ10" s="52">
        <v>411.1</v>
      </c>
      <c r="BK10" s="46">
        <f t="shared" si="5"/>
        <v>0.41110000000000002</v>
      </c>
      <c r="BL10" s="46">
        <v>0.41099999999999998</v>
      </c>
      <c r="BM10" s="46">
        <v>7.97</v>
      </c>
      <c r="BN10" s="46">
        <v>527.29999999999995</v>
      </c>
      <c r="BO10" s="46">
        <f t="shared" si="6"/>
        <v>0.52729999999999999</v>
      </c>
      <c r="BP10" s="46">
        <f t="shared" si="7"/>
        <v>0.52700000000000002</v>
      </c>
      <c r="BQ10" s="46">
        <v>6.45</v>
      </c>
      <c r="BR10" s="50">
        <f t="shared" si="8"/>
        <v>-1.3499999999999996</v>
      </c>
      <c r="BS10" s="49">
        <v>1.0760000000000001</v>
      </c>
      <c r="BT10" s="53" t="s">
        <v>262</v>
      </c>
      <c r="BU10" s="49">
        <v>1.0760000000000001</v>
      </c>
      <c r="BV10" s="49">
        <f t="shared" si="9"/>
        <v>0.66500000000000004</v>
      </c>
      <c r="BW10" s="46">
        <v>1.274465799331665</v>
      </c>
      <c r="BX10" s="46">
        <v>49.704238891601563</v>
      </c>
      <c r="BY10" s="46">
        <f t="shared" si="10"/>
        <v>12.74465799331665</v>
      </c>
      <c r="CA10" s="46">
        <v>12.74465799331665</v>
      </c>
      <c r="CB10" s="46">
        <f t="shared" si="11"/>
        <v>497.04238891601563</v>
      </c>
      <c r="CC10" s="46">
        <v>0</v>
      </c>
      <c r="CD10" s="46">
        <v>2505.8823529411761</v>
      </c>
      <c r="CE10" s="46">
        <v>5.8823529411764701</v>
      </c>
      <c r="CF10" s="46">
        <v>88.235294117647058</v>
      </c>
      <c r="CG10" s="46">
        <v>9614.7058823529405</v>
      </c>
      <c r="CH10" s="46">
        <v>552.94117647058818</v>
      </c>
      <c r="CI10" s="46">
        <v>76.470588235294116</v>
      </c>
      <c r="CJ10" s="46">
        <v>38.235294117647058</v>
      </c>
      <c r="CK10" s="46">
        <v>1611.7647058823529</v>
      </c>
      <c r="CL10" s="46">
        <f t="shared" si="12"/>
        <v>7.9072695578971919</v>
      </c>
      <c r="CM10" s="46">
        <v>3152.9411764705878</v>
      </c>
      <c r="CN10" s="46">
        <v>79.411764705882348</v>
      </c>
      <c r="CO10" s="50">
        <v>4.062869822485208</v>
      </c>
      <c r="CP10" s="46">
        <v>0</v>
      </c>
      <c r="CQ10" s="50">
        <v>127.81731909845789</v>
      </c>
      <c r="CR10" s="50">
        <v>48.793989719256629</v>
      </c>
      <c r="CS10" s="50">
        <v>4.843811783313563</v>
      </c>
      <c r="CT10" s="50">
        <v>3.3610122578094108</v>
      </c>
      <c r="CU10" s="50">
        <v>21.84657967576117</v>
      </c>
      <c r="CV10" s="50">
        <v>6.7220245156188216</v>
      </c>
      <c r="CW10" s="50">
        <v>3.262158956109134</v>
      </c>
      <c r="CX10" s="50">
        <v>1.1862396204033214</v>
      </c>
      <c r="CY10" s="50">
        <v>220.2451561882167</v>
      </c>
      <c r="CZ10" s="50">
        <v>45.670225385527878</v>
      </c>
      <c r="DA10" s="56">
        <v>9.1731618371772115</v>
      </c>
      <c r="DB10" s="56">
        <v>0</v>
      </c>
      <c r="DC10" s="50">
        <v>0</v>
      </c>
      <c r="DD10" s="50">
        <v>0</v>
      </c>
      <c r="DE10" s="50">
        <v>0</v>
      </c>
      <c r="DF10" s="50">
        <v>21.816386969397826</v>
      </c>
      <c r="DG10" s="50">
        <v>108.48963474827245</v>
      </c>
      <c r="DH10" s="50">
        <v>3.9486673247778872</v>
      </c>
      <c r="DI10" s="50">
        <v>0</v>
      </c>
      <c r="DJ10" s="50">
        <v>0</v>
      </c>
      <c r="DK10" s="50">
        <v>281.0463968410661</v>
      </c>
      <c r="DL10" s="50">
        <v>1.0858835143139189</v>
      </c>
      <c r="DM10" s="50">
        <v>0</v>
      </c>
      <c r="DN10" s="50">
        <v>1.9491863831486473</v>
      </c>
      <c r="DO10" s="50">
        <v>3.265618448637317</v>
      </c>
      <c r="DQ10" s="46">
        <v>1</v>
      </c>
      <c r="DR10" s="46">
        <v>3</v>
      </c>
      <c r="DS10" s="46" t="s">
        <v>434</v>
      </c>
      <c r="DT10" s="46">
        <v>1</v>
      </c>
      <c r="DU10" s="46">
        <v>1</v>
      </c>
      <c r="DW10" s="46">
        <v>1</v>
      </c>
      <c r="DX10" s="46" t="s">
        <v>512</v>
      </c>
      <c r="DY10" s="46">
        <v>1</v>
      </c>
      <c r="DZ10" s="46">
        <v>810</v>
      </c>
      <c r="EA10" s="46">
        <v>81</v>
      </c>
      <c r="EB10" s="46">
        <v>81</v>
      </c>
      <c r="EC10" s="46">
        <v>81</v>
      </c>
      <c r="ED10" s="46">
        <v>251</v>
      </c>
      <c r="EF10" s="46">
        <v>1</v>
      </c>
      <c r="EG10" s="46">
        <v>270</v>
      </c>
      <c r="EH10" s="46">
        <v>270</v>
      </c>
      <c r="EI10" s="46" t="s">
        <v>494</v>
      </c>
      <c r="EJ10" s="49">
        <v>1.1259999999999999</v>
      </c>
      <c r="EK10" s="50">
        <v>7.15</v>
      </c>
      <c r="EL10" s="49">
        <v>0.93</v>
      </c>
      <c r="EM10" s="49">
        <v>0.93</v>
      </c>
      <c r="EN10" s="50">
        <v>7.36</v>
      </c>
      <c r="EP10" s="56">
        <v>0</v>
      </c>
      <c r="EQ10" s="56">
        <v>0</v>
      </c>
      <c r="ER10" s="56">
        <v>0</v>
      </c>
      <c r="ES10" s="56">
        <v>10.517959912681087</v>
      </c>
      <c r="ET10" s="56">
        <v>46.239333201031954</v>
      </c>
      <c r="EU10" s="56">
        <v>0</v>
      </c>
      <c r="EV10" s="56">
        <v>2.7783290335384008</v>
      </c>
      <c r="EW10" s="56">
        <v>0</v>
      </c>
      <c r="EX10" s="56">
        <v>585.33439174439377</v>
      </c>
      <c r="EY10" s="56">
        <v>9.9226036912085744E-2</v>
      </c>
      <c r="EZ10" s="56"/>
      <c r="FA10" s="46">
        <v>1</v>
      </c>
      <c r="FC10" s="46">
        <v>1</v>
      </c>
      <c r="FE10" s="47">
        <v>1</v>
      </c>
      <c r="FF10" s="47">
        <v>0</v>
      </c>
      <c r="FG10" s="47">
        <v>217</v>
      </c>
      <c r="FH10" s="47">
        <v>217</v>
      </c>
      <c r="FI10" s="47">
        <v>475</v>
      </c>
      <c r="FJ10" s="46">
        <v>102.5</v>
      </c>
      <c r="FK10" s="46">
        <v>103</v>
      </c>
      <c r="FL10" s="46">
        <v>103</v>
      </c>
      <c r="FM10" s="47">
        <f t="shared" si="13"/>
        <v>22</v>
      </c>
      <c r="FN10" s="49" t="s">
        <v>513</v>
      </c>
      <c r="FO10" s="49">
        <v>0.69170000000000009</v>
      </c>
      <c r="FP10" s="50">
        <v>7.18</v>
      </c>
      <c r="FQ10" s="49">
        <v>0.64390000000000003</v>
      </c>
      <c r="FR10" s="49">
        <v>0.64400000000000002</v>
      </c>
      <c r="FS10" s="50">
        <v>7.21</v>
      </c>
      <c r="FU10" s="46">
        <v>531</v>
      </c>
      <c r="FV10" s="46"/>
      <c r="FW10" s="47">
        <v>1</v>
      </c>
      <c r="FY10" s="47">
        <v>1</v>
      </c>
      <c r="FZ10" s="47">
        <v>3</v>
      </c>
      <c r="GA10" s="47">
        <v>60</v>
      </c>
      <c r="GB10" s="53" t="s">
        <v>367</v>
      </c>
      <c r="GC10" s="47">
        <v>1</v>
      </c>
      <c r="GD10" s="47">
        <v>10</v>
      </c>
      <c r="GE10" s="47">
        <v>270</v>
      </c>
      <c r="GF10" s="47">
        <v>70</v>
      </c>
      <c r="GH10" s="47">
        <v>70</v>
      </c>
      <c r="GI10" s="47">
        <f t="shared" si="49"/>
        <v>200</v>
      </c>
      <c r="GJ10" s="47">
        <f t="shared" si="50"/>
        <v>-17</v>
      </c>
      <c r="GK10" s="46" t="s">
        <v>591</v>
      </c>
      <c r="GM10" s="46">
        <v>111</v>
      </c>
      <c r="GN10" s="46">
        <v>111</v>
      </c>
      <c r="GO10" s="46">
        <v>111</v>
      </c>
      <c r="GP10" s="46">
        <f t="shared" si="14"/>
        <v>8</v>
      </c>
      <c r="GS10" s="46">
        <v>117.5</v>
      </c>
      <c r="GT10" s="46">
        <v>118</v>
      </c>
      <c r="GU10" s="46">
        <v>118</v>
      </c>
      <c r="GV10" s="46">
        <f>GU10-GO10</f>
        <v>7</v>
      </c>
      <c r="GW10" s="57">
        <v>1.3243792057037354</v>
      </c>
      <c r="GX10" s="57">
        <v>48.905670166015625</v>
      </c>
      <c r="GY10" s="46">
        <f t="shared" si="16"/>
        <v>13.243792057037354</v>
      </c>
      <c r="GZ10" s="46"/>
      <c r="HA10" s="46">
        <v>13.243792057037354</v>
      </c>
      <c r="HB10" s="46">
        <f t="shared" si="17"/>
        <v>489.05670166015625</v>
      </c>
      <c r="HC10" s="46"/>
      <c r="HD10" s="57">
        <v>0.7223811149597168</v>
      </c>
      <c r="HE10" s="57">
        <v>47.778308868408203</v>
      </c>
      <c r="HF10" s="57">
        <v>7.223811149597168</v>
      </c>
      <c r="HG10" s="57"/>
      <c r="HH10" s="46">
        <f t="shared" si="18"/>
        <v>7.223811149597168</v>
      </c>
      <c r="HI10" s="46">
        <f t="shared" si="19"/>
        <v>-5.5208468437194824</v>
      </c>
      <c r="HJ10" s="46">
        <f t="shared" si="20"/>
        <v>477.78308868408203</v>
      </c>
      <c r="HL10" s="50">
        <v>52.631578947368425</v>
      </c>
      <c r="HM10" s="50">
        <f t="shared" si="21"/>
        <v>52.631578947368425</v>
      </c>
      <c r="HN10" s="50">
        <v>1764.5429362880886</v>
      </c>
      <c r="HO10" s="50">
        <v>2.770083102493075</v>
      </c>
      <c r="HP10" s="50">
        <f t="shared" si="22"/>
        <v>-3.1122698386833951</v>
      </c>
      <c r="HQ10" s="50">
        <v>38.78116343490305</v>
      </c>
      <c r="HR10" s="50">
        <v>6322.7146814404432</v>
      </c>
      <c r="HS10" s="50">
        <f t="shared" si="23"/>
        <v>-3291.9912009124973</v>
      </c>
      <c r="HT10" s="50">
        <v>736.84210526315792</v>
      </c>
      <c r="HU10" s="50">
        <v>106.64819944598338</v>
      </c>
      <c r="HV10" s="50">
        <v>0</v>
      </c>
      <c r="HW10" s="50">
        <v>790.85872576177292</v>
      </c>
      <c r="HX10" s="50">
        <f t="shared" si="24"/>
        <v>9.1341359895081524</v>
      </c>
      <c r="HY10" s="50">
        <f t="shared" si="25"/>
        <v>-820.90598012058001</v>
      </c>
      <c r="HZ10" s="50">
        <v>2222.9916897506928</v>
      </c>
      <c r="IA10" s="50">
        <v>88.6426592797784</v>
      </c>
      <c r="IB10" s="56">
        <v>0</v>
      </c>
      <c r="IC10" s="56">
        <v>9.8463962189838508E-2</v>
      </c>
      <c r="ID10" s="56">
        <v>0</v>
      </c>
      <c r="IE10" s="56">
        <v>21.169751870815279</v>
      </c>
      <c r="IF10" s="56">
        <v>34.46238676644348</v>
      </c>
      <c r="IG10" s="56">
        <v>0.68924773532886963</v>
      </c>
      <c r="IH10" s="56">
        <v>2.7569909413154785</v>
      </c>
      <c r="II10" s="56">
        <v>0</v>
      </c>
      <c r="IJ10" s="56">
        <v>331.4296967309964</v>
      </c>
      <c r="IK10" s="56">
        <v>0.19692792437967702</v>
      </c>
      <c r="IL10" s="46">
        <v>0.48830723762512207</v>
      </c>
      <c r="IM10" s="57">
        <v>49.283401489257813</v>
      </c>
      <c r="IN10" s="46">
        <v>4.8830723762512207</v>
      </c>
      <c r="IP10" s="46">
        <f t="shared" si="26"/>
        <v>4.8830723762512207</v>
      </c>
      <c r="IQ10" s="46">
        <f t="shared" si="27"/>
        <v>492.83401489257813</v>
      </c>
      <c r="IR10" s="46" t="s">
        <v>664</v>
      </c>
      <c r="IS10" s="46">
        <v>1246</v>
      </c>
      <c r="IT10" s="49">
        <f t="shared" si="28"/>
        <v>1.246</v>
      </c>
      <c r="IU10" s="49">
        <v>1.246</v>
      </c>
      <c r="IV10" s="46">
        <v>6.85</v>
      </c>
      <c r="IW10" s="50">
        <v>0</v>
      </c>
      <c r="IX10" s="50">
        <v>0.32796660703637454</v>
      </c>
      <c r="IY10" s="50">
        <v>0</v>
      </c>
      <c r="IZ10" s="50">
        <v>13.416815742397139</v>
      </c>
      <c r="JA10" s="50">
        <v>59.630292188431724</v>
      </c>
      <c r="JB10" s="50">
        <v>5.0685748360166967</v>
      </c>
      <c r="JC10" s="50">
        <v>0</v>
      </c>
      <c r="JD10" s="50">
        <v>0</v>
      </c>
      <c r="JE10" s="50">
        <v>784.13834227787731</v>
      </c>
      <c r="JF10" s="50">
        <v>3.4784337109918506</v>
      </c>
      <c r="JG10" s="47">
        <v>1</v>
      </c>
      <c r="JI10" s="47">
        <v>1</v>
      </c>
      <c r="JJ10" s="46" t="s">
        <v>724</v>
      </c>
      <c r="JK10" s="46">
        <v>15</v>
      </c>
      <c r="JL10" s="46" t="s">
        <v>367</v>
      </c>
      <c r="JM10" s="46">
        <v>1</v>
      </c>
      <c r="JN10" s="46">
        <v>77</v>
      </c>
      <c r="JO10" s="46">
        <v>77</v>
      </c>
      <c r="JQ10" s="46">
        <v>20</v>
      </c>
      <c r="JR10" s="46" t="s">
        <v>1039</v>
      </c>
      <c r="JT10" s="57">
        <v>0.65298449993133545</v>
      </c>
      <c r="JU10" s="57">
        <v>49.319244384765625</v>
      </c>
      <c r="JV10" s="57">
        <v>6.5298449993133545</v>
      </c>
      <c r="JW10" s="46">
        <f>JT10*10</f>
        <v>6.5298449993133545</v>
      </c>
      <c r="JX10" s="46">
        <f>JU10*10</f>
        <v>493.19244384765625</v>
      </c>
      <c r="JY10" s="46" t="s">
        <v>716</v>
      </c>
      <c r="JZ10" s="52">
        <v>891.5</v>
      </c>
      <c r="KA10" s="49">
        <f>JZ10/1000</f>
        <v>0.89149999999999996</v>
      </c>
      <c r="KB10" s="49">
        <v>0.89200000000000002</v>
      </c>
      <c r="KC10" s="52">
        <v>634.70000000000005</v>
      </c>
      <c r="KD10" s="49">
        <f>KC10/1000</f>
        <v>0.63470000000000004</v>
      </c>
      <c r="KE10" s="49">
        <v>0.63500000000000001</v>
      </c>
      <c r="KF10" s="52">
        <v>562.4</v>
      </c>
      <c r="KG10" s="49">
        <f>KF10/1000</f>
        <v>0.56240000000000001</v>
      </c>
      <c r="KH10" s="49">
        <v>0.56200000000000006</v>
      </c>
      <c r="KI10" s="50">
        <v>6.75</v>
      </c>
      <c r="KJ10" s="50">
        <v>6.94</v>
      </c>
      <c r="KK10" s="50">
        <v>5.98</v>
      </c>
      <c r="KL10" s="49"/>
      <c r="KN10" s="46">
        <v>1</v>
      </c>
      <c r="KO10" s="46">
        <v>1</v>
      </c>
      <c r="KP10" s="47">
        <v>1</v>
      </c>
      <c r="KQ10" s="46">
        <v>1</v>
      </c>
      <c r="KR10" s="46" t="s">
        <v>1220</v>
      </c>
      <c r="KT10" s="50">
        <v>76.470588235294116</v>
      </c>
      <c r="KU10" s="50">
        <v>2561.1764705882351</v>
      </c>
      <c r="KV10" s="50">
        <v>5.882352941176471</v>
      </c>
      <c r="KW10" s="50">
        <v>107.05882352941177</v>
      </c>
      <c r="KX10" s="50">
        <v>11521.176470588236</v>
      </c>
      <c r="KY10" s="50">
        <v>1184.7058823529412</v>
      </c>
      <c r="KZ10" s="50">
        <v>115.29411764705883</v>
      </c>
      <c r="LA10" s="50">
        <v>20</v>
      </c>
      <c r="LB10" s="50">
        <v>1655.2941176470588</v>
      </c>
      <c r="LC10" s="50">
        <f t="shared" si="33"/>
        <v>8.0008694019060069</v>
      </c>
      <c r="LD10" s="50">
        <v>3583.5294117647059</v>
      </c>
      <c r="LE10" s="50">
        <v>125.88235294117648</v>
      </c>
      <c r="LF10" s="50">
        <v>83.70044052863436</v>
      </c>
      <c r="LG10" s="50">
        <v>1466.9603524229074</v>
      </c>
      <c r="LH10" s="50">
        <v>4.4052863436123344</v>
      </c>
      <c r="LI10" s="50">
        <v>74.889867841409682</v>
      </c>
      <c r="LJ10" s="50">
        <v>7427.3127753303961</v>
      </c>
      <c r="LK10" s="50">
        <v>544.0528634361234</v>
      </c>
      <c r="LL10" s="50">
        <v>103.52422907488986</v>
      </c>
      <c r="LM10" s="50">
        <v>22.026431718061673</v>
      </c>
      <c r="LN10" s="50">
        <v>779.73568281938321</v>
      </c>
      <c r="LO10" s="50">
        <f t="shared" si="34"/>
        <v>6.2624713525933737</v>
      </c>
      <c r="LP10" s="50">
        <v>1929.5154185022027</v>
      </c>
      <c r="LQ10" s="50">
        <v>107.92951541850221</v>
      </c>
      <c r="LR10" s="50">
        <v>82.222222222222214</v>
      </c>
      <c r="LS10" s="50">
        <v>1260</v>
      </c>
      <c r="LT10" s="50">
        <v>8.8888888888888893</v>
      </c>
      <c r="LU10" s="50">
        <v>48.888888888888886</v>
      </c>
      <c r="LV10" s="50">
        <v>5664.4444444444443</v>
      </c>
      <c r="LW10" s="50">
        <v>584.44444444444446</v>
      </c>
      <c r="LX10" s="50">
        <v>131.11111111111111</v>
      </c>
      <c r="LY10" s="50">
        <v>48.8888888888889</v>
      </c>
      <c r="LZ10" s="50">
        <v>622.22222222222217</v>
      </c>
      <c r="MA10" s="50">
        <f>(JW10*1000)/LZ10</f>
        <v>10.494393748896464</v>
      </c>
      <c r="MB10" s="50">
        <v>1648.8888888888889</v>
      </c>
      <c r="MC10" s="50">
        <v>48.888888888888886</v>
      </c>
      <c r="MD10" s="50">
        <v>0</v>
      </c>
      <c r="ME10" s="50">
        <v>0.19805902158843333</v>
      </c>
      <c r="MF10" s="50">
        <v>0</v>
      </c>
      <c r="MG10" s="50">
        <v>14.55733808674985</v>
      </c>
      <c r="MH10" s="50">
        <v>37.433155080213901</v>
      </c>
      <c r="MI10" s="50">
        <v>0.99029510794216669</v>
      </c>
      <c r="MJ10" s="50">
        <v>3.5650623885918002</v>
      </c>
      <c r="MK10" s="50">
        <v>0</v>
      </c>
      <c r="ML10" s="50">
        <v>744.3058031293325</v>
      </c>
      <c r="MM10" s="50">
        <v>0.89126559714795006</v>
      </c>
      <c r="MN10" s="50">
        <v>0</v>
      </c>
      <c r="MO10" s="50">
        <v>0.2</v>
      </c>
      <c r="MP10" s="50">
        <v>0</v>
      </c>
      <c r="MQ10" s="50">
        <v>9.1</v>
      </c>
      <c r="MR10" s="50">
        <v>38.1</v>
      </c>
      <c r="MS10" s="50">
        <v>1.4000000000000001</v>
      </c>
      <c r="MT10" s="50">
        <v>3.4</v>
      </c>
      <c r="MU10" s="50">
        <v>0</v>
      </c>
      <c r="MV10" s="50">
        <v>517.70000000000005</v>
      </c>
      <c r="MW10" s="50">
        <v>0.4</v>
      </c>
      <c r="MX10" s="50">
        <v>0</v>
      </c>
      <c r="MY10" s="50">
        <v>0.19940179461615157</v>
      </c>
      <c r="MZ10" s="50">
        <v>0</v>
      </c>
      <c r="NA10" s="50">
        <v>5.7826520438683948</v>
      </c>
      <c r="NB10" s="50">
        <v>27.517447657028914</v>
      </c>
      <c r="NC10" s="50">
        <v>4.5862412761714859</v>
      </c>
      <c r="ND10" s="50">
        <v>3.4895314057826523</v>
      </c>
      <c r="NE10" s="50">
        <v>0</v>
      </c>
      <c r="NF10" s="50">
        <v>454.63609172482558</v>
      </c>
      <c r="NG10" s="50">
        <v>2.9910269192422732</v>
      </c>
      <c r="NI10" s="56">
        <v>4.2384520399091166</v>
      </c>
      <c r="NJ10" s="56">
        <v>10.8277072014225</v>
      </c>
      <c r="NL10" s="56">
        <v>5.75097796011831</v>
      </c>
      <c r="NM10" s="56">
        <v>0.90918948573609382</v>
      </c>
      <c r="NN10" s="56"/>
      <c r="NO10" s="56">
        <v>4.9829651104668589</v>
      </c>
      <c r="NP10" s="56">
        <v>0</v>
      </c>
      <c r="NQ10" s="56">
        <v>8.7174726034159349</v>
      </c>
      <c r="NR10" s="56">
        <v>1.4133181952808771</v>
      </c>
      <c r="NS10" s="56">
        <v>5.2771510308769853</v>
      </c>
      <c r="NT10" s="56">
        <v>2.819187136233599</v>
      </c>
      <c r="NU10" s="56">
        <v>3.2824350940017908</v>
      </c>
      <c r="NV10" s="56">
        <v>0</v>
      </c>
      <c r="NW10" s="51"/>
      <c r="NX10" s="58">
        <v>2391</v>
      </c>
      <c r="NY10" s="51">
        <v>2391</v>
      </c>
      <c r="NZ10" s="51">
        <v>760.66666666666663</v>
      </c>
      <c r="OA10" s="54">
        <f t="shared" si="36"/>
        <v>761</v>
      </c>
      <c r="OB10" s="58">
        <v>2487</v>
      </c>
      <c r="OC10" s="58">
        <f t="shared" ref="OC10:OC12" si="67">ROUND(OB10,0)</f>
        <v>2487</v>
      </c>
      <c r="OD10" s="58">
        <v>2066.6666666666665</v>
      </c>
      <c r="OE10" s="58">
        <f t="shared" ref="OE10" si="68">ROUND(OD10,0)</f>
        <v>2067</v>
      </c>
      <c r="OF10" s="58">
        <v>969.33333333333337</v>
      </c>
      <c r="OG10" s="58">
        <f t="shared" ref="OG10" si="69">ROUND(OF10,0)</f>
        <v>969</v>
      </c>
      <c r="OH10" s="58">
        <v>19998</v>
      </c>
      <c r="OI10" s="58">
        <v>19998</v>
      </c>
      <c r="OJ10" s="58">
        <v>76360</v>
      </c>
      <c r="OK10" s="54">
        <f t="shared" si="37"/>
        <v>76360</v>
      </c>
      <c r="OL10" s="58">
        <v>31994.666666666668</v>
      </c>
      <c r="OM10" s="58">
        <f t="shared" ref="OM10" si="70">ROUND(OL10,0)</f>
        <v>31995</v>
      </c>
      <c r="ON10" s="58">
        <v>25023.666666666668</v>
      </c>
      <c r="OO10" s="58">
        <f t="shared" ref="OO10" si="71">ROUND(ON10,0)</f>
        <v>25024</v>
      </c>
      <c r="OP10" s="58">
        <v>14146.666666666666</v>
      </c>
      <c r="OQ10" s="58">
        <f t="shared" ref="OQ10" si="72">ROUND(OP10,0)</f>
        <v>14147</v>
      </c>
      <c r="OR10" s="51">
        <v>1</v>
      </c>
      <c r="OS10" s="51"/>
    </row>
    <row r="11" spans="1:409" ht="21" customHeight="1" x14ac:dyDescent="0.35">
      <c r="A11" s="46" t="s">
        <v>11</v>
      </c>
      <c r="B11" s="46" t="s">
        <v>11</v>
      </c>
      <c r="C11" s="46" t="b">
        <f t="shared" si="0"/>
        <v>1</v>
      </c>
      <c r="D11" s="46">
        <v>1</v>
      </c>
      <c r="E11" s="51">
        <v>1</v>
      </c>
      <c r="F11" s="46" t="b">
        <f t="shared" si="1"/>
        <v>1</v>
      </c>
      <c r="G11" s="46">
        <v>10</v>
      </c>
      <c r="H11" s="51">
        <v>10</v>
      </c>
      <c r="I11" s="46" t="b">
        <f t="shared" si="2"/>
        <v>1</v>
      </c>
      <c r="J11" s="46">
        <v>14</v>
      </c>
      <c r="K11" s="46">
        <v>4744405</v>
      </c>
      <c r="L11" s="46">
        <v>468598.7</v>
      </c>
      <c r="M11" s="46">
        <v>1046.1569999999999</v>
      </c>
      <c r="N11" s="46">
        <v>7.5761587566211297</v>
      </c>
      <c r="O11" s="46">
        <v>175.95084266857</v>
      </c>
      <c r="P11" s="46">
        <v>4</v>
      </c>
      <c r="Q11" s="46">
        <v>24</v>
      </c>
      <c r="R11" s="46">
        <v>1045.74411730715</v>
      </c>
      <c r="S11" s="46">
        <v>14.709565904180099</v>
      </c>
      <c r="T11" s="46">
        <v>176.03615912676401</v>
      </c>
      <c r="U11" s="46">
        <v>4</v>
      </c>
      <c r="V11" s="46">
        <v>3</v>
      </c>
      <c r="W11" s="46" t="s">
        <v>144</v>
      </c>
      <c r="X11" s="46">
        <v>42.851580149999997</v>
      </c>
      <c r="Y11" s="46">
        <v>-123.38432830000001</v>
      </c>
      <c r="Z11" s="46">
        <v>1046.1569999999999</v>
      </c>
      <c r="AA11" s="46" t="s">
        <v>129</v>
      </c>
      <c r="AB11" s="46">
        <v>1</v>
      </c>
      <c r="AC11" s="55">
        <v>1</v>
      </c>
      <c r="AD11" s="46">
        <v>5</v>
      </c>
      <c r="AE11" s="46">
        <v>1</v>
      </c>
      <c r="AF11" s="46">
        <v>12</v>
      </c>
      <c r="AH11" s="55">
        <v>1</v>
      </c>
      <c r="AI11" s="46">
        <v>3</v>
      </c>
      <c r="AJ11" s="46">
        <v>1</v>
      </c>
      <c r="AK11" s="47">
        <v>60</v>
      </c>
      <c r="AM11" s="46">
        <v>1</v>
      </c>
      <c r="AN11" s="46">
        <v>30</v>
      </c>
      <c r="AO11" s="46">
        <v>65</v>
      </c>
      <c r="AP11" s="46" t="s">
        <v>278</v>
      </c>
      <c r="AQ11" s="46">
        <v>1</v>
      </c>
      <c r="AR11" s="46">
        <v>3</v>
      </c>
      <c r="AS11" s="55" t="s">
        <v>377</v>
      </c>
      <c r="AT11" s="46">
        <v>1</v>
      </c>
      <c r="AU11" s="46">
        <v>3</v>
      </c>
      <c r="AV11" s="46">
        <v>91</v>
      </c>
      <c r="AW11" s="46" t="s">
        <v>405</v>
      </c>
      <c r="AX11" s="46">
        <v>1</v>
      </c>
      <c r="AY11" s="46">
        <v>0</v>
      </c>
      <c r="AZ11" s="46">
        <v>0</v>
      </c>
      <c r="BA11" s="46">
        <v>96</v>
      </c>
      <c r="BB11" s="46">
        <v>96</v>
      </c>
      <c r="BD11" s="46">
        <f t="shared" si="3"/>
        <v>161</v>
      </c>
      <c r="BE11" s="50">
        <v>3.09</v>
      </c>
      <c r="BF11" s="46">
        <v>499.1</v>
      </c>
      <c r="BG11" s="46">
        <f t="shared" si="4"/>
        <v>0.49910000000000004</v>
      </c>
      <c r="BH11" s="49">
        <v>0.499</v>
      </c>
      <c r="BI11" s="50">
        <v>7.77</v>
      </c>
      <c r="BJ11" s="52">
        <v>259.2</v>
      </c>
      <c r="BK11" s="46">
        <f t="shared" si="5"/>
        <v>0.25919999999999999</v>
      </c>
      <c r="BL11" s="46">
        <v>0.25900000000000001</v>
      </c>
      <c r="BM11" s="46">
        <v>7.65</v>
      </c>
      <c r="BN11" s="46">
        <v>704.1</v>
      </c>
      <c r="BO11" s="46">
        <f t="shared" si="6"/>
        <v>0.70410000000000006</v>
      </c>
      <c r="BP11" s="46">
        <f t="shared" si="7"/>
        <v>0.70399999999999996</v>
      </c>
      <c r="BQ11" s="46">
        <v>3.29</v>
      </c>
      <c r="BR11" s="50">
        <f t="shared" si="8"/>
        <v>-4.4799999999999995</v>
      </c>
      <c r="BS11" s="52">
        <v>949.9</v>
      </c>
      <c r="BT11" s="53" t="s">
        <v>261</v>
      </c>
      <c r="BU11" s="46">
        <v>0.95</v>
      </c>
      <c r="BV11" s="49">
        <f t="shared" si="9"/>
        <v>0.69099999999999995</v>
      </c>
      <c r="BW11" s="46">
        <v>1.2202528715133667</v>
      </c>
      <c r="BX11" s="46">
        <v>47.402809143066406</v>
      </c>
      <c r="BY11" s="46">
        <f t="shared" si="10"/>
        <v>12.202528715133667</v>
      </c>
      <c r="CA11" s="46">
        <v>12.202528715133667</v>
      </c>
      <c r="CB11" s="46">
        <f t="shared" si="11"/>
        <v>474.02809143066406</v>
      </c>
      <c r="CC11" s="46">
        <v>74.530136098509402</v>
      </c>
      <c r="CD11" s="46">
        <v>3272.8451069345433</v>
      </c>
      <c r="CE11" s="46">
        <v>16.202203499675957</v>
      </c>
      <c r="CF11" s="46">
        <v>113.41542449773169</v>
      </c>
      <c r="CG11" s="46">
        <v>9837.9779650032415</v>
      </c>
      <c r="CH11" s="46">
        <v>952.68956578094628</v>
      </c>
      <c r="CI11" s="46">
        <v>213.86908619572262</v>
      </c>
      <c r="CJ11" s="46">
        <v>51.847051198963058</v>
      </c>
      <c r="CK11" s="46">
        <v>1315.6189241736874</v>
      </c>
      <c r="CL11" s="46">
        <f t="shared" si="12"/>
        <v>9.2751240430794333</v>
      </c>
      <c r="CM11" s="46">
        <v>4744.00518470512</v>
      </c>
      <c r="CN11" s="46">
        <v>142.57939079714842</v>
      </c>
      <c r="CO11" s="50">
        <v>3.2561852073365243</v>
      </c>
      <c r="CP11" s="46">
        <v>0</v>
      </c>
      <c r="CQ11" s="50">
        <v>127.85388127853882</v>
      </c>
      <c r="CR11" s="50">
        <v>56.432400238237044</v>
      </c>
      <c r="CS11" s="50">
        <v>8.0405002977963083</v>
      </c>
      <c r="CT11" s="50">
        <v>1.786777843954735</v>
      </c>
      <c r="CU11" s="50">
        <v>40.897359539408377</v>
      </c>
      <c r="CV11" s="50">
        <v>9.6287472702005168</v>
      </c>
      <c r="CW11" s="50">
        <v>3.7720865594599959</v>
      </c>
      <c r="CX11" s="50">
        <v>1.4889815366289458</v>
      </c>
      <c r="CY11" s="50">
        <v>398.15366289458012</v>
      </c>
      <c r="CZ11" s="50">
        <v>46.456223942823108</v>
      </c>
      <c r="DA11" s="56">
        <v>7.2460387673956257</v>
      </c>
      <c r="DB11" s="56">
        <v>0</v>
      </c>
      <c r="DC11" s="50">
        <v>165.61451962911818</v>
      </c>
      <c r="DD11" s="50">
        <v>101.11461826790293</v>
      </c>
      <c r="DE11" s="50">
        <v>0</v>
      </c>
      <c r="DF11" s="50">
        <v>10.061156046557507</v>
      </c>
      <c r="DG11" s="50">
        <v>29.986190570132177</v>
      </c>
      <c r="DH11" s="50">
        <v>12.231209311501283</v>
      </c>
      <c r="DI11" s="50">
        <v>0</v>
      </c>
      <c r="DJ11" s="50">
        <v>2.8605247583349769</v>
      </c>
      <c r="DK11" s="50">
        <v>361.80706253698952</v>
      </c>
      <c r="DL11" s="50">
        <v>48.727559676464793</v>
      </c>
      <c r="DM11" s="50">
        <v>0</v>
      </c>
      <c r="DN11" s="50">
        <v>0</v>
      </c>
      <c r="DO11" s="50">
        <v>3.7781783402001201</v>
      </c>
      <c r="DQ11" s="46">
        <v>1</v>
      </c>
      <c r="DR11" s="46">
        <v>3</v>
      </c>
      <c r="DT11" s="46">
        <v>1</v>
      </c>
      <c r="DU11" s="46">
        <v>1</v>
      </c>
      <c r="DW11" s="46">
        <v>1</v>
      </c>
      <c r="DY11" s="46">
        <v>1</v>
      </c>
      <c r="DZ11" s="46">
        <v>439</v>
      </c>
      <c r="EA11" s="46">
        <v>43.9</v>
      </c>
      <c r="EB11" s="46">
        <v>44</v>
      </c>
      <c r="EC11" s="46">
        <v>44</v>
      </c>
      <c r="ED11" s="46">
        <v>106</v>
      </c>
      <c r="EF11" s="46">
        <v>1</v>
      </c>
      <c r="EG11" s="46">
        <v>105</v>
      </c>
      <c r="EH11" s="46">
        <v>105</v>
      </c>
      <c r="EJ11" s="49">
        <v>1.76</v>
      </c>
      <c r="EK11" s="50">
        <v>7.05</v>
      </c>
      <c r="EL11" s="49">
        <v>1.4930000000000001</v>
      </c>
      <c r="EM11" s="49">
        <v>1.4930000000000001</v>
      </c>
      <c r="EN11" s="50">
        <v>7.36</v>
      </c>
      <c r="EO11" s="46" t="s">
        <v>365</v>
      </c>
      <c r="EP11" s="56">
        <v>0</v>
      </c>
      <c r="EQ11" s="56">
        <v>0</v>
      </c>
      <c r="ER11" s="56">
        <v>0</v>
      </c>
      <c r="ES11" s="56">
        <v>10.25843361609785</v>
      </c>
      <c r="ET11" s="56">
        <v>49.516669954626153</v>
      </c>
      <c r="EU11" s="56">
        <v>0.78911027816137302</v>
      </c>
      <c r="EV11" s="56">
        <v>3.0578023278753208</v>
      </c>
      <c r="EW11" s="56">
        <v>0</v>
      </c>
      <c r="EX11" s="56">
        <v>1166.9954626159006</v>
      </c>
      <c r="EY11" s="56">
        <v>0.19727756954034326</v>
      </c>
      <c r="EZ11" s="56"/>
      <c r="FA11" s="46">
        <v>1</v>
      </c>
      <c r="FB11" s="46" t="s">
        <v>1596</v>
      </c>
      <c r="FC11" s="46">
        <v>1</v>
      </c>
      <c r="FD11" s="46" t="s">
        <v>514</v>
      </c>
      <c r="FE11" s="47">
        <v>1</v>
      </c>
      <c r="FF11" s="47">
        <v>20</v>
      </c>
      <c r="FG11" s="47">
        <v>93</v>
      </c>
      <c r="FH11" s="47">
        <v>93</v>
      </c>
      <c r="FI11" s="47">
        <v>230</v>
      </c>
      <c r="FJ11" s="46">
        <v>47</v>
      </c>
      <c r="FK11" s="46">
        <v>47</v>
      </c>
      <c r="FL11" s="46">
        <v>47</v>
      </c>
      <c r="FM11" s="47">
        <f t="shared" si="13"/>
        <v>3</v>
      </c>
      <c r="FN11" s="49" t="s">
        <v>515</v>
      </c>
      <c r="FO11" s="49">
        <v>1.3919999999999999</v>
      </c>
      <c r="FP11" s="50">
        <v>6.97</v>
      </c>
      <c r="FQ11" s="49">
        <v>1.214</v>
      </c>
      <c r="FR11" s="49">
        <v>1.214</v>
      </c>
      <c r="FS11" s="50">
        <v>6.99</v>
      </c>
      <c r="FU11" s="46">
        <v>533</v>
      </c>
      <c r="FV11" s="46"/>
      <c r="FW11" s="47">
        <v>1</v>
      </c>
      <c r="FX11" s="49" t="s">
        <v>516</v>
      </c>
      <c r="FY11" s="47">
        <v>1</v>
      </c>
      <c r="FZ11" s="47">
        <v>30</v>
      </c>
      <c r="GA11" s="47">
        <v>10</v>
      </c>
      <c r="GB11" s="53" t="s">
        <v>1573</v>
      </c>
      <c r="GC11" s="47">
        <v>1</v>
      </c>
      <c r="GD11" s="47">
        <v>95</v>
      </c>
      <c r="GE11" s="47">
        <v>93</v>
      </c>
      <c r="GF11" s="47">
        <v>24</v>
      </c>
      <c r="GH11" s="47">
        <v>24</v>
      </c>
      <c r="GI11" s="47">
        <f t="shared" si="49"/>
        <v>69</v>
      </c>
      <c r="GJ11" s="47">
        <f t="shared" si="50"/>
        <v>-24</v>
      </c>
      <c r="GK11" s="46" t="s">
        <v>592</v>
      </c>
      <c r="GM11" s="46">
        <v>52</v>
      </c>
      <c r="GN11" s="46">
        <v>52</v>
      </c>
      <c r="GO11" s="46">
        <v>52</v>
      </c>
      <c r="GP11" s="46">
        <f t="shared" si="14"/>
        <v>5</v>
      </c>
      <c r="GQ11" s="46" t="s">
        <v>1537</v>
      </c>
      <c r="GW11" s="57">
        <v>1.5500725507736206</v>
      </c>
      <c r="GX11" s="57">
        <v>47.771492004394531</v>
      </c>
      <c r="GY11" s="46">
        <f t="shared" si="16"/>
        <v>15.500725507736206</v>
      </c>
      <c r="GZ11" s="46"/>
      <c r="HA11" s="46">
        <v>15.500725507736206</v>
      </c>
      <c r="HB11" s="46">
        <f t="shared" si="17"/>
        <v>477.71492004394531</v>
      </c>
      <c r="HC11" s="46"/>
      <c r="HD11" s="57">
        <v>1.0398510694503784</v>
      </c>
      <c r="HE11" s="57">
        <v>48.843978881835938</v>
      </c>
      <c r="HF11" s="57">
        <v>10.398510694503784</v>
      </c>
      <c r="HG11" s="57"/>
      <c r="HH11" s="46">
        <f t="shared" si="18"/>
        <v>10.398510694503784</v>
      </c>
      <c r="HI11" s="46">
        <f t="shared" si="19"/>
        <v>-1.8040180206298828</v>
      </c>
      <c r="HJ11" s="46">
        <f t="shared" si="20"/>
        <v>488.43978881835938</v>
      </c>
      <c r="HL11" s="50">
        <v>68.965517241379317</v>
      </c>
      <c r="HM11" s="50">
        <f t="shared" si="21"/>
        <v>-5.5646188571300854</v>
      </c>
      <c r="HN11" s="50">
        <v>827.58620689655174</v>
      </c>
      <c r="HO11" s="50">
        <v>17.241379310344829</v>
      </c>
      <c r="HP11" s="50">
        <f t="shared" si="22"/>
        <v>1.0391758106688727</v>
      </c>
      <c r="HQ11" s="50">
        <v>41.379310344827587</v>
      </c>
      <c r="HR11" s="50">
        <v>4441.3793103448279</v>
      </c>
      <c r="HS11" s="50">
        <f t="shared" si="23"/>
        <v>-5396.5986546584136</v>
      </c>
      <c r="HT11" s="50">
        <v>537.93103448275861</v>
      </c>
      <c r="HU11" s="50">
        <v>68.965517241379317</v>
      </c>
      <c r="HV11" s="50">
        <v>0</v>
      </c>
      <c r="HW11" s="50">
        <v>858.62068965517255</v>
      </c>
      <c r="HX11" s="50">
        <f t="shared" si="24"/>
        <v>12.110715266691152</v>
      </c>
      <c r="HY11" s="50">
        <f t="shared" si="25"/>
        <v>-456.99823451851489</v>
      </c>
      <c r="HZ11" s="50">
        <v>1634.4827586206898</v>
      </c>
      <c r="IA11" s="50">
        <v>82.758620689655174</v>
      </c>
      <c r="IB11" s="56">
        <v>0</v>
      </c>
      <c r="IC11" s="56">
        <v>6.689602446483181E-2</v>
      </c>
      <c r="ID11" s="56">
        <v>0</v>
      </c>
      <c r="IE11" s="56">
        <v>8.2186544342507641</v>
      </c>
      <c r="IF11" s="56">
        <v>41.188837920489291</v>
      </c>
      <c r="IG11" s="56">
        <v>0.66896024464831805</v>
      </c>
      <c r="IH11" s="56">
        <v>1.8157492354740061</v>
      </c>
      <c r="II11" s="56">
        <v>0</v>
      </c>
      <c r="IJ11" s="56">
        <v>1410.4548929663608</v>
      </c>
      <c r="IK11" s="56">
        <v>0.28669724770642202</v>
      </c>
      <c r="IL11" s="46">
        <v>0.82719051837921143</v>
      </c>
      <c r="IM11" s="57">
        <v>49.188785552978516</v>
      </c>
      <c r="IN11" s="46">
        <v>8.2719051837921143</v>
      </c>
      <c r="IP11" s="46">
        <f t="shared" si="26"/>
        <v>8.2719051837921143</v>
      </c>
      <c r="IQ11" s="46">
        <f t="shared" si="27"/>
        <v>491.88785552978516</v>
      </c>
      <c r="IS11" s="46">
        <v>1216</v>
      </c>
      <c r="IT11" s="49">
        <f t="shared" si="28"/>
        <v>1.216</v>
      </c>
      <c r="IU11" s="49">
        <v>1.216</v>
      </c>
      <c r="IV11" s="46">
        <v>7.33</v>
      </c>
      <c r="IW11" s="50">
        <v>0</v>
      </c>
      <c r="IX11" s="50">
        <v>4.9662296384584824E-2</v>
      </c>
      <c r="IY11" s="50">
        <v>0</v>
      </c>
      <c r="IZ11" s="50">
        <v>8.7405641636869298</v>
      </c>
      <c r="JA11" s="50">
        <v>86.611044894715945</v>
      </c>
      <c r="JB11" s="50">
        <v>1.4898688915375446</v>
      </c>
      <c r="JC11" s="50">
        <v>2.8804131903059194</v>
      </c>
      <c r="JD11" s="50">
        <v>0</v>
      </c>
      <c r="JE11" s="50">
        <v>863.82598331346844</v>
      </c>
      <c r="JF11" s="50">
        <v>0.49662296384584825</v>
      </c>
      <c r="JG11" s="47">
        <v>0</v>
      </c>
      <c r="JH11" s="46" t="s">
        <v>1029</v>
      </c>
      <c r="JI11" s="47">
        <v>0</v>
      </c>
      <c r="JM11" s="46">
        <v>0</v>
      </c>
      <c r="JT11" s="57"/>
      <c r="JU11" s="57"/>
      <c r="JV11" s="57"/>
      <c r="JY11" s="46" t="s">
        <v>716</v>
      </c>
      <c r="JZ11" s="52">
        <v>680.8</v>
      </c>
      <c r="KA11" s="49">
        <f>JZ11/1000</f>
        <v>0.68079999999999996</v>
      </c>
      <c r="KB11" s="49">
        <v>0.68100000000000005</v>
      </c>
      <c r="KC11" s="52">
        <v>1102</v>
      </c>
      <c r="KD11" s="49">
        <f>KC11/1000</f>
        <v>1.1020000000000001</v>
      </c>
      <c r="KE11" s="49">
        <v>1.1020000000000001</v>
      </c>
      <c r="KF11" s="52">
        <v>1690</v>
      </c>
      <c r="KG11" s="49">
        <f>KF11/1000</f>
        <v>1.69</v>
      </c>
      <c r="KH11" s="49">
        <v>1.69</v>
      </c>
      <c r="KI11" s="50">
        <v>6.14</v>
      </c>
      <c r="KJ11" s="50">
        <v>6.34</v>
      </c>
      <c r="KK11" s="50">
        <v>6.33</v>
      </c>
      <c r="KL11" s="49"/>
      <c r="KN11" s="46">
        <v>0</v>
      </c>
      <c r="KO11" s="46">
        <v>0</v>
      </c>
      <c r="KP11" s="47">
        <v>1</v>
      </c>
      <c r="KQ11" s="46">
        <v>0</v>
      </c>
      <c r="KT11" s="50">
        <v>137.84461152882207</v>
      </c>
      <c r="KU11" s="50">
        <v>2385.9649122807018</v>
      </c>
      <c r="KV11" s="50">
        <v>40.100250626566414</v>
      </c>
      <c r="KW11" s="50">
        <v>102.75689223057644</v>
      </c>
      <c r="KX11" s="50">
        <v>10573.934837092731</v>
      </c>
      <c r="KY11" s="50">
        <v>939.84962406015029</v>
      </c>
      <c r="KZ11" s="50">
        <v>313.2832080200501</v>
      </c>
      <c r="LA11" s="50">
        <v>12.531328320802004</v>
      </c>
      <c r="LB11" s="50">
        <v>1228.0701754385966</v>
      </c>
      <c r="LC11" s="50">
        <f t="shared" si="33"/>
        <v>12.622019342013767</v>
      </c>
      <c r="LD11" s="50">
        <v>5555.1378446115286</v>
      </c>
      <c r="LE11" s="50">
        <v>213.03258145363407</v>
      </c>
      <c r="LF11" s="50">
        <v>150</v>
      </c>
      <c r="LG11" s="50">
        <v>1517.391304347826</v>
      </c>
      <c r="LH11" s="50">
        <v>17.391304347826086</v>
      </c>
      <c r="LI11" s="50">
        <v>176.08695652173913</v>
      </c>
      <c r="LJ11" s="50">
        <v>5460.869565217391</v>
      </c>
      <c r="LK11" s="50">
        <v>1043.4782608695652</v>
      </c>
      <c r="LL11" s="50">
        <v>145.65217391304347</v>
      </c>
      <c r="LM11" s="50">
        <v>65.217391304347828</v>
      </c>
      <c r="LN11" s="50">
        <v>1197.8260869565217</v>
      </c>
      <c r="LO11" s="50">
        <f t="shared" si="34"/>
        <v>6.9057647632384258</v>
      </c>
      <c r="LP11" s="50">
        <v>3100</v>
      </c>
      <c r="LQ11" s="50">
        <v>128.26086956521738</v>
      </c>
      <c r="LR11" s="50"/>
      <c r="LS11" s="50"/>
      <c r="LT11" s="50"/>
      <c r="LU11" s="50"/>
      <c r="LV11" s="50"/>
      <c r="LW11" s="50"/>
      <c r="LX11" s="50"/>
      <c r="LY11" s="50"/>
      <c r="LZ11" s="50"/>
      <c r="MA11" s="50"/>
      <c r="MB11" s="50"/>
      <c r="MC11" s="50"/>
      <c r="MD11" s="50">
        <v>0</v>
      </c>
      <c r="ME11" s="50">
        <v>9.9147332936743993E-2</v>
      </c>
      <c r="MF11" s="50">
        <v>0</v>
      </c>
      <c r="MG11" s="50">
        <v>3.271861986912552</v>
      </c>
      <c r="MH11" s="50">
        <v>37.081102518342256</v>
      </c>
      <c r="MI11" s="50">
        <v>3.6684513186595278</v>
      </c>
      <c r="MJ11" s="50">
        <v>2.7761253222288325</v>
      </c>
      <c r="MK11" s="50">
        <v>0</v>
      </c>
      <c r="ML11" s="50">
        <v>665.37775133848902</v>
      </c>
      <c r="MM11" s="50">
        <v>1.4872099940511601</v>
      </c>
      <c r="MN11" s="50">
        <v>0</v>
      </c>
      <c r="MO11" s="50">
        <v>0</v>
      </c>
      <c r="MP11" s="50">
        <v>0</v>
      </c>
      <c r="MQ11" s="50">
        <v>3.7962037962037964</v>
      </c>
      <c r="MR11" s="50">
        <v>43.756243756243755</v>
      </c>
      <c r="MS11" s="50">
        <v>1.2987012987012987</v>
      </c>
      <c r="MT11" s="50">
        <v>4.5954045954045952</v>
      </c>
      <c r="MU11" s="50">
        <v>0</v>
      </c>
      <c r="MV11" s="50">
        <v>911.78821178821181</v>
      </c>
      <c r="MW11" s="50">
        <v>0.29970029970029971</v>
      </c>
      <c r="MX11" s="50">
        <v>0</v>
      </c>
      <c r="MY11" s="50">
        <v>0</v>
      </c>
      <c r="MZ11" s="50">
        <v>0</v>
      </c>
      <c r="NA11" s="50">
        <v>5.9618441971383147</v>
      </c>
      <c r="NB11" s="50">
        <v>37.857710651828299</v>
      </c>
      <c r="NC11" s="50">
        <v>0.49682034976152623</v>
      </c>
      <c r="ND11" s="50">
        <v>5.5643879173290944</v>
      </c>
      <c r="NE11" s="50">
        <v>0</v>
      </c>
      <c r="NF11" s="50">
        <v>1226.7488076311606</v>
      </c>
      <c r="NG11" s="50">
        <v>9.9364069952305248E-2</v>
      </c>
      <c r="NI11" s="56">
        <v>6.3918598938887783</v>
      </c>
      <c r="NJ11" s="56">
        <v>18.819500884260162</v>
      </c>
      <c r="NL11" s="56">
        <v>7.4624754420432238</v>
      </c>
      <c r="NM11" s="56">
        <v>6.1217097249508843</v>
      </c>
      <c r="NN11" s="56"/>
      <c r="NO11" s="56">
        <v>4.4551067757708802</v>
      </c>
      <c r="NP11" s="56">
        <v>4.5707913381897995</v>
      </c>
      <c r="NQ11" s="56">
        <v>7.0040886063375387</v>
      </c>
      <c r="NR11" s="56">
        <v>12.273567100427142</v>
      </c>
      <c r="NS11" s="56">
        <v>5.9261245159368485</v>
      </c>
      <c r="NT11" s="56">
        <v>5.2838347731109119</v>
      </c>
      <c r="NU11" s="56">
        <v>8.4816967544638437</v>
      </c>
      <c r="NV11" s="56">
        <v>2.4354641412646738</v>
      </c>
      <c r="NW11" s="51"/>
      <c r="NX11" s="58">
        <v>2071.6666666666665</v>
      </c>
      <c r="NY11" s="51">
        <v>2072</v>
      </c>
      <c r="NZ11" s="51">
        <v>686</v>
      </c>
      <c r="OA11" s="54">
        <f t="shared" si="36"/>
        <v>686</v>
      </c>
      <c r="OB11" s="58">
        <v>2564.6666666666665</v>
      </c>
      <c r="OC11" s="58">
        <f t="shared" si="67"/>
        <v>2565</v>
      </c>
      <c r="OD11" s="58">
        <v>1114</v>
      </c>
      <c r="OE11" s="58">
        <f t="shared" ref="OE11" si="73">ROUND(OD11,0)</f>
        <v>1114</v>
      </c>
      <c r="OF11" s="58">
        <v>639.33333333333337</v>
      </c>
      <c r="OG11" s="58">
        <f t="shared" ref="OG11" si="74">ROUND(OF11,0)</f>
        <v>639</v>
      </c>
      <c r="OH11" s="58">
        <v>11488</v>
      </c>
      <c r="OI11" s="58">
        <v>11488</v>
      </c>
      <c r="OJ11" s="58">
        <v>74130.666666666672</v>
      </c>
      <c r="OK11" s="54">
        <f t="shared" si="37"/>
        <v>74131</v>
      </c>
      <c r="OL11" s="58">
        <v>28322.333333333332</v>
      </c>
      <c r="OM11" s="58">
        <f t="shared" ref="OM11" si="75">ROUND(OL11,0)</f>
        <v>28322</v>
      </c>
      <c r="ON11" s="58">
        <v>24509.666666666668</v>
      </c>
      <c r="OO11" s="58">
        <f t="shared" ref="OO11" si="76">ROUND(ON11,0)</f>
        <v>24510</v>
      </c>
      <c r="OP11" s="58">
        <v>18293.333333333332</v>
      </c>
      <c r="OQ11" s="58">
        <f t="shared" ref="OQ11" si="77">ROUND(OP11,0)</f>
        <v>18293</v>
      </c>
      <c r="OR11" s="51">
        <v>0</v>
      </c>
      <c r="OS11" s="51"/>
    </row>
    <row r="12" spans="1:409" ht="21" customHeight="1" x14ac:dyDescent="0.35">
      <c r="A12" s="46" t="s">
        <v>12</v>
      </c>
      <c r="B12" s="46" t="s">
        <v>12</v>
      </c>
      <c r="C12" s="46" t="b">
        <f t="shared" si="0"/>
        <v>1</v>
      </c>
      <c r="D12" s="46">
        <v>1</v>
      </c>
      <c r="E12" s="51">
        <v>1</v>
      </c>
      <c r="F12" s="46" t="b">
        <f t="shared" si="1"/>
        <v>1</v>
      </c>
      <c r="G12" s="46">
        <v>11</v>
      </c>
      <c r="H12" s="51">
        <v>11</v>
      </c>
      <c r="I12" s="46" t="b">
        <f t="shared" si="2"/>
        <v>1</v>
      </c>
      <c r="J12" s="46">
        <v>15</v>
      </c>
      <c r="K12" s="46">
        <v>4744402</v>
      </c>
      <c r="L12" s="46">
        <v>468599.4</v>
      </c>
      <c r="M12" s="46">
        <v>1044.883</v>
      </c>
      <c r="N12" s="46">
        <v>7.7547881535660403</v>
      </c>
      <c r="O12" s="46">
        <v>178.63609719244801</v>
      </c>
      <c r="P12" s="46">
        <v>4</v>
      </c>
      <c r="Q12" s="46">
        <v>25</v>
      </c>
      <c r="R12" s="46">
        <v>1045.74411730715</v>
      </c>
      <c r="S12" s="46">
        <v>14.709565904180099</v>
      </c>
      <c r="T12" s="46">
        <v>176.03615912676401</v>
      </c>
      <c r="U12" s="46">
        <v>4</v>
      </c>
      <c r="V12" s="46">
        <v>3</v>
      </c>
      <c r="W12" s="46" t="s">
        <v>145</v>
      </c>
      <c r="X12" s="46">
        <v>42.851552159999997</v>
      </c>
      <c r="Y12" s="46">
        <v>-123.38432</v>
      </c>
      <c r="Z12" s="46">
        <v>1044.883</v>
      </c>
      <c r="AA12" s="46" t="s">
        <v>1487</v>
      </c>
      <c r="AB12" s="46">
        <v>1</v>
      </c>
      <c r="AC12" s="55">
        <v>1</v>
      </c>
      <c r="AD12" s="46">
        <v>5</v>
      </c>
      <c r="AE12" s="46">
        <v>1</v>
      </c>
      <c r="AF12" s="46">
        <v>5</v>
      </c>
      <c r="AG12" s="46" t="s">
        <v>324</v>
      </c>
      <c r="AH12" s="55">
        <v>1</v>
      </c>
      <c r="AI12" s="46">
        <v>3</v>
      </c>
      <c r="AJ12" s="46">
        <v>1</v>
      </c>
      <c r="AK12" s="47">
        <v>95</v>
      </c>
      <c r="AM12" s="46">
        <v>1</v>
      </c>
      <c r="AN12" s="46">
        <v>5</v>
      </c>
      <c r="AO12" s="46">
        <v>94</v>
      </c>
      <c r="AP12" s="46" t="s">
        <v>276</v>
      </c>
      <c r="AQ12" s="46">
        <v>1</v>
      </c>
      <c r="AR12" s="46">
        <v>3</v>
      </c>
      <c r="AS12" s="55"/>
      <c r="AT12" s="46">
        <v>1</v>
      </c>
      <c r="AU12" s="46">
        <v>0</v>
      </c>
      <c r="AV12" s="46">
        <v>195</v>
      </c>
      <c r="AW12" s="46" t="s">
        <v>404</v>
      </c>
      <c r="AX12" s="46">
        <v>1</v>
      </c>
      <c r="AY12" s="46">
        <v>0</v>
      </c>
      <c r="AZ12" s="46">
        <v>0</v>
      </c>
      <c r="BA12" s="46">
        <v>365</v>
      </c>
      <c r="BB12" s="46">
        <v>365</v>
      </c>
      <c r="BC12" s="46">
        <v>140</v>
      </c>
      <c r="BD12" s="46">
        <f t="shared" si="3"/>
        <v>459</v>
      </c>
      <c r="BE12" s="50">
        <v>3.47</v>
      </c>
      <c r="BF12" s="46">
        <v>308</v>
      </c>
      <c r="BG12" s="46">
        <f t="shared" si="4"/>
        <v>0.308</v>
      </c>
      <c r="BH12" s="49">
        <v>0.308</v>
      </c>
      <c r="BI12" s="50">
        <v>8.01</v>
      </c>
      <c r="BJ12" s="52">
        <v>656.4</v>
      </c>
      <c r="BK12" s="46">
        <f t="shared" si="5"/>
        <v>0.65639999999999998</v>
      </c>
      <c r="BL12" s="46">
        <v>0.65600000000000003</v>
      </c>
      <c r="BM12" s="46">
        <v>7.96</v>
      </c>
      <c r="BN12" s="46">
        <v>502.3</v>
      </c>
      <c r="BO12" s="46">
        <f t="shared" si="6"/>
        <v>0.50229999999999997</v>
      </c>
      <c r="BP12" s="46">
        <f t="shared" si="7"/>
        <v>0.502</v>
      </c>
      <c r="BQ12" s="46">
        <v>5.56</v>
      </c>
      <c r="BR12" s="50">
        <f t="shared" si="8"/>
        <v>-2.4500000000000002</v>
      </c>
      <c r="BS12" s="52">
        <v>623.4</v>
      </c>
      <c r="BT12" s="53" t="s">
        <v>261</v>
      </c>
      <c r="BU12" s="46">
        <v>0.623</v>
      </c>
      <c r="BV12" s="49">
        <f t="shared" si="9"/>
        <v>-3.3000000000000029E-2</v>
      </c>
      <c r="BW12" s="46">
        <v>1.9119013547897339</v>
      </c>
      <c r="BX12" s="46">
        <v>49.25495719909668</v>
      </c>
      <c r="BY12" s="46">
        <f t="shared" si="10"/>
        <v>19.119013547897339</v>
      </c>
      <c r="CA12" s="46">
        <v>19.119013547897339</v>
      </c>
      <c r="CB12" s="46">
        <f t="shared" si="11"/>
        <v>492.5495719909668</v>
      </c>
      <c r="CC12" s="46">
        <v>23.090586145648317</v>
      </c>
      <c r="CD12" s="46">
        <v>4143.2584820360807</v>
      </c>
      <c r="CE12" s="46">
        <v>5.9755566795666546</v>
      </c>
      <c r="CF12" s="46">
        <v>89.443183199432241</v>
      </c>
      <c r="CG12" s="46">
        <v>10188.200628139226</v>
      </c>
      <c r="CH12" s="46">
        <v>630.21341833994018</v>
      </c>
      <c r="CI12" s="46">
        <v>154.28620720752514</v>
      </c>
      <c r="CJ12" s="46">
        <v>33.861487850877708</v>
      </c>
      <c r="CK12" s="46">
        <v>1796.2723348193808</v>
      </c>
      <c r="CL12" s="46">
        <f t="shared" si="12"/>
        <v>10.643716533005447</v>
      </c>
      <c r="CM12" s="46">
        <v>2630.5192539180284</v>
      </c>
      <c r="CN12" s="46">
        <v>63.523617956469401</v>
      </c>
      <c r="CO12" s="50">
        <v>3.6934774086053133</v>
      </c>
      <c r="CP12" s="46">
        <v>0</v>
      </c>
      <c r="CQ12" s="50">
        <v>132.61042578591326</v>
      </c>
      <c r="CR12" s="50">
        <v>57.729805013927574</v>
      </c>
      <c r="CS12" s="50">
        <v>3.979307600477517</v>
      </c>
      <c r="CT12" s="50">
        <v>4.7751691205730209</v>
      </c>
      <c r="CU12" s="50">
        <v>14.623955431754876</v>
      </c>
      <c r="CV12" s="50">
        <v>4.7751691205730209</v>
      </c>
      <c r="CW12" s="50">
        <v>3.7803422204536412</v>
      </c>
      <c r="CX12" s="50">
        <v>1.5917230401910067</v>
      </c>
      <c r="CY12" s="50">
        <v>188.32073219259848</v>
      </c>
      <c r="CZ12" s="50">
        <v>26.36291285316355</v>
      </c>
      <c r="DA12" s="56">
        <v>5.833120987654322</v>
      </c>
      <c r="DB12" s="56">
        <v>3.7451733333333324</v>
      </c>
      <c r="DC12" s="50">
        <v>0</v>
      </c>
      <c r="DD12" s="50">
        <v>1.6176760702308151</v>
      </c>
      <c r="DE12" s="50">
        <v>0</v>
      </c>
      <c r="DF12" s="50">
        <v>25.35016768593411</v>
      </c>
      <c r="DG12" s="50">
        <v>49.516669954626153</v>
      </c>
      <c r="DH12" s="50">
        <v>17.360426119550208</v>
      </c>
      <c r="DI12" s="50">
        <v>2.170053264943776</v>
      </c>
      <c r="DJ12" s="50">
        <v>0</v>
      </c>
      <c r="DK12" s="50">
        <v>188.30144012625766</v>
      </c>
      <c r="DL12" s="50">
        <v>27.421582166107715</v>
      </c>
      <c r="DM12" s="50">
        <v>0</v>
      </c>
      <c r="DN12" s="50">
        <v>0.43190508873418992</v>
      </c>
      <c r="DO12" s="50">
        <v>3.8797774291597213</v>
      </c>
      <c r="DP12" s="46" t="s">
        <v>125</v>
      </c>
      <c r="DQ12" s="46">
        <v>1</v>
      </c>
      <c r="DR12" s="46">
        <v>3</v>
      </c>
      <c r="DT12" s="46">
        <v>1</v>
      </c>
      <c r="DU12" s="46">
        <v>1</v>
      </c>
      <c r="DW12" s="46">
        <v>1</v>
      </c>
      <c r="DY12" s="46">
        <v>1</v>
      </c>
      <c r="DZ12" s="46">
        <v>975</v>
      </c>
      <c r="EA12" s="46">
        <v>97.5</v>
      </c>
      <c r="EB12" s="46">
        <v>98</v>
      </c>
      <c r="EC12" s="46">
        <v>98</v>
      </c>
      <c r="ED12" s="46">
        <v>445</v>
      </c>
      <c r="EF12" s="46">
        <v>1</v>
      </c>
      <c r="EG12" s="46">
        <v>520</v>
      </c>
      <c r="EH12" s="46">
        <v>520</v>
      </c>
      <c r="EI12" s="46" t="s">
        <v>494</v>
      </c>
      <c r="EJ12" s="49">
        <v>1.2509999999999999</v>
      </c>
      <c r="EK12" s="50">
        <v>7.38</v>
      </c>
      <c r="EL12" s="49">
        <v>1.034</v>
      </c>
      <c r="EM12" s="49">
        <v>1.034</v>
      </c>
      <c r="EN12" s="50">
        <v>7.33</v>
      </c>
      <c r="EP12" s="56">
        <v>0</v>
      </c>
      <c r="EQ12" s="56">
        <v>0.70151835479531033</v>
      </c>
      <c r="ER12" s="56">
        <v>0</v>
      </c>
      <c r="ES12" s="56">
        <v>25.562175667883913</v>
      </c>
      <c r="ET12" s="56">
        <v>101.9604074572362</v>
      </c>
      <c r="EU12" s="56">
        <v>1.3453776667307324</v>
      </c>
      <c r="EV12" s="56">
        <v>24.120699596386697</v>
      </c>
      <c r="EW12" s="56">
        <v>3.7478377858927541</v>
      </c>
      <c r="EX12" s="56">
        <v>531.3280799538727</v>
      </c>
      <c r="EY12" s="56">
        <v>0.2882952142994426</v>
      </c>
      <c r="EZ12" s="56"/>
      <c r="FA12" s="46">
        <v>1</v>
      </c>
      <c r="FC12" s="46">
        <v>1</v>
      </c>
      <c r="FE12" s="47">
        <v>1</v>
      </c>
      <c r="FF12" s="47">
        <v>0</v>
      </c>
      <c r="FG12" s="47">
        <v>330</v>
      </c>
      <c r="FH12" s="47">
        <v>330</v>
      </c>
      <c r="FI12" s="47">
        <v>783</v>
      </c>
      <c r="FJ12" s="46">
        <v>130</v>
      </c>
      <c r="FK12" s="46">
        <v>130</v>
      </c>
      <c r="FL12" s="46">
        <v>130</v>
      </c>
      <c r="FM12" s="47">
        <f t="shared" si="13"/>
        <v>32</v>
      </c>
      <c r="FO12" s="49">
        <v>0.6127999999999999</v>
      </c>
      <c r="FP12" s="50">
        <v>6.91</v>
      </c>
      <c r="FQ12" s="49">
        <v>0.50700000000000001</v>
      </c>
      <c r="FR12" s="49">
        <v>0.50700000000000001</v>
      </c>
      <c r="FS12" s="50">
        <v>7.1</v>
      </c>
      <c r="FU12" s="46">
        <v>534</v>
      </c>
      <c r="FV12" s="46"/>
      <c r="FW12" s="47">
        <v>1</v>
      </c>
      <c r="FX12" s="49" t="s">
        <v>517</v>
      </c>
      <c r="FY12" s="47">
        <v>1</v>
      </c>
      <c r="FZ12" s="47">
        <v>3</v>
      </c>
      <c r="GA12" s="47">
        <v>145</v>
      </c>
      <c r="GB12" s="53" t="s">
        <v>626</v>
      </c>
      <c r="GC12" s="47">
        <v>1</v>
      </c>
      <c r="GD12" s="47">
        <v>0</v>
      </c>
      <c r="GE12" s="47">
        <v>642</v>
      </c>
      <c r="GF12" s="47">
        <v>339</v>
      </c>
      <c r="GH12" s="47">
        <v>339</v>
      </c>
      <c r="GI12" s="47">
        <f t="shared" si="49"/>
        <v>303</v>
      </c>
      <c r="GJ12" s="47">
        <f t="shared" si="50"/>
        <v>-27</v>
      </c>
      <c r="GM12" s="46">
        <v>166</v>
      </c>
      <c r="GN12" s="46">
        <v>166</v>
      </c>
      <c r="GO12" s="46">
        <v>166</v>
      </c>
      <c r="GP12" s="46">
        <f t="shared" si="14"/>
        <v>36</v>
      </c>
      <c r="GQ12" s="46" t="s">
        <v>1538</v>
      </c>
      <c r="GS12" s="46">
        <v>184</v>
      </c>
      <c r="GT12" s="46">
        <v>184</v>
      </c>
      <c r="GU12" s="46">
        <v>184</v>
      </c>
      <c r="GV12" s="46">
        <f>GU12-GO12</f>
        <v>18</v>
      </c>
      <c r="GW12" s="57">
        <v>1.6499470472335815</v>
      </c>
      <c r="GX12" s="57">
        <v>48.861057281494141</v>
      </c>
      <c r="GY12" s="46">
        <f t="shared" si="16"/>
        <v>16.499470472335815</v>
      </c>
      <c r="GZ12" s="46"/>
      <c r="HA12" s="46">
        <v>16.499470472335815</v>
      </c>
      <c r="HB12" s="46">
        <f t="shared" si="17"/>
        <v>488.61057281494141</v>
      </c>
      <c r="HC12" s="46"/>
      <c r="HD12" s="57">
        <v>1.0359514951705933</v>
      </c>
      <c r="HE12" s="57">
        <v>47.990547180175781</v>
      </c>
      <c r="HF12" s="57">
        <v>10.359514951705933</v>
      </c>
      <c r="HG12" s="57"/>
      <c r="HH12" s="46">
        <f t="shared" si="18"/>
        <v>10.359514951705933</v>
      </c>
      <c r="HI12" s="46">
        <f t="shared" si="19"/>
        <v>-8.7594985961914063</v>
      </c>
      <c r="HJ12" s="46">
        <f t="shared" si="20"/>
        <v>479.90547180175781</v>
      </c>
      <c r="HL12" s="50">
        <v>57.352941176470587</v>
      </c>
      <c r="HM12" s="50">
        <f t="shared" si="21"/>
        <v>34.26235503082227</v>
      </c>
      <c r="HN12" s="50">
        <v>1445.5882352941176</v>
      </c>
      <c r="HO12" s="50">
        <v>2.9411764705882351</v>
      </c>
      <c r="HP12" s="50">
        <f t="shared" si="22"/>
        <v>-3.0343802089784195</v>
      </c>
      <c r="HQ12" s="50">
        <v>38.235294117647058</v>
      </c>
      <c r="HR12" s="50">
        <v>6916.1764705882351</v>
      </c>
      <c r="HS12" s="50">
        <f t="shared" si="23"/>
        <v>-3272.0241575509908</v>
      </c>
      <c r="HT12" s="50">
        <v>548.52941176470586</v>
      </c>
      <c r="HU12" s="50">
        <v>79.411764705882348</v>
      </c>
      <c r="HV12" s="50">
        <v>0</v>
      </c>
      <c r="HW12" s="50">
        <v>1150</v>
      </c>
      <c r="HX12" s="50">
        <f t="shared" si="24"/>
        <v>9.0082738710486367</v>
      </c>
      <c r="HY12" s="50">
        <f t="shared" si="25"/>
        <v>-646.27233481938083</v>
      </c>
      <c r="HZ12" s="50">
        <v>1835.2941176470588</v>
      </c>
      <c r="IA12" s="50">
        <v>48.529411764705877</v>
      </c>
      <c r="IB12" s="56">
        <v>0</v>
      </c>
      <c r="IC12" s="56">
        <v>0.10949631694206649</v>
      </c>
      <c r="ID12" s="56">
        <v>0</v>
      </c>
      <c r="IE12" s="56">
        <v>22.396973919968147</v>
      </c>
      <c r="IF12" s="56">
        <v>34.740195102528375</v>
      </c>
      <c r="IG12" s="56">
        <v>1.094963169420665</v>
      </c>
      <c r="IH12" s="56">
        <v>3.8821421461278125</v>
      </c>
      <c r="II12" s="56">
        <v>0</v>
      </c>
      <c r="IJ12" s="56">
        <v>206.64941270157277</v>
      </c>
      <c r="IK12" s="56">
        <v>9.9542106310969547E-2</v>
      </c>
      <c r="IL12" s="46">
        <v>0.94323450326919556</v>
      </c>
      <c r="IM12" s="57">
        <v>49.750732421875</v>
      </c>
      <c r="IN12" s="46">
        <v>9.4323450326919556</v>
      </c>
      <c r="IP12" s="46">
        <f t="shared" si="26"/>
        <v>9.4323450326919556</v>
      </c>
      <c r="IQ12" s="46">
        <f t="shared" si="27"/>
        <v>497.50732421875</v>
      </c>
      <c r="IS12" s="46">
        <v>744.3</v>
      </c>
      <c r="IT12" s="49">
        <f t="shared" si="28"/>
        <v>0.74429999999999996</v>
      </c>
      <c r="IU12" s="49">
        <v>0.74399999999999999</v>
      </c>
      <c r="IV12" s="46">
        <v>7.16</v>
      </c>
      <c r="IW12" s="50">
        <v>0</v>
      </c>
      <c r="IX12" s="50">
        <v>0.38937699680511179</v>
      </c>
      <c r="IY12" s="50">
        <v>0</v>
      </c>
      <c r="IZ12" s="50">
        <v>12.679712460063898</v>
      </c>
      <c r="JA12" s="50">
        <v>37.939297124600635</v>
      </c>
      <c r="JB12" s="50">
        <v>2.8953674121405748</v>
      </c>
      <c r="JC12" s="50">
        <v>0</v>
      </c>
      <c r="JD12" s="50">
        <v>0</v>
      </c>
      <c r="JE12" s="50">
        <v>391.87300319488816</v>
      </c>
      <c r="JF12" s="50">
        <v>1.2979233226837061</v>
      </c>
      <c r="JG12" s="47">
        <v>1</v>
      </c>
      <c r="JI12" s="47">
        <v>1</v>
      </c>
      <c r="JJ12" s="46" t="s">
        <v>724</v>
      </c>
      <c r="JK12" s="46">
        <v>0</v>
      </c>
      <c r="JL12" s="46" t="s">
        <v>1137</v>
      </c>
      <c r="JM12" s="46">
        <v>1</v>
      </c>
      <c r="JN12" s="46">
        <v>233</v>
      </c>
      <c r="JO12" s="46">
        <v>233</v>
      </c>
      <c r="JQ12" s="46">
        <v>3</v>
      </c>
      <c r="JR12" s="46" t="s">
        <v>1040</v>
      </c>
      <c r="JT12" s="57">
        <v>0.81985515356063843</v>
      </c>
      <c r="JU12" s="57">
        <v>49.010982513427734</v>
      </c>
      <c r="JV12" s="57">
        <v>8.1985515356063843</v>
      </c>
      <c r="JW12" s="46">
        <f>JT12*10</f>
        <v>8.1985515356063843</v>
      </c>
      <c r="JX12" s="46">
        <f>JU12*10</f>
        <v>490.10982513427734</v>
      </c>
      <c r="JY12" s="46" t="s">
        <v>716</v>
      </c>
      <c r="JZ12" s="52">
        <v>531.9</v>
      </c>
      <c r="KA12" s="49">
        <f>JZ12/1000</f>
        <v>0.53189999999999993</v>
      </c>
      <c r="KB12" s="49">
        <v>0.53200000000000003</v>
      </c>
      <c r="KC12" s="52">
        <v>313</v>
      </c>
      <c r="KD12" s="49">
        <f>KC12/1000</f>
        <v>0.313</v>
      </c>
      <c r="KE12" s="49">
        <v>0.313</v>
      </c>
      <c r="KF12" s="52">
        <v>382.4</v>
      </c>
      <c r="KG12" s="49">
        <f>KF12/1000</f>
        <v>0.38239999999999996</v>
      </c>
      <c r="KH12" s="49">
        <v>0.38200000000000001</v>
      </c>
      <c r="KI12" s="50">
        <v>6.5110000000000001</v>
      </c>
      <c r="KJ12" s="50">
        <v>4.84</v>
      </c>
      <c r="KK12" s="50">
        <v>5.0599999999999996</v>
      </c>
      <c r="KL12" s="49"/>
      <c r="KM12" s="46" t="s">
        <v>1490</v>
      </c>
      <c r="KN12" s="46">
        <v>1</v>
      </c>
      <c r="KO12" s="46">
        <v>1</v>
      </c>
      <c r="KP12" s="47">
        <v>1</v>
      </c>
      <c r="KQ12" s="46">
        <v>1</v>
      </c>
      <c r="KS12" s="46" t="s">
        <v>1630</v>
      </c>
      <c r="KT12" s="50">
        <v>65.642458100558656</v>
      </c>
      <c r="KU12" s="50">
        <v>2620.1117318435759</v>
      </c>
      <c r="KV12" s="50">
        <v>5.5865921787709496</v>
      </c>
      <c r="KW12" s="50">
        <v>72.625698324022352</v>
      </c>
      <c r="KX12" s="50">
        <v>11991.620111731843</v>
      </c>
      <c r="KY12" s="50">
        <v>751.39664804469282</v>
      </c>
      <c r="KZ12" s="50">
        <v>110.33519553072627</v>
      </c>
      <c r="LA12" s="50">
        <v>13.966480446927374</v>
      </c>
      <c r="LB12" s="50">
        <v>1709.4972067039107</v>
      </c>
      <c r="LC12" s="50">
        <f t="shared" si="33"/>
        <v>9.651651027935003</v>
      </c>
      <c r="LD12" s="50">
        <v>3057.2625698324023</v>
      </c>
      <c r="LE12" s="50">
        <v>68.435754189944134</v>
      </c>
      <c r="LF12" s="50">
        <v>122.75449101796407</v>
      </c>
      <c r="LG12" s="50">
        <v>2002.9940119760479</v>
      </c>
      <c r="LH12" s="50">
        <v>3.992015968063872</v>
      </c>
      <c r="LI12" s="50">
        <v>78.84231536926147</v>
      </c>
      <c r="LJ12" s="50">
        <v>8307.3852295409179</v>
      </c>
      <c r="LK12" s="50">
        <v>721.55688622754496</v>
      </c>
      <c r="LL12" s="50">
        <v>156.68662674650699</v>
      </c>
      <c r="LM12" s="50">
        <v>11.976047904191617</v>
      </c>
      <c r="LN12" s="50">
        <v>1412.1756487025948</v>
      </c>
      <c r="LO12" s="50">
        <f t="shared" si="34"/>
        <v>6.6793001574256818</v>
      </c>
      <c r="LP12" s="50">
        <v>2150.6986027944113</v>
      </c>
      <c r="LQ12" s="50">
        <v>45.908183632734534</v>
      </c>
      <c r="LR12" s="50">
        <v>88.235294117647058</v>
      </c>
      <c r="LS12" s="50">
        <v>1800.9049773755655</v>
      </c>
      <c r="LT12" s="50">
        <v>4.5248868778280542</v>
      </c>
      <c r="LU12" s="50">
        <v>42.986425339366512</v>
      </c>
      <c r="LV12" s="50">
        <v>4889.1402714932128</v>
      </c>
      <c r="LW12" s="50">
        <v>642.53393665158376</v>
      </c>
      <c r="LX12" s="50">
        <v>174.20814479638008</v>
      </c>
      <c r="LY12" s="50">
        <v>38.461538461538467</v>
      </c>
      <c r="LZ12" s="50">
        <v>1169.683257918552</v>
      </c>
      <c r="MA12" s="50">
        <f>(JW12*1000)/LZ12</f>
        <v>7.009206535276638</v>
      </c>
      <c r="MB12" s="50">
        <v>1755.6561085972851</v>
      </c>
      <c r="MC12" s="50">
        <v>29.411764705882351</v>
      </c>
      <c r="MD12" s="50">
        <v>0</v>
      </c>
      <c r="ME12" s="50">
        <v>0.19739439399921044</v>
      </c>
      <c r="MF12" s="50">
        <v>0</v>
      </c>
      <c r="MG12" s="50">
        <v>5.9218318199763127</v>
      </c>
      <c r="MH12" s="50">
        <v>16.087643110935652</v>
      </c>
      <c r="MI12" s="50">
        <v>5.2309514409790765</v>
      </c>
      <c r="MJ12" s="50">
        <v>3.4544018949861823</v>
      </c>
      <c r="MK12" s="50">
        <v>0</v>
      </c>
      <c r="ML12" s="50">
        <v>314.84405842874065</v>
      </c>
      <c r="MM12" s="50">
        <v>1.1843663639952626</v>
      </c>
      <c r="MN12" s="50">
        <v>8.6138613861386144</v>
      </c>
      <c r="MO12" s="50">
        <v>26.138613861386141</v>
      </c>
      <c r="MP12" s="50">
        <v>0</v>
      </c>
      <c r="MQ12" s="50">
        <v>24.257425742574259</v>
      </c>
      <c r="MR12" s="50">
        <v>18.811881188118811</v>
      </c>
      <c r="MS12" s="50">
        <v>27.029702970297031</v>
      </c>
      <c r="MT12" s="50">
        <v>5.0495049504950495</v>
      </c>
      <c r="MU12" s="50">
        <v>0.59405940594059403</v>
      </c>
      <c r="MV12" s="50">
        <v>184.25742574257427</v>
      </c>
      <c r="MW12" s="50">
        <v>33.267326732673268</v>
      </c>
      <c r="MX12" s="50">
        <v>0</v>
      </c>
      <c r="MY12" s="50">
        <v>8.8822355289421164</v>
      </c>
      <c r="MZ12" s="50">
        <v>0</v>
      </c>
      <c r="NA12" s="50">
        <v>24.950099800399201</v>
      </c>
      <c r="NB12" s="50">
        <v>27.744510978043913</v>
      </c>
      <c r="NC12" s="50">
        <v>25.748502994011979</v>
      </c>
      <c r="ND12" s="50">
        <v>7.6846307385229542</v>
      </c>
      <c r="NE12" s="50">
        <v>0</v>
      </c>
      <c r="NF12" s="50">
        <v>255.28942115768464</v>
      </c>
      <c r="NG12" s="50">
        <v>47.80439121756487</v>
      </c>
      <c r="NI12" s="56">
        <v>16.56470998604744</v>
      </c>
      <c r="NJ12" s="56">
        <v>25.15730516244767</v>
      </c>
      <c r="NL12" s="56">
        <v>9.6814161027753265</v>
      </c>
      <c r="NM12" s="56">
        <v>8.8366396979503765</v>
      </c>
      <c r="NN12" s="56"/>
      <c r="NO12" s="56">
        <v>4.2817141877327067</v>
      </c>
      <c r="NP12" s="56">
        <v>0.88779737409367077</v>
      </c>
      <c r="NQ12" s="56">
        <v>4.2161547666533696</v>
      </c>
      <c r="NR12" s="56">
        <v>1.2982548863183088</v>
      </c>
      <c r="NS12" s="56">
        <v>3.6665590551181104</v>
      </c>
      <c r="NT12" s="56">
        <v>0</v>
      </c>
      <c r="NU12" s="56">
        <v>5.5141345005968967</v>
      </c>
      <c r="NV12" s="56">
        <v>0</v>
      </c>
      <c r="NW12" s="51"/>
      <c r="NX12" s="58">
        <v>2134.3333333333335</v>
      </c>
      <c r="NY12" s="51">
        <v>2134</v>
      </c>
      <c r="NZ12" s="51">
        <v>1552.3333333333333</v>
      </c>
      <c r="OA12" s="54">
        <f t="shared" si="36"/>
        <v>1552</v>
      </c>
      <c r="OB12" s="58">
        <v>1003</v>
      </c>
      <c r="OC12" s="58">
        <f t="shared" si="67"/>
        <v>1003</v>
      </c>
      <c r="OD12" s="58">
        <v>920</v>
      </c>
      <c r="OE12" s="58">
        <f t="shared" ref="OE12" si="78">ROUND(OD12,0)</f>
        <v>920</v>
      </c>
      <c r="OF12" s="58">
        <v>1159</v>
      </c>
      <c r="OG12" s="58">
        <f t="shared" ref="OG12" si="79">ROUND(OF12,0)</f>
        <v>1159</v>
      </c>
      <c r="OH12" s="58">
        <v>19523</v>
      </c>
      <c r="OI12" s="58">
        <v>19523</v>
      </c>
      <c r="OJ12" s="58">
        <v>96810</v>
      </c>
      <c r="OK12" s="54">
        <f t="shared" si="37"/>
        <v>96810</v>
      </c>
      <c r="OL12" s="58">
        <v>28895.333333333332</v>
      </c>
      <c r="OM12" s="58">
        <f t="shared" ref="OM12" si="80">ROUND(OL12,0)</f>
        <v>28895</v>
      </c>
      <c r="ON12" s="58">
        <v>19485.333333333332</v>
      </c>
      <c r="OO12" s="58">
        <f t="shared" ref="OO12" si="81">ROUND(ON12,0)</f>
        <v>19485</v>
      </c>
      <c r="OP12" s="58">
        <v>19518.666666666668</v>
      </c>
      <c r="OQ12" s="58">
        <f t="shared" ref="OQ12" si="82">ROUND(OP12,0)</f>
        <v>19519</v>
      </c>
      <c r="OR12" s="51" t="s">
        <v>1139</v>
      </c>
      <c r="OS12" s="51" t="s">
        <v>1914</v>
      </c>
    </row>
    <row r="13" spans="1:409" ht="21" customHeight="1" x14ac:dyDescent="0.35">
      <c r="A13" s="46" t="s">
        <v>13</v>
      </c>
      <c r="B13" s="46" t="s">
        <v>13</v>
      </c>
      <c r="C13" s="46" t="b">
        <f t="shared" si="0"/>
        <v>1</v>
      </c>
      <c r="D13" s="46">
        <v>1</v>
      </c>
      <c r="E13" s="51">
        <v>1</v>
      </c>
      <c r="F13" s="46" t="b">
        <f t="shared" si="1"/>
        <v>1</v>
      </c>
      <c r="G13" s="46">
        <v>12</v>
      </c>
      <c r="H13" s="51">
        <v>12</v>
      </c>
      <c r="I13" s="46" t="b">
        <f t="shared" si="2"/>
        <v>1</v>
      </c>
      <c r="J13" s="46">
        <v>16</v>
      </c>
      <c r="K13" s="46">
        <v>4744399</v>
      </c>
      <c r="L13" s="46">
        <v>468600.7</v>
      </c>
      <c r="M13" s="46">
        <v>1044.2270000000001</v>
      </c>
      <c r="N13" s="46">
        <v>7.7547881535660403</v>
      </c>
      <c r="O13" s="46">
        <v>178.63609719244801</v>
      </c>
      <c r="P13" s="46">
        <v>4</v>
      </c>
      <c r="Q13" s="46">
        <v>25</v>
      </c>
      <c r="R13" s="46">
        <v>1045.74411730715</v>
      </c>
      <c r="S13" s="46">
        <v>14.709565904180099</v>
      </c>
      <c r="T13" s="46">
        <v>176.03615912676401</v>
      </c>
      <c r="U13" s="46">
        <v>4</v>
      </c>
      <c r="V13" s="46">
        <v>4</v>
      </c>
      <c r="W13" s="46" t="s">
        <v>146</v>
      </c>
      <c r="X13" s="46">
        <v>42.851529419999999</v>
      </c>
      <c r="Y13" s="46">
        <v>-123.38430409999999</v>
      </c>
      <c r="Z13" s="46">
        <v>1044.2270000000001</v>
      </c>
      <c r="AA13" s="46" t="s">
        <v>130</v>
      </c>
      <c r="AB13" s="46">
        <v>1</v>
      </c>
      <c r="AC13" s="46">
        <v>1</v>
      </c>
      <c r="AD13" s="46">
        <v>10</v>
      </c>
      <c r="AE13" s="46">
        <v>1</v>
      </c>
      <c r="AF13" s="46">
        <v>10</v>
      </c>
      <c r="AG13" s="46" t="s">
        <v>324</v>
      </c>
      <c r="AH13" s="55">
        <v>0</v>
      </c>
      <c r="AI13" s="46">
        <v>100</v>
      </c>
      <c r="AJ13" s="46">
        <v>0</v>
      </c>
      <c r="AK13" s="47">
        <v>20</v>
      </c>
      <c r="AL13" s="46" t="s">
        <v>1533</v>
      </c>
      <c r="AM13" s="55">
        <v>0</v>
      </c>
      <c r="AN13" s="46">
        <v>100</v>
      </c>
      <c r="AP13" s="46" t="s">
        <v>279</v>
      </c>
      <c r="AQ13" s="55">
        <v>0</v>
      </c>
      <c r="AR13" s="46">
        <v>100</v>
      </c>
      <c r="AS13" s="55" t="s">
        <v>1628</v>
      </c>
      <c r="AT13" s="55">
        <v>0</v>
      </c>
      <c r="AU13" s="46">
        <v>100</v>
      </c>
      <c r="AW13" s="55" t="s">
        <v>444</v>
      </c>
      <c r="AX13" s="55">
        <v>0</v>
      </c>
      <c r="AZ13" s="46">
        <v>100</v>
      </c>
      <c r="BE13" s="50">
        <v>2.63</v>
      </c>
      <c r="BF13" s="46">
        <v>3556</v>
      </c>
      <c r="BG13" s="46">
        <f t="shared" si="4"/>
        <v>3.556</v>
      </c>
      <c r="BH13" s="49">
        <v>3.556</v>
      </c>
      <c r="BI13" s="50">
        <v>6.83</v>
      </c>
      <c r="BJ13" s="52">
        <v>807.5</v>
      </c>
      <c r="BK13" s="46">
        <f t="shared" si="5"/>
        <v>0.8075</v>
      </c>
      <c r="BL13" s="46">
        <v>0.80800000000000005</v>
      </c>
      <c r="BM13" s="46">
        <v>6.76</v>
      </c>
      <c r="BN13" s="46">
        <v>2356</v>
      </c>
      <c r="BO13" s="46">
        <f t="shared" si="6"/>
        <v>2.3559999999999999</v>
      </c>
      <c r="BP13" s="46">
        <f t="shared" si="7"/>
        <v>2.3559999999999999</v>
      </c>
      <c r="BQ13" s="46">
        <v>2.12</v>
      </c>
      <c r="BR13" s="50">
        <f t="shared" si="8"/>
        <v>-4.71</v>
      </c>
      <c r="BS13" s="49">
        <v>3.2770000000000001</v>
      </c>
      <c r="BT13" s="53" t="s">
        <v>262</v>
      </c>
      <c r="BU13" s="49">
        <v>3.2770000000000001</v>
      </c>
      <c r="BV13" s="49">
        <f t="shared" si="9"/>
        <v>2.4690000000000003</v>
      </c>
      <c r="CO13" s="50">
        <v>4.3497959792993637</v>
      </c>
      <c r="CP13" s="46">
        <v>0</v>
      </c>
      <c r="CQ13" s="50">
        <v>643.44991108476586</v>
      </c>
      <c r="CR13" s="50">
        <v>766.17269314364762</v>
      </c>
      <c r="CS13" s="50">
        <v>226.8326417704011</v>
      </c>
      <c r="CT13" s="50">
        <v>0</v>
      </c>
      <c r="CU13" s="50">
        <v>243.52894684844892</v>
      </c>
      <c r="CV13" s="50">
        <v>58.091286307053942</v>
      </c>
      <c r="CW13" s="50">
        <v>3.2602252519264967</v>
      </c>
      <c r="CX13" s="50">
        <v>25.587828492392809</v>
      </c>
      <c r="CY13" s="50"/>
      <c r="CZ13" s="50">
        <v>2673.088322465916</v>
      </c>
      <c r="DA13" s="56">
        <v>7.4011044477761114</v>
      </c>
      <c r="DB13" s="56">
        <v>0</v>
      </c>
      <c r="DC13" s="50">
        <v>191.03023070803502</v>
      </c>
      <c r="DD13" s="50">
        <v>95.485282418456649</v>
      </c>
      <c r="DE13" s="50">
        <v>326.96897374701678</v>
      </c>
      <c r="DF13" s="50">
        <v>0</v>
      </c>
      <c r="DG13" s="50">
        <v>72.891805887032618</v>
      </c>
      <c r="DH13" s="50">
        <v>10.839299920445507</v>
      </c>
      <c r="DI13" s="50">
        <v>4.4749403341288785</v>
      </c>
      <c r="DJ13" s="50">
        <v>2.9832935560859193</v>
      </c>
      <c r="DK13" s="50">
        <v>1299.6221161495625</v>
      </c>
      <c r="DL13" s="50">
        <v>143.39697692919651</v>
      </c>
      <c r="DM13" s="50">
        <v>0.10612601868415812</v>
      </c>
      <c r="DN13" s="50">
        <v>0</v>
      </c>
      <c r="DO13" s="50">
        <v>1.3635360763267736</v>
      </c>
      <c r="DP13" s="46" t="s">
        <v>259</v>
      </c>
      <c r="DQ13" s="46">
        <v>0</v>
      </c>
      <c r="DS13" s="46" t="s">
        <v>131</v>
      </c>
      <c r="DT13" s="46">
        <v>0</v>
      </c>
      <c r="DU13" s="46">
        <v>0</v>
      </c>
      <c r="DV13" s="46" t="s">
        <v>1600</v>
      </c>
      <c r="DW13" s="46">
        <v>0</v>
      </c>
      <c r="DY13" s="46">
        <v>0</v>
      </c>
      <c r="EF13" s="46">
        <v>0</v>
      </c>
      <c r="EJ13" s="49"/>
      <c r="EK13" s="50"/>
      <c r="EN13" s="50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46">
        <v>0</v>
      </c>
      <c r="FC13" s="46">
        <v>0</v>
      </c>
      <c r="FE13" s="47">
        <v>0</v>
      </c>
      <c r="FJ13" s="46" t="s">
        <v>365</v>
      </c>
      <c r="FK13" s="46" t="s">
        <v>365</v>
      </c>
      <c r="FL13" s="46" t="s">
        <v>365</v>
      </c>
      <c r="FM13" s="47"/>
      <c r="FO13" s="52"/>
      <c r="FP13" s="50"/>
      <c r="FS13" s="50"/>
      <c r="FU13" s="46"/>
      <c r="FV13" s="46" t="s">
        <v>669</v>
      </c>
      <c r="FW13" s="47">
        <v>0</v>
      </c>
      <c r="FY13" s="47">
        <v>0</v>
      </c>
      <c r="GC13" s="47">
        <v>0</v>
      </c>
      <c r="GL13" s="46" t="s">
        <v>612</v>
      </c>
      <c r="GW13" s="57"/>
      <c r="GX13" s="57"/>
      <c r="GY13" s="46"/>
      <c r="GZ13" s="46"/>
      <c r="HA13" s="46"/>
      <c r="HB13" s="46"/>
      <c r="HC13" s="46"/>
      <c r="HD13" s="57"/>
      <c r="HE13" s="57"/>
      <c r="HF13" s="57"/>
      <c r="HG13" s="57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M13" s="57"/>
      <c r="IR13" s="46" t="s">
        <v>665</v>
      </c>
      <c r="IW13" s="50"/>
      <c r="IX13" s="50"/>
      <c r="IY13" s="50"/>
      <c r="IZ13" s="50"/>
      <c r="JA13" s="50"/>
      <c r="JB13" s="50"/>
      <c r="JC13" s="50"/>
      <c r="JD13" s="50"/>
      <c r="JE13" s="50"/>
      <c r="JF13" s="50"/>
      <c r="JG13" s="47">
        <v>0</v>
      </c>
      <c r="JI13" s="47">
        <v>0</v>
      </c>
      <c r="JM13" s="46">
        <v>0</v>
      </c>
      <c r="JT13" s="57"/>
      <c r="JU13" s="57"/>
      <c r="JV13" s="57"/>
      <c r="JZ13" s="52"/>
      <c r="KC13" s="52"/>
      <c r="KF13" s="52"/>
      <c r="KG13" s="49"/>
      <c r="KH13" s="49"/>
      <c r="KI13" s="50"/>
      <c r="KJ13" s="50"/>
      <c r="KK13" s="50"/>
      <c r="KL13" s="49"/>
      <c r="KN13" s="46">
        <v>0</v>
      </c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E13" s="50"/>
      <c r="MF13" s="50"/>
      <c r="MG13" s="50"/>
      <c r="MH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W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I13" s="56"/>
      <c r="NJ13" s="56"/>
      <c r="NL13" s="56"/>
      <c r="NM13" s="56"/>
      <c r="NN13" s="56"/>
      <c r="NO13" s="56"/>
      <c r="NP13" s="56"/>
      <c r="NQ13" s="56"/>
      <c r="NR13" s="56"/>
      <c r="NS13" s="56"/>
      <c r="NT13" s="56"/>
      <c r="NU13" s="56"/>
      <c r="NV13" s="56"/>
      <c r="NW13" s="51"/>
      <c r="NX13" s="58">
        <v>1693.3333333333333</v>
      </c>
      <c r="NY13" s="51">
        <v>1693</v>
      </c>
      <c r="NZ13" s="51"/>
      <c r="OA13" s="54"/>
      <c r="OB13" s="58"/>
      <c r="OC13" s="58"/>
      <c r="OD13" s="58"/>
      <c r="OE13" s="58"/>
      <c r="OF13" s="58"/>
      <c r="OG13" s="58"/>
      <c r="OH13" s="58">
        <v>8603.3333333333339</v>
      </c>
      <c r="OI13" s="58">
        <v>8603</v>
      </c>
      <c r="OJ13" s="58"/>
      <c r="OK13" s="54"/>
      <c r="OL13" s="58"/>
      <c r="OM13" s="58"/>
      <c r="ON13" s="58"/>
      <c r="OO13" s="58"/>
      <c r="OP13" s="58"/>
      <c r="OQ13" s="58"/>
      <c r="OR13" s="51">
        <v>0</v>
      </c>
      <c r="OS13" s="51"/>
    </row>
    <row r="14" spans="1:409" ht="21" customHeight="1" x14ac:dyDescent="0.35">
      <c r="A14" s="46" t="s">
        <v>14</v>
      </c>
      <c r="B14" s="46" t="s">
        <v>14</v>
      </c>
      <c r="C14" s="46" t="b">
        <f t="shared" si="0"/>
        <v>1</v>
      </c>
      <c r="D14" s="46">
        <v>1</v>
      </c>
      <c r="E14" s="51">
        <v>1</v>
      </c>
      <c r="F14" s="46" t="b">
        <f t="shared" si="1"/>
        <v>1</v>
      </c>
      <c r="G14" s="46">
        <v>13</v>
      </c>
      <c r="H14" s="51">
        <v>13</v>
      </c>
      <c r="I14" s="46" t="b">
        <f t="shared" si="2"/>
        <v>1</v>
      </c>
      <c r="J14" s="46">
        <v>17</v>
      </c>
      <c r="K14" s="46">
        <v>4744396</v>
      </c>
      <c r="L14" s="46">
        <v>468601.3</v>
      </c>
      <c r="M14" s="46">
        <v>1043.9590000000001</v>
      </c>
      <c r="N14" s="46">
        <v>7.4895147296656903</v>
      </c>
      <c r="O14" s="46">
        <v>180.00000000000301</v>
      </c>
      <c r="P14" s="46">
        <v>4</v>
      </c>
      <c r="Q14" s="46">
        <v>13</v>
      </c>
      <c r="R14" s="46">
        <v>1044.0491156420201</v>
      </c>
      <c r="S14" s="46">
        <v>15.0054370569138</v>
      </c>
      <c r="T14" s="46">
        <v>180.086596799094</v>
      </c>
      <c r="U14" s="46">
        <v>4</v>
      </c>
      <c r="V14" s="46">
        <v>4</v>
      </c>
      <c r="W14" s="46" t="s">
        <v>147</v>
      </c>
      <c r="X14" s="46">
        <v>42.85150265</v>
      </c>
      <c r="Y14" s="46">
        <v>-123.38429619999999</v>
      </c>
      <c r="Z14" s="46">
        <v>1043.9590000000001</v>
      </c>
      <c r="AA14" s="46" t="s">
        <v>129</v>
      </c>
      <c r="AB14" s="46">
        <v>1</v>
      </c>
      <c r="AC14" s="55">
        <v>1</v>
      </c>
      <c r="AD14" s="46">
        <v>3</v>
      </c>
      <c r="AE14" s="46">
        <v>1</v>
      </c>
      <c r="AF14" s="46">
        <v>17</v>
      </c>
      <c r="AH14" s="55">
        <v>1</v>
      </c>
      <c r="AI14" s="46">
        <v>3</v>
      </c>
      <c r="AJ14" s="46">
        <v>1</v>
      </c>
      <c r="AK14" s="47">
        <v>85</v>
      </c>
      <c r="AM14" s="46">
        <v>1</v>
      </c>
      <c r="AN14" s="46">
        <v>20</v>
      </c>
      <c r="AO14" s="46">
        <v>84</v>
      </c>
      <c r="AP14" s="46" t="s">
        <v>280</v>
      </c>
      <c r="AQ14" s="46">
        <v>1</v>
      </c>
      <c r="AR14" s="46">
        <v>3</v>
      </c>
      <c r="AS14" s="55"/>
      <c r="AT14" s="46">
        <v>1</v>
      </c>
      <c r="AU14" s="46">
        <v>5</v>
      </c>
      <c r="AV14" s="46">
        <v>73</v>
      </c>
      <c r="AW14" s="46" t="s">
        <v>406</v>
      </c>
      <c r="AX14" s="46">
        <v>1</v>
      </c>
      <c r="AY14" s="46">
        <v>3</v>
      </c>
      <c r="AZ14" s="46">
        <v>3</v>
      </c>
      <c r="BA14" s="46">
        <v>80</v>
      </c>
      <c r="BB14" s="46">
        <v>80</v>
      </c>
      <c r="BD14" s="46">
        <f>AO14+BB14</f>
        <v>164</v>
      </c>
      <c r="BE14" s="50">
        <v>3.01</v>
      </c>
      <c r="BF14" s="46">
        <v>665.1</v>
      </c>
      <c r="BG14" s="46">
        <f t="shared" si="4"/>
        <v>0.66510000000000002</v>
      </c>
      <c r="BH14" s="49">
        <v>0.66500000000000004</v>
      </c>
      <c r="BI14" s="50">
        <v>7.97</v>
      </c>
      <c r="BJ14" s="52">
        <v>692.3</v>
      </c>
      <c r="BK14" s="46">
        <f t="shared" si="5"/>
        <v>0.69229999999999992</v>
      </c>
      <c r="BL14" s="46">
        <v>0.69199999999999995</v>
      </c>
      <c r="BM14" s="46">
        <v>7.95</v>
      </c>
      <c r="BN14" s="46">
        <v>791.9</v>
      </c>
      <c r="BO14" s="46">
        <f t="shared" si="6"/>
        <v>0.79189999999999994</v>
      </c>
      <c r="BP14" s="46">
        <f t="shared" si="7"/>
        <v>0.79200000000000004</v>
      </c>
      <c r="BQ14" s="46">
        <v>3.43</v>
      </c>
      <c r="BR14" s="50">
        <f t="shared" si="8"/>
        <v>-4.5399999999999991</v>
      </c>
      <c r="BS14" s="52">
        <v>680.3</v>
      </c>
      <c r="BT14" s="53" t="s">
        <v>261</v>
      </c>
      <c r="BU14" s="46">
        <v>0.68</v>
      </c>
      <c r="BV14" s="49">
        <f t="shared" si="9"/>
        <v>-1.19999999999999E-2</v>
      </c>
      <c r="BW14" s="46">
        <v>1.5303655862808228</v>
      </c>
      <c r="BX14" s="46">
        <v>48.49517822265625</v>
      </c>
      <c r="BY14" s="46">
        <f t="shared" ref="BY14:BY24" si="83">BW14*10</f>
        <v>15.303655862808228</v>
      </c>
      <c r="CA14" s="46">
        <v>15.303655862808228</v>
      </c>
      <c r="CB14" s="46">
        <f t="shared" ref="CB14:CB24" si="84">BX14*10</f>
        <v>484.9517822265625</v>
      </c>
      <c r="CC14" s="46">
        <v>60.27000964320154</v>
      </c>
      <c r="CD14" s="46">
        <v>4807.1359691417556</v>
      </c>
      <c r="CE14" s="46">
        <v>4.8216007714561231</v>
      </c>
      <c r="CF14" s="46">
        <v>125.36162005785921</v>
      </c>
      <c r="CG14" s="46">
        <v>9987.94599807136</v>
      </c>
      <c r="CH14" s="46">
        <v>978.78495660559292</v>
      </c>
      <c r="CI14" s="46">
        <v>175.98842815814851</v>
      </c>
      <c r="CJ14" s="46">
        <v>48.216007714561236</v>
      </c>
      <c r="CK14" s="46">
        <v>2244.4551591128256</v>
      </c>
      <c r="CL14" s="46">
        <f t="shared" ref="CL14:CL24" si="85">BY14*1000/CK14</f>
        <v>6.818427982699089</v>
      </c>
      <c r="CM14" s="46">
        <v>3958.534233365478</v>
      </c>
      <c r="CN14" s="46">
        <v>98.842815814850525</v>
      </c>
      <c r="CO14" s="50">
        <v>2.6382661649668284</v>
      </c>
      <c r="CP14" s="46">
        <v>0</v>
      </c>
      <c r="CQ14" s="50">
        <v>97.638420321492362</v>
      </c>
      <c r="CR14" s="50">
        <v>30.54177416153999</v>
      </c>
      <c r="CS14" s="50">
        <v>4.4651716610438585</v>
      </c>
      <c r="CT14" s="50">
        <v>1.5876165905933719</v>
      </c>
      <c r="CU14" s="50">
        <v>25.798769597142293</v>
      </c>
      <c r="CV14" s="50">
        <v>5.4574320301647159</v>
      </c>
      <c r="CW14" s="50">
        <v>4.6636237348680298</v>
      </c>
      <c r="CX14" s="50">
        <v>0</v>
      </c>
      <c r="CY14" s="50">
        <v>352.55010914864062</v>
      </c>
      <c r="CZ14" s="50">
        <v>31.057749553482836</v>
      </c>
      <c r="DA14" s="56">
        <v>5.7277398615232444</v>
      </c>
      <c r="DB14" s="56">
        <v>0</v>
      </c>
      <c r="DC14" s="50">
        <v>44.534014942980725</v>
      </c>
      <c r="DD14" s="50">
        <v>61.954384585135656</v>
      </c>
      <c r="DE14" s="50">
        <v>0</v>
      </c>
      <c r="DF14" s="50">
        <v>9.4376720408965777</v>
      </c>
      <c r="DG14" s="50">
        <v>30.082579630357845</v>
      </c>
      <c r="DH14" s="50">
        <v>10.027526543452614</v>
      </c>
      <c r="DI14" s="50">
        <v>3.244199764058199</v>
      </c>
      <c r="DJ14" s="50">
        <v>1.671254423908769</v>
      </c>
      <c r="DK14" s="50">
        <v>219.42587495084544</v>
      </c>
      <c r="DL14" s="50">
        <v>95.949665749115212</v>
      </c>
      <c r="DM14" s="50">
        <v>0</v>
      </c>
      <c r="DN14" s="50">
        <v>0</v>
      </c>
      <c r="DO14" s="50">
        <v>3.352541699761717</v>
      </c>
      <c r="DQ14" s="46">
        <v>1</v>
      </c>
      <c r="DR14" s="46">
        <v>5</v>
      </c>
      <c r="DT14" s="46">
        <v>1</v>
      </c>
      <c r="DU14" s="46">
        <v>1</v>
      </c>
      <c r="DW14" s="46">
        <v>1</v>
      </c>
      <c r="DY14" s="46">
        <v>1</v>
      </c>
      <c r="DZ14" s="46">
        <v>560</v>
      </c>
      <c r="EA14" s="46">
        <v>56</v>
      </c>
      <c r="EB14" s="46">
        <v>56</v>
      </c>
      <c r="EC14" s="46">
        <v>56</v>
      </c>
      <c r="ED14" s="46">
        <v>210</v>
      </c>
      <c r="EF14" s="46">
        <v>1</v>
      </c>
      <c r="EG14" s="46">
        <v>268</v>
      </c>
      <c r="EH14" s="46">
        <v>268</v>
      </c>
      <c r="EI14" s="46" t="s">
        <v>494</v>
      </c>
      <c r="EJ14" s="49">
        <v>0.61499999999999999</v>
      </c>
      <c r="EK14" s="50">
        <v>7.09</v>
      </c>
      <c r="EL14" s="49">
        <v>0.436</v>
      </c>
      <c r="EM14" s="49">
        <v>0.436</v>
      </c>
      <c r="EN14" s="50">
        <v>7.49</v>
      </c>
      <c r="EP14" s="56">
        <v>0</v>
      </c>
      <c r="EQ14" s="56">
        <v>0.25462089777442476</v>
      </c>
      <c r="ER14" s="56">
        <v>0</v>
      </c>
      <c r="ES14" s="56">
        <v>48.660882685778958</v>
      </c>
      <c r="ET14" s="56">
        <v>68.747642399094687</v>
      </c>
      <c r="EU14" s="56">
        <v>2.9234251225952472</v>
      </c>
      <c r="EV14" s="56">
        <v>4.8095058468502456</v>
      </c>
      <c r="EW14" s="56">
        <v>1.7917766880422483</v>
      </c>
      <c r="EX14" s="56">
        <v>176.06563560920412</v>
      </c>
      <c r="EY14" s="56">
        <v>0.66012825348924953</v>
      </c>
      <c r="EZ14" s="56"/>
      <c r="FA14" s="46">
        <v>1</v>
      </c>
      <c r="FB14" s="46" t="s">
        <v>501</v>
      </c>
      <c r="FC14" s="46">
        <v>1</v>
      </c>
      <c r="FE14" s="47">
        <v>1</v>
      </c>
      <c r="FF14" s="47">
        <v>3</v>
      </c>
      <c r="FG14" s="47">
        <v>210</v>
      </c>
      <c r="FH14" s="47">
        <v>210</v>
      </c>
      <c r="FI14" s="47">
        <v>527</v>
      </c>
      <c r="FJ14" s="46">
        <v>81</v>
      </c>
      <c r="FK14" s="46">
        <v>81</v>
      </c>
      <c r="FL14" s="46">
        <v>81</v>
      </c>
      <c r="FM14" s="47">
        <f>FL14-EC14</f>
        <v>25</v>
      </c>
      <c r="FO14" s="49">
        <v>0.5292</v>
      </c>
      <c r="FP14" s="50">
        <v>7.04</v>
      </c>
      <c r="FQ14" s="49">
        <v>0.4425</v>
      </c>
      <c r="FR14" s="49">
        <v>0.443</v>
      </c>
      <c r="FS14" s="50">
        <v>7.16</v>
      </c>
      <c r="FU14" s="46">
        <v>535</v>
      </c>
      <c r="FV14" s="46"/>
      <c r="FW14" s="47">
        <v>1</v>
      </c>
      <c r="FY14" s="47">
        <v>1</v>
      </c>
      <c r="FZ14" s="47">
        <v>5</v>
      </c>
      <c r="GA14" s="47">
        <v>45</v>
      </c>
      <c r="GB14" s="53" t="s">
        <v>627</v>
      </c>
      <c r="GC14" s="47">
        <v>1</v>
      </c>
      <c r="GD14" s="47">
        <v>5</v>
      </c>
      <c r="GE14" s="47">
        <v>257</v>
      </c>
      <c r="GF14" s="47">
        <v>70</v>
      </c>
      <c r="GH14" s="47">
        <v>70</v>
      </c>
      <c r="GI14" s="47">
        <f>GE14-GH14</f>
        <v>187</v>
      </c>
      <c r="GJ14" s="47">
        <f>GI14-FH14</f>
        <v>-23</v>
      </c>
      <c r="GK14" s="46" t="s">
        <v>390</v>
      </c>
      <c r="GM14" s="46">
        <v>86.5</v>
      </c>
      <c r="GN14" s="46">
        <v>87</v>
      </c>
      <c r="GO14" s="46">
        <v>87</v>
      </c>
      <c r="GP14" s="46">
        <f>GO14-FL14</f>
        <v>6</v>
      </c>
      <c r="GS14" s="46">
        <v>89</v>
      </c>
      <c r="GT14" s="46">
        <v>89</v>
      </c>
      <c r="GU14" s="46">
        <v>89</v>
      </c>
      <c r="GV14" s="46">
        <f>GU14-GO14</f>
        <v>2</v>
      </c>
      <c r="GW14" s="57">
        <v>1.506920337677002</v>
      </c>
      <c r="GX14" s="57">
        <v>48.086193084716797</v>
      </c>
      <c r="GY14" s="46">
        <f>GW14*10</f>
        <v>15.06920337677002</v>
      </c>
      <c r="GZ14" s="46"/>
      <c r="HA14" s="46">
        <v>15.06920337677002</v>
      </c>
      <c r="HB14" s="46">
        <f>GX14*10</f>
        <v>480.86193084716797</v>
      </c>
      <c r="HC14" s="46"/>
      <c r="HD14" s="57">
        <v>0.83202338218688965</v>
      </c>
      <c r="HE14" s="57">
        <v>48.55194091796875</v>
      </c>
      <c r="HF14" s="57">
        <v>8.3202338218688965</v>
      </c>
      <c r="HG14" s="57"/>
      <c r="HH14" s="46">
        <f>HD14*10</f>
        <v>8.3202338218688965</v>
      </c>
      <c r="HI14" s="46">
        <f>HH14-BY14</f>
        <v>-6.9834220409393311</v>
      </c>
      <c r="HJ14" s="46">
        <f>HE14*10</f>
        <v>485.5194091796875</v>
      </c>
      <c r="HL14" s="50">
        <v>42.091836734693878</v>
      </c>
      <c r="HM14" s="50">
        <f>HL14-CC14</f>
        <v>-18.178172908507662</v>
      </c>
      <c r="HN14" s="50">
        <v>2202.8061224489793</v>
      </c>
      <c r="HO14" s="50">
        <v>3.8265306122448979</v>
      </c>
      <c r="HP14" s="50">
        <f>HO14-CE14</f>
        <v>-0.99507015921122521</v>
      </c>
      <c r="HQ14" s="50">
        <v>47.193877551020407</v>
      </c>
      <c r="HR14" s="50">
        <v>4748.7244897959172</v>
      </c>
      <c r="HS14" s="50">
        <f>HR14-CG14</f>
        <v>-5239.2215082754428</v>
      </c>
      <c r="HT14" s="50">
        <v>719.38775510204084</v>
      </c>
      <c r="HU14" s="50">
        <v>140.30612244897961</v>
      </c>
      <c r="HV14" s="50">
        <v>0</v>
      </c>
      <c r="HW14" s="50">
        <v>811.22448979591832</v>
      </c>
      <c r="HX14" s="50">
        <f>HH14*1000/HW14</f>
        <v>10.256388862178012</v>
      </c>
      <c r="HY14" s="50">
        <f>HW14-CK14</f>
        <v>-1433.2306693169073</v>
      </c>
      <c r="HZ14" s="50">
        <v>1535.7142857142856</v>
      </c>
      <c r="IA14" s="50">
        <v>95.66326530612244</v>
      </c>
      <c r="IB14" s="56">
        <v>0</v>
      </c>
      <c r="IC14" s="56">
        <v>6.9047149339120151E-2</v>
      </c>
      <c r="ID14" s="56">
        <v>0</v>
      </c>
      <c r="IE14" s="56">
        <v>34.227658315249556</v>
      </c>
      <c r="IF14" s="56">
        <v>59.775103570724006</v>
      </c>
      <c r="IG14" s="56">
        <v>1.380942986782403</v>
      </c>
      <c r="IH14" s="56">
        <v>4.7346616689682381</v>
      </c>
      <c r="II14" s="56">
        <v>1.874136910633261</v>
      </c>
      <c r="IJ14" s="56">
        <v>128.23042020122313</v>
      </c>
      <c r="IK14" s="56">
        <v>0.39455513908068651</v>
      </c>
      <c r="IL14" s="46">
        <v>0.621</v>
      </c>
      <c r="IM14" s="57">
        <v>48.2699</v>
      </c>
      <c r="IN14" s="46">
        <v>6.21</v>
      </c>
      <c r="IP14" s="46">
        <f t="shared" ref="IP14:IQ16" si="86">IL14*10</f>
        <v>6.21</v>
      </c>
      <c r="IQ14" s="46">
        <f t="shared" si="86"/>
        <v>482.69900000000001</v>
      </c>
      <c r="IS14" s="46">
        <v>412.1</v>
      </c>
      <c r="IT14" s="49">
        <f>IS14/1000</f>
        <v>0.41210000000000002</v>
      </c>
      <c r="IU14" s="49">
        <v>0.41199999999999998</v>
      </c>
      <c r="IV14" s="46">
        <v>7.52</v>
      </c>
      <c r="IW14" s="50">
        <v>0</v>
      </c>
      <c r="IX14" s="50">
        <v>0.93849840255591055</v>
      </c>
      <c r="IY14" s="50">
        <v>0</v>
      </c>
      <c r="IZ14" s="50">
        <v>24.261182108626201</v>
      </c>
      <c r="JA14" s="50">
        <v>105.83067092651757</v>
      </c>
      <c r="JB14" s="50">
        <v>1.2979233226837061</v>
      </c>
      <c r="JC14" s="50">
        <v>6.289936102236422</v>
      </c>
      <c r="JD14" s="50">
        <v>14.976038338658148</v>
      </c>
      <c r="JE14" s="50">
        <v>133.58626198083067</v>
      </c>
      <c r="JF14" s="50">
        <v>0.19968051118210864</v>
      </c>
      <c r="JG14" s="47">
        <v>1</v>
      </c>
      <c r="JI14" s="47">
        <v>1</v>
      </c>
      <c r="JJ14" s="46" t="s">
        <v>724</v>
      </c>
      <c r="JK14" s="46">
        <v>3</v>
      </c>
      <c r="JL14" s="46" t="s">
        <v>390</v>
      </c>
      <c r="JM14" s="46">
        <v>1</v>
      </c>
      <c r="JN14" s="46">
        <v>57</v>
      </c>
      <c r="JO14" s="46">
        <v>57</v>
      </c>
      <c r="JP14" s="46">
        <v>22</v>
      </c>
      <c r="JQ14" s="46">
        <v>5</v>
      </c>
      <c r="JR14" s="46" t="s">
        <v>1034</v>
      </c>
      <c r="JT14" s="57">
        <v>0.59268927574157715</v>
      </c>
      <c r="JU14" s="57">
        <v>49.399055480957031</v>
      </c>
      <c r="JV14" s="57">
        <v>5.9268927574157715</v>
      </c>
      <c r="JW14" s="46">
        <f t="shared" ref="JW14:JX16" si="87">JT14*10</f>
        <v>5.9268927574157715</v>
      </c>
      <c r="JX14" s="46">
        <f t="shared" si="87"/>
        <v>493.99055480957031</v>
      </c>
      <c r="JY14" s="46" t="s">
        <v>705</v>
      </c>
      <c r="JZ14" s="52">
        <v>506.9</v>
      </c>
      <c r="KA14" s="49">
        <f>JZ14/1000</f>
        <v>0.50690000000000002</v>
      </c>
      <c r="KB14" s="49">
        <v>0.50700000000000001</v>
      </c>
      <c r="KC14" s="52">
        <v>1002</v>
      </c>
      <c r="KD14" s="49">
        <f>KC14/1000</f>
        <v>1.002</v>
      </c>
      <c r="KE14" s="49">
        <v>1.002</v>
      </c>
      <c r="KF14" s="52">
        <v>1032</v>
      </c>
      <c r="KG14" s="49">
        <f>KF14/1000</f>
        <v>1.032</v>
      </c>
      <c r="KH14" s="49">
        <v>1.032</v>
      </c>
      <c r="KI14" s="50">
        <v>6.7</v>
      </c>
      <c r="KJ14" s="50">
        <v>6.34</v>
      </c>
      <c r="KK14" s="50">
        <v>4.92</v>
      </c>
      <c r="KL14" s="49"/>
      <c r="KN14" s="46">
        <v>1</v>
      </c>
      <c r="KO14" s="46">
        <v>1</v>
      </c>
      <c r="KP14" s="47">
        <v>1</v>
      </c>
      <c r="KQ14" s="46">
        <v>1</v>
      </c>
      <c r="KR14" s="46" t="s">
        <v>1220</v>
      </c>
      <c r="KT14" s="50">
        <v>72.639225181598064</v>
      </c>
      <c r="KU14" s="50">
        <v>4462.4697336561749</v>
      </c>
      <c r="KV14" s="50">
        <v>4.8426150121065374</v>
      </c>
      <c r="KW14" s="50">
        <v>110.16949152542374</v>
      </c>
      <c r="KX14" s="50">
        <v>6882.5665859564169</v>
      </c>
      <c r="KY14" s="50">
        <v>1328.0871670702179</v>
      </c>
      <c r="KZ14" s="50">
        <v>199.75786924939467</v>
      </c>
      <c r="LA14" s="50">
        <v>10.89588377723971</v>
      </c>
      <c r="LB14" s="50">
        <v>1273.6077481840193</v>
      </c>
      <c r="LC14" s="50">
        <f>GY14*1000/LB14</f>
        <v>11.831903031570377</v>
      </c>
      <c r="LD14" s="50">
        <v>3043.583535108959</v>
      </c>
      <c r="LE14" s="50">
        <v>125.90799031476999</v>
      </c>
      <c r="LF14" s="50">
        <v>62</v>
      </c>
      <c r="LG14" s="50">
        <v>2910</v>
      </c>
      <c r="LH14" s="50">
        <v>4</v>
      </c>
      <c r="LI14" s="50">
        <v>84</v>
      </c>
      <c r="LJ14" s="50">
        <v>6744</v>
      </c>
      <c r="LK14" s="50">
        <v>1184</v>
      </c>
      <c r="LL14" s="50">
        <v>208</v>
      </c>
      <c r="LM14" s="50">
        <v>22</v>
      </c>
      <c r="LN14" s="50">
        <v>1404</v>
      </c>
      <c r="LO14" s="50">
        <f>(IP14*1000)/LN14</f>
        <v>4.4230769230769234</v>
      </c>
      <c r="LP14" s="50">
        <v>1480</v>
      </c>
      <c r="LQ14" s="50">
        <v>132</v>
      </c>
      <c r="LR14" s="50">
        <v>69.230769230769226</v>
      </c>
      <c r="LS14" s="50">
        <v>2005.1282051282051</v>
      </c>
      <c r="LT14" s="50">
        <v>7.6923076923076916</v>
      </c>
      <c r="LU14" s="50">
        <v>76.92307692307692</v>
      </c>
      <c r="LV14" s="50">
        <v>7256.4102564102559</v>
      </c>
      <c r="LW14" s="50">
        <v>966.66666666666663</v>
      </c>
      <c r="LX14" s="50">
        <v>207.69230769230768</v>
      </c>
      <c r="LY14" s="50">
        <v>89.743589743589737</v>
      </c>
      <c r="LZ14" s="50">
        <v>1294.8717948717949</v>
      </c>
      <c r="MA14" s="50">
        <f>(JW14*1000)/LZ14</f>
        <v>4.5772043077072295</v>
      </c>
      <c r="MB14" s="50">
        <v>1266.6666666666667</v>
      </c>
      <c r="MC14" s="50">
        <v>64.102564102564102</v>
      </c>
      <c r="MD14" s="50">
        <v>0</v>
      </c>
      <c r="ME14" s="50">
        <v>0</v>
      </c>
      <c r="MF14" s="50">
        <v>0</v>
      </c>
      <c r="MG14" s="50">
        <v>10.638297872340425</v>
      </c>
      <c r="MH14" s="50">
        <v>62.139590375820241</v>
      </c>
      <c r="MI14" s="50">
        <v>13.819844899582423</v>
      </c>
      <c r="MJ14" s="50">
        <v>4.3746271624577453</v>
      </c>
      <c r="MK14" s="50">
        <v>0</v>
      </c>
      <c r="ML14" s="50">
        <v>288.42712268840722</v>
      </c>
      <c r="MM14" s="50">
        <v>2.6844303042354345</v>
      </c>
      <c r="MN14" s="50">
        <v>0</v>
      </c>
      <c r="MO14" s="50">
        <v>9.9265435775263061E-2</v>
      </c>
      <c r="MP14" s="50">
        <v>0</v>
      </c>
      <c r="MQ14" s="50">
        <v>14.29422275163788</v>
      </c>
      <c r="MR14" s="50">
        <v>92.912447885646216</v>
      </c>
      <c r="MS14" s="50">
        <v>48.044470915227322</v>
      </c>
      <c r="MT14" s="50">
        <v>10.224339884852094</v>
      </c>
      <c r="MU14" s="50">
        <v>0</v>
      </c>
      <c r="MV14" s="50">
        <v>818.34425253126858</v>
      </c>
      <c r="MW14" s="50">
        <v>106.01548540798095</v>
      </c>
      <c r="MX14" s="50">
        <v>2.2894684451522997</v>
      </c>
      <c r="MY14" s="50">
        <v>17.917579135974517</v>
      </c>
      <c r="MZ14" s="50">
        <v>0</v>
      </c>
      <c r="NA14" s="50">
        <v>15.628110690822218</v>
      </c>
      <c r="NB14" s="50">
        <v>86.900258809476412</v>
      </c>
      <c r="NC14" s="50">
        <v>53.15548477005774</v>
      </c>
      <c r="ND14" s="50">
        <v>6.7688632291459294</v>
      </c>
      <c r="NE14" s="50">
        <v>0</v>
      </c>
      <c r="NF14" s="50">
        <v>1239.000597252638</v>
      </c>
      <c r="NG14" s="50">
        <v>242.38502886721085</v>
      </c>
      <c r="NI14" s="56">
        <v>7.2581058523173612</v>
      </c>
      <c r="NJ14" s="56">
        <v>81.996292223094997</v>
      </c>
      <c r="NL14" s="56">
        <v>4.8752722990874302</v>
      </c>
      <c r="NM14" s="56">
        <v>35.793457462466883</v>
      </c>
      <c r="NN14" s="56"/>
      <c r="NO14" s="56">
        <v>2.048648244213886</v>
      </c>
      <c r="NP14" s="56">
        <v>4.4166939345570642</v>
      </c>
      <c r="NQ14" s="56">
        <v>3.9388151798915723</v>
      </c>
      <c r="NR14" s="56">
        <v>2.7530606209955639</v>
      </c>
      <c r="NS14" s="56">
        <v>5.0348445493900043</v>
      </c>
      <c r="NT14" s="56">
        <v>1.0257477371113739</v>
      </c>
      <c r="NU14" s="56">
        <v>3.9575398633257404</v>
      </c>
      <c r="NV14" s="56">
        <v>0</v>
      </c>
      <c r="NW14" s="51"/>
      <c r="NX14" s="58">
        <v>1771.6666666666667</v>
      </c>
      <c r="NY14" s="51">
        <v>1772</v>
      </c>
      <c r="NZ14" s="51">
        <v>1693.3333333333333</v>
      </c>
      <c r="OA14" s="54">
        <f t="shared" si="36"/>
        <v>1693</v>
      </c>
      <c r="OB14" s="58">
        <v>1067</v>
      </c>
      <c r="OC14" s="58">
        <f t="shared" ref="OC14:OC16" si="88">ROUND(OB14,0)</f>
        <v>1067</v>
      </c>
      <c r="OD14" s="58">
        <v>1075.3333333333333</v>
      </c>
      <c r="OE14" s="58">
        <f t="shared" ref="OE14" si="89">ROUND(OD14,0)</f>
        <v>1075</v>
      </c>
      <c r="OF14" s="58">
        <v>637.66666666666663</v>
      </c>
      <c r="OG14" s="58">
        <f t="shared" ref="OG14" si="90">ROUND(OF14,0)</f>
        <v>638</v>
      </c>
      <c r="OH14" s="58">
        <v>15351.666666666666</v>
      </c>
      <c r="OI14" s="58">
        <v>15352</v>
      </c>
      <c r="OJ14" s="58">
        <v>38082</v>
      </c>
      <c r="OK14" s="54">
        <f t="shared" ref="OK14:OK16" si="91">ROUND(OJ14,0)</f>
        <v>38082</v>
      </c>
      <c r="OL14" s="58">
        <v>33159</v>
      </c>
      <c r="OM14" s="58">
        <f t="shared" ref="OM14" si="92">ROUND(OL14,0)</f>
        <v>33159</v>
      </c>
      <c r="ON14" s="58">
        <v>21559.333333333332</v>
      </c>
      <c r="OO14" s="58">
        <f t="shared" ref="OO14" si="93">ROUND(ON14,0)</f>
        <v>21559</v>
      </c>
      <c r="OP14" s="58">
        <v>14773.666666666666</v>
      </c>
      <c r="OQ14" s="58">
        <f t="shared" ref="OQ14" si="94">ROUND(OP14,0)</f>
        <v>14774</v>
      </c>
      <c r="OR14" s="51">
        <v>1</v>
      </c>
      <c r="OS14" s="51"/>
    </row>
    <row r="15" spans="1:409" ht="21" customHeight="1" x14ac:dyDescent="0.35">
      <c r="A15" s="46" t="s">
        <v>15</v>
      </c>
      <c r="B15" s="46" t="s">
        <v>15</v>
      </c>
      <c r="C15" s="46" t="b">
        <f t="shared" si="0"/>
        <v>1</v>
      </c>
      <c r="D15" s="46">
        <v>1</v>
      </c>
      <c r="E15" s="51">
        <v>1</v>
      </c>
      <c r="F15" s="46" t="b">
        <f t="shared" si="1"/>
        <v>1</v>
      </c>
      <c r="G15" s="46">
        <v>14</v>
      </c>
      <c r="H15" s="51">
        <v>14</v>
      </c>
      <c r="I15" s="46" t="b">
        <f t="shared" si="2"/>
        <v>1</v>
      </c>
      <c r="J15" s="46">
        <v>18</v>
      </c>
      <c r="K15" s="46">
        <v>4744393</v>
      </c>
      <c r="L15" s="46">
        <v>468602.4</v>
      </c>
      <c r="M15" s="46">
        <v>1043.595</v>
      </c>
      <c r="N15" s="46">
        <v>7.4895147296656903</v>
      </c>
      <c r="O15" s="46">
        <v>180.00000000000301</v>
      </c>
      <c r="P15" s="46">
        <v>4</v>
      </c>
      <c r="Q15" s="46">
        <v>13</v>
      </c>
      <c r="R15" s="46">
        <v>1044.0491156420201</v>
      </c>
      <c r="S15" s="46">
        <v>15.0054370569138</v>
      </c>
      <c r="T15" s="46">
        <v>180.086596799094</v>
      </c>
      <c r="U15" s="46">
        <v>4</v>
      </c>
      <c r="V15" s="46">
        <v>5</v>
      </c>
      <c r="W15" s="46" t="s">
        <v>148</v>
      </c>
      <c r="X15" s="46">
        <v>42.851476509999998</v>
      </c>
      <c r="Y15" s="46">
        <v>-123.384282</v>
      </c>
      <c r="Z15" s="46">
        <v>1043.595</v>
      </c>
      <c r="AA15" s="46" t="s">
        <v>1487</v>
      </c>
      <c r="AB15" s="46">
        <v>1</v>
      </c>
      <c r="AC15" s="55">
        <v>1</v>
      </c>
      <c r="AD15" s="46">
        <v>5</v>
      </c>
      <c r="AE15" s="46">
        <v>1</v>
      </c>
      <c r="AF15" s="46">
        <v>20</v>
      </c>
      <c r="AG15" s="46" t="s">
        <v>325</v>
      </c>
      <c r="AH15" s="55">
        <v>1</v>
      </c>
      <c r="AI15" s="46">
        <v>3</v>
      </c>
      <c r="AJ15" s="46">
        <v>1</v>
      </c>
      <c r="AK15" s="47">
        <v>74</v>
      </c>
      <c r="AM15" s="46">
        <v>1</v>
      </c>
      <c r="AN15" s="46">
        <v>10</v>
      </c>
      <c r="AO15" s="46">
        <v>60</v>
      </c>
      <c r="AQ15" s="46">
        <v>1</v>
      </c>
      <c r="AR15" s="46">
        <v>0</v>
      </c>
      <c r="AS15" s="55"/>
      <c r="AT15" s="46">
        <v>1</v>
      </c>
      <c r="AU15" s="46">
        <v>0</v>
      </c>
      <c r="AV15" s="46">
        <v>158</v>
      </c>
      <c r="AW15" s="46" t="s">
        <v>1614</v>
      </c>
      <c r="AX15" s="46">
        <v>1</v>
      </c>
      <c r="AY15" s="46">
        <v>3</v>
      </c>
      <c r="AZ15" s="46">
        <v>3</v>
      </c>
      <c r="BA15" s="46">
        <v>173</v>
      </c>
      <c r="BB15" s="46">
        <v>173</v>
      </c>
      <c r="BD15" s="46">
        <f>AO15+BB15</f>
        <v>233</v>
      </c>
      <c r="BE15" s="50">
        <v>2.68</v>
      </c>
      <c r="BF15" s="46">
        <v>1287</v>
      </c>
      <c r="BG15" s="46">
        <f t="shared" si="4"/>
        <v>1.2869999999999999</v>
      </c>
      <c r="BH15" s="49">
        <v>1.2869999999999999</v>
      </c>
      <c r="BI15" s="50">
        <v>8.11</v>
      </c>
      <c r="BJ15" s="52">
        <v>1028</v>
      </c>
      <c r="BK15" s="46">
        <f t="shared" si="5"/>
        <v>1.028</v>
      </c>
      <c r="BL15" s="46">
        <v>1.028</v>
      </c>
      <c r="BM15" s="46">
        <v>8.24</v>
      </c>
      <c r="BN15" s="46">
        <v>954.4</v>
      </c>
      <c r="BO15" s="46">
        <f t="shared" si="6"/>
        <v>0.95440000000000003</v>
      </c>
      <c r="BP15" s="46">
        <f t="shared" si="7"/>
        <v>0.95399999999999996</v>
      </c>
      <c r="BQ15" s="46">
        <v>7.03</v>
      </c>
      <c r="BR15" s="50">
        <f t="shared" si="8"/>
        <v>-1.0799999999999992</v>
      </c>
      <c r="BS15" s="52">
        <v>948.8</v>
      </c>
      <c r="BT15" s="53" t="s">
        <v>261</v>
      </c>
      <c r="BU15" s="46">
        <v>0.94899999999999995</v>
      </c>
      <c r="BV15" s="49">
        <f t="shared" si="9"/>
        <v>-7.900000000000007E-2</v>
      </c>
      <c r="BW15" s="46">
        <v>1.330157995223999</v>
      </c>
      <c r="BX15" s="46">
        <v>48.625450134277344</v>
      </c>
      <c r="BY15" s="46">
        <f t="shared" si="83"/>
        <v>13.30157995223999</v>
      </c>
      <c r="CA15" s="46">
        <v>13.30157995223999</v>
      </c>
      <c r="CB15" s="46">
        <f t="shared" si="84"/>
        <v>486.25450134277344</v>
      </c>
      <c r="CC15" s="46">
        <v>0</v>
      </c>
      <c r="CD15" s="46">
        <v>3725.4098360655739</v>
      </c>
      <c r="CE15" s="46">
        <v>4.0983606557377046</v>
      </c>
      <c r="CF15" s="46">
        <v>98.360655737704917</v>
      </c>
      <c r="CG15" s="46">
        <v>11627.049180327869</v>
      </c>
      <c r="CH15" s="46">
        <v>1290.983606557377</v>
      </c>
      <c r="CI15" s="46">
        <v>110.65573770491804</v>
      </c>
      <c r="CJ15" s="46">
        <v>57.37704918032788</v>
      </c>
      <c r="CK15" s="46">
        <v>2245.9016393442625</v>
      </c>
      <c r="CL15" s="46">
        <f t="shared" si="85"/>
        <v>5.9226012926032068</v>
      </c>
      <c r="CM15" s="46">
        <v>5459.0163934426228</v>
      </c>
      <c r="CN15" s="46">
        <v>147.54098360655738</v>
      </c>
      <c r="CO15" s="50">
        <v>3.5334406259284949</v>
      </c>
      <c r="CP15" s="46">
        <v>0</v>
      </c>
      <c r="CQ15" s="50">
        <v>188.32577400907121</v>
      </c>
      <c r="CR15" s="50">
        <v>40.672451193058571</v>
      </c>
      <c r="CS15" s="50">
        <v>47.130743443107868</v>
      </c>
      <c r="CT15" s="50">
        <v>0.98599881680141988</v>
      </c>
      <c r="CU15" s="50">
        <v>64.089923092092292</v>
      </c>
      <c r="CV15" s="50">
        <v>8.3809899428120698</v>
      </c>
      <c r="CW15" s="50">
        <v>4.1411950305659637</v>
      </c>
      <c r="CX15" s="50">
        <v>0.98599881680141988</v>
      </c>
      <c r="CY15" s="50">
        <v>395.68132518240986</v>
      </c>
      <c r="CZ15" s="50">
        <v>95.839084993098027</v>
      </c>
      <c r="DA15" s="56">
        <v>7.9204418232706928</v>
      </c>
      <c r="DB15" s="56">
        <v>0.27907636945221825</v>
      </c>
      <c r="DC15" s="50">
        <v>0</v>
      </c>
      <c r="DD15" s="50">
        <v>0</v>
      </c>
      <c r="DE15" s="50">
        <v>0</v>
      </c>
      <c r="DF15" s="50">
        <v>27.204130262112791</v>
      </c>
      <c r="DG15" s="50">
        <v>44.380460683081814</v>
      </c>
      <c r="DH15" s="50">
        <v>0</v>
      </c>
      <c r="DI15" s="50">
        <v>5.5599682287529797</v>
      </c>
      <c r="DJ15" s="50">
        <v>0</v>
      </c>
      <c r="DK15" s="50">
        <v>217.23590150913424</v>
      </c>
      <c r="DL15" s="50">
        <v>9.9285146942017483E-2</v>
      </c>
      <c r="DM15" s="50">
        <v>0</v>
      </c>
      <c r="DN15" s="50">
        <v>3.4831124838099039</v>
      </c>
      <c r="DO15" s="50">
        <v>2.260461293215104</v>
      </c>
      <c r="DP15" s="46" t="s">
        <v>127</v>
      </c>
      <c r="DQ15" s="46">
        <v>1</v>
      </c>
      <c r="DR15" s="46">
        <v>3</v>
      </c>
      <c r="DT15" s="46">
        <v>1</v>
      </c>
      <c r="DU15" s="46">
        <v>1</v>
      </c>
      <c r="DW15" s="46">
        <v>1</v>
      </c>
      <c r="DY15" s="46">
        <v>1</v>
      </c>
      <c r="DZ15" s="46">
        <v>650</v>
      </c>
      <c r="EA15" s="46">
        <v>65</v>
      </c>
      <c r="EB15" s="46">
        <v>65</v>
      </c>
      <c r="EC15" s="46">
        <v>65</v>
      </c>
      <c r="ED15" s="46">
        <v>256</v>
      </c>
      <c r="EF15" s="46">
        <v>1</v>
      </c>
      <c r="EG15" s="46">
        <v>282</v>
      </c>
      <c r="EH15" s="46">
        <v>282</v>
      </c>
      <c r="EI15" s="46" t="s">
        <v>494</v>
      </c>
      <c r="EJ15" s="49">
        <v>1.1759999999999999</v>
      </c>
      <c r="EK15" s="50">
        <v>7.24</v>
      </c>
      <c r="EL15" s="49">
        <v>0.98699999999999999</v>
      </c>
      <c r="EM15" s="49">
        <v>0.98699999999999999</v>
      </c>
      <c r="EN15" s="50">
        <v>7.33</v>
      </c>
      <c r="EP15" s="56">
        <v>0</v>
      </c>
      <c r="EQ15" s="56">
        <v>0.75209444021325211</v>
      </c>
      <c r="ER15" s="56">
        <v>0</v>
      </c>
      <c r="ES15" s="56">
        <v>20.753998476770757</v>
      </c>
      <c r="ET15" s="56">
        <v>45.887281035795887</v>
      </c>
      <c r="EU15" s="56">
        <v>1.904036557501904</v>
      </c>
      <c r="EV15" s="56">
        <v>3.7128712871287131</v>
      </c>
      <c r="EW15" s="56">
        <v>0</v>
      </c>
      <c r="EX15" s="56">
        <v>807.59710586443259</v>
      </c>
      <c r="EY15" s="56">
        <v>0.85681645087585689</v>
      </c>
      <c r="EZ15" s="56"/>
      <c r="FA15" s="46">
        <v>1</v>
      </c>
      <c r="FC15" s="46">
        <v>1</v>
      </c>
      <c r="FD15" s="46" t="s">
        <v>519</v>
      </c>
      <c r="FE15" s="47">
        <v>1</v>
      </c>
      <c r="FF15" s="47">
        <v>3</v>
      </c>
      <c r="FG15" s="47">
        <v>158</v>
      </c>
      <c r="FH15" s="47">
        <v>158</v>
      </c>
      <c r="FI15" s="47">
        <v>408</v>
      </c>
      <c r="FJ15" s="46">
        <v>82</v>
      </c>
      <c r="FK15" s="46">
        <v>82</v>
      </c>
      <c r="FL15" s="46">
        <v>82</v>
      </c>
      <c r="FM15" s="47">
        <f>FL15-EC15</f>
        <v>17</v>
      </c>
      <c r="FO15" s="49">
        <v>0.28449999999999998</v>
      </c>
      <c r="FP15" s="50">
        <v>7.15</v>
      </c>
      <c r="FQ15" s="49">
        <v>0.26939999999999997</v>
      </c>
      <c r="FR15" s="49">
        <v>0.26900000000000002</v>
      </c>
      <c r="FS15" s="50">
        <v>7.19</v>
      </c>
      <c r="FU15" s="46">
        <v>536</v>
      </c>
      <c r="FV15" s="46"/>
      <c r="FW15" s="47">
        <v>1</v>
      </c>
      <c r="FX15" s="49" t="s">
        <v>520</v>
      </c>
      <c r="FY15" s="47">
        <v>1</v>
      </c>
      <c r="FZ15" s="47">
        <v>3</v>
      </c>
      <c r="GA15" s="47">
        <v>80</v>
      </c>
      <c r="GC15" s="47">
        <v>1</v>
      </c>
      <c r="GD15" s="47">
        <v>3</v>
      </c>
      <c r="GE15" s="47">
        <v>230</v>
      </c>
      <c r="GF15" s="47">
        <v>97</v>
      </c>
      <c r="GH15" s="47">
        <v>97</v>
      </c>
      <c r="GI15" s="47">
        <f>GE15-GH15</f>
        <v>133</v>
      </c>
      <c r="GJ15" s="47">
        <f>GI15-FH15</f>
        <v>-25</v>
      </c>
      <c r="GK15" s="46" t="s">
        <v>390</v>
      </c>
      <c r="GM15" s="46">
        <v>88.5</v>
      </c>
      <c r="GN15" s="46">
        <v>89</v>
      </c>
      <c r="GO15" s="46">
        <v>89</v>
      </c>
      <c r="GP15" s="46">
        <f>GO15-FL15</f>
        <v>7</v>
      </c>
      <c r="GS15" s="46">
        <v>92.5</v>
      </c>
      <c r="GT15" s="46">
        <v>93</v>
      </c>
      <c r="GU15" s="46">
        <v>93</v>
      </c>
      <c r="GV15" s="46">
        <f>GU15-GO15</f>
        <v>4</v>
      </c>
      <c r="GW15" s="57">
        <v>1.460462212562561</v>
      </c>
      <c r="GX15" s="57">
        <v>48.027366638183594</v>
      </c>
      <c r="GY15" s="46">
        <f>GW15*10</f>
        <v>14.60462212562561</v>
      </c>
      <c r="GZ15" s="46"/>
      <c r="HA15" s="46">
        <v>14.60462212562561</v>
      </c>
      <c r="HB15" s="46">
        <f>GX15*10</f>
        <v>480.27366638183594</v>
      </c>
      <c r="HC15" s="46"/>
      <c r="HD15" s="57">
        <v>1.1122844219207764</v>
      </c>
      <c r="HE15" s="57">
        <v>48.241226196289063</v>
      </c>
      <c r="HF15" s="57">
        <v>11.122844219207764</v>
      </c>
      <c r="HG15" s="57"/>
      <c r="HH15" s="46">
        <f>HD15*10</f>
        <v>11.122844219207764</v>
      </c>
      <c r="HI15" s="46">
        <f>HH15-BY15</f>
        <v>-2.1787357330322266</v>
      </c>
      <c r="HJ15" s="46">
        <f>HE15*10</f>
        <v>482.41226196289063</v>
      </c>
      <c r="HL15" s="50">
        <v>30.831099195710458</v>
      </c>
      <c r="HM15" s="50">
        <f>HL15-CC15</f>
        <v>30.831099195710458</v>
      </c>
      <c r="HN15" s="50">
        <v>3071.0455764075068</v>
      </c>
      <c r="HO15" s="50">
        <v>2.6809651474530831</v>
      </c>
      <c r="HP15" s="50">
        <f>HO15-CE15</f>
        <v>-1.4173955082846215</v>
      </c>
      <c r="HQ15" s="50">
        <v>58.981233243967829</v>
      </c>
      <c r="HR15" s="50">
        <v>5065.6836461126004</v>
      </c>
      <c r="HS15" s="50">
        <f>HR15-CG15</f>
        <v>-6561.3655342152688</v>
      </c>
      <c r="HT15" s="50">
        <v>1231.9034852546918</v>
      </c>
      <c r="HU15" s="50">
        <v>117.96246648793566</v>
      </c>
      <c r="HV15" s="50">
        <v>0</v>
      </c>
      <c r="HW15" s="50">
        <v>1500</v>
      </c>
      <c r="HX15" s="50">
        <f>HH15*1000/HW15</f>
        <v>7.4152294794718427</v>
      </c>
      <c r="HY15" s="50">
        <f>HW15-CK15</f>
        <v>-745.90163934426255</v>
      </c>
      <c r="HZ15" s="50">
        <v>1758.7131367292225</v>
      </c>
      <c r="IA15" s="50">
        <v>113.94101876675603</v>
      </c>
      <c r="IB15" s="56">
        <v>0</v>
      </c>
      <c r="IC15" s="56">
        <v>0.2088720907101651</v>
      </c>
      <c r="ID15" s="56">
        <v>0</v>
      </c>
      <c r="IE15" s="56">
        <v>58.882037000198928</v>
      </c>
      <c r="IF15" s="56">
        <v>192.26178635369004</v>
      </c>
      <c r="IG15" s="56">
        <v>0.79570320270539086</v>
      </c>
      <c r="IH15" s="56">
        <v>4.1774418142033021</v>
      </c>
      <c r="II15" s="56">
        <v>19.693654266958426</v>
      </c>
      <c r="IJ15" s="56">
        <v>22.18022677541277</v>
      </c>
      <c r="IK15" s="56">
        <v>0.59677740202904317</v>
      </c>
      <c r="IL15" s="46">
        <v>0.66000479459762573</v>
      </c>
      <c r="IM15" s="57">
        <v>49.274185180664063</v>
      </c>
      <c r="IN15" s="46">
        <v>6.6000479459762573</v>
      </c>
      <c r="IP15" s="46">
        <f t="shared" si="86"/>
        <v>6.6000479459762573</v>
      </c>
      <c r="IQ15" s="46">
        <f t="shared" si="86"/>
        <v>492.74185180664063</v>
      </c>
      <c r="IS15" s="46">
        <v>429.7</v>
      </c>
      <c r="IT15" s="49">
        <f>IS15/1000</f>
        <v>0.42969999999999997</v>
      </c>
      <c r="IU15" s="49">
        <v>0.43</v>
      </c>
      <c r="IV15" s="46">
        <v>7.25</v>
      </c>
      <c r="IW15" s="50">
        <v>0</v>
      </c>
      <c r="IX15" s="50">
        <v>0.77519379844961245</v>
      </c>
      <c r="IY15" s="50">
        <v>0</v>
      </c>
      <c r="IZ15" s="50">
        <v>46.312860266348643</v>
      </c>
      <c r="JA15" s="50">
        <v>96.899224806201559</v>
      </c>
      <c r="JB15" s="50">
        <v>1.689524945338899</v>
      </c>
      <c r="JC15" s="50">
        <v>3.8759689922480622</v>
      </c>
      <c r="JD15" s="50">
        <v>10.435301132975551</v>
      </c>
      <c r="JE15" s="50">
        <v>128.70204730669849</v>
      </c>
      <c r="JF15" s="50">
        <v>0.39753528125621151</v>
      </c>
      <c r="JG15" s="47">
        <v>1</v>
      </c>
      <c r="JI15" s="47">
        <v>1</v>
      </c>
      <c r="JJ15" s="46" t="s">
        <v>724</v>
      </c>
      <c r="JK15" s="46">
        <v>3</v>
      </c>
      <c r="JL15" s="46" t="s">
        <v>390</v>
      </c>
      <c r="JM15" s="46">
        <v>1</v>
      </c>
      <c r="JN15" s="46">
        <v>75</v>
      </c>
      <c r="JO15" s="46">
        <v>75</v>
      </c>
      <c r="JP15" s="46">
        <v>33</v>
      </c>
      <c r="JQ15" s="46">
        <v>5</v>
      </c>
      <c r="JR15" s="46" t="s">
        <v>1034</v>
      </c>
      <c r="JT15" s="57">
        <v>0.66401761770248413</v>
      </c>
      <c r="JU15" s="57">
        <v>50.136341094970703</v>
      </c>
      <c r="JV15" s="57">
        <v>6.6401761770248413</v>
      </c>
      <c r="JW15" s="46">
        <f t="shared" si="87"/>
        <v>6.6401761770248413</v>
      </c>
      <c r="JX15" s="46">
        <f t="shared" si="87"/>
        <v>501.36341094970703</v>
      </c>
      <c r="JY15" s="46" t="s">
        <v>716</v>
      </c>
      <c r="JZ15" s="52">
        <v>223.4</v>
      </c>
      <c r="KA15" s="49">
        <f>JZ15/1000</f>
        <v>0.22340000000000002</v>
      </c>
      <c r="KB15" s="49">
        <v>0.223</v>
      </c>
      <c r="KC15" s="52">
        <v>934.8</v>
      </c>
      <c r="KD15" s="49">
        <f>KC15/1000</f>
        <v>0.93479999999999996</v>
      </c>
      <c r="KE15" s="49">
        <v>0.93500000000000005</v>
      </c>
      <c r="KF15" s="52">
        <v>1063</v>
      </c>
      <c r="KG15" s="49">
        <f>KF15/1000</f>
        <v>1.0629999999999999</v>
      </c>
      <c r="KH15" s="49">
        <v>1.0629999999999999</v>
      </c>
      <c r="KI15" s="50">
        <v>7.51</v>
      </c>
      <c r="KJ15" s="50">
        <v>7.24</v>
      </c>
      <c r="KK15" s="50">
        <v>6.64</v>
      </c>
      <c r="KL15" s="49"/>
      <c r="KN15" s="46">
        <v>1</v>
      </c>
      <c r="KO15" s="46">
        <v>1</v>
      </c>
      <c r="KP15" s="47">
        <v>1</v>
      </c>
      <c r="KQ15" s="46">
        <v>1</v>
      </c>
      <c r="KR15" s="46" t="s">
        <v>365</v>
      </c>
      <c r="KS15" s="46" t="s">
        <v>1631</v>
      </c>
      <c r="KT15" s="50">
        <v>53.268765133171918</v>
      </c>
      <c r="KU15" s="50">
        <v>4430.9927360774818</v>
      </c>
      <c r="KV15" s="50">
        <v>3.6319612590799033</v>
      </c>
      <c r="KW15" s="50">
        <v>115.01210653753027</v>
      </c>
      <c r="KX15" s="50">
        <v>9495.1573849878951</v>
      </c>
      <c r="KY15" s="50">
        <v>1795.3995157384988</v>
      </c>
      <c r="KZ15" s="50">
        <v>146.48910411622276</v>
      </c>
      <c r="LA15" s="50">
        <v>13.31719128329298</v>
      </c>
      <c r="LB15" s="50">
        <v>2098.0629539951574</v>
      </c>
      <c r="LC15" s="50">
        <f>GY15*1000/LB15</f>
        <v>6.9610028134834128</v>
      </c>
      <c r="LD15" s="50">
        <v>3783.2929782082329</v>
      </c>
      <c r="LE15" s="50">
        <v>175.544794188862</v>
      </c>
      <c r="LF15" s="50">
        <v>67.524115755627008</v>
      </c>
      <c r="LG15" s="50">
        <v>2413.1832797427651</v>
      </c>
      <c r="LH15" s="50">
        <v>1.607717041800643</v>
      </c>
      <c r="LI15" s="50">
        <v>127.0096463022508</v>
      </c>
      <c r="LJ15" s="50">
        <v>5937.2990353697751</v>
      </c>
      <c r="LK15" s="50">
        <v>953.37620578778137</v>
      </c>
      <c r="LL15" s="50">
        <v>101.28617363344051</v>
      </c>
      <c r="LM15" s="50">
        <v>20.90032154340836</v>
      </c>
      <c r="LN15" s="50">
        <v>1665.5948553054664</v>
      </c>
      <c r="LO15" s="50">
        <f>(IP15*1000)/LN15</f>
        <v>3.9625770486459766</v>
      </c>
      <c r="LP15" s="50">
        <v>1371.3826366559483</v>
      </c>
      <c r="LQ15" s="50">
        <v>90.03215434083603</v>
      </c>
      <c r="LR15" s="50">
        <v>54.054054054054056</v>
      </c>
      <c r="LS15" s="50">
        <v>1789.5752895752896</v>
      </c>
      <c r="LT15" s="50">
        <v>0</v>
      </c>
      <c r="LU15" s="50">
        <v>81.081081081081081</v>
      </c>
      <c r="LV15" s="50">
        <v>6432.4324324324325</v>
      </c>
      <c r="LW15" s="50">
        <v>787.64478764478758</v>
      </c>
      <c r="LX15" s="50">
        <v>75.289575289575282</v>
      </c>
      <c r="LY15" s="50">
        <v>88.803088803088812</v>
      </c>
      <c r="LZ15" s="50">
        <v>1287.6447876447876</v>
      </c>
      <c r="MA15" s="50">
        <f>(JW15*1000)/LZ15</f>
        <v>5.1568384703131454</v>
      </c>
      <c r="MB15" s="50">
        <v>1138.9961389961391</v>
      </c>
      <c r="MC15" s="50">
        <v>48.262548262548258</v>
      </c>
      <c r="MD15" s="50">
        <v>0</v>
      </c>
      <c r="ME15" s="50">
        <v>1.0880316518298714</v>
      </c>
      <c r="MF15" s="50">
        <v>0</v>
      </c>
      <c r="MG15" s="50">
        <v>39.169139465875375</v>
      </c>
      <c r="MH15" s="50">
        <v>57.764589515331359</v>
      </c>
      <c r="MI15" s="50">
        <v>1.384767556874382</v>
      </c>
      <c r="MJ15" s="50">
        <v>7.12166172106825</v>
      </c>
      <c r="MK15" s="50">
        <v>7.12166172106825</v>
      </c>
      <c r="ML15" s="50">
        <v>49.159248269040553</v>
      </c>
      <c r="MM15" s="50">
        <v>0.79129574678536108</v>
      </c>
      <c r="MN15" s="50">
        <v>0</v>
      </c>
      <c r="MO15" s="50">
        <v>9.9166997223324088E-2</v>
      </c>
      <c r="MP15" s="50">
        <v>0</v>
      </c>
      <c r="MQ15" s="50">
        <v>23.60174533915113</v>
      </c>
      <c r="MR15" s="50">
        <v>64.557715192383981</v>
      </c>
      <c r="MS15" s="50">
        <v>4.0658468861562875</v>
      </c>
      <c r="MT15" s="50">
        <v>9.0241967473224918</v>
      </c>
      <c r="MU15" s="50">
        <v>0</v>
      </c>
      <c r="MV15" s="50">
        <v>672.84807616025375</v>
      </c>
      <c r="MW15" s="50">
        <v>3.1733439111463708</v>
      </c>
      <c r="MX15" s="50">
        <v>0</v>
      </c>
      <c r="MY15" s="50">
        <v>0</v>
      </c>
      <c r="MZ15" s="50">
        <v>0</v>
      </c>
      <c r="NA15" s="50">
        <v>12.66574312289729</v>
      </c>
      <c r="NB15" s="50">
        <v>51.949337027508413</v>
      </c>
      <c r="NC15" s="50">
        <v>3.5622402533148625</v>
      </c>
      <c r="ND15" s="50">
        <v>5.1454581436770237</v>
      </c>
      <c r="NE15" s="50">
        <v>0</v>
      </c>
      <c r="NF15" s="50">
        <v>996.33880862853755</v>
      </c>
      <c r="NG15" s="50">
        <v>2.8695824262814167</v>
      </c>
      <c r="NI15" s="56">
        <v>4.6113930832927421</v>
      </c>
      <c r="NJ15" s="56">
        <v>0</v>
      </c>
      <c r="NL15" s="56">
        <v>9.503708086785009</v>
      </c>
      <c r="NM15" s="56">
        <v>11.513241124260352</v>
      </c>
      <c r="NN15" s="56"/>
      <c r="NO15" s="56">
        <v>8.4976065949392297</v>
      </c>
      <c r="NP15" s="56">
        <v>0.75013947001394699</v>
      </c>
      <c r="NQ15" s="56">
        <v>7.8045935483870981</v>
      </c>
      <c r="NR15" s="56">
        <v>0</v>
      </c>
      <c r="NS15" s="56">
        <v>4.5741783286685331</v>
      </c>
      <c r="NT15" s="56">
        <v>0.78293682526989183</v>
      </c>
      <c r="NU15" s="56">
        <v>4.3677974885389679</v>
      </c>
      <c r="NV15" s="56">
        <v>2.0728024715965701</v>
      </c>
      <c r="NW15" s="51"/>
      <c r="NX15" s="58">
        <v>2147</v>
      </c>
      <c r="NY15" s="51">
        <v>2147</v>
      </c>
      <c r="NZ15" s="51">
        <v>570.33333333333337</v>
      </c>
      <c r="OA15" s="54">
        <f t="shared" si="36"/>
        <v>570</v>
      </c>
      <c r="OB15" s="58">
        <v>1720</v>
      </c>
      <c r="OC15" s="58">
        <f t="shared" si="88"/>
        <v>1720</v>
      </c>
      <c r="OD15" s="58">
        <v>1442.3333333333333</v>
      </c>
      <c r="OE15" s="58">
        <f t="shared" ref="OE15" si="95">ROUND(OD15,0)</f>
        <v>1442</v>
      </c>
      <c r="OF15" s="58">
        <v>796.66666666666663</v>
      </c>
      <c r="OG15" s="58">
        <f t="shared" ref="OG15" si="96">ROUND(OF15,0)</f>
        <v>797</v>
      </c>
      <c r="OH15" s="58">
        <v>23544.333333333332</v>
      </c>
      <c r="OI15" s="58">
        <v>23544</v>
      </c>
      <c r="OJ15" s="58">
        <v>64085</v>
      </c>
      <c r="OK15" s="54">
        <f t="shared" si="91"/>
        <v>64085</v>
      </c>
      <c r="OL15" s="58">
        <v>61161.333333333336</v>
      </c>
      <c r="OM15" s="58">
        <f t="shared" ref="OM15" si="97">ROUND(OL15,0)</f>
        <v>61161</v>
      </c>
      <c r="ON15" s="58">
        <v>60112</v>
      </c>
      <c r="OO15" s="58">
        <f t="shared" ref="OO15" si="98">ROUND(ON15,0)</f>
        <v>60112</v>
      </c>
      <c r="OP15" s="58">
        <v>18770.666666666668</v>
      </c>
      <c r="OQ15" s="58">
        <f t="shared" ref="OQ15" si="99">ROUND(OP15,0)</f>
        <v>18771</v>
      </c>
      <c r="OR15" s="51">
        <v>1</v>
      </c>
      <c r="OS15" s="51"/>
    </row>
    <row r="16" spans="1:409" ht="21" customHeight="1" x14ac:dyDescent="0.35">
      <c r="A16" s="46" t="s">
        <v>16</v>
      </c>
      <c r="B16" s="46" t="s">
        <v>16</v>
      </c>
      <c r="C16" s="46" t="b">
        <f t="shared" si="0"/>
        <v>1</v>
      </c>
      <c r="D16" s="46">
        <v>2</v>
      </c>
      <c r="E16" s="51">
        <v>2</v>
      </c>
      <c r="F16" s="46" t="b">
        <f t="shared" si="1"/>
        <v>1</v>
      </c>
      <c r="G16" s="46">
        <v>1</v>
      </c>
      <c r="H16" s="51">
        <v>1</v>
      </c>
      <c r="I16" s="46" t="b">
        <f t="shared" si="2"/>
        <v>1</v>
      </c>
      <c r="J16" s="46">
        <v>4</v>
      </c>
      <c r="K16" s="46">
        <v>4744433</v>
      </c>
      <c r="L16" s="46">
        <v>468590.3</v>
      </c>
      <c r="M16" s="46">
        <v>1051.598</v>
      </c>
      <c r="N16" s="46">
        <v>4.7437475299162797</v>
      </c>
      <c r="O16" s="46">
        <v>155.33444808428001</v>
      </c>
      <c r="P16" s="46">
        <v>2</v>
      </c>
      <c r="Q16" s="46">
        <v>0</v>
      </c>
      <c r="R16" s="46">
        <v>1051.73150437807</v>
      </c>
      <c r="S16" s="46">
        <v>6.2693936616186399</v>
      </c>
      <c r="T16" s="46">
        <v>250.82003897462801</v>
      </c>
      <c r="U16" s="46">
        <v>32</v>
      </c>
      <c r="V16" s="46">
        <v>0</v>
      </c>
      <c r="W16" s="46" t="s">
        <v>149</v>
      </c>
      <c r="X16" s="46">
        <v>42.851833110000001</v>
      </c>
      <c r="Y16" s="46">
        <v>-123.3844325</v>
      </c>
      <c r="Z16" s="46">
        <v>1051.598</v>
      </c>
      <c r="AA16" s="46" t="s">
        <v>130</v>
      </c>
      <c r="AB16" s="46">
        <v>1</v>
      </c>
      <c r="AC16" s="55">
        <v>1</v>
      </c>
      <c r="AD16" s="46">
        <v>10</v>
      </c>
      <c r="AE16" s="46">
        <v>1</v>
      </c>
      <c r="AF16" s="46">
        <v>8</v>
      </c>
      <c r="AG16" s="46" t="s">
        <v>326</v>
      </c>
      <c r="AH16" s="55">
        <v>1</v>
      </c>
      <c r="AI16" s="46">
        <v>5</v>
      </c>
      <c r="AJ16" s="46">
        <v>1</v>
      </c>
      <c r="AK16" s="47">
        <v>47</v>
      </c>
      <c r="AM16" s="46">
        <v>1</v>
      </c>
      <c r="AN16" s="46">
        <v>10</v>
      </c>
      <c r="AO16" s="46">
        <v>50</v>
      </c>
      <c r="AQ16" s="46">
        <v>1</v>
      </c>
      <c r="AR16" s="46">
        <v>3</v>
      </c>
      <c r="AS16" s="55" t="s">
        <v>1619</v>
      </c>
      <c r="AT16" s="46">
        <v>1</v>
      </c>
      <c r="AU16" s="46">
        <v>0</v>
      </c>
      <c r="AV16" s="46">
        <v>63</v>
      </c>
      <c r="AW16" s="46" t="s">
        <v>407</v>
      </c>
      <c r="AX16" s="46">
        <v>1</v>
      </c>
      <c r="AY16" s="46">
        <v>0</v>
      </c>
      <c r="AZ16" s="46">
        <v>0</v>
      </c>
      <c r="BA16" s="46">
        <v>60</v>
      </c>
      <c r="BB16" s="46">
        <v>60</v>
      </c>
      <c r="BD16" s="46">
        <f>AO16+BB16</f>
        <v>110</v>
      </c>
      <c r="BE16" s="50">
        <v>3.23</v>
      </c>
      <c r="BF16" s="46">
        <v>902.9</v>
      </c>
      <c r="BG16" s="46">
        <f t="shared" si="4"/>
        <v>0.90289999999999992</v>
      </c>
      <c r="BH16" s="49">
        <v>0.90300000000000002</v>
      </c>
      <c r="BI16" s="50">
        <v>7.54</v>
      </c>
      <c r="BJ16" s="52">
        <v>1454</v>
      </c>
      <c r="BK16" s="46">
        <f t="shared" si="5"/>
        <v>1.454</v>
      </c>
      <c r="BL16" s="46">
        <v>1.454</v>
      </c>
      <c r="BM16" s="46">
        <v>7.56</v>
      </c>
      <c r="BN16" s="46">
        <v>2109</v>
      </c>
      <c r="BO16" s="46">
        <f t="shared" si="6"/>
        <v>2.109</v>
      </c>
      <c r="BP16" s="46">
        <f t="shared" si="7"/>
        <v>2.109</v>
      </c>
      <c r="BQ16" s="46">
        <v>6.89</v>
      </c>
      <c r="BR16" s="50">
        <f t="shared" si="8"/>
        <v>-0.65000000000000036</v>
      </c>
      <c r="BS16" s="52">
        <v>534.1</v>
      </c>
      <c r="BT16" s="53" t="s">
        <v>261</v>
      </c>
      <c r="BU16" s="46">
        <v>0.53400000000000003</v>
      </c>
      <c r="BV16" s="49">
        <f t="shared" si="9"/>
        <v>-0.91999999999999993</v>
      </c>
      <c r="BW16" s="46">
        <v>0.80414837598800659</v>
      </c>
      <c r="BX16" s="46">
        <v>50.879928588867188</v>
      </c>
      <c r="BY16" s="46">
        <f t="shared" si="83"/>
        <v>8.0414837598800659</v>
      </c>
      <c r="CA16" s="46">
        <v>8.0414837598800659</v>
      </c>
      <c r="CB16" s="46">
        <f t="shared" si="84"/>
        <v>508.79928588867188</v>
      </c>
      <c r="CC16" s="46">
        <v>35.30166880616175</v>
      </c>
      <c r="CD16" s="46">
        <v>1558.08729139923</v>
      </c>
      <c r="CE16" s="46">
        <v>3.2092426187419769</v>
      </c>
      <c r="CF16" s="46">
        <v>94.672657252888328</v>
      </c>
      <c r="CG16" s="46">
        <v>5588.8960205391531</v>
      </c>
      <c r="CH16" s="46">
        <v>495.82798459563543</v>
      </c>
      <c r="CI16" s="46">
        <v>0</v>
      </c>
      <c r="CJ16" s="46">
        <v>46.534017971758658</v>
      </c>
      <c r="CK16" s="46">
        <v>454.10783055198976</v>
      </c>
      <c r="CL16" s="46">
        <f t="shared" si="85"/>
        <v>17.708313353912569</v>
      </c>
      <c r="CM16" s="46">
        <v>1956.033376123235</v>
      </c>
      <c r="CN16" s="46">
        <v>14.441591784338897</v>
      </c>
      <c r="CO16" s="50">
        <v>7.548160601265824</v>
      </c>
      <c r="CP16" s="46">
        <v>0</v>
      </c>
      <c r="CQ16" s="50">
        <v>172.7363184079602</v>
      </c>
      <c r="CR16" s="50">
        <v>170.09950248756218</v>
      </c>
      <c r="CS16" s="50">
        <v>21.094527363184078</v>
      </c>
      <c r="CT16" s="50">
        <v>8.756218905472636</v>
      </c>
      <c r="CU16" s="50">
        <v>27.164179104477611</v>
      </c>
      <c r="CV16" s="50">
        <v>10.945273631840797</v>
      </c>
      <c r="CW16" s="50">
        <v>13.134328358208954</v>
      </c>
      <c r="CX16" s="50">
        <v>0</v>
      </c>
      <c r="CY16" s="50">
        <v>418.90547263681589</v>
      </c>
      <c r="CZ16" s="50">
        <v>54.427860696517406</v>
      </c>
      <c r="DA16" s="56">
        <v>9.0257266300078562</v>
      </c>
      <c r="DB16" s="56">
        <v>0.6880636292223099</v>
      </c>
      <c r="DC16" s="50">
        <v>0</v>
      </c>
      <c r="DD16" s="50">
        <v>0</v>
      </c>
      <c r="DE16" s="50">
        <v>0</v>
      </c>
      <c r="DF16" s="50">
        <v>46.197793538219081</v>
      </c>
      <c r="DG16" s="50">
        <v>17.533490937746258</v>
      </c>
      <c r="DH16" s="50">
        <v>0</v>
      </c>
      <c r="DI16" s="50">
        <v>6.6981875492513794</v>
      </c>
      <c r="DJ16" s="50">
        <v>0</v>
      </c>
      <c r="DK16" s="50">
        <v>77.226162332545314</v>
      </c>
      <c r="DL16" s="50">
        <v>0</v>
      </c>
      <c r="DM16" s="50">
        <v>0</v>
      </c>
      <c r="DN16" s="50">
        <v>14.03109218734528</v>
      </c>
      <c r="DO16" s="50">
        <v>1.9853945935241104</v>
      </c>
      <c r="DQ16" s="46">
        <v>1</v>
      </c>
      <c r="DR16" s="46">
        <v>5</v>
      </c>
      <c r="DS16" s="46" t="s">
        <v>390</v>
      </c>
      <c r="DT16" s="46">
        <v>1</v>
      </c>
      <c r="DU16" s="46">
        <v>0</v>
      </c>
      <c r="DW16" s="46">
        <v>1</v>
      </c>
      <c r="DY16" s="46">
        <v>1</v>
      </c>
      <c r="DZ16" s="46">
        <v>351</v>
      </c>
      <c r="EA16" s="46">
        <v>35.1</v>
      </c>
      <c r="EB16" s="46">
        <v>35</v>
      </c>
      <c r="EC16" s="46">
        <v>35</v>
      </c>
      <c r="ED16" s="46">
        <v>86</v>
      </c>
      <c r="EF16" s="46">
        <v>1</v>
      </c>
      <c r="EG16" s="46">
        <v>88</v>
      </c>
      <c r="EH16" s="46">
        <v>88</v>
      </c>
      <c r="EJ16" s="49">
        <v>1.44</v>
      </c>
      <c r="EK16" s="50">
        <v>6.32</v>
      </c>
      <c r="EL16" s="49">
        <v>1.0649999999999999</v>
      </c>
      <c r="EM16" s="49">
        <v>1.0649999999999999</v>
      </c>
      <c r="EN16" s="50">
        <v>6.24</v>
      </c>
      <c r="EP16" s="56">
        <v>0</v>
      </c>
      <c r="EQ16" s="56">
        <v>0.20833333333333334</v>
      </c>
      <c r="ER16" s="56">
        <v>0</v>
      </c>
      <c r="ES16" s="56">
        <v>12.202380952380953</v>
      </c>
      <c r="ET16" s="56">
        <v>48.412698412698411</v>
      </c>
      <c r="EU16" s="56">
        <v>5.1587301587301591</v>
      </c>
      <c r="EV16" s="56">
        <v>5.7539682539682531</v>
      </c>
      <c r="EW16" s="56">
        <v>0</v>
      </c>
      <c r="EX16" s="56">
        <v>688.59126984126988</v>
      </c>
      <c r="EY16" s="56">
        <v>0.79365079365079361</v>
      </c>
      <c r="EZ16" s="56"/>
      <c r="FA16" s="46">
        <v>1</v>
      </c>
      <c r="FB16" s="46" t="s">
        <v>501</v>
      </c>
      <c r="FC16" s="46">
        <v>1</v>
      </c>
      <c r="FD16" s="46" t="s">
        <v>505</v>
      </c>
      <c r="FE16" s="47">
        <v>1</v>
      </c>
      <c r="FF16" s="47">
        <v>0</v>
      </c>
      <c r="FG16" s="47">
        <v>100</v>
      </c>
      <c r="FH16" s="47">
        <v>100</v>
      </c>
      <c r="FI16" s="47">
        <v>250</v>
      </c>
      <c r="FJ16" s="46">
        <v>41</v>
      </c>
      <c r="FK16" s="46">
        <v>41</v>
      </c>
      <c r="FL16" s="46">
        <v>41</v>
      </c>
      <c r="FM16" s="47">
        <f>FL16-EC16</f>
        <v>6</v>
      </c>
      <c r="FN16" s="49" t="s">
        <v>419</v>
      </c>
      <c r="FO16" s="49">
        <v>0.47399999999999998</v>
      </c>
      <c r="FP16" s="50">
        <v>7.29</v>
      </c>
      <c r="FQ16" s="49">
        <v>0.41420000000000001</v>
      </c>
      <c r="FR16" s="49">
        <v>0.41399999999999998</v>
      </c>
      <c r="FS16" s="50">
        <v>7.39</v>
      </c>
      <c r="FU16" s="46">
        <v>555</v>
      </c>
      <c r="FV16" s="46"/>
      <c r="FW16" s="47">
        <v>1</v>
      </c>
      <c r="FY16" s="47">
        <v>1</v>
      </c>
      <c r="FZ16" s="47">
        <v>3</v>
      </c>
      <c r="GA16" s="47">
        <v>38</v>
      </c>
      <c r="GC16" s="47">
        <v>1</v>
      </c>
      <c r="GD16" s="47">
        <v>5</v>
      </c>
      <c r="GE16" s="47">
        <v>132</v>
      </c>
      <c r="GF16" s="47">
        <v>50</v>
      </c>
      <c r="GH16" s="47">
        <v>50</v>
      </c>
      <c r="GI16" s="47">
        <f>GE16-GH16</f>
        <v>82</v>
      </c>
      <c r="GJ16" s="47">
        <f>GI16-FH16</f>
        <v>-18</v>
      </c>
      <c r="GK16" s="46" t="s">
        <v>390</v>
      </c>
      <c r="GM16" s="46">
        <v>46</v>
      </c>
      <c r="GN16" s="46">
        <v>46</v>
      </c>
      <c r="GO16" s="46">
        <v>46</v>
      </c>
      <c r="GP16" s="46">
        <f>GO16-FL16</f>
        <v>5</v>
      </c>
      <c r="GS16" s="46">
        <v>49.5</v>
      </c>
      <c r="GT16" s="46">
        <v>50</v>
      </c>
      <c r="GU16" s="46">
        <v>50</v>
      </c>
      <c r="GV16" s="46">
        <f>GU16-GO16</f>
        <v>4</v>
      </c>
      <c r="GW16" s="57">
        <v>1.2695567607879639</v>
      </c>
      <c r="GX16" s="57">
        <v>48.962696075439453</v>
      </c>
      <c r="GY16" s="46">
        <f>GW16*10</f>
        <v>12.695567607879639</v>
      </c>
      <c r="GZ16" s="46"/>
      <c r="HA16" s="46">
        <v>12.695567607879639</v>
      </c>
      <c r="HB16" s="46">
        <f>GX16*10</f>
        <v>489.62696075439453</v>
      </c>
      <c r="HC16" s="46"/>
      <c r="HD16" s="57">
        <v>0.63935863971710205</v>
      </c>
      <c r="HE16" s="57">
        <v>48.355777740478516</v>
      </c>
      <c r="HF16" s="57">
        <v>6.3935863971710205</v>
      </c>
      <c r="HG16" s="57"/>
      <c r="HH16" s="46">
        <f>HD16*10</f>
        <v>6.3935863971710205</v>
      </c>
      <c r="HI16" s="46">
        <f>HH16-BY16</f>
        <v>-1.6478973627090454</v>
      </c>
      <c r="HJ16" s="46">
        <f>HE16*10</f>
        <v>483.55777740478516</v>
      </c>
      <c r="HL16" s="50">
        <v>18.691588785046729</v>
      </c>
      <c r="HM16" s="50">
        <f>HL16-CC16</f>
        <v>-16.610080021115021</v>
      </c>
      <c r="HN16" s="50">
        <v>1376.1682242990655</v>
      </c>
      <c r="HO16" s="50">
        <v>2.3364485981308412</v>
      </c>
      <c r="HP16" s="50">
        <f>HO16-CE16</f>
        <v>-0.87279402061113576</v>
      </c>
      <c r="HQ16" s="50">
        <v>35.046728971962615</v>
      </c>
      <c r="HR16" s="50">
        <v>5299.065420560748</v>
      </c>
      <c r="HS16" s="50">
        <f>HR16-CG16</f>
        <v>-289.83059997840519</v>
      </c>
      <c r="HT16" s="50">
        <v>446.26168224299067</v>
      </c>
      <c r="HU16" s="50">
        <v>11.682242990654206</v>
      </c>
      <c r="HV16" s="50">
        <v>0</v>
      </c>
      <c r="HW16" s="50">
        <v>462.61682242990656</v>
      </c>
      <c r="HX16" s="50">
        <f>HH16*1000/HW16</f>
        <v>13.820479686814124</v>
      </c>
      <c r="HY16" s="50">
        <f>HW16-CK16</f>
        <v>8.5089918779167988</v>
      </c>
      <c r="HZ16" s="50">
        <v>1278.0373831775701</v>
      </c>
      <c r="IA16" s="50">
        <v>42.056074766355138</v>
      </c>
      <c r="IB16" s="56">
        <v>0</v>
      </c>
      <c r="IC16" s="56">
        <v>0.1053438038689906</v>
      </c>
      <c r="ID16" s="56">
        <v>0</v>
      </c>
      <c r="IE16" s="56">
        <v>19.249185979697373</v>
      </c>
      <c r="IF16" s="56">
        <v>37.636468109557555</v>
      </c>
      <c r="IG16" s="56">
        <v>0.6703696609844858</v>
      </c>
      <c r="IH16" s="56">
        <v>5.5544914767285949</v>
      </c>
      <c r="II16" s="56">
        <v>0</v>
      </c>
      <c r="IJ16" s="56">
        <v>170.75272936219113</v>
      </c>
      <c r="IK16" s="56">
        <v>0.1915341888527102</v>
      </c>
      <c r="IL16" s="46">
        <v>0.61897957324981689</v>
      </c>
      <c r="IM16" s="57">
        <v>50.386329650878906</v>
      </c>
      <c r="IN16" s="46">
        <v>6.1897957324981689</v>
      </c>
      <c r="IP16" s="46">
        <f t="shared" si="86"/>
        <v>6.1897957324981689</v>
      </c>
      <c r="IQ16" s="46">
        <f t="shared" si="86"/>
        <v>503.86329650878906</v>
      </c>
      <c r="IS16" s="46">
        <v>633</v>
      </c>
      <c r="IT16" s="49">
        <f>IS16/1000</f>
        <v>0.63300000000000001</v>
      </c>
      <c r="IU16" s="49">
        <v>0.63300000000000001</v>
      </c>
      <c r="IV16" s="46">
        <v>7.29</v>
      </c>
      <c r="IW16" s="50">
        <v>0</v>
      </c>
      <c r="IX16" s="50">
        <v>0.23899621589324835</v>
      </c>
      <c r="IY16" s="50">
        <v>0</v>
      </c>
      <c r="IZ16" s="50">
        <v>17.426807408882691</v>
      </c>
      <c r="JA16" s="50">
        <v>31.86616211909978</v>
      </c>
      <c r="JB16" s="50">
        <v>2.8878709420434174</v>
      </c>
      <c r="JC16" s="50">
        <v>2.8878709420434174</v>
      </c>
      <c r="JD16" s="50">
        <v>0</v>
      </c>
      <c r="JE16" s="50">
        <v>304.52101175064729</v>
      </c>
      <c r="JF16" s="50">
        <v>2.1907986456881101</v>
      </c>
      <c r="JG16" s="47">
        <v>1</v>
      </c>
      <c r="JI16" s="47">
        <v>1</v>
      </c>
      <c r="JJ16" s="46" t="s">
        <v>724</v>
      </c>
      <c r="JK16" s="46">
        <v>3</v>
      </c>
      <c r="JL16" s="46" t="s">
        <v>1138</v>
      </c>
      <c r="JM16" s="46">
        <v>1</v>
      </c>
      <c r="JN16" s="46">
        <v>57</v>
      </c>
      <c r="JO16" s="46">
        <v>57</v>
      </c>
      <c r="JQ16" s="46">
        <v>10</v>
      </c>
      <c r="JR16" s="46" t="s">
        <v>1041</v>
      </c>
      <c r="JT16" s="57">
        <v>0.46828371286392212</v>
      </c>
      <c r="JU16" s="57">
        <v>49.466915130615234</v>
      </c>
      <c r="JV16" s="57">
        <v>4.6828371286392212</v>
      </c>
      <c r="JW16" s="46">
        <f t="shared" si="87"/>
        <v>4.6828371286392212</v>
      </c>
      <c r="JX16" s="46">
        <f t="shared" si="87"/>
        <v>494.66915130615234</v>
      </c>
      <c r="JY16" s="46" t="s">
        <v>716</v>
      </c>
      <c r="JZ16" s="52">
        <v>421.9</v>
      </c>
      <c r="KA16" s="49">
        <f>JZ16/1000</f>
        <v>0.4219</v>
      </c>
      <c r="KB16" s="49">
        <v>0.42199999999999999</v>
      </c>
      <c r="KC16" s="52">
        <v>494</v>
      </c>
      <c r="KD16" s="49">
        <f>KC16/1000</f>
        <v>0.49399999999999999</v>
      </c>
      <c r="KE16" s="49">
        <v>0.49399999999999999</v>
      </c>
      <c r="KF16" s="52">
        <v>629.20000000000005</v>
      </c>
      <c r="KG16" s="49">
        <f>KF16/1000</f>
        <v>0.62920000000000009</v>
      </c>
      <c r="KH16" s="49">
        <v>0.629</v>
      </c>
      <c r="KI16" s="50">
        <v>7.3</v>
      </c>
      <c r="KJ16" s="50">
        <v>7.09</v>
      </c>
      <c r="KK16" s="50">
        <v>4.99</v>
      </c>
      <c r="KL16" s="49"/>
      <c r="KN16" s="46">
        <v>1</v>
      </c>
      <c r="KO16" s="46">
        <v>1</v>
      </c>
      <c r="KP16" s="47">
        <v>1</v>
      </c>
      <c r="KQ16" s="46">
        <v>1</v>
      </c>
      <c r="KR16" s="46" t="s">
        <v>1220</v>
      </c>
      <c r="KT16" s="50">
        <v>36.904761904761905</v>
      </c>
      <c r="KU16" s="50">
        <v>2092.8571428571427</v>
      </c>
      <c r="KV16" s="50">
        <v>3.5714285714285716</v>
      </c>
      <c r="KW16" s="50">
        <v>79.761904761904759</v>
      </c>
      <c r="KX16" s="50">
        <v>6522.6190476190477</v>
      </c>
      <c r="KY16" s="50">
        <v>616.66666666666674</v>
      </c>
      <c r="KZ16" s="50">
        <v>19.047619047619047</v>
      </c>
      <c r="LA16" s="50">
        <v>13.095238095238095</v>
      </c>
      <c r="LB16" s="50">
        <v>489.28571428571439</v>
      </c>
      <c r="LC16" s="50">
        <f>GY16*1000/LB16</f>
        <v>25.947145475958379</v>
      </c>
      <c r="LD16" s="50">
        <v>2575</v>
      </c>
      <c r="LE16" s="50">
        <v>38.095238095238095</v>
      </c>
      <c r="LF16" s="50">
        <v>50.185873605947954</v>
      </c>
      <c r="LG16" s="50">
        <v>2053.903345724907</v>
      </c>
      <c r="LH16" s="50">
        <v>1.8587360594795539</v>
      </c>
      <c r="LI16" s="50">
        <v>98.513011152416354</v>
      </c>
      <c r="LJ16" s="50">
        <v>7693.3085501858732</v>
      </c>
      <c r="LK16" s="50">
        <v>578.06691449814127</v>
      </c>
      <c r="LL16" s="50">
        <v>16.728624535315983</v>
      </c>
      <c r="LM16" s="50">
        <v>18.587360594795538</v>
      </c>
      <c r="LN16" s="50">
        <v>1135.6877323420074</v>
      </c>
      <c r="LO16" s="50">
        <f>(IP16*1000)/LN16</f>
        <v>5.4502620361440508</v>
      </c>
      <c r="LP16" s="50">
        <v>1801.1152416356877</v>
      </c>
      <c r="LQ16" s="50">
        <v>70.631970260223042</v>
      </c>
      <c r="LR16" s="50">
        <v>41.304347826086953</v>
      </c>
      <c r="LS16" s="50">
        <v>1367.391304347826</v>
      </c>
      <c r="LT16" s="50">
        <v>4.3478260869565215</v>
      </c>
      <c r="LU16" s="50">
        <v>56.521739130434781</v>
      </c>
      <c r="LV16" s="50">
        <v>6615.217391304348</v>
      </c>
      <c r="LW16" s="50">
        <v>530.43478260869563</v>
      </c>
      <c r="LX16" s="50">
        <v>0</v>
      </c>
      <c r="LY16" s="50">
        <v>91.304347826086968</v>
      </c>
      <c r="LZ16" s="50">
        <v>776.08695652173913</v>
      </c>
      <c r="MA16" s="50">
        <f>(JW16*1000)/LZ16</f>
        <v>6.0339077848012375</v>
      </c>
      <c r="MB16" s="50">
        <v>1178.2608695652173</v>
      </c>
      <c r="MC16" s="50">
        <v>21.739130434782609</v>
      </c>
      <c r="MD16" s="50">
        <v>0</v>
      </c>
      <c r="ME16" s="50">
        <v>0.2972062611452348</v>
      </c>
      <c r="MF16" s="50">
        <v>0</v>
      </c>
      <c r="MG16" s="50">
        <v>15.652863086982366</v>
      </c>
      <c r="MH16" s="50">
        <v>32.494551218545674</v>
      </c>
      <c r="MI16" s="50">
        <v>1.7832375668714089</v>
      </c>
      <c r="MJ16" s="50">
        <v>4.3590251634634436</v>
      </c>
      <c r="MK16" s="50">
        <v>0</v>
      </c>
      <c r="ML16" s="50">
        <v>167.32712502476718</v>
      </c>
      <c r="MM16" s="50">
        <v>0.99068753715078273</v>
      </c>
      <c r="MN16" s="50">
        <v>0</v>
      </c>
      <c r="MO16" s="50">
        <v>0.2996404314822213</v>
      </c>
      <c r="MP16" s="50">
        <v>0</v>
      </c>
      <c r="MQ16" s="50">
        <v>21.274470635237712</v>
      </c>
      <c r="MR16" s="50">
        <v>40.850978825409506</v>
      </c>
      <c r="MS16" s="50">
        <v>2.0974830203755492</v>
      </c>
      <c r="MT16" s="50">
        <v>6.2924490611266481</v>
      </c>
      <c r="MU16" s="50">
        <v>0</v>
      </c>
      <c r="MV16" s="50">
        <v>233.12025569316819</v>
      </c>
      <c r="MW16" s="50">
        <v>0.69916100679184989</v>
      </c>
      <c r="MX16" s="50">
        <v>0</v>
      </c>
      <c r="MY16" s="50">
        <v>10.242269056529446</v>
      </c>
      <c r="MZ16" s="50">
        <v>0</v>
      </c>
      <c r="NA16" s="50">
        <v>7.9771518613354342</v>
      </c>
      <c r="NB16" s="50">
        <v>18.810321055741579</v>
      </c>
      <c r="NC16" s="50">
        <v>8.863502068150483</v>
      </c>
      <c r="ND16" s="50">
        <v>4.4317510340752415</v>
      </c>
      <c r="NE16" s="50">
        <v>0</v>
      </c>
      <c r="NF16" s="50">
        <v>453.22040575142802</v>
      </c>
      <c r="NG16" s="50">
        <v>20.189088044120542</v>
      </c>
      <c r="NI16" s="56">
        <v>5.9031487025948088</v>
      </c>
      <c r="NJ16" s="56">
        <v>83.366714570858235</v>
      </c>
      <c r="NL16" s="56">
        <v>3.8479777799434767</v>
      </c>
      <c r="NM16" s="56">
        <v>4.6280026313224827</v>
      </c>
      <c r="NN16" s="56"/>
      <c r="NO16" s="56">
        <v>5.8744133213501097</v>
      </c>
      <c r="NP16" s="56">
        <v>3.9624585580187737</v>
      </c>
      <c r="NQ16" s="56">
        <v>4.5210601833399764</v>
      </c>
      <c r="NR16" s="56">
        <v>1.9431944998007171</v>
      </c>
      <c r="NS16" s="56">
        <v>3.5766603904469334</v>
      </c>
      <c r="NT16" s="56">
        <v>1.3543950054504015</v>
      </c>
      <c r="NU16" s="56">
        <v>3.4524530539632341</v>
      </c>
      <c r="NV16" s="56">
        <v>0</v>
      </c>
      <c r="NW16" s="51"/>
      <c r="NX16" s="58">
        <v>1816.3333333333333</v>
      </c>
      <c r="NY16" s="51">
        <v>1816</v>
      </c>
      <c r="NZ16" s="51">
        <v>731.33333333333337</v>
      </c>
      <c r="OA16" s="54">
        <f t="shared" si="36"/>
        <v>731</v>
      </c>
      <c r="OB16" s="58">
        <v>1670</v>
      </c>
      <c r="OC16" s="58">
        <f t="shared" si="88"/>
        <v>1670</v>
      </c>
      <c r="OD16" s="58">
        <v>1049.3333333333333</v>
      </c>
      <c r="OE16" s="58">
        <f t="shared" ref="OE16" si="100">ROUND(OD16,0)</f>
        <v>1049</v>
      </c>
      <c r="OF16" s="58">
        <v>925</v>
      </c>
      <c r="OG16" s="58">
        <f t="shared" ref="OG16" si="101">ROUND(OF16,0)</f>
        <v>925</v>
      </c>
      <c r="OH16" s="58">
        <v>19575.666666666668</v>
      </c>
      <c r="OI16" s="58">
        <v>19576</v>
      </c>
      <c r="OJ16" s="58">
        <v>25376.333333333332</v>
      </c>
      <c r="OK16" s="54">
        <f t="shared" si="91"/>
        <v>25376</v>
      </c>
      <c r="OL16" s="58">
        <v>27697.333333333332</v>
      </c>
      <c r="OM16" s="58">
        <f t="shared" ref="OM16" si="102">ROUND(OL16,0)</f>
        <v>27697</v>
      </c>
      <c r="ON16" s="58">
        <v>24488.333333333332</v>
      </c>
      <c r="OO16" s="58">
        <f t="shared" ref="OO16" si="103">ROUND(ON16,0)</f>
        <v>24488</v>
      </c>
      <c r="OP16" s="58">
        <v>16895</v>
      </c>
      <c r="OQ16" s="58">
        <f t="shared" ref="OQ16" si="104">ROUND(OP16,0)</f>
        <v>16895</v>
      </c>
      <c r="OR16" s="51">
        <v>1</v>
      </c>
      <c r="OS16" s="51"/>
    </row>
    <row r="17" spans="1:409" ht="21" customHeight="1" x14ac:dyDescent="0.35">
      <c r="A17" s="46" t="s">
        <v>17</v>
      </c>
      <c r="B17" s="46" t="s">
        <v>17</v>
      </c>
      <c r="C17" s="46" t="b">
        <f t="shared" si="0"/>
        <v>1</v>
      </c>
      <c r="D17" s="46">
        <v>2</v>
      </c>
      <c r="E17" s="51">
        <v>2</v>
      </c>
      <c r="F17" s="46" t="b">
        <f t="shared" si="1"/>
        <v>1</v>
      </c>
      <c r="G17" s="46">
        <v>2</v>
      </c>
      <c r="H17" s="51">
        <v>2</v>
      </c>
      <c r="I17" s="46" t="b">
        <f t="shared" si="2"/>
        <v>1</v>
      </c>
      <c r="J17" s="46">
        <v>5</v>
      </c>
      <c r="K17" s="46">
        <v>4744430</v>
      </c>
      <c r="L17" s="46">
        <v>468591.5</v>
      </c>
      <c r="M17" s="46">
        <v>1051.579</v>
      </c>
      <c r="N17" s="46">
        <v>5.5858145521990803</v>
      </c>
      <c r="O17" s="46">
        <v>154.06407144204701</v>
      </c>
      <c r="P17" s="46">
        <v>2</v>
      </c>
      <c r="Q17" s="46">
        <v>1</v>
      </c>
      <c r="R17" s="46">
        <v>1051.73150437807</v>
      </c>
      <c r="S17" s="46">
        <v>6.2693936616186399</v>
      </c>
      <c r="T17" s="46">
        <v>250.82003897462801</v>
      </c>
      <c r="U17" s="46">
        <v>32</v>
      </c>
      <c r="V17" s="46">
        <v>0</v>
      </c>
      <c r="W17" s="46" t="s">
        <v>244</v>
      </c>
      <c r="X17" s="46">
        <v>42.851805880000001</v>
      </c>
      <c r="Y17" s="46">
        <v>-123.3844181</v>
      </c>
      <c r="Z17" s="46">
        <v>1051.579</v>
      </c>
      <c r="AA17" s="46" t="s">
        <v>129</v>
      </c>
      <c r="AB17" s="46">
        <v>1</v>
      </c>
      <c r="AC17" s="55">
        <v>1</v>
      </c>
      <c r="AD17" s="46">
        <v>10</v>
      </c>
      <c r="AE17" s="46">
        <v>1</v>
      </c>
      <c r="AF17" s="46">
        <v>25</v>
      </c>
      <c r="AH17" s="55">
        <v>1</v>
      </c>
      <c r="AI17" s="46">
        <v>5</v>
      </c>
      <c r="AJ17" s="46">
        <v>1</v>
      </c>
      <c r="AK17" s="47">
        <v>80</v>
      </c>
      <c r="AM17" s="46">
        <v>1</v>
      </c>
      <c r="AN17" s="46">
        <v>5</v>
      </c>
      <c r="AO17" s="46">
        <v>83</v>
      </c>
      <c r="AP17" s="46" t="s">
        <v>281</v>
      </c>
      <c r="AQ17" s="46">
        <v>1</v>
      </c>
      <c r="AR17" s="46">
        <v>5</v>
      </c>
      <c r="AS17" s="55" t="s">
        <v>377</v>
      </c>
      <c r="AT17" s="46">
        <v>1</v>
      </c>
      <c r="AU17" s="46">
        <v>3</v>
      </c>
      <c r="AV17" s="46">
        <v>138</v>
      </c>
      <c r="AW17" s="46" t="s">
        <v>408</v>
      </c>
      <c r="AX17" s="46">
        <v>0</v>
      </c>
      <c r="AY17" s="46">
        <v>100</v>
      </c>
      <c r="AZ17" s="46">
        <v>100</v>
      </c>
      <c r="BB17" s="46">
        <v>130</v>
      </c>
      <c r="BE17" s="50">
        <v>2.99</v>
      </c>
      <c r="BF17" s="46">
        <v>1167</v>
      </c>
      <c r="BG17" s="46">
        <f t="shared" si="4"/>
        <v>1.167</v>
      </c>
      <c r="BH17" s="49">
        <v>1.167</v>
      </c>
      <c r="BI17" s="50">
        <v>7.65</v>
      </c>
      <c r="BJ17" s="52">
        <v>740.9</v>
      </c>
      <c r="BK17" s="46">
        <f t="shared" si="5"/>
        <v>0.7409</v>
      </c>
      <c r="BL17" s="46">
        <v>0.74099999999999999</v>
      </c>
      <c r="BM17" s="46">
        <v>7.48</v>
      </c>
      <c r="BN17" s="46">
        <v>3264</v>
      </c>
      <c r="BO17" s="46">
        <f t="shared" si="6"/>
        <v>3.2639999999999998</v>
      </c>
      <c r="BP17" s="46">
        <f t="shared" si="7"/>
        <v>3.2639999999999998</v>
      </c>
      <c r="BQ17" s="46">
        <v>7.51</v>
      </c>
      <c r="BR17" s="50">
        <f t="shared" si="8"/>
        <v>-0.14000000000000057</v>
      </c>
      <c r="BS17" s="52">
        <v>919.1</v>
      </c>
      <c r="BT17" s="53" t="s">
        <v>261</v>
      </c>
      <c r="BU17" s="46">
        <v>0.91900000000000004</v>
      </c>
      <c r="BV17" s="49">
        <f t="shared" si="9"/>
        <v>0.17800000000000005</v>
      </c>
      <c r="BW17" s="46">
        <v>1.624732494354248</v>
      </c>
      <c r="BX17" s="46">
        <v>48.638847351074219</v>
      </c>
      <c r="BY17" s="46">
        <f t="shared" si="83"/>
        <v>16.24732494354248</v>
      </c>
      <c r="BZ17" s="46">
        <v>16.24732494354248</v>
      </c>
      <c r="CB17" s="46">
        <f t="shared" si="84"/>
        <v>486.38847351074219</v>
      </c>
      <c r="CC17" s="46">
        <v>182.08092485549133</v>
      </c>
      <c r="CD17" s="46">
        <v>4917.6300578034688</v>
      </c>
      <c r="CE17" s="46">
        <v>14.450867052023122</v>
      </c>
      <c r="CF17" s="46">
        <v>436.41618497109829</v>
      </c>
      <c r="CG17" s="46">
        <v>2510.1156069364165</v>
      </c>
      <c r="CH17" s="46">
        <v>491.32947976878614</v>
      </c>
      <c r="CI17" s="46">
        <v>104.04624277456648</v>
      </c>
      <c r="CJ17" s="46">
        <v>78.034682080924867</v>
      </c>
      <c r="CK17" s="46">
        <v>781.79190751445094</v>
      </c>
      <c r="CL17" s="46">
        <f t="shared" si="85"/>
        <v>20.782160556250268</v>
      </c>
      <c r="CM17" s="46">
        <v>2923.4104046242778</v>
      </c>
      <c r="CN17" s="46">
        <v>63.583815028901739</v>
      </c>
      <c r="CO17" s="50">
        <v>8.1431125439624861</v>
      </c>
      <c r="CP17" s="46">
        <v>0</v>
      </c>
      <c r="CQ17" s="50">
        <v>190.90909090909091</v>
      </c>
      <c r="CR17" s="50">
        <v>146.38361638361638</v>
      </c>
      <c r="CS17" s="50">
        <v>7.9920079920079923</v>
      </c>
      <c r="CT17" s="50">
        <v>0.99900099900099903</v>
      </c>
      <c r="CU17" s="50">
        <v>40.659340659340657</v>
      </c>
      <c r="CV17" s="50">
        <v>12.587412587412588</v>
      </c>
      <c r="CW17" s="50">
        <v>3.1968031968031969</v>
      </c>
      <c r="CX17" s="50">
        <v>0</v>
      </c>
      <c r="CY17" s="50">
        <v>1420.7792207792209</v>
      </c>
      <c r="CZ17" s="50">
        <v>154.14585414585414</v>
      </c>
      <c r="DA17" s="56">
        <v>7.0640261914139435</v>
      </c>
      <c r="DB17" s="56">
        <v>0.65537219377707812</v>
      </c>
      <c r="DC17" s="50">
        <v>0</v>
      </c>
      <c r="DD17" s="50">
        <v>0</v>
      </c>
      <c r="DE17" s="50">
        <v>0</v>
      </c>
      <c r="DF17" s="50">
        <v>29.295719076740976</v>
      </c>
      <c r="DG17" s="50">
        <v>15.09173406983626</v>
      </c>
      <c r="DH17" s="50">
        <v>0</v>
      </c>
      <c r="DI17" s="50">
        <v>4.5373840994278947</v>
      </c>
      <c r="DJ17" s="50">
        <v>0</v>
      </c>
      <c r="DK17" s="50">
        <v>87.689879660682578</v>
      </c>
      <c r="DL17" s="50">
        <v>0.29591635431051488</v>
      </c>
      <c r="DM17" s="56">
        <v>0</v>
      </c>
      <c r="DN17" s="56">
        <v>14.017768017568377</v>
      </c>
      <c r="DO17" s="56">
        <v>1.9081752844879218</v>
      </c>
      <c r="DP17" s="46" t="s">
        <v>1846</v>
      </c>
      <c r="DQ17" s="46">
        <v>0</v>
      </c>
      <c r="DT17" s="46">
        <v>0</v>
      </c>
      <c r="DU17" s="46">
        <v>0</v>
      </c>
      <c r="DV17" s="46" t="s">
        <v>521</v>
      </c>
      <c r="DW17" s="46">
        <v>0</v>
      </c>
      <c r="DY17" s="46">
        <v>0</v>
      </c>
      <c r="EF17" s="46">
        <v>0</v>
      </c>
      <c r="EJ17" s="49"/>
      <c r="EK17" s="50"/>
      <c r="EN17" s="50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46">
        <v>0</v>
      </c>
      <c r="FC17" s="46">
        <v>0</v>
      </c>
      <c r="FE17" s="47">
        <v>0</v>
      </c>
      <c r="FJ17" s="46"/>
      <c r="FK17" s="46"/>
      <c r="FL17" s="46"/>
      <c r="FM17" s="47"/>
      <c r="FO17" s="52"/>
      <c r="FP17" s="50"/>
      <c r="FS17" s="50"/>
      <c r="FU17" s="46"/>
      <c r="FV17" s="46" t="s">
        <v>669</v>
      </c>
      <c r="FW17" s="47">
        <v>0</v>
      </c>
      <c r="FY17" s="47">
        <v>0</v>
      </c>
      <c r="GC17" s="47">
        <v>0</v>
      </c>
      <c r="GL17" s="46" t="s">
        <v>612</v>
      </c>
      <c r="GW17" s="57"/>
      <c r="GX17" s="57"/>
      <c r="GY17" s="46"/>
      <c r="GZ17" s="46"/>
      <c r="HA17" s="46"/>
      <c r="HB17" s="46"/>
      <c r="HC17" s="46"/>
      <c r="HD17" s="57"/>
      <c r="HE17" s="57"/>
      <c r="HF17" s="57"/>
      <c r="HG17" s="57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M17" s="57"/>
      <c r="IR17" s="46" t="s">
        <v>665</v>
      </c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47">
        <v>0</v>
      </c>
      <c r="JI17" s="47">
        <v>0</v>
      </c>
      <c r="JM17" s="46">
        <v>0</v>
      </c>
      <c r="JT17" s="57"/>
      <c r="JU17" s="57"/>
      <c r="JV17" s="57"/>
      <c r="JZ17" s="52"/>
      <c r="KC17" s="52"/>
      <c r="KF17" s="52"/>
      <c r="KG17" s="49"/>
      <c r="KH17" s="49"/>
      <c r="KI17" s="50"/>
      <c r="KJ17" s="50"/>
      <c r="KK17" s="50"/>
      <c r="KL17" s="49"/>
      <c r="KN17" s="46">
        <v>0</v>
      </c>
      <c r="KT17" s="50"/>
      <c r="KU17" s="50"/>
      <c r="KV17" s="50"/>
      <c r="KW17" s="50"/>
      <c r="KX17" s="50"/>
      <c r="KY17" s="50"/>
      <c r="KZ17" s="50"/>
      <c r="LA17" s="50"/>
      <c r="LB17" s="50"/>
      <c r="LC17" s="50"/>
      <c r="LD17" s="50"/>
      <c r="LE17" s="50"/>
      <c r="LF17" s="50"/>
      <c r="LG17" s="50"/>
      <c r="LH17" s="50"/>
      <c r="LI17" s="50"/>
      <c r="LJ17" s="50"/>
      <c r="LK17" s="50"/>
      <c r="LL17" s="50"/>
      <c r="LM17" s="50"/>
      <c r="LN17" s="50"/>
      <c r="LO17" s="50"/>
      <c r="LP17" s="50"/>
      <c r="LQ17" s="50"/>
      <c r="LR17" s="50"/>
      <c r="LS17" s="50"/>
      <c r="LT17" s="50"/>
      <c r="LU17" s="50"/>
      <c r="LV17" s="50"/>
      <c r="LW17" s="50"/>
      <c r="LX17" s="50"/>
      <c r="LY17" s="50"/>
      <c r="LZ17" s="50"/>
      <c r="MA17" s="50"/>
      <c r="MB17" s="50"/>
      <c r="MC17" s="50"/>
      <c r="MD17" s="50"/>
      <c r="ME17" s="50"/>
      <c r="MF17" s="50"/>
      <c r="MG17" s="50"/>
      <c r="MH17" s="50"/>
      <c r="MI17" s="50"/>
      <c r="MJ17" s="50"/>
      <c r="MK17" s="50"/>
      <c r="ML17" s="50"/>
      <c r="MM17" s="50"/>
      <c r="MN17" s="50"/>
      <c r="MO17" s="50"/>
      <c r="MP17" s="50"/>
      <c r="MQ17" s="50"/>
      <c r="MR17" s="50"/>
      <c r="MS17" s="50"/>
      <c r="MT17" s="50"/>
      <c r="MU17" s="50"/>
      <c r="MV17" s="50"/>
      <c r="MW17" s="50"/>
      <c r="MX17" s="50"/>
      <c r="MY17" s="50"/>
      <c r="MZ17" s="50"/>
      <c r="NA17" s="50"/>
      <c r="NB17" s="50"/>
      <c r="NC17" s="50"/>
      <c r="ND17" s="50"/>
      <c r="NE17" s="50"/>
      <c r="NF17" s="50"/>
      <c r="NG17" s="50"/>
      <c r="NI17" s="56"/>
      <c r="NJ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1"/>
      <c r="NX17" s="58"/>
      <c r="NY17" s="51"/>
      <c r="NZ17" s="51"/>
      <c r="OA17" s="54"/>
      <c r="OB17" s="58"/>
      <c r="OC17" s="58"/>
      <c r="OD17" s="58"/>
      <c r="OE17" s="58"/>
      <c r="OF17" s="58"/>
      <c r="OG17" s="58"/>
      <c r="OH17" s="58"/>
      <c r="OI17" s="58"/>
      <c r="OJ17" s="58"/>
      <c r="OK17" s="54"/>
      <c r="OL17" s="58"/>
      <c r="OM17" s="58"/>
      <c r="ON17" s="58"/>
      <c r="OO17" s="58"/>
      <c r="OP17" s="58"/>
      <c r="OQ17" s="58"/>
      <c r="OR17" s="51">
        <v>0</v>
      </c>
      <c r="OS17" s="51"/>
    </row>
    <row r="18" spans="1:409" ht="21" customHeight="1" x14ac:dyDescent="0.35">
      <c r="A18" s="46" t="s">
        <v>18</v>
      </c>
      <c r="B18" s="46" t="s">
        <v>18</v>
      </c>
      <c r="C18" s="46" t="b">
        <f t="shared" si="0"/>
        <v>1</v>
      </c>
      <c r="D18" s="46">
        <v>2</v>
      </c>
      <c r="E18" s="51">
        <v>2</v>
      </c>
      <c r="F18" s="46" t="b">
        <f t="shared" si="1"/>
        <v>1</v>
      </c>
      <c r="G18" s="46">
        <v>3</v>
      </c>
      <c r="H18" s="51">
        <v>3</v>
      </c>
      <c r="I18" s="46" t="b">
        <f t="shared" si="2"/>
        <v>1</v>
      </c>
      <c r="J18" s="46">
        <v>6</v>
      </c>
      <c r="K18" s="46">
        <v>4744427</v>
      </c>
      <c r="L18" s="46">
        <v>468592.4</v>
      </c>
      <c r="M18" s="46">
        <v>1051.425</v>
      </c>
      <c r="N18" s="46">
        <v>7.0368994533705802</v>
      </c>
      <c r="O18" s="46">
        <v>156.71408219059799</v>
      </c>
      <c r="P18" s="46">
        <v>4</v>
      </c>
      <c r="Q18" s="46">
        <v>3</v>
      </c>
      <c r="R18" s="46">
        <v>1051.73150437807</v>
      </c>
      <c r="S18" s="46">
        <v>6.2693936616186399</v>
      </c>
      <c r="T18" s="46">
        <v>250.82003897462801</v>
      </c>
      <c r="U18" s="46">
        <v>32</v>
      </c>
      <c r="V18" s="46">
        <v>0</v>
      </c>
      <c r="W18" s="46" t="s">
        <v>150</v>
      </c>
      <c r="X18" s="46">
        <v>42.851782280000002</v>
      </c>
      <c r="Y18" s="46">
        <v>-123.3844065</v>
      </c>
      <c r="Z18" s="46">
        <v>1051.425</v>
      </c>
      <c r="AA18" s="46" t="s">
        <v>1487</v>
      </c>
      <c r="AB18" s="46">
        <v>1</v>
      </c>
      <c r="AC18" s="55">
        <v>1</v>
      </c>
      <c r="AD18" s="46">
        <v>10</v>
      </c>
      <c r="AE18" s="46">
        <v>1</v>
      </c>
      <c r="AF18" s="46">
        <v>13</v>
      </c>
      <c r="AH18" s="55">
        <v>1</v>
      </c>
      <c r="AI18" s="46">
        <v>3</v>
      </c>
      <c r="AJ18" s="46">
        <v>1</v>
      </c>
      <c r="AK18" s="47">
        <v>97</v>
      </c>
      <c r="AM18" s="46">
        <v>1</v>
      </c>
      <c r="AN18" s="46">
        <v>10</v>
      </c>
      <c r="AO18" s="46">
        <v>91</v>
      </c>
      <c r="AQ18" s="46">
        <v>1</v>
      </c>
      <c r="AR18" s="46">
        <v>3</v>
      </c>
      <c r="AS18" s="55" t="s">
        <v>375</v>
      </c>
      <c r="AT18" s="46">
        <v>1</v>
      </c>
      <c r="AU18" s="46">
        <v>3</v>
      </c>
      <c r="AV18" s="46">
        <v>190</v>
      </c>
      <c r="AW18" s="46" t="s">
        <v>409</v>
      </c>
      <c r="AX18" s="46">
        <v>1</v>
      </c>
      <c r="AY18" s="46">
        <v>0</v>
      </c>
      <c r="AZ18" s="46">
        <v>0</v>
      </c>
      <c r="BA18" s="46">
        <v>275</v>
      </c>
      <c r="BB18" s="46">
        <v>275</v>
      </c>
      <c r="BC18" s="46">
        <v>100</v>
      </c>
      <c r="BD18" s="46">
        <f t="shared" ref="BD18:BD24" si="105">AO18+BB18</f>
        <v>366</v>
      </c>
      <c r="BE18" s="50">
        <v>3.04</v>
      </c>
      <c r="BF18" s="46">
        <v>628.70000000000005</v>
      </c>
      <c r="BG18" s="46">
        <f t="shared" si="4"/>
        <v>0.62870000000000004</v>
      </c>
      <c r="BH18" s="49">
        <v>0.629</v>
      </c>
      <c r="BI18" s="50">
        <v>7.76</v>
      </c>
      <c r="BJ18" s="52">
        <v>748.3</v>
      </c>
      <c r="BK18" s="46">
        <f t="shared" si="5"/>
        <v>0.74829999999999997</v>
      </c>
      <c r="BL18" s="46">
        <v>0.748</v>
      </c>
      <c r="BM18" s="46">
        <v>7.9</v>
      </c>
      <c r="BN18" s="46">
        <v>598.9</v>
      </c>
      <c r="BO18" s="46">
        <f t="shared" si="6"/>
        <v>0.59889999999999999</v>
      </c>
      <c r="BP18" s="46">
        <f t="shared" si="7"/>
        <v>0.59899999999999998</v>
      </c>
      <c r="BQ18" s="46">
        <v>6.85</v>
      </c>
      <c r="BR18" s="50">
        <f t="shared" si="8"/>
        <v>-0.91000000000000014</v>
      </c>
      <c r="BS18" s="52">
        <v>147.30000000000001</v>
      </c>
      <c r="BT18" s="53" t="s">
        <v>261</v>
      </c>
      <c r="BU18" s="46">
        <v>0.14699999999999999</v>
      </c>
      <c r="BV18" s="49">
        <f t="shared" si="9"/>
        <v>-0.60099999999999998</v>
      </c>
      <c r="BW18" s="46">
        <v>2.2119541168212891</v>
      </c>
      <c r="BX18" s="46">
        <v>49.161319732666016</v>
      </c>
      <c r="BY18" s="46">
        <f t="shared" si="83"/>
        <v>22.119541168212891</v>
      </c>
      <c r="CA18" s="46">
        <v>22.119541168212891</v>
      </c>
      <c r="CB18" s="46">
        <f t="shared" si="84"/>
        <v>491.61319732666016</v>
      </c>
      <c r="CC18" s="46">
        <v>126.30662020905922</v>
      </c>
      <c r="CD18" s="46">
        <v>4011.3240418118471</v>
      </c>
      <c r="CE18" s="46">
        <v>6.5331010452961671</v>
      </c>
      <c r="CF18" s="46">
        <v>165.50522648083623</v>
      </c>
      <c r="CG18" s="46">
        <v>9081.0104529616729</v>
      </c>
      <c r="CH18" s="46">
        <v>825.34843205574919</v>
      </c>
      <c r="CI18" s="46">
        <v>89.285714285714292</v>
      </c>
      <c r="CJ18" s="46">
        <v>56.620209059233453</v>
      </c>
      <c r="CK18" s="46">
        <v>1898.9547038327528</v>
      </c>
      <c r="CL18" s="46">
        <f t="shared" si="85"/>
        <v>11.648272138123117</v>
      </c>
      <c r="CM18" s="46">
        <v>3035.7142857142858</v>
      </c>
      <c r="CN18" s="46">
        <v>74.041811846689896</v>
      </c>
      <c r="CO18" s="50">
        <v>6.9644008203926155</v>
      </c>
      <c r="CP18" s="46">
        <v>0</v>
      </c>
      <c r="CQ18" s="50">
        <v>126.62143284773498</v>
      </c>
      <c r="CR18" s="50">
        <v>89.223707842745966</v>
      </c>
      <c r="CS18" s="50">
        <v>6.0866094591897824</v>
      </c>
      <c r="CT18" s="50">
        <v>1.4967072440630613</v>
      </c>
      <c r="CU18" s="50">
        <v>36.81899820395131</v>
      </c>
      <c r="CV18" s="50">
        <v>6.9846338056276194</v>
      </c>
      <c r="CW18" s="50">
        <v>3.0931949710636597</v>
      </c>
      <c r="CX18" s="50">
        <v>2.4945120734384352</v>
      </c>
      <c r="CY18" s="50">
        <v>322.98942326880859</v>
      </c>
      <c r="CZ18" s="50">
        <v>53.981241269207743</v>
      </c>
      <c r="DA18" s="56">
        <v>7.9344417934188298</v>
      </c>
      <c r="DB18" s="56">
        <v>0.417238294065016</v>
      </c>
      <c r="DC18" s="50">
        <v>0</v>
      </c>
      <c r="DD18" s="50">
        <v>0</v>
      </c>
      <c r="DE18" s="50">
        <v>0</v>
      </c>
      <c r="DF18" s="50">
        <v>34.50327186198691</v>
      </c>
      <c r="DG18" s="50">
        <v>18.937140590918105</v>
      </c>
      <c r="DH18" s="50">
        <v>0</v>
      </c>
      <c r="DI18" s="50">
        <v>5.9488399762046402</v>
      </c>
      <c r="DJ18" s="50">
        <v>0</v>
      </c>
      <c r="DK18" s="50">
        <v>71.683521713265904</v>
      </c>
      <c r="DL18" s="50">
        <v>0</v>
      </c>
      <c r="DM18" s="50">
        <v>0</v>
      </c>
      <c r="DN18" s="50">
        <v>12.55357320841224</v>
      </c>
      <c r="DO18" s="50">
        <v>1.9458736170636894</v>
      </c>
      <c r="DQ18" s="46">
        <v>1</v>
      </c>
      <c r="DR18" s="46">
        <v>3</v>
      </c>
      <c r="DT18" s="46">
        <v>1</v>
      </c>
      <c r="DU18" s="46">
        <v>1</v>
      </c>
      <c r="DW18" s="46">
        <v>1</v>
      </c>
      <c r="DY18" s="46">
        <v>1</v>
      </c>
      <c r="DZ18" s="46">
        <v>1033</v>
      </c>
      <c r="EA18" s="46">
        <v>103.3</v>
      </c>
      <c r="EB18" s="46">
        <v>103</v>
      </c>
      <c r="EC18" s="46">
        <v>103</v>
      </c>
      <c r="ED18" s="46">
        <v>460</v>
      </c>
      <c r="EF18" s="46">
        <v>1</v>
      </c>
      <c r="EG18" s="46">
        <v>507</v>
      </c>
      <c r="EH18" s="46">
        <v>507</v>
      </c>
      <c r="EI18" s="46" t="s">
        <v>494</v>
      </c>
      <c r="EJ18" s="49">
        <v>0.61299999999999999</v>
      </c>
      <c r="EK18" s="50">
        <v>7.09</v>
      </c>
      <c r="EL18" s="49">
        <v>0.63200000000000001</v>
      </c>
      <c r="EM18" s="49">
        <v>0.63200000000000001</v>
      </c>
      <c r="EN18" s="50">
        <v>7.16</v>
      </c>
      <c r="EP18" s="56">
        <v>0</v>
      </c>
      <c r="EQ18" s="56">
        <v>0.13938669852648347</v>
      </c>
      <c r="ER18" s="56">
        <v>0</v>
      </c>
      <c r="ES18" s="56">
        <v>12.246117084826762</v>
      </c>
      <c r="ET18" s="56">
        <v>32.457188371166865</v>
      </c>
      <c r="EU18" s="56">
        <v>2.6881720430107525</v>
      </c>
      <c r="EV18" s="56">
        <v>4.4802867383512543</v>
      </c>
      <c r="EW18" s="56">
        <v>0</v>
      </c>
      <c r="EX18" s="56">
        <v>263.6399840700916</v>
      </c>
      <c r="EY18" s="56">
        <v>0.4978096375945838</v>
      </c>
      <c r="EZ18" s="56"/>
      <c r="FA18" s="46">
        <v>1</v>
      </c>
      <c r="FB18" s="46" t="s">
        <v>501</v>
      </c>
      <c r="FC18" s="46">
        <v>1</v>
      </c>
      <c r="FE18" s="47">
        <v>1</v>
      </c>
      <c r="FF18" s="47">
        <v>3</v>
      </c>
      <c r="FG18" s="47">
        <v>160</v>
      </c>
      <c r="FH18" s="47">
        <v>160</v>
      </c>
      <c r="FI18" s="47">
        <v>650</v>
      </c>
      <c r="FJ18" s="46">
        <v>121</v>
      </c>
      <c r="FK18" s="46">
        <v>121</v>
      </c>
      <c r="FL18" s="46">
        <v>121</v>
      </c>
      <c r="FM18" s="47">
        <f t="shared" ref="FM18:FM23" si="106">FL18-EC18</f>
        <v>18</v>
      </c>
      <c r="FN18" s="49" t="s">
        <v>1638</v>
      </c>
      <c r="FO18" s="49">
        <v>0.3624</v>
      </c>
      <c r="FP18" s="50">
        <v>7.37</v>
      </c>
      <c r="FQ18" s="49">
        <v>0.32989999999999997</v>
      </c>
      <c r="FR18" s="49">
        <v>0.33</v>
      </c>
      <c r="FS18" s="50">
        <v>7.4</v>
      </c>
      <c r="FU18" s="46" t="s">
        <v>670</v>
      </c>
      <c r="FV18" s="46" t="s">
        <v>524</v>
      </c>
      <c r="FW18" s="47">
        <v>1</v>
      </c>
      <c r="FX18" s="49" t="s">
        <v>522</v>
      </c>
      <c r="FY18" s="47">
        <v>1</v>
      </c>
      <c r="FZ18" s="47">
        <v>3</v>
      </c>
      <c r="GA18" s="47">
        <v>48</v>
      </c>
      <c r="GB18" s="53" t="s">
        <v>628</v>
      </c>
      <c r="GC18" s="47">
        <v>1</v>
      </c>
      <c r="GD18" s="47">
        <v>10</v>
      </c>
      <c r="GE18" s="47">
        <v>210</v>
      </c>
      <c r="GF18" s="47">
        <v>63</v>
      </c>
      <c r="GH18" s="47">
        <v>63</v>
      </c>
      <c r="GI18" s="47">
        <f t="shared" ref="GI18:GI23" si="107">GE18-GH18</f>
        <v>147</v>
      </c>
      <c r="GJ18" s="47">
        <f t="shared" ref="GJ18:GJ23" si="108">GI18-FH18</f>
        <v>-13</v>
      </c>
      <c r="GK18" s="46" t="s">
        <v>524</v>
      </c>
      <c r="GM18" s="46">
        <v>128</v>
      </c>
      <c r="GN18" s="46">
        <v>128</v>
      </c>
      <c r="GO18" s="46">
        <v>128</v>
      </c>
      <c r="GP18" s="46">
        <f t="shared" ref="GP18:GP23" si="109">GO18-FL18</f>
        <v>7</v>
      </c>
      <c r="GS18" s="46">
        <v>129.5</v>
      </c>
      <c r="GT18" s="46">
        <v>130</v>
      </c>
      <c r="GU18" s="46">
        <v>130</v>
      </c>
      <c r="GV18" s="46">
        <f t="shared" ref="GV18:GV23" si="110">GU18-GO18</f>
        <v>2</v>
      </c>
      <c r="GW18" s="57">
        <v>1.2612230777740479</v>
      </c>
      <c r="GX18" s="57">
        <v>48.16802978515625</v>
      </c>
      <c r="GY18" s="46">
        <f t="shared" ref="GY18:GY23" si="111">GW18*10</f>
        <v>12.612230777740479</v>
      </c>
      <c r="GZ18" s="46"/>
      <c r="HA18" s="46">
        <v>12.612230777740479</v>
      </c>
      <c r="HB18" s="46">
        <f t="shared" ref="HB18:HB23" si="112">GX18*10</f>
        <v>481.6802978515625</v>
      </c>
      <c r="HC18" s="46"/>
      <c r="HD18" s="57">
        <v>0.94841682910919189</v>
      </c>
      <c r="HE18" s="57">
        <v>47.935195922851563</v>
      </c>
      <c r="HF18" s="57">
        <v>9.4841682910919189</v>
      </c>
      <c r="HG18" s="57"/>
      <c r="HH18" s="46">
        <f t="shared" ref="HH18:HH23" si="113">HD18*10</f>
        <v>9.4841682910919189</v>
      </c>
      <c r="HI18" s="46">
        <f t="shared" ref="HI18:HI23" si="114">HH18-BY18</f>
        <v>-12.635372877120972</v>
      </c>
      <c r="HJ18" s="46">
        <f t="shared" ref="HJ18:HJ23" si="115">HE18*10</f>
        <v>479.35195922851563</v>
      </c>
      <c r="HL18" s="50">
        <v>63.524590163934427</v>
      </c>
      <c r="HM18" s="50">
        <f t="shared" ref="HM18:HM23" si="116">HL18-CC18</f>
        <v>-62.782030045124792</v>
      </c>
      <c r="HN18" s="50">
        <v>1651.639344262295</v>
      </c>
      <c r="HO18" s="50">
        <v>4.0983606557377046</v>
      </c>
      <c r="HP18" s="50">
        <f t="shared" ref="HP18:HP23" si="117">HO18-CE18</f>
        <v>-2.4347403895584625</v>
      </c>
      <c r="HQ18" s="50">
        <v>36.885245901639344</v>
      </c>
      <c r="HR18" s="50">
        <v>3811.4754098360663</v>
      </c>
      <c r="HS18" s="50">
        <f t="shared" ref="HS18:HS23" si="118">HR18-CG18</f>
        <v>-5269.5350431256065</v>
      </c>
      <c r="HT18" s="50">
        <v>616.80327868852464</v>
      </c>
      <c r="HU18" s="50">
        <v>28.68852459016394</v>
      </c>
      <c r="HV18" s="50">
        <v>0</v>
      </c>
      <c r="HW18" s="50">
        <v>635.24590163934431</v>
      </c>
      <c r="HX18" s="50">
        <f t="shared" ref="HX18:HX23" si="119">HH18*1000/HW18</f>
        <v>14.929916535654375</v>
      </c>
      <c r="HY18" s="50">
        <f t="shared" ref="HY18:HY23" si="120">HW18-CK18</f>
        <v>-1263.7088021934085</v>
      </c>
      <c r="HZ18" s="50">
        <v>928.27868852459017</v>
      </c>
      <c r="IA18" s="50">
        <v>49.180327868852459</v>
      </c>
      <c r="IB18" s="56">
        <v>0</v>
      </c>
      <c r="IC18" s="56">
        <v>0.46392728649876924</v>
      </c>
      <c r="ID18" s="56">
        <v>0</v>
      </c>
      <c r="IE18" s="56">
        <v>51.884112857413371</v>
      </c>
      <c r="IF18" s="56">
        <v>66.748721832986178</v>
      </c>
      <c r="IG18" s="56">
        <v>0.47339519030486654</v>
      </c>
      <c r="IH18" s="56">
        <v>3.5978034463169855</v>
      </c>
      <c r="II18" s="56">
        <v>2.9350501798901725</v>
      </c>
      <c r="IJ18" s="56">
        <v>75.553872372656699</v>
      </c>
      <c r="IK18" s="56">
        <v>9.4679038060973303E-2</v>
      </c>
      <c r="IL18" s="46">
        <v>0.69478464126586914</v>
      </c>
      <c r="IM18" s="57">
        <v>50.611598968505859</v>
      </c>
      <c r="IN18" s="46">
        <v>6.9478464126586914</v>
      </c>
      <c r="IP18" s="46">
        <f t="shared" ref="IP18:IP23" si="121">IL18*10</f>
        <v>6.9478464126586914</v>
      </c>
      <c r="IQ18" s="46">
        <f t="shared" ref="IQ18:IQ23" si="122">IM18*10</f>
        <v>506.11598968505859</v>
      </c>
      <c r="IS18" s="46">
        <v>244.4</v>
      </c>
      <c r="IT18" s="49">
        <f t="shared" ref="IT18:IT23" si="123">IS18/1000</f>
        <v>0.24440000000000001</v>
      </c>
      <c r="IU18" s="49">
        <v>0.24399999999999999</v>
      </c>
      <c r="IV18" s="46">
        <v>7.28</v>
      </c>
      <c r="IW18" s="50">
        <v>0</v>
      </c>
      <c r="IX18" s="50">
        <v>2.3398770573071581</v>
      </c>
      <c r="IY18" s="50">
        <v>0</v>
      </c>
      <c r="IZ18" s="50">
        <v>18.639698592107873</v>
      </c>
      <c r="JA18" s="50">
        <v>97.759270275629589</v>
      </c>
      <c r="JB18" s="50">
        <v>2.1812413246083682</v>
      </c>
      <c r="JC18" s="50">
        <v>3.9658933174697601</v>
      </c>
      <c r="JD18" s="50">
        <v>4.6599246480269683</v>
      </c>
      <c r="JE18" s="50">
        <v>30.53737854451715</v>
      </c>
      <c r="JF18" s="50">
        <v>0.39658933174697597</v>
      </c>
      <c r="JG18" s="47">
        <v>1</v>
      </c>
      <c r="JI18" s="47">
        <v>1</v>
      </c>
      <c r="JJ18" s="46" t="s">
        <v>724</v>
      </c>
      <c r="JK18" s="46">
        <v>3</v>
      </c>
      <c r="JL18" s="46" t="s">
        <v>367</v>
      </c>
      <c r="JM18" s="46">
        <v>1</v>
      </c>
      <c r="JN18" s="46">
        <v>30</v>
      </c>
      <c r="JO18" s="46">
        <v>30</v>
      </c>
      <c r="JQ18" s="46">
        <v>10</v>
      </c>
      <c r="JR18" s="46" t="s">
        <v>1042</v>
      </c>
      <c r="JT18" s="57">
        <v>0.70481741428375244</v>
      </c>
      <c r="JU18" s="57">
        <v>49.575344085693359</v>
      </c>
      <c r="JV18" s="57">
        <v>7.0481741428375244</v>
      </c>
      <c r="JW18" s="46">
        <f t="shared" ref="JW18:JX23" si="124">JT18*10</f>
        <v>7.0481741428375244</v>
      </c>
      <c r="JX18" s="46">
        <f t="shared" si="124"/>
        <v>495.75344085693359</v>
      </c>
      <c r="JY18" s="46" t="s">
        <v>716</v>
      </c>
      <c r="JZ18" s="52">
        <v>255.3</v>
      </c>
      <c r="KA18" s="49">
        <f t="shared" ref="KA18:KA23" si="125">JZ18/1000</f>
        <v>0.25530000000000003</v>
      </c>
      <c r="KB18" s="49">
        <v>0.255</v>
      </c>
      <c r="KC18" s="52">
        <v>268.8</v>
      </c>
      <c r="KD18" s="49">
        <f>KC18/1000</f>
        <v>0.26880000000000004</v>
      </c>
      <c r="KE18" s="49">
        <v>0.26900000000000002</v>
      </c>
      <c r="KF18" s="52">
        <v>420.9</v>
      </c>
      <c r="KG18" s="49">
        <f>KF18/1000</f>
        <v>0.4209</v>
      </c>
      <c r="KH18" s="49">
        <v>0.42099999999999999</v>
      </c>
      <c r="KI18" s="50">
        <v>7.43</v>
      </c>
      <c r="KJ18" s="50">
        <v>7.33</v>
      </c>
      <c r="KK18" s="50">
        <v>7.16</v>
      </c>
      <c r="KL18" s="49"/>
      <c r="KN18" s="46">
        <v>1</v>
      </c>
      <c r="KO18" s="46">
        <v>1</v>
      </c>
      <c r="KP18" s="47">
        <v>1</v>
      </c>
      <c r="KQ18" s="46">
        <v>1</v>
      </c>
      <c r="KR18" s="46" t="s">
        <v>1220</v>
      </c>
      <c r="KS18" s="46" t="s">
        <v>1222</v>
      </c>
      <c r="KT18" s="50">
        <v>108.04597701149426</v>
      </c>
      <c r="KU18" s="50">
        <v>3804.5977011494251</v>
      </c>
      <c r="KV18" s="50">
        <v>5.7471264367816088</v>
      </c>
      <c r="KW18" s="50">
        <v>88.505747126436788</v>
      </c>
      <c r="KX18" s="50">
        <v>8827.5862068965525</v>
      </c>
      <c r="KY18" s="50">
        <v>1081.6091954022988</v>
      </c>
      <c r="KZ18" s="50">
        <v>70.114942528735639</v>
      </c>
      <c r="LA18" s="50">
        <v>13.793103448275863</v>
      </c>
      <c r="LB18" s="50">
        <v>1010.3448275862067</v>
      </c>
      <c r="LC18" s="50">
        <f t="shared" ref="LC18:LC23" si="126">GY18*1000/LB18</f>
        <v>12.483095309026414</v>
      </c>
      <c r="LD18" s="50">
        <v>2534.4827586206898</v>
      </c>
      <c r="LE18" s="50">
        <v>133.33333333333331</v>
      </c>
      <c r="LF18" s="50">
        <v>184.21052631578948</v>
      </c>
      <c r="LG18" s="50">
        <v>2002.0242914979758</v>
      </c>
      <c r="LH18" s="50">
        <v>4.048582995951417</v>
      </c>
      <c r="LI18" s="50">
        <v>131.57894736842104</v>
      </c>
      <c r="LJ18" s="50">
        <v>5775.3036437246965</v>
      </c>
      <c r="LK18" s="50">
        <v>696.35627530364377</v>
      </c>
      <c r="LL18" s="50">
        <v>42.51012145748988</v>
      </c>
      <c r="LM18" s="50">
        <v>28.340080971659923</v>
      </c>
      <c r="LN18" s="50">
        <v>1269.2307692307693</v>
      </c>
      <c r="LO18" s="50">
        <f t="shared" ref="LO18:LO23" si="127">(IP18*1000)/LN18</f>
        <v>5.4740608099735146</v>
      </c>
      <c r="LP18" s="50">
        <v>1058.7044534412955</v>
      </c>
      <c r="LQ18" s="50">
        <v>129.55465587044534</v>
      </c>
      <c r="LR18" s="50">
        <v>109.9585062240664</v>
      </c>
      <c r="LS18" s="50">
        <v>2029.0456431535267</v>
      </c>
      <c r="LT18" s="50">
        <v>6.2240663900414939</v>
      </c>
      <c r="LU18" s="50">
        <v>68.46473029045643</v>
      </c>
      <c r="LV18" s="50">
        <v>6311.2033195020749</v>
      </c>
      <c r="LW18" s="50">
        <v>761.4107883817428</v>
      </c>
      <c r="LX18" s="50">
        <v>53.941908713692946</v>
      </c>
      <c r="LY18" s="50">
        <v>109.95850622406643</v>
      </c>
      <c r="LZ18" s="50">
        <v>1311.2033195020747</v>
      </c>
      <c r="MA18" s="50">
        <f t="shared" ref="MA18:MA23" si="128">(JW18*1000)/LZ18</f>
        <v>5.3753480013412762</v>
      </c>
      <c r="MB18" s="50">
        <v>943.98340248962654</v>
      </c>
      <c r="MC18" s="50">
        <v>43.568464730290458</v>
      </c>
      <c r="MD18" s="50">
        <v>0</v>
      </c>
      <c r="ME18" s="50">
        <v>0.69088037899723664</v>
      </c>
      <c r="MF18" s="50">
        <v>0</v>
      </c>
      <c r="MG18" s="50">
        <v>21.41729174891433</v>
      </c>
      <c r="MH18" s="50">
        <v>22.206869324911175</v>
      </c>
      <c r="MI18" s="50">
        <v>0</v>
      </c>
      <c r="MJ18" s="50">
        <v>3.9478878799842088</v>
      </c>
      <c r="MK18" s="50">
        <v>1.5791551519936835</v>
      </c>
      <c r="ML18" s="50">
        <v>41.650217133833401</v>
      </c>
      <c r="MM18" s="50">
        <v>9.8697196999605219E-2</v>
      </c>
      <c r="MN18" s="50">
        <v>0</v>
      </c>
      <c r="MO18" s="50">
        <v>0.19681165124975397</v>
      </c>
      <c r="MP18" s="50">
        <v>0.59043495374926191</v>
      </c>
      <c r="MQ18" s="50">
        <v>18.992324345601258</v>
      </c>
      <c r="MR18" s="50">
        <v>29.816965164337727</v>
      </c>
      <c r="MS18" s="50">
        <v>0.98405825624876986</v>
      </c>
      <c r="MT18" s="50">
        <v>4.4282621531194639</v>
      </c>
      <c r="MU18" s="50">
        <v>0</v>
      </c>
      <c r="MV18" s="50">
        <v>80.692777012399119</v>
      </c>
      <c r="MW18" s="50">
        <v>0.19681165124975397</v>
      </c>
      <c r="MX18" s="50">
        <v>0</v>
      </c>
      <c r="MY18" s="50">
        <v>0.49377839225755482</v>
      </c>
      <c r="MZ18" s="50">
        <v>0.59253407070906583</v>
      </c>
      <c r="NA18" s="50">
        <v>22.417539008492991</v>
      </c>
      <c r="NB18" s="50">
        <v>28.836658107841203</v>
      </c>
      <c r="NC18" s="50">
        <v>2.7651589966423074</v>
      </c>
      <c r="ND18" s="50">
        <v>4.6415168872210151</v>
      </c>
      <c r="NE18" s="50">
        <v>0</v>
      </c>
      <c r="NF18" s="50">
        <v>170.15603397195341</v>
      </c>
      <c r="NG18" s="50">
        <v>1.5800908552241755</v>
      </c>
      <c r="NI18" s="56">
        <v>4.166830144702339</v>
      </c>
      <c r="NJ18" s="56">
        <v>13.402179275517131</v>
      </c>
      <c r="NL18" s="56">
        <v>5.0678357911518539</v>
      </c>
      <c r="NM18" s="56">
        <v>7.2229488840175353</v>
      </c>
      <c r="NN18" s="56"/>
      <c r="NO18" s="56">
        <v>1.6266485163352977</v>
      </c>
      <c r="NP18" s="56">
        <v>0.82879208712159014</v>
      </c>
      <c r="NQ18" s="56">
        <v>4.9147180357321094</v>
      </c>
      <c r="NR18" s="56">
        <v>0</v>
      </c>
      <c r="NS18" s="56">
        <v>3.645359438346683</v>
      </c>
      <c r="NT18" s="56">
        <v>0</v>
      </c>
      <c r="NU18" s="56">
        <v>3.7608228661853431</v>
      </c>
      <c r="NV18" s="56">
        <v>0</v>
      </c>
      <c r="NW18" s="51"/>
      <c r="NX18" s="58">
        <v>1849</v>
      </c>
      <c r="NY18" s="51">
        <v>1849</v>
      </c>
      <c r="NZ18" s="51">
        <v>758.66666666666663</v>
      </c>
      <c r="OA18" s="54">
        <f t="shared" si="36"/>
        <v>759</v>
      </c>
      <c r="OB18" s="58">
        <v>1338</v>
      </c>
      <c r="OC18" s="58">
        <f t="shared" ref="OC18:OC23" si="129">ROUND(OB18,0)</f>
        <v>1338</v>
      </c>
      <c r="OD18" s="58">
        <v>918.66666666666663</v>
      </c>
      <c r="OE18" s="58">
        <f t="shared" ref="OE18" si="130">ROUND(OD18,0)</f>
        <v>919</v>
      </c>
      <c r="OF18" s="51">
        <v>762.5</v>
      </c>
      <c r="OG18" s="58">
        <f t="shared" ref="OG18" si="131">ROUND(OF18,0)</f>
        <v>763</v>
      </c>
      <c r="OH18" s="58">
        <v>22081</v>
      </c>
      <c r="OI18" s="51">
        <v>22081</v>
      </c>
      <c r="OJ18" s="58">
        <v>37838</v>
      </c>
      <c r="OK18" s="54">
        <f t="shared" ref="OK18:OK23" si="132">ROUND(OJ18,0)</f>
        <v>37838</v>
      </c>
      <c r="OL18" s="58">
        <v>83243.333333333328</v>
      </c>
      <c r="OM18" s="58">
        <f t="shared" ref="OM18" si="133">ROUND(OL18,0)</f>
        <v>83243</v>
      </c>
      <c r="ON18" s="58">
        <v>36652</v>
      </c>
      <c r="OO18" s="58">
        <f t="shared" ref="OO18" si="134">ROUND(ON18,0)</f>
        <v>36652</v>
      </c>
      <c r="OP18" s="51">
        <v>28510.75</v>
      </c>
      <c r="OQ18" s="58">
        <f t="shared" ref="OQ18" si="135">ROUND(OP18,0)</f>
        <v>28511</v>
      </c>
      <c r="OR18" s="51">
        <v>1</v>
      </c>
      <c r="OS18" s="51"/>
    </row>
    <row r="19" spans="1:409" ht="21" customHeight="1" x14ac:dyDescent="0.35">
      <c r="A19" s="46" t="s">
        <v>19</v>
      </c>
      <c r="B19" s="46" t="s">
        <v>19</v>
      </c>
      <c r="C19" s="46" t="b">
        <f t="shared" si="0"/>
        <v>1</v>
      </c>
      <c r="D19" s="46">
        <v>2</v>
      </c>
      <c r="E19" s="51">
        <v>2</v>
      </c>
      <c r="F19" s="46" t="b">
        <f t="shared" si="1"/>
        <v>1</v>
      </c>
      <c r="G19" s="46">
        <v>4</v>
      </c>
      <c r="H19" s="51">
        <v>4</v>
      </c>
      <c r="I19" s="46" t="b">
        <f t="shared" si="2"/>
        <v>1</v>
      </c>
      <c r="J19" s="46">
        <v>7</v>
      </c>
      <c r="K19" s="46">
        <v>4744425</v>
      </c>
      <c r="L19" s="46">
        <v>468593.7</v>
      </c>
      <c r="M19" s="46">
        <v>1051.221</v>
      </c>
      <c r="N19" s="46">
        <v>7.0368994533705802</v>
      </c>
      <c r="O19" s="46">
        <v>156.71408219059799</v>
      </c>
      <c r="P19" s="46">
        <v>4</v>
      </c>
      <c r="Q19" s="46">
        <v>3</v>
      </c>
      <c r="R19" s="46">
        <v>1051.2114096698001</v>
      </c>
      <c r="S19" s="46">
        <v>7.1723848538910504</v>
      </c>
      <c r="T19" s="46">
        <v>198.02673591684501</v>
      </c>
      <c r="U19" s="46">
        <v>4</v>
      </c>
      <c r="V19" s="46">
        <v>0</v>
      </c>
      <c r="W19" s="46" t="s">
        <v>151</v>
      </c>
      <c r="X19" s="46">
        <v>42.851759870000002</v>
      </c>
      <c r="Y19" s="46">
        <v>-123.3843912</v>
      </c>
      <c r="Z19" s="46">
        <v>1051.221</v>
      </c>
      <c r="AA19" s="46" t="s">
        <v>130</v>
      </c>
      <c r="AB19" s="46">
        <v>1</v>
      </c>
      <c r="AC19" s="55">
        <v>1</v>
      </c>
      <c r="AD19" s="46">
        <v>5</v>
      </c>
      <c r="AE19" s="46">
        <v>1</v>
      </c>
      <c r="AF19" s="46">
        <v>10</v>
      </c>
      <c r="AH19" s="55">
        <v>1</v>
      </c>
      <c r="AI19" s="46">
        <v>3</v>
      </c>
      <c r="AJ19" s="46">
        <v>1</v>
      </c>
      <c r="AK19" s="47">
        <v>40</v>
      </c>
      <c r="AL19" s="46" t="s">
        <v>359</v>
      </c>
      <c r="AM19" s="46">
        <v>1</v>
      </c>
      <c r="AN19" s="46">
        <v>5</v>
      </c>
      <c r="AO19" s="46">
        <v>34</v>
      </c>
      <c r="AQ19" s="46">
        <v>1</v>
      </c>
      <c r="AR19" s="46">
        <v>3</v>
      </c>
      <c r="AS19" s="55"/>
      <c r="AT19" s="46">
        <v>1</v>
      </c>
      <c r="AU19" s="46">
        <v>0</v>
      </c>
      <c r="AV19" s="46">
        <v>178</v>
      </c>
      <c r="AW19" s="46" t="s">
        <v>410</v>
      </c>
      <c r="AX19" s="46">
        <v>1</v>
      </c>
      <c r="AY19" s="46">
        <v>0</v>
      </c>
      <c r="AZ19" s="46">
        <v>0</v>
      </c>
      <c r="BA19" s="46">
        <v>182</v>
      </c>
      <c r="BB19" s="46">
        <v>182</v>
      </c>
      <c r="BD19" s="46">
        <f t="shared" si="105"/>
        <v>216</v>
      </c>
      <c r="BE19" s="50">
        <v>3.18</v>
      </c>
      <c r="BF19" s="46">
        <v>347.1</v>
      </c>
      <c r="BG19" s="46">
        <f t="shared" si="4"/>
        <v>0.34710000000000002</v>
      </c>
      <c r="BH19" s="49">
        <v>0.34699999999999998</v>
      </c>
      <c r="BI19" s="50">
        <v>7.66</v>
      </c>
      <c r="BJ19" s="52">
        <v>616.29999999999995</v>
      </c>
      <c r="BK19" s="46">
        <f t="shared" si="5"/>
        <v>0.61629999999999996</v>
      </c>
      <c r="BL19" s="46">
        <v>0.61599999999999999</v>
      </c>
      <c r="BM19" s="46">
        <v>7.74</v>
      </c>
      <c r="BN19" s="46">
        <v>783</v>
      </c>
      <c r="BO19" s="46">
        <f t="shared" si="6"/>
        <v>0.78300000000000003</v>
      </c>
      <c r="BP19" s="46">
        <f t="shared" si="7"/>
        <v>0.78300000000000003</v>
      </c>
      <c r="BQ19" s="46">
        <v>4.84</v>
      </c>
      <c r="BR19" s="50">
        <f t="shared" si="8"/>
        <v>-2.8200000000000003</v>
      </c>
      <c r="BS19" s="49">
        <v>1.1060000000000001</v>
      </c>
      <c r="BT19" s="53" t="s">
        <v>262</v>
      </c>
      <c r="BU19" s="49">
        <v>1.1060000000000001</v>
      </c>
      <c r="BV19" s="49">
        <f t="shared" si="9"/>
        <v>0.4900000000000001</v>
      </c>
      <c r="BW19" s="46">
        <v>2.5172843933105469</v>
      </c>
      <c r="BX19" s="46">
        <v>48.782215118408203</v>
      </c>
      <c r="BY19" s="46">
        <f t="shared" si="83"/>
        <v>25.172843933105469</v>
      </c>
      <c r="CA19" s="46">
        <v>25.172843933105469</v>
      </c>
      <c r="CB19" s="46">
        <f t="shared" si="84"/>
        <v>487.82215118408203</v>
      </c>
      <c r="CC19" s="46">
        <v>74.927953890489917</v>
      </c>
      <c r="CD19" s="46">
        <v>3982.7089337175794</v>
      </c>
      <c r="CE19" s="46">
        <v>8.6455331412103753</v>
      </c>
      <c r="CF19" s="46">
        <v>141.21037463976947</v>
      </c>
      <c r="CG19" s="46">
        <v>9149.8559077809805</v>
      </c>
      <c r="CH19" s="46">
        <v>916.42651296829979</v>
      </c>
      <c r="CI19" s="46">
        <v>100.86455331412104</v>
      </c>
      <c r="CJ19" s="46">
        <v>34.582132564841501</v>
      </c>
      <c r="CK19" s="46">
        <v>1158.5014409221901</v>
      </c>
      <c r="CL19" s="46">
        <f t="shared" si="85"/>
        <v>21.728798121362185</v>
      </c>
      <c r="CM19" s="46">
        <v>5195.9654178674355</v>
      </c>
      <c r="CN19" s="46">
        <v>112.39193083573488</v>
      </c>
      <c r="CO19" s="50">
        <v>4.8772999215378601</v>
      </c>
      <c r="CP19" s="46">
        <v>0</v>
      </c>
      <c r="CQ19" s="50">
        <v>109.53711093375898</v>
      </c>
      <c r="CR19" s="50">
        <v>53.062649640861935</v>
      </c>
      <c r="CS19" s="50">
        <v>5.9856344772545897</v>
      </c>
      <c r="CT19" s="50">
        <v>2.8930566640063846</v>
      </c>
      <c r="CU19" s="50">
        <v>28.4317637669593</v>
      </c>
      <c r="CV19" s="50">
        <v>6.2849162011173192</v>
      </c>
      <c r="CW19" s="50">
        <v>3.6911412609736636</v>
      </c>
      <c r="CX19" s="50">
        <v>1.0973663208300082</v>
      </c>
      <c r="CY19" s="50">
        <v>204.60893854748605</v>
      </c>
      <c r="CZ19" s="50">
        <v>45.191540303272149</v>
      </c>
      <c r="DA19" s="56">
        <v>6.4566583665338646</v>
      </c>
      <c r="DB19" s="56">
        <v>16.940854083665347</v>
      </c>
      <c r="DC19" s="50">
        <v>0</v>
      </c>
      <c r="DD19" s="50">
        <v>3.9068666140489348</v>
      </c>
      <c r="DE19" s="50">
        <v>0</v>
      </c>
      <c r="DF19" s="50">
        <v>19.435674822415155</v>
      </c>
      <c r="DG19" s="50">
        <v>44.790844514601424</v>
      </c>
      <c r="DH19" s="50">
        <v>6.4127861089187057</v>
      </c>
      <c r="DI19" s="50">
        <v>4.2423046566692975</v>
      </c>
      <c r="DJ19" s="50">
        <v>0</v>
      </c>
      <c r="DK19" s="50">
        <v>232.14285714285717</v>
      </c>
      <c r="DL19" s="50">
        <v>41.041831097079722</v>
      </c>
      <c r="DM19" s="50">
        <v>0</v>
      </c>
      <c r="DN19" s="50">
        <v>6.2207624166417612E-2</v>
      </c>
      <c r="DO19" s="50">
        <v>3.5709166915497166</v>
      </c>
      <c r="DQ19" s="46">
        <v>1</v>
      </c>
      <c r="DR19" s="46">
        <v>3</v>
      </c>
      <c r="DT19" s="46">
        <v>1</v>
      </c>
      <c r="DU19" s="46">
        <v>1</v>
      </c>
      <c r="DW19" s="46">
        <v>1</v>
      </c>
      <c r="DY19" s="46">
        <v>1</v>
      </c>
      <c r="DZ19" s="46">
        <v>578</v>
      </c>
      <c r="EA19" s="46">
        <v>57.8</v>
      </c>
      <c r="EB19" s="46">
        <v>58</v>
      </c>
      <c r="EC19" s="46">
        <v>58</v>
      </c>
      <c r="ED19" s="46">
        <v>237</v>
      </c>
      <c r="EF19" s="46">
        <v>1</v>
      </c>
      <c r="EG19" s="46">
        <v>226</v>
      </c>
      <c r="EH19" s="46">
        <v>226</v>
      </c>
      <c r="EJ19" s="49">
        <v>1.032</v>
      </c>
      <c r="EK19" s="50">
        <v>7.09</v>
      </c>
      <c r="EL19" s="49">
        <v>0.94499999999999995</v>
      </c>
      <c r="EM19" s="49">
        <v>0.94499999999999995</v>
      </c>
      <c r="EN19" s="50">
        <v>7.43</v>
      </c>
      <c r="EP19" s="56">
        <v>0</v>
      </c>
      <c r="EQ19" s="56">
        <v>0.87192404572757221</v>
      </c>
      <c r="ER19" s="56">
        <v>0</v>
      </c>
      <c r="ES19" s="56">
        <v>15.597752373571014</v>
      </c>
      <c r="ET19" s="56">
        <v>73.241619841116062</v>
      </c>
      <c r="EU19" s="56">
        <v>3.1970548343344314</v>
      </c>
      <c r="EV19" s="56">
        <v>3.9720984305367182</v>
      </c>
      <c r="EW19" s="56">
        <v>0.67816314667700073</v>
      </c>
      <c r="EX19" s="56">
        <v>493.70277078085644</v>
      </c>
      <c r="EY19" s="56">
        <v>0.48440224762642903</v>
      </c>
      <c r="EZ19" s="56"/>
      <c r="FA19" s="46">
        <v>1</v>
      </c>
      <c r="FC19" s="46">
        <v>1</v>
      </c>
      <c r="FE19" s="47">
        <v>1</v>
      </c>
      <c r="FF19" s="47">
        <v>0</v>
      </c>
      <c r="FG19" s="47">
        <v>145</v>
      </c>
      <c r="FH19" s="47">
        <v>145</v>
      </c>
      <c r="FI19" s="47">
        <v>345</v>
      </c>
      <c r="FJ19" s="46">
        <v>69</v>
      </c>
      <c r="FK19" s="46">
        <v>69</v>
      </c>
      <c r="FL19" s="46">
        <v>69</v>
      </c>
      <c r="FM19" s="47">
        <f t="shared" si="106"/>
        <v>11</v>
      </c>
      <c r="FO19" s="49">
        <v>0.44769999999999999</v>
      </c>
      <c r="FP19" s="50">
        <v>7.35</v>
      </c>
      <c r="FQ19" s="49">
        <v>0.40250000000000002</v>
      </c>
      <c r="FR19" s="49">
        <v>0.40300000000000002</v>
      </c>
      <c r="FS19" s="50">
        <v>7.41</v>
      </c>
      <c r="FU19" s="46">
        <v>552</v>
      </c>
      <c r="FV19" s="46"/>
      <c r="FW19" s="47">
        <v>1</v>
      </c>
      <c r="FX19" s="49" t="s">
        <v>501</v>
      </c>
      <c r="FY19" s="47">
        <v>1</v>
      </c>
      <c r="FZ19" s="47">
        <v>0</v>
      </c>
      <c r="GA19" s="47">
        <v>47</v>
      </c>
      <c r="GC19" s="47">
        <v>1</v>
      </c>
      <c r="GD19" s="47">
        <v>3</v>
      </c>
      <c r="GE19" s="47">
        <v>203</v>
      </c>
      <c r="GF19" s="47">
        <v>75</v>
      </c>
      <c r="GH19" s="47">
        <v>75</v>
      </c>
      <c r="GI19" s="47">
        <f t="shared" si="107"/>
        <v>128</v>
      </c>
      <c r="GJ19" s="47">
        <f t="shared" si="108"/>
        <v>-17</v>
      </c>
      <c r="GK19" s="46" t="s">
        <v>390</v>
      </c>
      <c r="GM19" s="46">
        <v>67</v>
      </c>
      <c r="GN19" s="46">
        <v>67</v>
      </c>
      <c r="GO19" s="46">
        <v>67</v>
      </c>
      <c r="GP19" s="46">
        <f t="shared" si="109"/>
        <v>-2</v>
      </c>
      <c r="GS19" s="46">
        <v>84</v>
      </c>
      <c r="GT19" s="46">
        <v>84</v>
      </c>
      <c r="GU19" s="46">
        <v>84</v>
      </c>
      <c r="GV19" s="46">
        <f t="shared" si="110"/>
        <v>17</v>
      </c>
      <c r="GW19" s="57">
        <v>1.7501585483551025</v>
      </c>
      <c r="GX19" s="57">
        <v>47.860107421875</v>
      </c>
      <c r="GY19" s="46">
        <f t="shared" si="111"/>
        <v>17.501585483551025</v>
      </c>
      <c r="GZ19" s="46"/>
      <c r="HA19" s="46">
        <v>17.501585483551025</v>
      </c>
      <c r="HB19" s="46">
        <f t="shared" si="112"/>
        <v>478.60107421875</v>
      </c>
      <c r="HC19" s="46"/>
      <c r="HD19" s="57">
        <v>1.2161456346511841</v>
      </c>
      <c r="HE19" s="57">
        <v>47.789894104003906</v>
      </c>
      <c r="HF19" s="57">
        <v>12.161456346511841</v>
      </c>
      <c r="HG19" s="57"/>
      <c r="HH19" s="46">
        <f t="shared" si="113"/>
        <v>12.161456346511841</v>
      </c>
      <c r="HI19" s="46">
        <f t="shared" si="114"/>
        <v>-13.011387586593628</v>
      </c>
      <c r="HJ19" s="46">
        <f t="shared" si="115"/>
        <v>477.89894104003906</v>
      </c>
      <c r="HL19" s="50">
        <v>35.2112676056338</v>
      </c>
      <c r="HM19" s="50">
        <f t="shared" si="116"/>
        <v>-39.716686284856117</v>
      </c>
      <c r="HN19" s="50">
        <v>2396.7136150234746</v>
      </c>
      <c r="HO19" s="50">
        <v>4.694835680751174</v>
      </c>
      <c r="HP19" s="50">
        <f t="shared" si="117"/>
        <v>-3.9506974604592013</v>
      </c>
      <c r="HQ19" s="50">
        <v>39.906103286384976</v>
      </c>
      <c r="HR19" s="50">
        <v>5100.9389671361505</v>
      </c>
      <c r="HS19" s="50">
        <f t="shared" si="118"/>
        <v>-4048.91694064483</v>
      </c>
      <c r="HT19" s="50">
        <v>899.06103286384973</v>
      </c>
      <c r="HU19" s="50">
        <v>51.643192488262912</v>
      </c>
      <c r="HV19" s="50">
        <v>0</v>
      </c>
      <c r="HW19" s="50">
        <v>704.22535211267609</v>
      </c>
      <c r="HX19" s="50">
        <f t="shared" si="119"/>
        <v>17.269268012046812</v>
      </c>
      <c r="HY19" s="50">
        <f t="shared" si="120"/>
        <v>-454.27608880951402</v>
      </c>
      <c r="HZ19" s="50">
        <v>2342.7230046948357</v>
      </c>
      <c r="IA19" s="50">
        <v>72.769953051643199</v>
      </c>
      <c r="IB19" s="56">
        <v>0</v>
      </c>
      <c r="IC19" s="56">
        <v>0.18981018981018979</v>
      </c>
      <c r="ID19" s="56">
        <v>0</v>
      </c>
      <c r="IE19" s="56">
        <v>18.98101898101898</v>
      </c>
      <c r="IF19" s="56">
        <v>33.766233766233768</v>
      </c>
      <c r="IG19" s="56">
        <v>0.89910089910089908</v>
      </c>
      <c r="IH19" s="56">
        <v>3.6963036963036964</v>
      </c>
      <c r="II19" s="56">
        <v>0</v>
      </c>
      <c r="IJ19" s="56">
        <v>139.86013986013987</v>
      </c>
      <c r="IK19" s="56">
        <v>0.19980019980019981</v>
      </c>
      <c r="IL19" s="46">
        <v>0.54571670293807983</v>
      </c>
      <c r="IM19" s="57">
        <v>49.861660003662109</v>
      </c>
      <c r="IN19" s="46">
        <v>5.4571670293807983</v>
      </c>
      <c r="IP19" s="46">
        <f t="shared" si="121"/>
        <v>5.4571670293807983</v>
      </c>
      <c r="IQ19" s="46">
        <f t="shared" si="122"/>
        <v>498.61660003662109</v>
      </c>
      <c r="IS19" s="46">
        <v>751.4</v>
      </c>
      <c r="IT19" s="49">
        <f t="shared" si="123"/>
        <v>0.75139999999999996</v>
      </c>
      <c r="IU19" s="49">
        <v>0.751</v>
      </c>
      <c r="IV19" s="46">
        <v>7.5</v>
      </c>
      <c r="IW19" s="50">
        <v>0</v>
      </c>
      <c r="IX19" s="50">
        <v>0.33790498906777983</v>
      </c>
      <c r="IY19" s="50">
        <v>0</v>
      </c>
      <c r="IZ19" s="50">
        <v>7.9507056251242298</v>
      </c>
      <c r="JA19" s="50">
        <v>29.616378453587757</v>
      </c>
      <c r="JB19" s="50">
        <v>2.9815146094215863</v>
      </c>
      <c r="JC19" s="50">
        <v>2.484595507851322</v>
      </c>
      <c r="JD19" s="50">
        <v>0</v>
      </c>
      <c r="JE19" s="50">
        <v>413.43669250645996</v>
      </c>
      <c r="JF19" s="50">
        <v>1.7889087656529519</v>
      </c>
      <c r="JG19" s="47">
        <v>1</v>
      </c>
      <c r="JI19" s="47">
        <v>1</v>
      </c>
      <c r="JJ19" s="46" t="s">
        <v>724</v>
      </c>
      <c r="JK19" s="46">
        <v>5</v>
      </c>
      <c r="JL19" s="46" t="s">
        <v>390</v>
      </c>
      <c r="JM19" s="46">
        <v>1</v>
      </c>
      <c r="JN19" s="46">
        <v>58</v>
      </c>
      <c r="JO19" s="46">
        <v>58</v>
      </c>
      <c r="JQ19" s="46">
        <v>5</v>
      </c>
      <c r="JR19" s="46" t="s">
        <v>1034</v>
      </c>
      <c r="JT19" s="57">
        <v>0.60734784603118896</v>
      </c>
      <c r="JU19" s="57">
        <v>49.593681335449219</v>
      </c>
      <c r="JV19" s="57">
        <v>6.0734784603118896</v>
      </c>
      <c r="JW19" s="46">
        <f t="shared" si="124"/>
        <v>6.0734784603118896</v>
      </c>
      <c r="JX19" s="46">
        <f t="shared" si="124"/>
        <v>495.93681335449219</v>
      </c>
      <c r="JY19" s="46" t="s">
        <v>723</v>
      </c>
      <c r="JZ19" s="52">
        <v>416.1</v>
      </c>
      <c r="KA19" s="49">
        <f t="shared" si="125"/>
        <v>0.41610000000000003</v>
      </c>
      <c r="KB19" s="49">
        <v>0.41599999999999998</v>
      </c>
      <c r="KC19" s="52">
        <v>667.3</v>
      </c>
      <c r="KD19" s="49">
        <f>KC19/1000</f>
        <v>0.6673</v>
      </c>
      <c r="KE19" s="49">
        <v>0.66700000000000004</v>
      </c>
      <c r="KF19" s="52">
        <v>621.9</v>
      </c>
      <c r="KG19" s="49">
        <f>KF19/1000</f>
        <v>0.62190000000000001</v>
      </c>
      <c r="KH19" s="49">
        <v>0.622</v>
      </c>
      <c r="KI19" s="50">
        <v>7.26</v>
      </c>
      <c r="KJ19" s="50">
        <v>7.21</v>
      </c>
      <c r="KK19" s="50">
        <v>6.28</v>
      </c>
      <c r="KL19" s="49"/>
      <c r="KN19" s="46">
        <v>1</v>
      </c>
      <c r="KO19" s="46">
        <v>1</v>
      </c>
      <c r="KP19" s="47">
        <v>1</v>
      </c>
      <c r="KQ19" s="46">
        <v>1</v>
      </c>
      <c r="KR19" s="46" t="s">
        <v>1220</v>
      </c>
      <c r="KS19" s="46" t="s">
        <v>1225</v>
      </c>
      <c r="KT19" s="50">
        <v>75.187969924812023</v>
      </c>
      <c r="KU19" s="50">
        <v>3684.2105263157891</v>
      </c>
      <c r="KV19" s="50">
        <v>6.2656641604010019</v>
      </c>
      <c r="KW19" s="50">
        <v>93.984962406015029</v>
      </c>
      <c r="KX19" s="50">
        <v>10512.531328320802</v>
      </c>
      <c r="KY19" s="50">
        <v>1283.2080200501252</v>
      </c>
      <c r="KZ19" s="50">
        <v>70.175438596491233</v>
      </c>
      <c r="LA19" s="50">
        <v>13.784461152882205</v>
      </c>
      <c r="LB19" s="50">
        <v>842.10526315789468</v>
      </c>
      <c r="LC19" s="50">
        <f t="shared" si="126"/>
        <v>20.783132761716843</v>
      </c>
      <c r="LD19" s="50">
        <v>4669.1729323308264</v>
      </c>
      <c r="LE19" s="50">
        <v>129.07268170426065</v>
      </c>
      <c r="LF19" s="50">
        <v>62.99212598425197</v>
      </c>
      <c r="LG19" s="50">
        <v>3200.7874015748034</v>
      </c>
      <c r="LH19" s="50">
        <v>3.9370078740157481</v>
      </c>
      <c r="LI19" s="50">
        <v>90.551181102362207</v>
      </c>
      <c r="LJ19" s="50">
        <v>6299.212598425197</v>
      </c>
      <c r="LK19" s="50">
        <v>1070.8661417322835</v>
      </c>
      <c r="LL19" s="50">
        <v>110.23622047244096</v>
      </c>
      <c r="LM19" s="50">
        <v>23.622047244094489</v>
      </c>
      <c r="LN19" s="50">
        <v>763.77952755905505</v>
      </c>
      <c r="LO19" s="50">
        <f t="shared" si="127"/>
        <v>7.1449506467150661</v>
      </c>
      <c r="LP19" s="50">
        <v>1633.8582677165357</v>
      </c>
      <c r="LQ19" s="50">
        <v>137.79527559055117</v>
      </c>
      <c r="LR19" s="50">
        <v>73.333333333333329</v>
      </c>
      <c r="LS19" s="50">
        <v>1997.7777777777778</v>
      </c>
      <c r="LT19" s="50">
        <v>13.333333333333332</v>
      </c>
      <c r="LU19" s="50">
        <v>68.888888888888886</v>
      </c>
      <c r="LV19" s="50">
        <v>6262.2222222222217</v>
      </c>
      <c r="LW19" s="50">
        <v>784.44444444444446</v>
      </c>
      <c r="LX19" s="50">
        <v>86.666666666666671</v>
      </c>
      <c r="LY19" s="50">
        <v>117.7777777777778</v>
      </c>
      <c r="LZ19" s="50">
        <v>1004.4444444444443</v>
      </c>
      <c r="MA19" s="50">
        <f t="shared" si="128"/>
        <v>6.0466046618149347</v>
      </c>
      <c r="MB19" s="50">
        <v>1255.5555555555554</v>
      </c>
      <c r="MC19" s="50">
        <v>62.222222222222229</v>
      </c>
      <c r="MD19" s="50">
        <v>0</v>
      </c>
      <c r="ME19" s="50">
        <v>0.19964064683569574</v>
      </c>
      <c r="MF19" s="50">
        <v>0.59892194050708725</v>
      </c>
      <c r="MG19" s="50">
        <v>13.07646236773807</v>
      </c>
      <c r="MH19" s="50">
        <v>25.154721501297661</v>
      </c>
      <c r="MI19" s="50">
        <v>1.5971251746855659</v>
      </c>
      <c r="MJ19" s="50">
        <v>3.8929926132960668</v>
      </c>
      <c r="MK19" s="50">
        <v>0</v>
      </c>
      <c r="ML19" s="50">
        <v>100.5190656817728</v>
      </c>
      <c r="MM19" s="50">
        <v>0.29946097025354362</v>
      </c>
      <c r="MN19" s="50">
        <v>0</v>
      </c>
      <c r="MO19" s="50">
        <v>0</v>
      </c>
      <c r="MP19" s="50">
        <v>0.59904153354632583</v>
      </c>
      <c r="MQ19" s="50">
        <v>9.1853035143769972</v>
      </c>
      <c r="MR19" s="50">
        <v>19.269169329073481</v>
      </c>
      <c r="MS19" s="50">
        <v>0.8985623003194888</v>
      </c>
      <c r="MT19" s="50">
        <v>4.3929712460063897</v>
      </c>
      <c r="MU19" s="50">
        <v>0</v>
      </c>
      <c r="MV19" s="50">
        <v>271.4656549520767</v>
      </c>
      <c r="MW19" s="50">
        <v>0.19968051118210864</v>
      </c>
      <c r="MX19" s="50">
        <v>0</v>
      </c>
      <c r="MY19" s="50">
        <v>0.19912385503783353</v>
      </c>
      <c r="MZ19" s="50">
        <v>0.59737156511350054</v>
      </c>
      <c r="NA19" s="50">
        <v>4.2811628833134208</v>
      </c>
      <c r="NB19" s="50">
        <v>18.319394663480683</v>
      </c>
      <c r="NC19" s="50">
        <v>5.4759060135404223</v>
      </c>
      <c r="ND19" s="50">
        <v>2.9868578255675029</v>
      </c>
      <c r="NE19" s="50">
        <v>0</v>
      </c>
      <c r="NF19" s="50">
        <v>335.82238152130617</v>
      </c>
      <c r="NG19" s="50">
        <v>7.2680207088809237</v>
      </c>
      <c r="NI19" s="56">
        <v>6.784014962593516</v>
      </c>
      <c r="NJ19" s="56">
        <v>23.136598503740643</v>
      </c>
      <c r="NL19" s="56">
        <v>4.875460122699387</v>
      </c>
      <c r="NM19" s="56">
        <v>7.5697934240797533</v>
      </c>
      <c r="NN19" s="56"/>
      <c r="NO19" s="56">
        <v>6.0523599481658685</v>
      </c>
      <c r="NP19" s="56">
        <v>2.276664673046251</v>
      </c>
      <c r="NQ19" s="56">
        <v>4.9548246483059248</v>
      </c>
      <c r="NR19" s="56">
        <v>3.4092332078462468</v>
      </c>
      <c r="NS19" s="56">
        <v>4.6073083067092648</v>
      </c>
      <c r="NT19" s="56">
        <v>23.349740415335472</v>
      </c>
      <c r="NU19" s="56">
        <v>3.5433025721578639</v>
      </c>
      <c r="NV19" s="56">
        <v>3.6330257215786368</v>
      </c>
      <c r="NW19" s="51"/>
      <c r="NX19" s="58">
        <v>1987.3333333333333</v>
      </c>
      <c r="NY19" s="51">
        <v>1987</v>
      </c>
      <c r="NZ19" s="51">
        <v>3089.6666666666665</v>
      </c>
      <c r="OA19" s="54">
        <f t="shared" ref="OA19:OA23" si="136">ROUND(NZ19,0)</f>
        <v>3090</v>
      </c>
      <c r="OB19" s="58">
        <v>1562</v>
      </c>
      <c r="OC19" s="58">
        <f t="shared" si="129"/>
        <v>1562</v>
      </c>
      <c r="OD19" s="58">
        <v>1484.3333333333333</v>
      </c>
      <c r="OE19" s="58">
        <f t="shared" ref="OE19" si="137">ROUND(OD19,0)</f>
        <v>1484</v>
      </c>
      <c r="OF19" s="51">
        <v>859.25</v>
      </c>
      <c r="OG19" s="58">
        <f t="shared" ref="OG19" si="138">ROUND(OF19,0)</f>
        <v>859</v>
      </c>
      <c r="OH19" s="58">
        <v>15542.333333333334</v>
      </c>
      <c r="OI19" s="51">
        <v>15542</v>
      </c>
      <c r="OJ19" s="58">
        <v>87030.666666666672</v>
      </c>
      <c r="OK19" s="54">
        <f t="shared" si="132"/>
        <v>87031</v>
      </c>
      <c r="OL19" s="58">
        <v>70781</v>
      </c>
      <c r="OM19" s="58">
        <f t="shared" ref="OM19" si="139">ROUND(OL19,0)</f>
        <v>70781</v>
      </c>
      <c r="ON19" s="58">
        <v>51818.666666666664</v>
      </c>
      <c r="OO19" s="58">
        <f t="shared" ref="OO19" si="140">ROUND(ON19,0)</f>
        <v>51819</v>
      </c>
      <c r="OP19" s="51">
        <v>21929.5</v>
      </c>
      <c r="OQ19" s="58">
        <f t="shared" ref="OQ19" si="141">ROUND(OP19,0)</f>
        <v>21930</v>
      </c>
      <c r="OR19" s="51">
        <v>1</v>
      </c>
      <c r="OS19" s="51"/>
    </row>
    <row r="20" spans="1:409" ht="21" customHeight="1" x14ac:dyDescent="0.35">
      <c r="A20" s="46" t="s">
        <v>20</v>
      </c>
      <c r="B20" s="46" t="s">
        <v>20</v>
      </c>
      <c r="C20" s="46" t="b">
        <f t="shared" si="0"/>
        <v>1</v>
      </c>
      <c r="D20" s="46">
        <v>2</v>
      </c>
      <c r="E20" s="51">
        <v>2</v>
      </c>
      <c r="F20" s="46" t="b">
        <f t="shared" si="1"/>
        <v>1</v>
      </c>
      <c r="G20" s="46">
        <v>5</v>
      </c>
      <c r="H20" s="51">
        <v>5</v>
      </c>
      <c r="I20" s="46" t="b">
        <f t="shared" si="2"/>
        <v>1</v>
      </c>
      <c r="J20" s="46">
        <v>8</v>
      </c>
      <c r="K20" s="46">
        <v>4744422</v>
      </c>
      <c r="L20" s="46">
        <v>468594.6</v>
      </c>
      <c r="M20" s="46">
        <v>1051.0139999999999</v>
      </c>
      <c r="N20" s="46">
        <v>7.1563687747903302</v>
      </c>
      <c r="O20" s="46">
        <v>158.681868621528</v>
      </c>
      <c r="P20" s="46">
        <v>4</v>
      </c>
      <c r="Q20" s="46">
        <v>6</v>
      </c>
      <c r="R20" s="46">
        <v>1051.2114096698001</v>
      </c>
      <c r="S20" s="46">
        <v>7.1723848538910504</v>
      </c>
      <c r="T20" s="46">
        <v>198.02673591684501</v>
      </c>
      <c r="U20" s="46">
        <v>4</v>
      </c>
      <c r="V20" s="46">
        <v>1</v>
      </c>
      <c r="W20" s="46" t="s">
        <v>152</v>
      </c>
      <c r="X20" s="46">
        <v>42.851732460000001</v>
      </c>
      <c r="Y20" s="46">
        <v>-123.3843794</v>
      </c>
      <c r="Z20" s="46">
        <v>1051.0139999999999</v>
      </c>
      <c r="AA20" s="46" t="s">
        <v>129</v>
      </c>
      <c r="AB20" s="46">
        <v>1</v>
      </c>
      <c r="AC20" s="55">
        <v>1</v>
      </c>
      <c r="AD20" s="46">
        <v>5</v>
      </c>
      <c r="AE20" s="46">
        <v>1</v>
      </c>
      <c r="AF20" s="46">
        <v>18</v>
      </c>
      <c r="AH20" s="55">
        <v>1</v>
      </c>
      <c r="AI20" s="46">
        <v>3</v>
      </c>
      <c r="AJ20" s="46">
        <v>1</v>
      </c>
      <c r="AK20" s="47">
        <v>90</v>
      </c>
      <c r="AM20" s="46">
        <v>1</v>
      </c>
      <c r="AN20" s="46">
        <v>5</v>
      </c>
      <c r="AO20" s="46">
        <v>86</v>
      </c>
      <c r="AQ20" s="46">
        <v>1</v>
      </c>
      <c r="AR20" s="46">
        <v>3</v>
      </c>
      <c r="AS20" s="55" t="s">
        <v>379</v>
      </c>
      <c r="AT20" s="46">
        <v>1</v>
      </c>
      <c r="AU20" s="46">
        <v>3</v>
      </c>
      <c r="AV20" s="46">
        <v>183</v>
      </c>
      <c r="AW20" s="46" t="s">
        <v>410</v>
      </c>
      <c r="AX20" s="46">
        <v>1</v>
      </c>
      <c r="AY20" s="46">
        <v>0</v>
      </c>
      <c r="AZ20" s="46">
        <v>0</v>
      </c>
      <c r="BA20" s="46">
        <v>258</v>
      </c>
      <c r="BB20" s="46">
        <v>258</v>
      </c>
      <c r="BC20" s="46">
        <v>110</v>
      </c>
      <c r="BD20" s="46">
        <f t="shared" si="105"/>
        <v>344</v>
      </c>
      <c r="BE20" s="50">
        <v>3.14</v>
      </c>
      <c r="BF20" s="46">
        <v>469</v>
      </c>
      <c r="BG20" s="46">
        <f t="shared" si="4"/>
        <v>0.46899999999999997</v>
      </c>
      <c r="BH20" s="49">
        <v>0.46899999999999997</v>
      </c>
      <c r="BI20" s="50">
        <v>7.64</v>
      </c>
      <c r="BJ20" s="52">
        <v>767.6</v>
      </c>
      <c r="BK20" s="46">
        <f t="shared" si="5"/>
        <v>0.76760000000000006</v>
      </c>
      <c r="BL20" s="46">
        <v>0.76800000000000002</v>
      </c>
      <c r="BM20" s="46">
        <v>7.58</v>
      </c>
      <c r="BN20" s="46">
        <v>1606</v>
      </c>
      <c r="BO20" s="46">
        <f t="shared" si="6"/>
        <v>1.6060000000000001</v>
      </c>
      <c r="BP20" s="46">
        <f t="shared" si="7"/>
        <v>1.6060000000000001</v>
      </c>
      <c r="BQ20" s="46">
        <v>6.71</v>
      </c>
      <c r="BR20" s="50">
        <f t="shared" si="8"/>
        <v>-0.92999999999999972</v>
      </c>
      <c r="BS20" s="52">
        <v>706.5</v>
      </c>
      <c r="BT20" s="53" t="s">
        <v>261</v>
      </c>
      <c r="BU20" s="46">
        <v>0.70699999999999996</v>
      </c>
      <c r="BV20" s="49">
        <f t="shared" si="9"/>
        <v>-6.1000000000000054E-2</v>
      </c>
      <c r="BW20" s="46">
        <v>1.8184630870819092</v>
      </c>
      <c r="BX20" s="46">
        <v>49.024627685546875</v>
      </c>
      <c r="BY20" s="46">
        <f t="shared" si="83"/>
        <v>18.184630870819092</v>
      </c>
      <c r="CA20" s="46">
        <v>18.184630870819092</v>
      </c>
      <c r="CB20" s="46">
        <f t="shared" si="84"/>
        <v>490.24627685546875</v>
      </c>
      <c r="CC20" s="46">
        <v>73.96102371448697</v>
      </c>
      <c r="CD20" s="46">
        <v>3847.1472176567277</v>
      </c>
      <c r="CE20" s="46">
        <v>5.8699225170227756</v>
      </c>
      <c r="CF20" s="46">
        <v>110.35454332002817</v>
      </c>
      <c r="CG20" s="46">
        <v>10008.217891523831</v>
      </c>
      <c r="CH20" s="46">
        <v>692.65085700868747</v>
      </c>
      <c r="CI20" s="46">
        <v>65.743132190655089</v>
      </c>
      <c r="CJ20" s="46">
        <v>31.697581591922987</v>
      </c>
      <c r="CK20" s="46">
        <v>1115.2852782343273</v>
      </c>
      <c r="CL20" s="46">
        <f t="shared" si="85"/>
        <v>16.304914290277583</v>
      </c>
      <c r="CM20" s="46">
        <v>3708.6170462549894</v>
      </c>
      <c r="CN20" s="46">
        <v>78.656961728105188</v>
      </c>
      <c r="CO20" s="50">
        <v>7.2167864271457089</v>
      </c>
      <c r="CP20" s="46">
        <v>0</v>
      </c>
      <c r="CQ20" s="50">
        <v>129.76642044320224</v>
      </c>
      <c r="CR20" s="50">
        <v>52.42563385905369</v>
      </c>
      <c r="CS20" s="50">
        <v>6.2886803753244154</v>
      </c>
      <c r="CT20" s="50">
        <v>13.375923337991614</v>
      </c>
      <c r="CU20" s="50">
        <v>23.357955679776399</v>
      </c>
      <c r="CV20" s="50">
        <v>4.791375524056698</v>
      </c>
      <c r="CW20" s="50">
        <v>7.7859852265921337</v>
      </c>
      <c r="CX20" s="50">
        <v>0</v>
      </c>
      <c r="CY20" s="50">
        <v>302.3557596326612</v>
      </c>
      <c r="CZ20" s="50">
        <v>156.71790776602114</v>
      </c>
      <c r="DA20" s="56">
        <v>8.1706155518229426</v>
      </c>
      <c r="DB20" s="56">
        <v>3.0524928366762172</v>
      </c>
      <c r="DC20" s="50">
        <v>0</v>
      </c>
      <c r="DD20" s="50">
        <v>0</v>
      </c>
      <c r="DE20" s="50">
        <v>0</v>
      </c>
      <c r="DF20" s="50">
        <v>29.440919904837433</v>
      </c>
      <c r="DG20" s="50">
        <v>40.642347343378269</v>
      </c>
      <c r="DH20" s="50">
        <v>0</v>
      </c>
      <c r="DI20" s="50">
        <v>4.6590007930214119</v>
      </c>
      <c r="DJ20" s="50">
        <v>0</v>
      </c>
      <c r="DK20" s="50">
        <v>109.93259318001587</v>
      </c>
      <c r="DL20" s="50">
        <v>0.19825535289452817</v>
      </c>
      <c r="DM20" s="50">
        <v>0</v>
      </c>
      <c r="DN20" s="50">
        <v>4.6263801261829656</v>
      </c>
      <c r="DO20" s="50">
        <v>3.1207216088328078</v>
      </c>
      <c r="DQ20" s="46">
        <v>1</v>
      </c>
      <c r="DR20" s="46">
        <v>3</v>
      </c>
      <c r="DT20" s="46">
        <v>1</v>
      </c>
      <c r="DU20" s="46">
        <v>1</v>
      </c>
      <c r="DW20" s="46">
        <v>1</v>
      </c>
      <c r="DY20" s="46">
        <v>1</v>
      </c>
      <c r="DZ20" s="46">
        <v>932</v>
      </c>
      <c r="EA20" s="46">
        <v>93.2</v>
      </c>
      <c r="EB20" s="46">
        <v>93</v>
      </c>
      <c r="EC20" s="46">
        <v>93</v>
      </c>
      <c r="ED20" s="46">
        <v>405</v>
      </c>
      <c r="EE20" s="46" t="s">
        <v>1598</v>
      </c>
      <c r="EF20" s="46">
        <v>1</v>
      </c>
      <c r="EG20" s="46">
        <v>405</v>
      </c>
      <c r="EH20" s="46">
        <v>405</v>
      </c>
      <c r="EI20" s="46" t="s">
        <v>494</v>
      </c>
      <c r="EJ20" s="49">
        <v>0.66500000000000004</v>
      </c>
      <c r="EK20" s="50">
        <v>7.32</v>
      </c>
      <c r="EL20" s="49">
        <v>0.57599999999999996</v>
      </c>
      <c r="EM20" s="49">
        <v>0.57599999999999996</v>
      </c>
      <c r="EN20" s="50">
        <v>7.41</v>
      </c>
      <c r="EP20" s="56">
        <v>0</v>
      </c>
      <c r="EQ20" s="56">
        <v>0.13864131511190336</v>
      </c>
      <c r="ER20" s="56">
        <v>0</v>
      </c>
      <c r="ES20" s="56">
        <v>11.388393741334916</v>
      </c>
      <c r="ET20" s="56">
        <v>48.623489799960382</v>
      </c>
      <c r="EU20" s="56">
        <v>0.99029510794216669</v>
      </c>
      <c r="EV20" s="56">
        <v>3.3670033670033668</v>
      </c>
      <c r="EW20" s="56">
        <v>0</v>
      </c>
      <c r="EX20" s="56">
        <v>346.99940582293522</v>
      </c>
      <c r="EY20" s="56">
        <v>0.29708853238264998</v>
      </c>
      <c r="EZ20" s="56"/>
      <c r="FA20" s="46">
        <v>1</v>
      </c>
      <c r="FB20" s="46" t="s">
        <v>523</v>
      </c>
      <c r="FC20" s="46">
        <v>1</v>
      </c>
      <c r="FD20" s="46" t="s">
        <v>505</v>
      </c>
      <c r="FE20" s="47">
        <v>1</v>
      </c>
      <c r="FF20" s="47">
        <v>3</v>
      </c>
      <c r="FG20" s="47">
        <v>179</v>
      </c>
      <c r="FH20" s="47">
        <v>179</v>
      </c>
      <c r="FI20" s="47">
        <v>272</v>
      </c>
      <c r="FJ20" s="46">
        <v>111</v>
      </c>
      <c r="FK20" s="46">
        <v>111</v>
      </c>
      <c r="FL20" s="46">
        <v>111</v>
      </c>
      <c r="FM20" s="47">
        <f t="shared" si="106"/>
        <v>18</v>
      </c>
      <c r="FN20" s="49" t="s">
        <v>1645</v>
      </c>
      <c r="FO20" s="49">
        <v>0.4698</v>
      </c>
      <c r="FP20" s="50">
        <v>7.24</v>
      </c>
      <c r="FQ20" s="49">
        <v>0.436</v>
      </c>
      <c r="FR20" s="49">
        <v>0.436</v>
      </c>
      <c r="FS20" s="50">
        <v>7.22</v>
      </c>
      <c r="FU20" s="46">
        <v>549</v>
      </c>
      <c r="FV20" s="46"/>
      <c r="FW20" s="47">
        <v>1</v>
      </c>
      <c r="FX20" s="49" t="s">
        <v>501</v>
      </c>
      <c r="FY20" s="47">
        <v>1</v>
      </c>
      <c r="FZ20" s="47">
        <v>5</v>
      </c>
      <c r="GA20" s="47">
        <v>58</v>
      </c>
      <c r="GB20" s="53" t="s">
        <v>629</v>
      </c>
      <c r="GC20" s="47">
        <v>1</v>
      </c>
      <c r="GD20" s="47">
        <v>3</v>
      </c>
      <c r="GE20" s="47">
        <v>247</v>
      </c>
      <c r="GF20" s="47">
        <v>86</v>
      </c>
      <c r="GH20" s="47">
        <v>86</v>
      </c>
      <c r="GI20" s="47">
        <f t="shared" si="107"/>
        <v>161</v>
      </c>
      <c r="GJ20" s="47">
        <f t="shared" si="108"/>
        <v>-18</v>
      </c>
      <c r="GL20" s="46" t="s">
        <v>610</v>
      </c>
      <c r="GM20" s="46">
        <v>120</v>
      </c>
      <c r="GN20" s="46">
        <v>120</v>
      </c>
      <c r="GO20" s="46">
        <v>120</v>
      </c>
      <c r="GP20" s="46">
        <f t="shared" si="109"/>
        <v>9</v>
      </c>
      <c r="GS20" s="46">
        <v>120.5</v>
      </c>
      <c r="GT20" s="46">
        <v>121</v>
      </c>
      <c r="GU20" s="46">
        <v>121</v>
      </c>
      <c r="GV20" s="46">
        <f t="shared" si="110"/>
        <v>1</v>
      </c>
      <c r="GW20" s="57">
        <v>1.2886186838150024</v>
      </c>
      <c r="GX20" s="57">
        <v>48.562053680419922</v>
      </c>
      <c r="GY20" s="46">
        <f t="shared" si="111"/>
        <v>12.886186838150024</v>
      </c>
      <c r="GZ20" s="46"/>
      <c r="HA20" s="46">
        <v>12.886186838150024</v>
      </c>
      <c r="HB20" s="46">
        <f t="shared" si="112"/>
        <v>485.62053680419922</v>
      </c>
      <c r="HC20" s="46"/>
      <c r="HD20" s="57">
        <v>0.86829179525375366</v>
      </c>
      <c r="HE20" s="57">
        <v>48.135578155517578</v>
      </c>
      <c r="HF20" s="57">
        <v>8.6829179525375366</v>
      </c>
      <c r="HG20" s="57"/>
      <c r="HH20" s="46">
        <f t="shared" si="113"/>
        <v>8.6829179525375366</v>
      </c>
      <c r="HI20" s="46">
        <f t="shared" si="114"/>
        <v>-9.5017129182815552</v>
      </c>
      <c r="HJ20" s="46">
        <f t="shared" si="115"/>
        <v>481.35578155517578</v>
      </c>
      <c r="HL20" s="50">
        <v>42.748091603053439</v>
      </c>
      <c r="HM20" s="50">
        <f t="shared" si="116"/>
        <v>-31.212932111433531</v>
      </c>
      <c r="HN20" s="50">
        <v>2135.8778625954196</v>
      </c>
      <c r="HO20" s="50">
        <v>3.0534351145038165</v>
      </c>
      <c r="HP20" s="50">
        <f t="shared" si="117"/>
        <v>-2.816487402518959</v>
      </c>
      <c r="HQ20" s="50">
        <v>34.351145038167935</v>
      </c>
      <c r="HR20" s="50">
        <v>4317.5572519083971</v>
      </c>
      <c r="HS20" s="50">
        <f t="shared" si="118"/>
        <v>-5690.6606396154339</v>
      </c>
      <c r="HT20" s="50">
        <v>745.03816793893122</v>
      </c>
      <c r="HU20" s="50">
        <v>58.778625954198468</v>
      </c>
      <c r="HV20" s="50">
        <v>0</v>
      </c>
      <c r="HW20" s="50">
        <v>1019.8473282442748</v>
      </c>
      <c r="HX20" s="50">
        <f t="shared" si="119"/>
        <v>8.5139390103474355</v>
      </c>
      <c r="HY20" s="50">
        <f t="shared" si="120"/>
        <v>-95.437949990052516</v>
      </c>
      <c r="HZ20" s="50">
        <v>1287.0229007633586</v>
      </c>
      <c r="IA20" s="50">
        <v>83.969465648854964</v>
      </c>
      <c r="IB20" s="56">
        <v>0</v>
      </c>
      <c r="IC20" s="56">
        <v>0.50545094152626358</v>
      </c>
      <c r="ID20" s="56">
        <v>0</v>
      </c>
      <c r="IE20" s="56">
        <v>34.786917740336968</v>
      </c>
      <c r="IF20" s="56">
        <v>51.139742319127848</v>
      </c>
      <c r="IG20" s="56">
        <v>0.79286422200198214</v>
      </c>
      <c r="IH20" s="56">
        <v>6.9375619425173438</v>
      </c>
      <c r="II20" s="56">
        <v>1.5857284440039643</v>
      </c>
      <c r="IJ20" s="56">
        <v>161.24876114965312</v>
      </c>
      <c r="IK20" s="56">
        <v>0.19821605550049554</v>
      </c>
      <c r="IL20" s="46">
        <v>0.64917993545532227</v>
      </c>
      <c r="IM20" s="57">
        <v>47.703563690185547</v>
      </c>
      <c r="IN20" s="46">
        <v>6.4917993545532227</v>
      </c>
      <c r="IP20" s="46">
        <f t="shared" si="121"/>
        <v>6.4917993545532227</v>
      </c>
      <c r="IQ20" s="46">
        <f t="shared" si="122"/>
        <v>477.03563690185547</v>
      </c>
      <c r="IS20" s="46">
        <v>668.8</v>
      </c>
      <c r="IT20" s="49">
        <f t="shared" si="123"/>
        <v>0.66879999999999995</v>
      </c>
      <c r="IU20" s="49">
        <v>0.66900000000000004</v>
      </c>
      <c r="IV20" s="46">
        <v>7.04</v>
      </c>
      <c r="IW20" s="50">
        <v>0</v>
      </c>
      <c r="IX20" s="50">
        <v>0.61</v>
      </c>
      <c r="IY20" s="50">
        <v>0</v>
      </c>
      <c r="IZ20" s="50">
        <v>14.3</v>
      </c>
      <c r="JA20" s="50">
        <v>34.299999999999997</v>
      </c>
      <c r="JB20" s="50">
        <v>2.5</v>
      </c>
      <c r="JC20" s="50">
        <v>2.5</v>
      </c>
      <c r="JD20" s="50">
        <v>0</v>
      </c>
      <c r="JE20" s="50">
        <v>306</v>
      </c>
      <c r="JF20" s="50">
        <v>1</v>
      </c>
      <c r="JG20" s="47">
        <v>1</v>
      </c>
      <c r="JI20" s="47">
        <v>1</v>
      </c>
      <c r="JJ20" s="46" t="s">
        <v>724</v>
      </c>
      <c r="JK20" s="46" t="s">
        <v>1139</v>
      </c>
      <c r="JL20" s="46" t="s">
        <v>1140</v>
      </c>
      <c r="JM20" s="46">
        <v>1</v>
      </c>
      <c r="JN20" s="46">
        <v>45</v>
      </c>
      <c r="JO20" s="46">
        <v>45</v>
      </c>
      <c r="JQ20" s="46">
        <v>10</v>
      </c>
      <c r="JR20" s="46" t="s">
        <v>1042</v>
      </c>
      <c r="JT20" s="57">
        <v>0.57773935794830322</v>
      </c>
      <c r="JU20" s="57">
        <v>49.076633453369141</v>
      </c>
      <c r="JV20" s="57">
        <v>5.7773935794830322</v>
      </c>
      <c r="JW20" s="46">
        <f t="shared" si="124"/>
        <v>5.7773935794830322</v>
      </c>
      <c r="JX20" s="46">
        <f t="shared" si="124"/>
        <v>490.76633453369141</v>
      </c>
      <c r="JY20" s="46" t="s">
        <v>716</v>
      </c>
      <c r="JZ20" s="52">
        <v>894.3</v>
      </c>
      <c r="KA20" s="49">
        <f t="shared" si="125"/>
        <v>0.89429999999999998</v>
      </c>
      <c r="KB20" s="49">
        <v>0.89400000000000002</v>
      </c>
      <c r="KC20" s="52">
        <v>919.8</v>
      </c>
      <c r="KD20" s="49">
        <f>KC20/1000</f>
        <v>0.91979999999999995</v>
      </c>
      <c r="KE20" s="49">
        <v>0.92</v>
      </c>
      <c r="KF20" s="52">
        <v>1031</v>
      </c>
      <c r="KG20" s="49">
        <f>KF20/1000</f>
        <v>1.0309999999999999</v>
      </c>
      <c r="KH20" s="49">
        <v>1.0309999999999999</v>
      </c>
      <c r="KI20" s="50">
        <v>6.79</v>
      </c>
      <c r="KJ20" s="50">
        <v>6.6</v>
      </c>
      <c r="KK20" s="50">
        <v>6.42</v>
      </c>
      <c r="KL20" s="49" t="s">
        <v>1491</v>
      </c>
      <c r="KM20" s="46" t="s">
        <v>1492</v>
      </c>
      <c r="KN20" s="46">
        <v>1</v>
      </c>
      <c r="KO20" s="46">
        <v>1</v>
      </c>
      <c r="KP20" s="47">
        <v>1</v>
      </c>
      <c r="KQ20" s="46">
        <v>1</v>
      </c>
      <c r="KR20" s="46" t="s">
        <v>1220</v>
      </c>
      <c r="KT20" s="50">
        <v>63.205417607223481</v>
      </c>
      <c r="KU20" s="50">
        <v>3372.4604966139955</v>
      </c>
      <c r="KV20" s="50">
        <v>4.5146726862302486</v>
      </c>
      <c r="KW20" s="50">
        <v>76.74943566591422</v>
      </c>
      <c r="KX20" s="50">
        <v>7347.6297968397284</v>
      </c>
      <c r="KY20" s="50">
        <v>933.40857787810387</v>
      </c>
      <c r="KZ20" s="50">
        <v>67.720090293453723</v>
      </c>
      <c r="LA20" s="50">
        <v>16.930022573363431</v>
      </c>
      <c r="LB20" s="50">
        <v>864.55981941309255</v>
      </c>
      <c r="LC20" s="50">
        <f t="shared" si="126"/>
        <v>14.90491062480538</v>
      </c>
      <c r="LD20" s="50">
        <v>2241.5349887133184</v>
      </c>
      <c r="LE20" s="50">
        <v>113.99548532731377</v>
      </c>
      <c r="LF20" s="50">
        <v>85.245901639344268</v>
      </c>
      <c r="LG20" s="50">
        <v>2986.8852459016393</v>
      </c>
      <c r="LH20" s="50">
        <v>3.278688524590164</v>
      </c>
      <c r="LI20" s="50">
        <v>111.47540983606558</v>
      </c>
      <c r="LJ20" s="50">
        <v>5134.4262295081971</v>
      </c>
      <c r="LK20" s="50">
        <v>939.34426229508199</v>
      </c>
      <c r="LL20" s="50">
        <v>86.885245901639351</v>
      </c>
      <c r="LM20" s="50">
        <v>16.393442622950818</v>
      </c>
      <c r="LN20" s="50">
        <v>1242.6229508196723</v>
      </c>
      <c r="LO20" s="50">
        <f t="shared" si="127"/>
        <v>5.2242712483871578</v>
      </c>
      <c r="LP20" s="50">
        <v>1231.1475409836066</v>
      </c>
      <c r="LQ20" s="50">
        <v>109.8360655737705</v>
      </c>
      <c r="LR20" s="50">
        <v>53.497942386831276</v>
      </c>
      <c r="LS20" s="50">
        <v>1973.2510288065844</v>
      </c>
      <c r="LT20" s="50">
        <v>6.1728395061728394</v>
      </c>
      <c r="LU20" s="50">
        <v>53.497942386831276</v>
      </c>
      <c r="LV20" s="50">
        <v>5940.3292181069964</v>
      </c>
      <c r="LW20" s="50">
        <v>711.93415637860085</v>
      </c>
      <c r="LX20" s="50">
        <v>57.613168724279845</v>
      </c>
      <c r="LY20" s="50">
        <v>96.707818930041171</v>
      </c>
      <c r="LZ20" s="50">
        <v>1183.127572016461</v>
      </c>
      <c r="MA20" s="50">
        <f t="shared" si="128"/>
        <v>4.8831535297891362</v>
      </c>
      <c r="MB20" s="50">
        <v>1129.6296296296296</v>
      </c>
      <c r="MC20" s="50">
        <v>47.325102880658434</v>
      </c>
      <c r="MD20" s="50">
        <v>0</v>
      </c>
      <c r="ME20" s="50">
        <v>0.49771053155484773</v>
      </c>
      <c r="MF20" s="50">
        <v>0.59725263786581728</v>
      </c>
      <c r="MG20" s="50">
        <v>27.573163448138565</v>
      </c>
      <c r="MH20" s="50">
        <v>58.331674298228151</v>
      </c>
      <c r="MI20" s="50">
        <v>0</v>
      </c>
      <c r="MJ20" s="50">
        <v>8.3615369301214422</v>
      </c>
      <c r="MK20" s="50">
        <v>0.49771053155484773</v>
      </c>
      <c r="ML20" s="50">
        <v>385.12840931714118</v>
      </c>
      <c r="MM20" s="50">
        <v>0.29862631893290864</v>
      </c>
      <c r="MN20" s="50">
        <v>0</v>
      </c>
      <c r="MO20" s="50">
        <v>9.9383820314052879E-2</v>
      </c>
      <c r="MP20" s="50">
        <v>0.59630292188431722</v>
      </c>
      <c r="MQ20" s="50">
        <v>6.9568674219837012</v>
      </c>
      <c r="MR20" s="50">
        <v>35.778175313059037</v>
      </c>
      <c r="MS20" s="50">
        <v>1.0932220234545817</v>
      </c>
      <c r="MT20" s="50">
        <v>4.671039554760485</v>
      </c>
      <c r="MU20" s="50">
        <v>0</v>
      </c>
      <c r="MV20" s="50">
        <v>740.80699662095026</v>
      </c>
      <c r="MW20" s="50">
        <v>9.9383820314052879E-2</v>
      </c>
      <c r="MX20" s="50">
        <v>0</v>
      </c>
      <c r="MY20" s="50">
        <v>0</v>
      </c>
      <c r="MZ20" s="50">
        <v>0.59183270862102977</v>
      </c>
      <c r="NA20" s="50">
        <v>5.5237719471296121</v>
      </c>
      <c r="NB20" s="50">
        <v>35.115407378181104</v>
      </c>
      <c r="NC20" s="50">
        <v>1.4795817715525745</v>
      </c>
      <c r="ND20" s="50">
        <v>5.0305780232787534</v>
      </c>
      <c r="NE20" s="50">
        <v>0</v>
      </c>
      <c r="NF20" s="50">
        <v>573.97908857762877</v>
      </c>
      <c r="NG20" s="50">
        <v>0.29591635431051488</v>
      </c>
      <c r="NI20" s="56">
        <v>3.6984256297481006</v>
      </c>
      <c r="NJ20" s="56">
        <v>9.3184406237505044</v>
      </c>
      <c r="NL20" s="56">
        <v>7.3497543238993712</v>
      </c>
      <c r="NM20" s="56">
        <v>2.9353611438679246</v>
      </c>
      <c r="NN20" s="56"/>
      <c r="NO20" s="56">
        <v>5.355677619095176</v>
      </c>
      <c r="NP20" s="56">
        <v>2.0516388694696897</v>
      </c>
      <c r="NQ20" s="56">
        <v>6.3725625436060991</v>
      </c>
      <c r="NR20" s="56">
        <v>0</v>
      </c>
      <c r="NS20" s="56">
        <v>3.90184973378032</v>
      </c>
      <c r="NT20" s="56">
        <v>0</v>
      </c>
      <c r="NU20" s="56">
        <v>4.6700746491489991</v>
      </c>
      <c r="NV20" s="56">
        <v>0.58600577286752187</v>
      </c>
      <c r="NW20" s="51"/>
      <c r="NX20" s="58">
        <v>1903</v>
      </c>
      <c r="NY20" s="51">
        <v>1903</v>
      </c>
      <c r="NZ20" s="51">
        <v>2129</v>
      </c>
      <c r="OA20" s="54">
        <f t="shared" si="136"/>
        <v>2129</v>
      </c>
      <c r="OB20" s="58">
        <v>1207.6666666666667</v>
      </c>
      <c r="OC20" s="58">
        <f t="shared" si="129"/>
        <v>1208</v>
      </c>
      <c r="OD20" s="51">
        <v>802.5</v>
      </c>
      <c r="OE20" s="58">
        <f t="shared" ref="OE20" si="142">ROUND(OD20,0)</f>
        <v>803</v>
      </c>
      <c r="OF20" s="58">
        <v>800.33333333333337</v>
      </c>
      <c r="OG20" s="58">
        <f t="shared" ref="OG20" si="143">ROUND(OF20,0)</f>
        <v>800</v>
      </c>
      <c r="OH20" s="58">
        <v>17039.666666666668</v>
      </c>
      <c r="OI20" s="58">
        <v>17040</v>
      </c>
      <c r="OJ20" s="58">
        <v>43666</v>
      </c>
      <c r="OK20" s="54">
        <f t="shared" si="132"/>
        <v>43666</v>
      </c>
      <c r="OL20" s="58">
        <v>94425</v>
      </c>
      <c r="OM20" s="58">
        <f t="shared" ref="OM20" si="144">ROUND(OL20,0)</f>
        <v>94425</v>
      </c>
      <c r="ON20" s="51">
        <v>37793.75</v>
      </c>
      <c r="OO20" s="58">
        <f t="shared" ref="OO20" si="145">ROUND(ON20,0)</f>
        <v>37794</v>
      </c>
      <c r="OP20" s="58">
        <v>25134.333333333332</v>
      </c>
      <c r="OQ20" s="58">
        <f t="shared" ref="OQ20" si="146">ROUND(OP20,0)</f>
        <v>25134</v>
      </c>
      <c r="OR20" s="51">
        <v>1</v>
      </c>
      <c r="OS20" s="51"/>
    </row>
    <row r="21" spans="1:409" ht="21" customHeight="1" x14ac:dyDescent="0.35">
      <c r="A21" s="46" t="s">
        <v>21</v>
      </c>
      <c r="B21" s="46" t="s">
        <v>21</v>
      </c>
      <c r="C21" s="46" t="b">
        <f t="shared" si="0"/>
        <v>1</v>
      </c>
      <c r="D21" s="46">
        <v>2</v>
      </c>
      <c r="E21" s="51">
        <v>2</v>
      </c>
      <c r="F21" s="46" t="b">
        <f t="shared" si="1"/>
        <v>1</v>
      </c>
      <c r="G21" s="46">
        <v>6</v>
      </c>
      <c r="H21" s="51">
        <v>6</v>
      </c>
      <c r="I21" s="46" t="b">
        <f t="shared" si="2"/>
        <v>1</v>
      </c>
      <c r="J21" s="46">
        <v>9</v>
      </c>
      <c r="K21" s="46">
        <v>4744419</v>
      </c>
      <c r="L21" s="46">
        <v>468596</v>
      </c>
      <c r="M21" s="46">
        <v>1050.3520000000001</v>
      </c>
      <c r="N21" s="46">
        <v>7.1563687747903302</v>
      </c>
      <c r="O21" s="46">
        <v>158.681868621528</v>
      </c>
      <c r="P21" s="46">
        <v>4</v>
      </c>
      <c r="Q21" s="46">
        <v>6</v>
      </c>
      <c r="R21" s="46">
        <v>1049.6526439312699</v>
      </c>
      <c r="S21" s="46">
        <v>14.2126106383931</v>
      </c>
      <c r="T21" s="46">
        <v>165.89797525396401</v>
      </c>
      <c r="U21" s="46">
        <v>4</v>
      </c>
      <c r="V21" s="46">
        <v>1</v>
      </c>
      <c r="W21" s="46" t="s">
        <v>153</v>
      </c>
      <c r="X21" s="46">
        <v>42.85170677</v>
      </c>
      <c r="Y21" s="46">
        <v>-123.38436249999999</v>
      </c>
      <c r="Z21" s="46">
        <v>1050.3520000000001</v>
      </c>
      <c r="AA21" s="46" t="s">
        <v>1487</v>
      </c>
      <c r="AB21" s="46">
        <v>1</v>
      </c>
      <c r="AC21" s="55">
        <v>1</v>
      </c>
      <c r="AD21" s="46">
        <v>5</v>
      </c>
      <c r="AE21" s="46">
        <v>1</v>
      </c>
      <c r="AF21" s="46">
        <v>26</v>
      </c>
      <c r="AH21" s="55">
        <v>1</v>
      </c>
      <c r="AI21" s="46">
        <v>5</v>
      </c>
      <c r="AJ21" s="46">
        <v>1</v>
      </c>
      <c r="AK21" s="47">
        <v>60</v>
      </c>
      <c r="AM21" s="46">
        <v>1</v>
      </c>
      <c r="AN21" s="46">
        <v>10</v>
      </c>
      <c r="AO21" s="46">
        <v>60</v>
      </c>
      <c r="AQ21" s="46">
        <v>1</v>
      </c>
      <c r="AR21" s="46">
        <v>5</v>
      </c>
      <c r="AS21" s="55"/>
      <c r="AT21" s="46">
        <v>1</v>
      </c>
      <c r="AU21" s="46">
        <v>3</v>
      </c>
      <c r="AV21" s="46">
        <v>165</v>
      </c>
      <c r="AW21" s="46" t="s">
        <v>402</v>
      </c>
      <c r="AX21" s="46">
        <v>1</v>
      </c>
      <c r="AY21" s="46">
        <v>0</v>
      </c>
      <c r="AZ21" s="46">
        <v>0</v>
      </c>
      <c r="BA21" s="46">
        <v>200</v>
      </c>
      <c r="BB21" s="46">
        <v>200</v>
      </c>
      <c r="BC21" s="46">
        <v>50</v>
      </c>
      <c r="BD21" s="46">
        <f t="shared" si="105"/>
        <v>260</v>
      </c>
      <c r="BE21" s="50">
        <v>3.2450000000000001</v>
      </c>
      <c r="BF21" s="46">
        <v>229.35</v>
      </c>
      <c r="BG21" s="46">
        <f t="shared" si="4"/>
        <v>0.22935</v>
      </c>
      <c r="BH21" s="49">
        <v>0.22900000000000001</v>
      </c>
      <c r="BI21" s="50">
        <v>7.71</v>
      </c>
      <c r="BJ21" s="52">
        <v>1165</v>
      </c>
      <c r="BK21" s="46">
        <f t="shared" si="5"/>
        <v>1.165</v>
      </c>
      <c r="BL21" s="46">
        <v>1.165</v>
      </c>
      <c r="BM21" s="46">
        <v>7.85</v>
      </c>
      <c r="BN21" s="46">
        <v>540.9</v>
      </c>
      <c r="BO21" s="46">
        <f t="shared" si="6"/>
        <v>0.54089999999999994</v>
      </c>
      <c r="BP21" s="46">
        <f t="shared" si="7"/>
        <v>0.54100000000000004</v>
      </c>
      <c r="BQ21" s="46">
        <v>4.41</v>
      </c>
      <c r="BR21" s="50">
        <f t="shared" si="8"/>
        <v>-3.3</v>
      </c>
      <c r="BS21" s="52">
        <v>543.6</v>
      </c>
      <c r="BT21" s="53" t="s">
        <v>261</v>
      </c>
      <c r="BU21" s="46">
        <v>0.54400000000000004</v>
      </c>
      <c r="BV21" s="49">
        <f t="shared" si="9"/>
        <v>-0.621</v>
      </c>
      <c r="BW21" s="46">
        <v>1.9145599603652954</v>
      </c>
      <c r="BX21" s="46">
        <v>49.030277252197266</v>
      </c>
      <c r="BY21" s="46">
        <f t="shared" si="83"/>
        <v>19.145599603652954</v>
      </c>
      <c r="CA21" s="46">
        <v>19.145599603652954</v>
      </c>
      <c r="CB21" s="46">
        <f t="shared" si="84"/>
        <v>490.30277252197266</v>
      </c>
      <c r="CC21" s="46">
        <v>62.747688243064729</v>
      </c>
      <c r="CD21" s="46">
        <v>2645.3104359313079</v>
      </c>
      <c r="CE21" s="46">
        <v>9.9075297225891674</v>
      </c>
      <c r="CF21" s="46">
        <v>57.793923381770142</v>
      </c>
      <c r="CG21" s="46">
        <v>6872.5231175693525</v>
      </c>
      <c r="CH21" s="46">
        <v>675.36327608982822</v>
      </c>
      <c r="CI21" s="46">
        <v>77.608982826948477</v>
      </c>
      <c r="CJ21" s="46">
        <v>21.466314398943197</v>
      </c>
      <c r="CK21" s="46">
        <v>1141.0171730515192</v>
      </c>
      <c r="CL21" s="46">
        <f t="shared" si="85"/>
        <v>16.779414066529998</v>
      </c>
      <c r="CM21" s="46">
        <v>2301.8494055482165</v>
      </c>
      <c r="CN21" s="46">
        <v>79.260237780713339</v>
      </c>
      <c r="CO21" s="50">
        <v>5.7161721789883275</v>
      </c>
      <c r="CP21" s="46">
        <v>0</v>
      </c>
      <c r="CQ21" s="50">
        <v>129.08001006532882</v>
      </c>
      <c r="CR21" s="50">
        <v>81.548031818532536</v>
      </c>
      <c r="CS21" s="50">
        <v>6.4808210131842827</v>
      </c>
      <c r="CT21" s="50">
        <v>5.2658174195819916</v>
      </c>
      <c r="CU21" s="50">
        <v>28.621674453242466</v>
      </c>
      <c r="CV21" s="50">
        <v>5.1655298609272648</v>
      </c>
      <c r="CW21" s="50">
        <v>6.2333601962809251</v>
      </c>
      <c r="CX21" s="50">
        <v>0</v>
      </c>
      <c r="CY21" s="50">
        <v>295.94708915364623</v>
      </c>
      <c r="CZ21" s="50">
        <v>32.446827793963038</v>
      </c>
      <c r="DA21" s="56">
        <v>9.7490037482738199</v>
      </c>
      <c r="DB21" s="56">
        <v>2.077178930755573</v>
      </c>
      <c r="DC21" s="50">
        <v>0</v>
      </c>
      <c r="DD21" s="50">
        <v>14.988151658767773</v>
      </c>
      <c r="DE21" s="50">
        <v>0</v>
      </c>
      <c r="DF21" s="50">
        <v>15.106635071090047</v>
      </c>
      <c r="DG21" s="50">
        <v>40.679304897314374</v>
      </c>
      <c r="DH21" s="50">
        <v>20.537124802527646</v>
      </c>
      <c r="DI21" s="50">
        <v>7.4052132701421804</v>
      </c>
      <c r="DJ21" s="50">
        <v>0</v>
      </c>
      <c r="DK21" s="50">
        <v>217.31832543443917</v>
      </c>
      <c r="DL21" s="50">
        <v>91.62717219589257</v>
      </c>
      <c r="DM21" s="50">
        <v>0</v>
      </c>
      <c r="DN21" s="50">
        <v>0</v>
      </c>
      <c r="DO21" s="50">
        <v>4.6885400390624996</v>
      </c>
      <c r="DP21" s="46" t="s">
        <v>486</v>
      </c>
      <c r="DQ21" s="46">
        <v>1</v>
      </c>
      <c r="DR21" s="46">
        <v>3</v>
      </c>
      <c r="DT21" s="46">
        <v>1</v>
      </c>
      <c r="DU21" s="46">
        <v>1</v>
      </c>
      <c r="DW21" s="46">
        <v>1</v>
      </c>
      <c r="DY21" s="46">
        <v>1</v>
      </c>
      <c r="DZ21" s="46">
        <v>722</v>
      </c>
      <c r="EA21" s="46">
        <v>72.2</v>
      </c>
      <c r="EB21" s="46">
        <v>72</v>
      </c>
      <c r="EC21" s="46">
        <v>72</v>
      </c>
      <c r="ED21" s="46">
        <v>299</v>
      </c>
      <c r="EF21" s="46">
        <v>1</v>
      </c>
      <c r="EG21" s="46">
        <v>350</v>
      </c>
      <c r="EH21" s="46">
        <v>350</v>
      </c>
      <c r="EI21" s="46" t="s">
        <v>1560</v>
      </c>
      <c r="EJ21" s="49">
        <v>0.40400000000000003</v>
      </c>
      <c r="EK21" s="50">
        <v>7.66</v>
      </c>
      <c r="EL21" s="49">
        <v>0.376</v>
      </c>
      <c r="EM21" s="49">
        <v>0.376</v>
      </c>
      <c r="EN21" s="50">
        <v>7.81</v>
      </c>
      <c r="EP21" s="56">
        <v>0</v>
      </c>
      <c r="EQ21" s="56">
        <v>0.38798249104655791</v>
      </c>
      <c r="ER21" s="56">
        <v>0</v>
      </c>
      <c r="ES21" s="56">
        <v>18.70274572224433</v>
      </c>
      <c r="ET21" s="56">
        <v>46.856346995622765</v>
      </c>
      <c r="EU21" s="56">
        <v>0</v>
      </c>
      <c r="EV21" s="56">
        <v>4.3772383605252685</v>
      </c>
      <c r="EW21" s="56">
        <v>0.99482690011937924</v>
      </c>
      <c r="EX21" s="56">
        <v>99.283724631914055</v>
      </c>
      <c r="EY21" s="56">
        <v>9.9482690011937921E-2</v>
      </c>
      <c r="EZ21" s="56"/>
      <c r="FA21" s="46">
        <v>1</v>
      </c>
      <c r="FB21" s="46" t="s">
        <v>1586</v>
      </c>
      <c r="FC21" s="46">
        <v>1</v>
      </c>
      <c r="FD21" s="46" t="s">
        <v>524</v>
      </c>
      <c r="FE21" s="47">
        <v>1</v>
      </c>
      <c r="FF21" s="47">
        <v>3</v>
      </c>
      <c r="FG21" s="47">
        <v>110</v>
      </c>
      <c r="FH21" s="47">
        <v>110</v>
      </c>
      <c r="FI21" s="47">
        <v>441</v>
      </c>
      <c r="FJ21" s="46">
        <v>78</v>
      </c>
      <c r="FK21" s="46">
        <v>78</v>
      </c>
      <c r="FL21" s="46">
        <v>78</v>
      </c>
      <c r="FM21" s="47">
        <f t="shared" si="106"/>
        <v>6</v>
      </c>
      <c r="FN21" s="49" t="s">
        <v>525</v>
      </c>
      <c r="FO21" s="49">
        <v>0.33810000000000001</v>
      </c>
      <c r="FP21" s="50">
        <v>7.44</v>
      </c>
      <c r="FQ21" s="49">
        <v>0.2828</v>
      </c>
      <c r="FR21" s="49">
        <v>0.28299999999999997</v>
      </c>
      <c r="FS21" s="50">
        <v>7.59</v>
      </c>
      <c r="FU21" s="46" t="s">
        <v>671</v>
      </c>
      <c r="FV21" s="46" t="s">
        <v>524</v>
      </c>
      <c r="FW21" s="47">
        <v>1</v>
      </c>
      <c r="FX21" s="49" t="s">
        <v>1582</v>
      </c>
      <c r="FY21" s="47">
        <v>1</v>
      </c>
      <c r="FZ21" s="47">
        <v>5</v>
      </c>
      <c r="GA21" s="47">
        <v>61</v>
      </c>
      <c r="GB21" s="53" t="s">
        <v>630</v>
      </c>
      <c r="GC21" s="47">
        <v>1</v>
      </c>
      <c r="GD21" s="47">
        <v>10</v>
      </c>
      <c r="GE21" s="47">
        <v>488</v>
      </c>
      <c r="GF21" s="47">
        <v>63</v>
      </c>
      <c r="GH21" s="47">
        <v>63</v>
      </c>
      <c r="GI21" s="47">
        <f t="shared" si="107"/>
        <v>425</v>
      </c>
      <c r="GJ21" s="47">
        <f t="shared" si="108"/>
        <v>315</v>
      </c>
      <c r="GK21" s="46" t="s">
        <v>663</v>
      </c>
      <c r="GL21" s="46" t="s">
        <v>619</v>
      </c>
      <c r="GM21" s="46">
        <v>96.5</v>
      </c>
      <c r="GN21" s="46">
        <v>97</v>
      </c>
      <c r="GO21" s="46">
        <v>97</v>
      </c>
      <c r="GP21" s="46">
        <f t="shared" si="109"/>
        <v>19</v>
      </c>
      <c r="GQ21" s="46" t="s">
        <v>680</v>
      </c>
      <c r="GR21" s="46" t="s">
        <v>662</v>
      </c>
      <c r="GS21" s="46">
        <v>96.5</v>
      </c>
      <c r="GT21" s="46">
        <v>97</v>
      </c>
      <c r="GU21" s="46">
        <v>97</v>
      </c>
      <c r="GV21" s="46">
        <f t="shared" si="110"/>
        <v>0</v>
      </c>
      <c r="GW21" s="57">
        <v>1.5148777961730957</v>
      </c>
      <c r="GX21" s="57">
        <v>49.004547119140625</v>
      </c>
      <c r="GY21" s="46">
        <f t="shared" si="111"/>
        <v>15.148777961730957</v>
      </c>
      <c r="GZ21" s="46"/>
      <c r="HA21" s="46">
        <v>15.148777961730957</v>
      </c>
      <c r="HB21" s="46">
        <f t="shared" si="112"/>
        <v>490.04547119140625</v>
      </c>
      <c r="HC21" s="46"/>
      <c r="HD21" s="57">
        <v>1.0128976106643677</v>
      </c>
      <c r="HE21" s="57">
        <v>48.423069000244141</v>
      </c>
      <c r="HF21" s="57">
        <v>10.128976106643677</v>
      </c>
      <c r="HG21" s="59" t="s">
        <v>365</v>
      </c>
      <c r="HH21" s="46">
        <f t="shared" si="113"/>
        <v>10.128976106643677</v>
      </c>
      <c r="HI21" s="46">
        <f t="shared" si="114"/>
        <v>-9.0166234970092773</v>
      </c>
      <c r="HJ21" s="46">
        <f t="shared" si="115"/>
        <v>484.23069000244141</v>
      </c>
      <c r="HL21" s="50">
        <v>59.782608695652172</v>
      </c>
      <c r="HM21" s="50">
        <f t="shared" si="116"/>
        <v>-2.9650795474125573</v>
      </c>
      <c r="HN21" s="50">
        <v>1919.8369565217392</v>
      </c>
      <c r="HO21" s="50">
        <v>8.1521739130434785</v>
      </c>
      <c r="HP21" s="50">
        <f t="shared" si="117"/>
        <v>-1.7553558095456889</v>
      </c>
      <c r="HQ21" s="50">
        <v>28.532608695652176</v>
      </c>
      <c r="HR21" s="50">
        <v>4527.173913043478</v>
      </c>
      <c r="HS21" s="50">
        <f t="shared" si="118"/>
        <v>-2345.3492045258745</v>
      </c>
      <c r="HT21" s="50">
        <v>622.28260869565213</v>
      </c>
      <c r="HU21" s="50">
        <v>42.119565217391305</v>
      </c>
      <c r="HV21" s="50">
        <v>0</v>
      </c>
      <c r="HW21" s="50">
        <v>804.3478260869565</v>
      </c>
      <c r="HX21" s="50">
        <f t="shared" si="119"/>
        <v>12.592781105557004</v>
      </c>
      <c r="HY21" s="50">
        <f t="shared" si="120"/>
        <v>-336.66934696456269</v>
      </c>
      <c r="HZ21" s="50">
        <v>1033.9673913043478</v>
      </c>
      <c r="IA21" s="50">
        <v>43.478260869565219</v>
      </c>
      <c r="IB21" s="56">
        <v>0</v>
      </c>
      <c r="IC21" s="56">
        <v>5.866249511145874E-2</v>
      </c>
      <c r="ID21" s="56">
        <v>0</v>
      </c>
      <c r="IE21" s="56">
        <v>12.123582323034807</v>
      </c>
      <c r="IF21" s="56">
        <v>42.432538130621822</v>
      </c>
      <c r="IG21" s="56">
        <v>0.58662495111458746</v>
      </c>
      <c r="IH21" s="56">
        <v>2.8353539303871722</v>
      </c>
      <c r="II21" s="56">
        <v>0</v>
      </c>
      <c r="IJ21" s="56">
        <v>103.73484552209621</v>
      </c>
      <c r="IK21" s="56">
        <v>9.7770825185764576E-2</v>
      </c>
      <c r="IL21" s="46">
        <v>0.86951684951782227</v>
      </c>
      <c r="IM21" s="57">
        <v>50.471763610839844</v>
      </c>
      <c r="IN21" s="46">
        <v>8.6951684951782227</v>
      </c>
      <c r="IP21" s="46">
        <f t="shared" si="121"/>
        <v>8.6951684951782227</v>
      </c>
      <c r="IQ21" s="46">
        <f t="shared" si="122"/>
        <v>504.71763610839844</v>
      </c>
      <c r="IS21" s="46">
        <v>449.3</v>
      </c>
      <c r="IT21" s="49">
        <f t="shared" si="123"/>
        <v>0.44930000000000003</v>
      </c>
      <c r="IU21" s="49">
        <v>0.44900000000000001</v>
      </c>
      <c r="IV21" s="46">
        <v>7.47</v>
      </c>
      <c r="IW21" s="50">
        <v>0</v>
      </c>
      <c r="IX21" s="50">
        <v>0.14976038338658146</v>
      </c>
      <c r="IY21" s="50">
        <v>0</v>
      </c>
      <c r="IZ21" s="50">
        <v>11.182108626198085</v>
      </c>
      <c r="JA21" s="50">
        <v>32.248402555910545</v>
      </c>
      <c r="JB21" s="50">
        <v>1.5974440894568691</v>
      </c>
      <c r="JC21" s="50">
        <v>0</v>
      </c>
      <c r="JD21" s="50">
        <v>0</v>
      </c>
      <c r="JE21" s="50">
        <v>156.25</v>
      </c>
      <c r="JF21" s="50">
        <v>0.6988817891373803</v>
      </c>
      <c r="JG21" s="47">
        <v>1</v>
      </c>
      <c r="JI21" s="47">
        <v>1</v>
      </c>
      <c r="JJ21" s="46" t="s">
        <v>724</v>
      </c>
      <c r="JK21" s="46">
        <v>15</v>
      </c>
      <c r="JL21" s="46" t="s">
        <v>1141</v>
      </c>
      <c r="JM21" s="46">
        <v>1</v>
      </c>
      <c r="JN21" s="46">
        <v>30</v>
      </c>
      <c r="JO21" s="46">
        <v>30</v>
      </c>
      <c r="JQ21" s="46">
        <v>10</v>
      </c>
      <c r="JR21" s="46" t="s">
        <v>1041</v>
      </c>
      <c r="JT21" s="57">
        <v>0.74128592014312744</v>
      </c>
      <c r="JU21" s="57">
        <v>49.629993438720703</v>
      </c>
      <c r="JV21" s="57">
        <v>7.4128592014312744</v>
      </c>
      <c r="JW21" s="46">
        <f t="shared" si="124"/>
        <v>7.4128592014312744</v>
      </c>
      <c r="JX21" s="46">
        <f t="shared" si="124"/>
        <v>496.29993438720703</v>
      </c>
      <c r="JY21" s="46" t="s">
        <v>716</v>
      </c>
      <c r="JZ21" s="52">
        <v>342.5</v>
      </c>
      <c r="KA21" s="49">
        <f t="shared" si="125"/>
        <v>0.34250000000000003</v>
      </c>
      <c r="KB21" s="49">
        <v>0.34300000000000003</v>
      </c>
      <c r="KG21" s="49"/>
      <c r="KH21" s="49"/>
      <c r="KI21" s="50">
        <v>7.38</v>
      </c>
      <c r="KL21" s="49"/>
      <c r="KN21" s="46">
        <v>1</v>
      </c>
      <c r="KO21" s="46">
        <v>1</v>
      </c>
      <c r="KP21" s="47">
        <v>1</v>
      </c>
      <c r="KQ21" s="46">
        <v>1</v>
      </c>
      <c r="KR21" s="46" t="s">
        <v>1220</v>
      </c>
      <c r="KS21" s="46" t="s">
        <v>1222</v>
      </c>
      <c r="KT21" s="50">
        <v>81.2807881773399</v>
      </c>
      <c r="KU21" s="50">
        <v>2314.039408866995</v>
      </c>
      <c r="KV21" s="50">
        <v>20.935960591133004</v>
      </c>
      <c r="KW21" s="50">
        <v>68.965517241379317</v>
      </c>
      <c r="KX21" s="50">
        <v>6922.4137931034475</v>
      </c>
      <c r="KY21" s="50">
        <v>715.51724137931035</v>
      </c>
      <c r="KZ21" s="50">
        <v>67.73399014778326</v>
      </c>
      <c r="LA21" s="50">
        <v>17.241379310344829</v>
      </c>
      <c r="LB21" s="50">
        <v>891.62561576354676</v>
      </c>
      <c r="LC21" s="50">
        <f t="shared" si="126"/>
        <v>16.990065890781128</v>
      </c>
      <c r="LD21" s="50">
        <v>1842.3645320197043</v>
      </c>
      <c r="LE21" s="50">
        <v>98.522167487684726</v>
      </c>
      <c r="LF21" s="50">
        <v>104.42260442260444</v>
      </c>
      <c r="LG21" s="50">
        <v>1979.1154791154793</v>
      </c>
      <c r="LH21" s="50">
        <v>6.1425061425061429</v>
      </c>
      <c r="LI21" s="50">
        <v>57.739557739557746</v>
      </c>
      <c r="LJ21" s="50">
        <v>5850.1228501228507</v>
      </c>
      <c r="LK21" s="50">
        <v>647.42014742014749</v>
      </c>
      <c r="LL21" s="50">
        <v>84.766584766584771</v>
      </c>
      <c r="LM21" s="50">
        <v>11.056511056511058</v>
      </c>
      <c r="LN21" s="50">
        <v>1153.5626535626536</v>
      </c>
      <c r="LO21" s="50">
        <f t="shared" si="127"/>
        <v>7.5376647018903862</v>
      </c>
      <c r="LP21" s="50">
        <v>1227.2727272727273</v>
      </c>
      <c r="LQ21" s="50">
        <v>76.167076167076175</v>
      </c>
      <c r="LR21" s="50">
        <v>59.917355371900818</v>
      </c>
      <c r="LS21" s="50">
        <v>1407.0247933884298</v>
      </c>
      <c r="LT21" s="50">
        <v>6.1983471074380168</v>
      </c>
      <c r="LU21" s="50">
        <v>37.190082644628099</v>
      </c>
      <c r="LV21" s="50">
        <v>4929.7520661157023</v>
      </c>
      <c r="LW21" s="50">
        <v>555.78512396694214</v>
      </c>
      <c r="LX21" s="50">
        <v>64.049586776859499</v>
      </c>
      <c r="LY21" s="50">
        <v>51.652892561983492</v>
      </c>
      <c r="LZ21" s="50">
        <v>1078.5123966942151</v>
      </c>
      <c r="MA21" s="50">
        <f t="shared" si="128"/>
        <v>6.8732257729745898</v>
      </c>
      <c r="MB21" s="50">
        <v>880.16528925619832</v>
      </c>
      <c r="MC21" s="50">
        <v>43.388429752066116</v>
      </c>
      <c r="MD21" s="50">
        <v>0</v>
      </c>
      <c r="ME21" s="50">
        <v>9.9581756622186823E-2</v>
      </c>
      <c r="MF21" s="50">
        <v>0.59749053973312094</v>
      </c>
      <c r="MG21" s="50">
        <v>11.949810794662419</v>
      </c>
      <c r="MH21" s="50">
        <v>24.696275642302332</v>
      </c>
      <c r="MI21" s="50">
        <v>1.1949810794662419</v>
      </c>
      <c r="MJ21" s="50">
        <v>3.385779725154352</v>
      </c>
      <c r="MK21" s="50">
        <v>0</v>
      </c>
      <c r="ML21" s="50">
        <v>143.4973112925712</v>
      </c>
      <c r="MM21" s="50">
        <v>0.19916351324437365</v>
      </c>
      <c r="MN21" s="50"/>
      <c r="MO21" s="50"/>
      <c r="MP21" s="50"/>
      <c r="MQ21" s="50"/>
      <c r="MR21" s="50"/>
      <c r="MS21" s="50"/>
      <c r="MT21" s="50"/>
      <c r="MU21" s="50"/>
      <c r="MV21" s="50"/>
      <c r="MW21" s="50"/>
      <c r="MX21" s="50"/>
      <c r="MY21" s="50"/>
      <c r="MZ21" s="50"/>
      <c r="NA21" s="50"/>
      <c r="NB21" s="50"/>
      <c r="NC21" s="50"/>
      <c r="ND21" s="50"/>
      <c r="NE21" s="50"/>
      <c r="NF21" s="50"/>
      <c r="NG21" s="50"/>
      <c r="NH21" s="46" t="s">
        <v>1690</v>
      </c>
      <c r="NI21" s="56">
        <v>4.327893710385176</v>
      </c>
      <c r="NJ21" s="56">
        <v>17.080222330570454</v>
      </c>
      <c r="NL21" s="56">
        <v>3.2779074252651879</v>
      </c>
      <c r="NM21" s="56">
        <v>4.6260602700096429</v>
      </c>
      <c r="NN21" s="56"/>
      <c r="NO21" s="56">
        <v>3.1364414819253055</v>
      </c>
      <c r="NP21" s="56">
        <v>2.51007988815658</v>
      </c>
      <c r="NQ21" s="56">
        <v>3.3318403193612771</v>
      </c>
      <c r="NR21" s="56">
        <v>4.1461177644710565</v>
      </c>
      <c r="NS21" s="56"/>
      <c r="NT21" s="56"/>
      <c r="NU21" s="56"/>
      <c r="NV21" s="56"/>
      <c r="NW21" s="51" t="s">
        <v>1744</v>
      </c>
      <c r="NX21" s="58">
        <v>1810.3333333333333</v>
      </c>
      <c r="NY21" s="51">
        <v>1810</v>
      </c>
      <c r="NZ21" s="51">
        <v>2192.6666666666665</v>
      </c>
      <c r="OA21" s="54">
        <f t="shared" si="136"/>
        <v>2193</v>
      </c>
      <c r="OB21" s="58">
        <v>782.33333333333337</v>
      </c>
      <c r="OC21" s="58">
        <f t="shared" si="129"/>
        <v>782</v>
      </c>
      <c r="OD21" s="58"/>
      <c r="OE21" s="58"/>
      <c r="OF21" s="58"/>
      <c r="OG21" s="58"/>
      <c r="OH21" s="58">
        <v>14067</v>
      </c>
      <c r="OI21" s="58">
        <v>14067</v>
      </c>
      <c r="OJ21" s="58">
        <v>99801.666666666672</v>
      </c>
      <c r="OK21" s="54">
        <f t="shared" si="132"/>
        <v>99802</v>
      </c>
      <c r="OL21" s="58">
        <v>36305</v>
      </c>
      <c r="OM21" s="58">
        <f t="shared" ref="OM21" si="147">ROUND(OL21,0)</f>
        <v>36305</v>
      </c>
      <c r="ON21" s="58"/>
      <c r="OO21" s="58"/>
      <c r="OP21" s="58"/>
      <c r="OQ21" s="58"/>
      <c r="OR21" s="51">
        <v>1</v>
      </c>
      <c r="OS21" s="51"/>
    </row>
    <row r="22" spans="1:409" ht="21" customHeight="1" x14ac:dyDescent="0.35">
      <c r="A22" s="46" t="s">
        <v>22</v>
      </c>
      <c r="B22" s="46" t="s">
        <v>22</v>
      </c>
      <c r="C22" s="46" t="b">
        <f t="shared" si="0"/>
        <v>1</v>
      </c>
      <c r="D22" s="46">
        <v>2</v>
      </c>
      <c r="E22" s="51">
        <v>2</v>
      </c>
      <c r="F22" s="46" t="b">
        <f t="shared" si="1"/>
        <v>1</v>
      </c>
      <c r="G22" s="46">
        <v>7</v>
      </c>
      <c r="H22" s="51">
        <v>7</v>
      </c>
      <c r="I22" s="46" t="b">
        <f t="shared" si="2"/>
        <v>1</v>
      </c>
      <c r="J22" s="46">
        <v>10</v>
      </c>
      <c r="K22" s="46">
        <v>4744416</v>
      </c>
      <c r="L22" s="46">
        <v>468597.1</v>
      </c>
      <c r="M22" s="46">
        <v>1049.5609999999999</v>
      </c>
      <c r="N22" s="46">
        <v>5.14263766376195</v>
      </c>
      <c r="O22" s="46">
        <v>170.24631136020801</v>
      </c>
      <c r="P22" s="46">
        <v>4</v>
      </c>
      <c r="Q22" s="46">
        <v>22</v>
      </c>
      <c r="R22" s="46">
        <v>1049.6526439312699</v>
      </c>
      <c r="S22" s="46">
        <v>14.2126106383931</v>
      </c>
      <c r="T22" s="46">
        <v>165.89797525396401</v>
      </c>
      <c r="U22" s="46">
        <v>4</v>
      </c>
      <c r="V22" s="46">
        <v>1</v>
      </c>
      <c r="W22" s="46" t="s">
        <v>154</v>
      </c>
      <c r="X22" s="46">
        <v>42.851683190000003</v>
      </c>
      <c r="Y22" s="46">
        <v>-123.38434909999999</v>
      </c>
      <c r="Z22" s="46">
        <v>1049.5609999999999</v>
      </c>
      <c r="AA22" s="46" t="s">
        <v>130</v>
      </c>
      <c r="AB22" s="46">
        <v>1</v>
      </c>
      <c r="AC22" s="55">
        <v>1</v>
      </c>
      <c r="AD22" s="46">
        <v>5</v>
      </c>
      <c r="AE22" s="46">
        <v>1</v>
      </c>
      <c r="AF22" s="46">
        <v>23</v>
      </c>
      <c r="AG22" s="46" t="s">
        <v>327</v>
      </c>
      <c r="AH22" s="55">
        <v>1</v>
      </c>
      <c r="AI22" s="46">
        <v>0</v>
      </c>
      <c r="AJ22" s="46">
        <v>1</v>
      </c>
      <c r="AK22" s="47">
        <v>75</v>
      </c>
      <c r="AM22" s="46">
        <v>1</v>
      </c>
      <c r="AN22" s="46">
        <v>10</v>
      </c>
      <c r="AO22" s="46">
        <v>132</v>
      </c>
      <c r="AQ22" s="46">
        <v>1</v>
      </c>
      <c r="AR22" s="46">
        <v>3</v>
      </c>
      <c r="AS22" s="55" t="s">
        <v>380</v>
      </c>
      <c r="AT22" s="46">
        <v>1</v>
      </c>
      <c r="AU22" s="46">
        <v>3</v>
      </c>
      <c r="AV22" s="46">
        <v>330</v>
      </c>
      <c r="AW22" s="46" t="s">
        <v>404</v>
      </c>
      <c r="AX22" s="46">
        <v>1</v>
      </c>
      <c r="AY22" s="46">
        <v>0</v>
      </c>
      <c r="AZ22" s="46">
        <v>0</v>
      </c>
      <c r="BA22" s="46">
        <v>420</v>
      </c>
      <c r="BB22" s="46">
        <v>420</v>
      </c>
      <c r="BC22" s="46">
        <v>120</v>
      </c>
      <c r="BD22" s="46">
        <f t="shared" si="105"/>
        <v>552</v>
      </c>
      <c r="BE22" s="50">
        <v>3.5</v>
      </c>
      <c r="BF22" s="46">
        <v>229.5</v>
      </c>
      <c r="BG22" s="46">
        <f t="shared" si="4"/>
        <v>0.22950000000000001</v>
      </c>
      <c r="BH22" s="49">
        <v>0.23</v>
      </c>
      <c r="BI22" s="50">
        <v>7.66</v>
      </c>
      <c r="BJ22" s="52">
        <v>213.5</v>
      </c>
      <c r="BK22" s="46">
        <f t="shared" si="5"/>
        <v>0.2135</v>
      </c>
      <c r="BL22" s="46">
        <v>0.214</v>
      </c>
      <c r="BM22" s="46">
        <v>7.37</v>
      </c>
      <c r="BN22" s="46">
        <v>630.79999999999995</v>
      </c>
      <c r="BO22" s="46">
        <f t="shared" si="6"/>
        <v>0.63079999999999992</v>
      </c>
      <c r="BP22" s="46">
        <f t="shared" si="7"/>
        <v>0.63100000000000001</v>
      </c>
      <c r="BQ22" s="46">
        <v>6.39</v>
      </c>
      <c r="BR22" s="50">
        <f t="shared" si="8"/>
        <v>-1.2700000000000005</v>
      </c>
      <c r="BS22" s="52">
        <v>524.20000000000005</v>
      </c>
      <c r="BT22" s="53" t="s">
        <v>261</v>
      </c>
      <c r="BU22" s="46">
        <v>0.52400000000000002</v>
      </c>
      <c r="BV22" s="49">
        <f t="shared" si="9"/>
        <v>0.31000000000000005</v>
      </c>
      <c r="BW22" s="46">
        <v>2.0896494388580322</v>
      </c>
      <c r="BX22" s="46">
        <v>49.822761535644531</v>
      </c>
      <c r="BY22" s="46">
        <f t="shared" si="83"/>
        <v>20.896494388580322</v>
      </c>
      <c r="CA22" s="46">
        <v>20.896494388580322</v>
      </c>
      <c r="CB22" s="46">
        <f t="shared" si="84"/>
        <v>498.22761535644531</v>
      </c>
      <c r="CC22" s="46">
        <v>161.01108033240996</v>
      </c>
      <c r="CD22" s="46">
        <v>3784.6260387811635</v>
      </c>
      <c r="CE22" s="46">
        <v>6.9252077562326866</v>
      </c>
      <c r="CF22" s="46">
        <v>147.1606648199446</v>
      </c>
      <c r="CG22" s="46">
        <v>6527.0083102493081</v>
      </c>
      <c r="CH22" s="46">
        <v>676.93905817174516</v>
      </c>
      <c r="CI22" s="46">
        <v>105.60941828254848</v>
      </c>
      <c r="CJ22" s="46">
        <v>34.626038781163437</v>
      </c>
      <c r="CK22" s="46">
        <v>1409.2797783933518</v>
      </c>
      <c r="CL22" s="46">
        <f t="shared" si="85"/>
        <v>14.827782750422598</v>
      </c>
      <c r="CM22" s="46">
        <v>2432.4792243767315</v>
      </c>
      <c r="CN22" s="46">
        <v>86.56509695290859</v>
      </c>
      <c r="CO22" s="50">
        <v>4.2047115005907845</v>
      </c>
      <c r="CP22" s="46">
        <v>0</v>
      </c>
      <c r="CQ22" s="50">
        <v>119.52627388535032</v>
      </c>
      <c r="CR22" s="50">
        <v>57.722929936305732</v>
      </c>
      <c r="CS22" s="50">
        <v>5.3742038216560513</v>
      </c>
      <c r="CT22" s="50">
        <v>8.9570063694267521</v>
      </c>
      <c r="CU22" s="50">
        <v>7.2651273885350323</v>
      </c>
      <c r="CV22" s="50">
        <v>1.4928343949044587</v>
      </c>
      <c r="CW22" s="50">
        <v>6.5684713375796182</v>
      </c>
      <c r="CX22" s="50">
        <v>0</v>
      </c>
      <c r="CY22" s="50">
        <v>168.49124203821657</v>
      </c>
      <c r="CZ22" s="50">
        <v>13.535031847133759</v>
      </c>
      <c r="DA22" s="56">
        <v>36.345797945881884</v>
      </c>
      <c r="DB22" s="56">
        <v>0.90015010863124689</v>
      </c>
      <c r="DC22" s="50">
        <v>0</v>
      </c>
      <c r="DD22" s="50">
        <v>0</v>
      </c>
      <c r="DE22" s="50">
        <v>0</v>
      </c>
      <c r="DF22" s="50">
        <v>13.979129749950779</v>
      </c>
      <c r="DG22" s="50">
        <v>46.662728883638515</v>
      </c>
      <c r="DH22" s="50">
        <v>0</v>
      </c>
      <c r="DI22" s="50">
        <v>5.3160070880094512</v>
      </c>
      <c r="DJ22" s="50">
        <v>0</v>
      </c>
      <c r="DK22" s="50">
        <v>86.532782043709389</v>
      </c>
      <c r="DL22" s="50">
        <v>9.8444575703878726E-2</v>
      </c>
      <c r="DM22" s="50">
        <v>0</v>
      </c>
      <c r="DN22" s="50">
        <v>4.6640826873385013</v>
      </c>
      <c r="DO22" s="50">
        <v>5.7676505664877764</v>
      </c>
      <c r="DQ22" s="46">
        <v>1</v>
      </c>
      <c r="DR22" s="46">
        <v>3</v>
      </c>
      <c r="DT22" s="46">
        <v>1</v>
      </c>
      <c r="DU22" s="46">
        <v>1</v>
      </c>
      <c r="DW22" s="46">
        <v>1</v>
      </c>
      <c r="DY22" s="46">
        <v>1</v>
      </c>
      <c r="DZ22" s="46">
        <v>1014</v>
      </c>
      <c r="EA22" s="46">
        <v>101.4</v>
      </c>
      <c r="EB22" s="46">
        <v>101</v>
      </c>
      <c r="EC22" s="46">
        <v>101</v>
      </c>
      <c r="ED22" s="46">
        <v>366</v>
      </c>
      <c r="EE22" s="46" t="s">
        <v>526</v>
      </c>
      <c r="EF22" s="46">
        <v>1</v>
      </c>
      <c r="EG22" s="46">
        <v>395</v>
      </c>
      <c r="EH22" s="46">
        <v>395</v>
      </c>
      <c r="EI22" s="46" t="s">
        <v>494</v>
      </c>
      <c r="EJ22" s="49">
        <v>0.46200000000000002</v>
      </c>
      <c r="EK22" s="50">
        <v>7.49</v>
      </c>
      <c r="EL22" s="49">
        <v>0.41799999999999998</v>
      </c>
      <c r="EM22" s="49">
        <v>0.41799999999999998</v>
      </c>
      <c r="EN22" s="50">
        <v>7.56</v>
      </c>
      <c r="EP22" s="56">
        <v>0</v>
      </c>
      <c r="EQ22" s="56">
        <v>0.16952532907857998</v>
      </c>
      <c r="ER22" s="56">
        <v>0</v>
      </c>
      <c r="ES22" s="56">
        <v>51.555644196250498</v>
      </c>
      <c r="ET22" s="56">
        <v>95.033905065815702</v>
      </c>
      <c r="EU22" s="56">
        <v>0</v>
      </c>
      <c r="EV22" s="56">
        <v>5.7838053450339038</v>
      </c>
      <c r="EW22" s="56">
        <v>0.99720781810929393</v>
      </c>
      <c r="EX22" s="56">
        <v>79.377742321499795</v>
      </c>
      <c r="EY22" s="56">
        <v>9.9720781810929388E-2</v>
      </c>
      <c r="EZ22" s="56"/>
      <c r="FA22" s="46">
        <v>1</v>
      </c>
      <c r="FB22" s="46" t="s">
        <v>527</v>
      </c>
      <c r="FC22" s="46">
        <v>1</v>
      </c>
      <c r="FE22" s="47">
        <v>1</v>
      </c>
      <c r="FF22" s="47">
        <v>3</v>
      </c>
      <c r="FG22" s="47">
        <v>289</v>
      </c>
      <c r="FH22" s="47">
        <v>289</v>
      </c>
      <c r="FI22" s="47">
        <v>620</v>
      </c>
      <c r="FJ22" s="46">
        <v>135</v>
      </c>
      <c r="FK22" s="46">
        <v>135</v>
      </c>
      <c r="FL22" s="46">
        <v>135</v>
      </c>
      <c r="FM22" s="47">
        <f t="shared" si="106"/>
        <v>34</v>
      </c>
      <c r="FO22" s="49">
        <v>0.50729999999999997</v>
      </c>
      <c r="FP22" s="50">
        <v>7.2</v>
      </c>
      <c r="FQ22" s="49">
        <v>0.4909</v>
      </c>
      <c r="FR22" s="49">
        <v>0.49099999999999999</v>
      </c>
      <c r="FS22" s="50">
        <v>7.18</v>
      </c>
      <c r="FU22" s="46" t="s">
        <v>672</v>
      </c>
      <c r="FV22" s="46"/>
      <c r="FW22" s="47">
        <v>1</v>
      </c>
      <c r="FX22" s="49" t="s">
        <v>501</v>
      </c>
      <c r="FY22" s="47">
        <v>1</v>
      </c>
      <c r="FZ22" s="47">
        <v>3</v>
      </c>
      <c r="GA22" s="47">
        <v>154</v>
      </c>
      <c r="GC22" s="47">
        <v>1</v>
      </c>
      <c r="GD22" s="47">
        <v>3</v>
      </c>
      <c r="GE22" s="47">
        <v>787</v>
      </c>
      <c r="GF22" s="47">
        <v>190</v>
      </c>
      <c r="GH22" s="47">
        <v>190</v>
      </c>
      <c r="GI22" s="47">
        <f t="shared" si="107"/>
        <v>597</v>
      </c>
      <c r="GJ22" s="47">
        <f t="shared" si="108"/>
        <v>308</v>
      </c>
      <c r="GL22" s="46" t="s">
        <v>619</v>
      </c>
      <c r="GM22" s="46">
        <v>154.5</v>
      </c>
      <c r="GN22" s="46">
        <v>155</v>
      </c>
      <c r="GO22" s="46">
        <v>155</v>
      </c>
      <c r="GP22" s="46">
        <f t="shared" si="109"/>
        <v>20</v>
      </c>
      <c r="GS22" s="46">
        <v>162.5</v>
      </c>
      <c r="GT22" s="46">
        <v>163</v>
      </c>
      <c r="GU22" s="46">
        <v>163</v>
      </c>
      <c r="GV22" s="46">
        <f t="shared" si="110"/>
        <v>8</v>
      </c>
      <c r="GW22" s="57">
        <v>1.6970738172531128</v>
      </c>
      <c r="GX22" s="57">
        <v>49.077865600585938</v>
      </c>
      <c r="GY22" s="46">
        <f t="shared" si="111"/>
        <v>16.970738172531128</v>
      </c>
      <c r="GZ22" s="46"/>
      <c r="HA22" s="46">
        <v>16.970738172531128</v>
      </c>
      <c r="HB22" s="46">
        <f t="shared" si="112"/>
        <v>490.77865600585938</v>
      </c>
      <c r="HC22" s="46"/>
      <c r="HD22" s="57">
        <v>1.2280101776123047</v>
      </c>
      <c r="HE22" s="57">
        <v>49.031200408935547</v>
      </c>
      <c r="HF22" s="57">
        <v>12.280101776123047</v>
      </c>
      <c r="HG22" s="57"/>
      <c r="HH22" s="46">
        <f t="shared" si="113"/>
        <v>12.280101776123047</v>
      </c>
      <c r="HI22" s="46">
        <f t="shared" si="114"/>
        <v>-8.6163926124572754</v>
      </c>
      <c r="HJ22" s="46">
        <f t="shared" si="115"/>
        <v>490.31200408935547</v>
      </c>
      <c r="HL22" s="50">
        <v>97.444089456869008</v>
      </c>
      <c r="HM22" s="50">
        <f t="shared" si="116"/>
        <v>-63.566990875540952</v>
      </c>
      <c r="HN22" s="50">
        <v>2220.447284345048</v>
      </c>
      <c r="HO22" s="50">
        <v>4.7923322683706067</v>
      </c>
      <c r="HP22" s="50">
        <f t="shared" si="117"/>
        <v>-2.1328754878620799</v>
      </c>
      <c r="HQ22" s="50">
        <v>44.72843450479234</v>
      </c>
      <c r="HR22" s="50">
        <v>5498.402555910543</v>
      </c>
      <c r="HS22" s="50">
        <f t="shared" si="118"/>
        <v>-1028.6057543387651</v>
      </c>
      <c r="HT22" s="50">
        <v>790.73482428115017</v>
      </c>
      <c r="HU22" s="50">
        <v>68.690095846645363</v>
      </c>
      <c r="HV22" s="50">
        <v>0</v>
      </c>
      <c r="HW22" s="50">
        <v>861.0223642172524</v>
      </c>
      <c r="HX22" s="50">
        <f t="shared" si="119"/>
        <v>14.26223323163827</v>
      </c>
      <c r="HY22" s="50">
        <f t="shared" si="120"/>
        <v>-548.25741417609936</v>
      </c>
      <c r="HZ22" s="50">
        <v>1137.3801916932907</v>
      </c>
      <c r="IA22" s="50">
        <v>54.313099041533548</v>
      </c>
      <c r="IB22" s="56">
        <v>0</v>
      </c>
      <c r="IC22" s="56">
        <v>0.13537033455811256</v>
      </c>
      <c r="ID22" s="56">
        <v>0</v>
      </c>
      <c r="IE22" s="56">
        <v>22.722877586540321</v>
      </c>
      <c r="IF22" s="56">
        <v>51.827499516534516</v>
      </c>
      <c r="IG22" s="56">
        <v>0.87023786501643774</v>
      </c>
      <c r="IH22" s="56">
        <v>5.6081995745503761</v>
      </c>
      <c r="II22" s="56">
        <v>0.48346548056468763</v>
      </c>
      <c r="IJ22" s="56">
        <v>173.08064204215816</v>
      </c>
      <c r="IK22" s="56">
        <v>9.6693096112937527E-2</v>
      </c>
      <c r="IL22" s="46">
        <v>0.82519513368606567</v>
      </c>
      <c r="IM22" s="57">
        <v>50.8250732421875</v>
      </c>
      <c r="IN22" s="46">
        <v>8.2519513368606567</v>
      </c>
      <c r="IP22" s="46">
        <f t="shared" si="121"/>
        <v>8.2519513368606567</v>
      </c>
      <c r="IQ22" s="46">
        <f t="shared" si="122"/>
        <v>508.250732421875</v>
      </c>
      <c r="IS22" s="46">
        <v>397.1</v>
      </c>
      <c r="IT22" s="49">
        <f t="shared" si="123"/>
        <v>0.39710000000000001</v>
      </c>
      <c r="IU22" s="49">
        <v>0.39700000000000002</v>
      </c>
      <c r="IV22" s="46">
        <v>6.71</v>
      </c>
      <c r="IW22" s="50">
        <v>0</v>
      </c>
      <c r="IX22" s="50">
        <v>2.9916234543278818E-2</v>
      </c>
      <c r="IY22" s="50">
        <v>0</v>
      </c>
      <c r="IZ22" s="50">
        <v>12.066214599122457</v>
      </c>
      <c r="JA22" s="50">
        <v>39.489429597128037</v>
      </c>
      <c r="JB22" s="50">
        <v>3.6896689270043876</v>
      </c>
      <c r="JC22" s="50">
        <v>2.7921818907060234</v>
      </c>
      <c r="JD22" s="50">
        <v>0</v>
      </c>
      <c r="JE22" s="50">
        <v>182.28958915037893</v>
      </c>
      <c r="JF22" s="50">
        <v>0.89748703629836457</v>
      </c>
      <c r="JG22" s="47">
        <v>1</v>
      </c>
      <c r="JI22" s="47">
        <v>1</v>
      </c>
      <c r="JJ22" s="46" t="s">
        <v>724</v>
      </c>
      <c r="JK22" s="46">
        <v>5</v>
      </c>
      <c r="JL22" s="46" t="s">
        <v>1142</v>
      </c>
      <c r="JM22" s="46">
        <v>1</v>
      </c>
      <c r="JN22" s="46">
        <v>90</v>
      </c>
      <c r="JO22" s="46">
        <v>90</v>
      </c>
      <c r="JQ22" s="46">
        <v>20</v>
      </c>
      <c r="JR22" s="46" t="s">
        <v>1043</v>
      </c>
      <c r="JT22" s="57">
        <v>0.8487282395362854</v>
      </c>
      <c r="JU22" s="57">
        <v>50.573207855224609</v>
      </c>
      <c r="JV22" s="57">
        <v>8.487282395362854</v>
      </c>
      <c r="JW22" s="46">
        <f t="shared" si="124"/>
        <v>8.487282395362854</v>
      </c>
      <c r="JX22" s="46">
        <f t="shared" si="124"/>
        <v>505.73207855224609</v>
      </c>
      <c r="JY22" s="46" t="s">
        <v>716</v>
      </c>
      <c r="JZ22" s="52">
        <v>536.4</v>
      </c>
      <c r="KA22" s="49">
        <f t="shared" si="125"/>
        <v>0.53639999999999999</v>
      </c>
      <c r="KB22" s="49">
        <v>0.53600000000000003</v>
      </c>
      <c r="KC22" s="52">
        <v>428.7</v>
      </c>
      <c r="KD22" s="49">
        <f>KC22/1000</f>
        <v>0.42869999999999997</v>
      </c>
      <c r="KE22" s="49">
        <v>0.42899999999999999</v>
      </c>
      <c r="KF22" s="52">
        <v>295.2</v>
      </c>
      <c r="KG22" s="49">
        <f>KF22/1000</f>
        <v>0.29519999999999996</v>
      </c>
      <c r="KH22" s="49">
        <v>0.29499999999999998</v>
      </c>
      <c r="KI22" s="50">
        <v>7.29</v>
      </c>
      <c r="KJ22" s="50">
        <v>7.42</v>
      </c>
      <c r="KK22" s="50">
        <v>6.6</v>
      </c>
      <c r="KL22" s="49"/>
      <c r="KN22" s="46">
        <v>1</v>
      </c>
      <c r="KO22" s="46">
        <v>1</v>
      </c>
      <c r="KP22" s="47">
        <v>1</v>
      </c>
      <c r="KQ22" s="46">
        <v>1</v>
      </c>
      <c r="KR22" s="46" t="s">
        <v>1220</v>
      </c>
      <c r="KS22" s="46" t="s">
        <v>1226</v>
      </c>
      <c r="KT22" s="50">
        <v>131.97969543147207</v>
      </c>
      <c r="KU22" s="50">
        <v>3402.2842639593905</v>
      </c>
      <c r="KV22" s="50">
        <v>6.345177664974619</v>
      </c>
      <c r="KW22" s="50">
        <v>88.832487309644662</v>
      </c>
      <c r="KX22" s="50">
        <v>8090.1015228426395</v>
      </c>
      <c r="KY22" s="50">
        <v>994.92385786802026</v>
      </c>
      <c r="KZ22" s="50">
        <v>79.949238578680195</v>
      </c>
      <c r="LA22" s="50">
        <v>13.959390862944161</v>
      </c>
      <c r="LB22" s="50">
        <v>1045.6852791878173</v>
      </c>
      <c r="LC22" s="50">
        <f t="shared" si="126"/>
        <v>16.229298155284621</v>
      </c>
      <c r="LD22" s="50">
        <v>1907.3604060913706</v>
      </c>
      <c r="LE22" s="50">
        <v>64.720812182741113</v>
      </c>
      <c r="LF22" s="50">
        <v>120.48192771084338</v>
      </c>
      <c r="LG22" s="50">
        <v>1840.3614457831322</v>
      </c>
      <c r="LH22" s="50">
        <v>4.0160642570281126</v>
      </c>
      <c r="LI22" s="50">
        <v>84.337349397590359</v>
      </c>
      <c r="LJ22" s="50">
        <v>5979.9196787148594</v>
      </c>
      <c r="LK22" s="50">
        <v>710.84337349397595</v>
      </c>
      <c r="LL22" s="50">
        <v>99.397590361445779</v>
      </c>
      <c r="LM22" s="50">
        <v>16.064257028112451</v>
      </c>
      <c r="LN22" s="50">
        <v>1180.7228915662652</v>
      </c>
      <c r="LO22" s="50">
        <f t="shared" si="127"/>
        <v>6.9888975608105559</v>
      </c>
      <c r="LP22" s="50">
        <v>949.79919678714873</v>
      </c>
      <c r="LQ22" s="50">
        <v>65.261044176706832</v>
      </c>
      <c r="LR22" s="50">
        <v>93.75</v>
      </c>
      <c r="LS22" s="50">
        <v>1446.4285714285713</v>
      </c>
      <c r="LT22" s="50">
        <v>4.4642857142857144</v>
      </c>
      <c r="LU22" s="50">
        <v>58.035714285714285</v>
      </c>
      <c r="LV22" s="50">
        <v>4736.6071428571431</v>
      </c>
      <c r="LW22" s="50">
        <v>622.76785714285711</v>
      </c>
      <c r="LX22" s="50">
        <v>102.67857142857143</v>
      </c>
      <c r="LY22" s="50">
        <v>73.660714285714263</v>
      </c>
      <c r="LZ22" s="50">
        <v>977.67857142857156</v>
      </c>
      <c r="MA22" s="50">
        <f t="shared" si="128"/>
        <v>8.681055966033238</v>
      </c>
      <c r="MB22" s="50">
        <v>1089.2857142857142</v>
      </c>
      <c r="MC22" s="50">
        <v>37.946428571428569</v>
      </c>
      <c r="MD22" s="50">
        <v>0</v>
      </c>
      <c r="ME22" s="50">
        <v>9.9364069952305248E-2</v>
      </c>
      <c r="MF22" s="50">
        <v>0.59618441971383151</v>
      </c>
      <c r="MG22" s="50">
        <v>12.420508744038155</v>
      </c>
      <c r="MH22" s="50">
        <v>23.946740858505564</v>
      </c>
      <c r="MI22" s="50">
        <v>1.3910969793322736</v>
      </c>
      <c r="MJ22" s="50">
        <v>3.7758346581875992</v>
      </c>
      <c r="MK22" s="50">
        <v>0</v>
      </c>
      <c r="ML22" s="50">
        <v>237.77821939586644</v>
      </c>
      <c r="MM22" s="50">
        <v>0.49682034976152623</v>
      </c>
      <c r="MN22" s="50">
        <v>0</v>
      </c>
      <c r="MO22" s="50">
        <v>9.881422924901187E-2</v>
      </c>
      <c r="MP22" s="50">
        <v>0.59288537549407117</v>
      </c>
      <c r="MQ22" s="50">
        <v>19.762845849802375</v>
      </c>
      <c r="MR22" s="50">
        <v>40.019762845849804</v>
      </c>
      <c r="MS22" s="50">
        <v>3.3596837944664033</v>
      </c>
      <c r="MT22" s="50">
        <v>6.3241106719367597</v>
      </c>
      <c r="MU22" s="50">
        <v>0</v>
      </c>
      <c r="MV22" s="50">
        <v>127.66798418972333</v>
      </c>
      <c r="MW22" s="50">
        <v>0.49407114624505932</v>
      </c>
      <c r="MX22" s="50">
        <v>0</v>
      </c>
      <c r="MY22" s="50">
        <v>9.9147332936743993E-2</v>
      </c>
      <c r="MZ22" s="50">
        <v>0.59488399762046396</v>
      </c>
      <c r="NA22" s="50">
        <v>21.019234582589728</v>
      </c>
      <c r="NB22" s="50">
        <v>52.151497124727342</v>
      </c>
      <c r="NC22" s="50">
        <v>7.6343446361292875</v>
      </c>
      <c r="ND22" s="50">
        <v>6.841165972635336</v>
      </c>
      <c r="NE22" s="50">
        <v>0</v>
      </c>
      <c r="NF22" s="50">
        <v>132.75827880230023</v>
      </c>
      <c r="NG22" s="50">
        <v>2.1812413246083682</v>
      </c>
      <c r="NI22" s="56">
        <v>8.2340346165323766</v>
      </c>
      <c r="NJ22" s="56">
        <v>122.70071023575041</v>
      </c>
      <c r="NL22" s="56">
        <v>7.6769504950495069</v>
      </c>
      <c r="NM22" s="56">
        <v>11.972328217821783</v>
      </c>
      <c r="NN22" s="56"/>
      <c r="NO22" s="56">
        <v>5.0779894021195746</v>
      </c>
      <c r="NP22" s="56">
        <v>7.0667866426714658</v>
      </c>
      <c r="NQ22" s="56">
        <v>3.9922297363520536</v>
      </c>
      <c r="NR22" s="56">
        <v>11.080270508673923</v>
      </c>
      <c r="NS22" s="56">
        <v>3.6427801078490116</v>
      </c>
      <c r="NT22" s="56">
        <v>1.429548631915319</v>
      </c>
      <c r="NU22" s="56">
        <v>3.718530644839289</v>
      </c>
      <c r="NV22" s="56">
        <v>0</v>
      </c>
      <c r="NW22" s="51"/>
      <c r="NX22" s="58">
        <v>2485</v>
      </c>
      <c r="NY22" s="51">
        <v>2485</v>
      </c>
      <c r="NZ22" s="51">
        <v>3671</v>
      </c>
      <c r="OA22" s="54">
        <f t="shared" si="136"/>
        <v>3671</v>
      </c>
      <c r="OB22" s="58">
        <v>912</v>
      </c>
      <c r="OC22" s="58">
        <f t="shared" si="129"/>
        <v>912</v>
      </c>
      <c r="OD22" s="58">
        <v>1033.3333333333333</v>
      </c>
      <c r="OE22" s="58">
        <f t="shared" ref="OE22" si="148">ROUND(OD22,0)</f>
        <v>1033</v>
      </c>
      <c r="OF22" s="58">
        <v>1015.3333333333334</v>
      </c>
      <c r="OG22" s="58">
        <f t="shared" ref="OG22" si="149">ROUND(OF22,0)</f>
        <v>1015</v>
      </c>
      <c r="OH22" s="58">
        <v>19361.666666666668</v>
      </c>
      <c r="OI22" s="58">
        <v>19362</v>
      </c>
      <c r="OJ22" s="58">
        <v>44833.666666666664</v>
      </c>
      <c r="OK22" s="54">
        <f t="shared" si="132"/>
        <v>44834</v>
      </c>
      <c r="OL22" s="58">
        <v>50954.333333333336</v>
      </c>
      <c r="OM22" s="58">
        <f t="shared" ref="OM22" si="150">ROUND(OL22,0)</f>
        <v>50954</v>
      </c>
      <c r="ON22" s="58">
        <v>56977.666666666664</v>
      </c>
      <c r="OO22" s="58">
        <f t="shared" ref="OO22" si="151">ROUND(ON22,0)</f>
        <v>56978</v>
      </c>
      <c r="OP22" s="58">
        <v>18823.666666666668</v>
      </c>
      <c r="OQ22" s="58">
        <f t="shared" ref="OQ22" si="152">ROUND(OP22,0)</f>
        <v>18824</v>
      </c>
      <c r="OR22" s="51">
        <v>1</v>
      </c>
      <c r="OS22" s="51"/>
    </row>
    <row r="23" spans="1:409" ht="21" customHeight="1" x14ac:dyDescent="0.35">
      <c r="A23" s="46" t="s">
        <v>23</v>
      </c>
      <c r="B23" s="46" t="s">
        <v>23</v>
      </c>
      <c r="C23" s="46" t="b">
        <f t="shared" si="0"/>
        <v>1</v>
      </c>
      <c r="D23" s="46">
        <v>2</v>
      </c>
      <c r="E23" s="51">
        <v>2</v>
      </c>
      <c r="F23" s="46" t="b">
        <f t="shared" si="1"/>
        <v>1</v>
      </c>
      <c r="G23" s="46">
        <v>8</v>
      </c>
      <c r="H23" s="51">
        <v>8</v>
      </c>
      <c r="I23" s="46" t="b">
        <f t="shared" si="2"/>
        <v>1</v>
      </c>
      <c r="J23" s="46">
        <v>11</v>
      </c>
      <c r="K23" s="46">
        <v>4744414</v>
      </c>
      <c r="L23" s="46">
        <v>468598.2</v>
      </c>
      <c r="M23" s="46">
        <v>1048.855</v>
      </c>
      <c r="N23" s="46">
        <v>5.14263766376195</v>
      </c>
      <c r="O23" s="46">
        <v>170.24631136020801</v>
      </c>
      <c r="P23" s="46">
        <v>4</v>
      </c>
      <c r="Q23" s="46">
        <v>22</v>
      </c>
      <c r="R23" s="46">
        <v>1049.6526439312699</v>
      </c>
      <c r="S23" s="46">
        <v>14.2126106383931</v>
      </c>
      <c r="T23" s="46">
        <v>165.89797525396401</v>
      </c>
      <c r="U23" s="46">
        <v>4</v>
      </c>
      <c r="V23" s="46">
        <v>2</v>
      </c>
      <c r="W23" s="46" t="s">
        <v>155</v>
      </c>
      <c r="X23" s="46">
        <v>42.85166109</v>
      </c>
      <c r="Y23" s="46">
        <v>-123.3843348</v>
      </c>
      <c r="Z23" s="46">
        <v>1048.855</v>
      </c>
      <c r="AA23" s="46" t="s">
        <v>129</v>
      </c>
      <c r="AB23" s="46">
        <v>1</v>
      </c>
      <c r="AC23" s="55">
        <v>1</v>
      </c>
      <c r="AD23" s="46">
        <v>5</v>
      </c>
      <c r="AE23" s="46">
        <v>1</v>
      </c>
      <c r="AF23" s="46">
        <v>12</v>
      </c>
      <c r="AH23" s="55">
        <v>1</v>
      </c>
      <c r="AI23" s="46">
        <v>3</v>
      </c>
      <c r="AJ23" s="46">
        <v>1</v>
      </c>
      <c r="AK23" s="47">
        <v>95</v>
      </c>
      <c r="AM23" s="46">
        <v>1</v>
      </c>
      <c r="AN23" s="46">
        <v>10</v>
      </c>
      <c r="AO23" s="46">
        <v>105</v>
      </c>
      <c r="AQ23" s="46">
        <v>1</v>
      </c>
      <c r="AR23" s="46">
        <v>3</v>
      </c>
      <c r="AS23" s="55"/>
      <c r="AT23" s="46">
        <v>1</v>
      </c>
      <c r="AU23" s="46">
        <v>0</v>
      </c>
      <c r="AV23" s="46">
        <v>45</v>
      </c>
      <c r="AW23" s="46" t="s">
        <v>411</v>
      </c>
      <c r="AX23" s="46">
        <v>1</v>
      </c>
      <c r="AY23" s="46">
        <v>0</v>
      </c>
      <c r="AZ23" s="46">
        <v>0</v>
      </c>
      <c r="BA23" s="46">
        <v>46</v>
      </c>
      <c r="BB23" s="46">
        <v>46</v>
      </c>
      <c r="BD23" s="46">
        <f t="shared" si="105"/>
        <v>151</v>
      </c>
      <c r="BE23" s="50">
        <v>2.77</v>
      </c>
      <c r="BF23" s="46">
        <v>1877</v>
      </c>
      <c r="BG23" s="46">
        <f t="shared" si="4"/>
        <v>1.877</v>
      </c>
      <c r="BH23" s="49">
        <v>1.877</v>
      </c>
      <c r="BI23" s="50">
        <v>7.83</v>
      </c>
      <c r="BJ23" s="52">
        <v>603.4</v>
      </c>
      <c r="BK23" s="46">
        <f t="shared" si="5"/>
        <v>0.60339999999999994</v>
      </c>
      <c r="BL23" s="46">
        <v>0.60299999999999998</v>
      </c>
      <c r="BM23" s="46">
        <v>7.93</v>
      </c>
      <c r="BN23" s="46">
        <v>415.1</v>
      </c>
      <c r="BO23" s="46">
        <f t="shared" si="6"/>
        <v>0.41510000000000002</v>
      </c>
      <c r="BP23" s="46">
        <f t="shared" si="7"/>
        <v>0.41499999999999998</v>
      </c>
      <c r="BQ23" s="46">
        <v>7.15</v>
      </c>
      <c r="BR23" s="50">
        <f t="shared" si="8"/>
        <v>-0.67999999999999972</v>
      </c>
      <c r="BS23" s="52">
        <v>142.9</v>
      </c>
      <c r="BT23" s="53" t="s">
        <v>261</v>
      </c>
      <c r="BU23" s="46">
        <v>0.14299999999999999</v>
      </c>
      <c r="BV23" s="49">
        <f t="shared" si="9"/>
        <v>-0.45999999999999996</v>
      </c>
      <c r="BW23" s="46">
        <v>2.4206726551055908</v>
      </c>
      <c r="BX23" s="46">
        <v>49.910488128662109</v>
      </c>
      <c r="BY23" s="46">
        <f t="shared" si="83"/>
        <v>24.206726551055908</v>
      </c>
      <c r="CA23" s="46">
        <v>24.206726551055908</v>
      </c>
      <c r="CB23" s="46">
        <f t="shared" si="84"/>
        <v>499.10488128662109</v>
      </c>
      <c r="CC23" s="46">
        <v>0</v>
      </c>
      <c r="CD23" s="46">
        <v>2236.3847045191192</v>
      </c>
      <c r="CE23" s="46">
        <v>2.8968713789107765</v>
      </c>
      <c r="CF23" s="46">
        <v>86.906141367323286</v>
      </c>
      <c r="CG23" s="46">
        <v>7372.5376593279261</v>
      </c>
      <c r="CH23" s="46">
        <v>254.92468134414833</v>
      </c>
      <c r="CI23" s="46">
        <v>43.453070683661643</v>
      </c>
      <c r="CJ23" s="46">
        <v>34.762456546929315</v>
      </c>
      <c r="CK23" s="46">
        <v>1509.2699884125145</v>
      </c>
      <c r="CL23" s="46">
        <f t="shared" si="85"/>
        <v>16.03869866684165</v>
      </c>
      <c r="CM23" s="46">
        <v>1807.6477404403245</v>
      </c>
      <c r="CN23" s="46">
        <v>34.762456546929315</v>
      </c>
      <c r="CO23" s="50">
        <v>4.3932838754053272</v>
      </c>
      <c r="CP23" s="46">
        <v>0</v>
      </c>
      <c r="CQ23" s="50">
        <v>179.00868878357031</v>
      </c>
      <c r="CR23" s="50">
        <v>58.017377567140599</v>
      </c>
      <c r="CS23" s="50">
        <v>60.32780410742496</v>
      </c>
      <c r="CT23" s="50">
        <v>0</v>
      </c>
      <c r="CU23" s="50">
        <v>76.125592417061611</v>
      </c>
      <c r="CV23" s="50">
        <v>10.564770932069511</v>
      </c>
      <c r="CW23" s="50">
        <v>2.3696682464454977</v>
      </c>
      <c r="CX23" s="50">
        <v>0</v>
      </c>
      <c r="CY23" s="50">
        <v>1277.3499210110585</v>
      </c>
      <c r="CZ23" s="50">
        <v>36.236176935229068</v>
      </c>
      <c r="DA23" s="56">
        <v>11.565157872279904</v>
      </c>
      <c r="DB23" s="56">
        <v>9.4521193642440604</v>
      </c>
      <c r="DC23" s="50">
        <v>0</v>
      </c>
      <c r="DD23" s="50">
        <v>0</v>
      </c>
      <c r="DE23" s="50">
        <v>0</v>
      </c>
      <c r="DF23" s="50">
        <v>20.027624309392262</v>
      </c>
      <c r="DG23" s="50">
        <v>24.66456195737964</v>
      </c>
      <c r="DH23" s="50">
        <v>0</v>
      </c>
      <c r="DI23" s="50">
        <v>2.9597474348855566</v>
      </c>
      <c r="DJ23" s="50">
        <v>0</v>
      </c>
      <c r="DK23" s="50">
        <v>53.571428571428577</v>
      </c>
      <c r="DL23" s="50">
        <v>0</v>
      </c>
      <c r="DM23" s="50">
        <v>0</v>
      </c>
      <c r="DN23" s="50">
        <v>9.4830936649825084</v>
      </c>
      <c r="DO23" s="50">
        <v>2.5632627283326861</v>
      </c>
      <c r="DQ23" s="46">
        <v>1</v>
      </c>
      <c r="DR23" s="46">
        <v>3</v>
      </c>
      <c r="DS23" s="46" t="s">
        <v>478</v>
      </c>
      <c r="DT23" s="46">
        <v>1</v>
      </c>
      <c r="DU23" s="46">
        <v>1</v>
      </c>
      <c r="DV23" s="46" t="s">
        <v>528</v>
      </c>
      <c r="DW23" s="46">
        <v>1</v>
      </c>
      <c r="DY23" s="46">
        <v>1</v>
      </c>
      <c r="DZ23" s="46">
        <v>455</v>
      </c>
      <c r="EA23" s="46">
        <v>45.5</v>
      </c>
      <c r="EB23" s="46">
        <v>46</v>
      </c>
      <c r="EC23" s="46">
        <v>46</v>
      </c>
      <c r="ED23" s="46">
        <v>115</v>
      </c>
      <c r="EF23" s="46">
        <v>1</v>
      </c>
      <c r="EG23" s="46">
        <v>116</v>
      </c>
      <c r="EH23" s="46">
        <v>116</v>
      </c>
      <c r="EJ23" s="49">
        <v>0.89600000000000002</v>
      </c>
      <c r="EK23" s="50">
        <v>7.43</v>
      </c>
      <c r="EL23" s="49">
        <v>0.88</v>
      </c>
      <c r="EM23" s="49">
        <v>0.88</v>
      </c>
      <c r="EN23" s="50">
        <v>7.5</v>
      </c>
      <c r="EP23" s="56">
        <v>0</v>
      </c>
      <c r="EQ23" s="56">
        <v>0</v>
      </c>
      <c r="ER23" s="56">
        <v>0</v>
      </c>
      <c r="ES23" s="56">
        <v>38.979026513652549</v>
      </c>
      <c r="ET23" s="56">
        <v>37.495053423031258</v>
      </c>
      <c r="EU23" s="56">
        <v>0</v>
      </c>
      <c r="EV23" s="56">
        <v>8.3102493074792232</v>
      </c>
      <c r="EW23" s="56">
        <v>0</v>
      </c>
      <c r="EX23" s="56">
        <v>413.0391768895924</v>
      </c>
      <c r="EY23" s="56">
        <v>9.8931539374752672E-2</v>
      </c>
      <c r="EZ23" s="56"/>
      <c r="FA23" s="46">
        <v>1</v>
      </c>
      <c r="FB23" s="46" t="s">
        <v>501</v>
      </c>
      <c r="FC23" s="46">
        <v>1</v>
      </c>
      <c r="FD23" s="46" t="s">
        <v>505</v>
      </c>
      <c r="FE23" s="47">
        <v>1</v>
      </c>
      <c r="FF23" s="47">
        <v>0</v>
      </c>
      <c r="FG23" s="47">
        <v>215</v>
      </c>
      <c r="FH23" s="47">
        <v>215</v>
      </c>
      <c r="FI23" s="47">
        <v>365</v>
      </c>
      <c r="FJ23" s="46">
        <v>66</v>
      </c>
      <c r="FK23" s="46">
        <v>66</v>
      </c>
      <c r="FL23" s="46">
        <v>66</v>
      </c>
      <c r="FM23" s="47">
        <f t="shared" si="106"/>
        <v>20</v>
      </c>
      <c r="FO23" s="49">
        <v>0.29980000000000001</v>
      </c>
      <c r="FP23" s="50">
        <v>7.36</v>
      </c>
      <c r="FQ23" s="49">
        <v>0.23760000000000001</v>
      </c>
      <c r="FR23" s="49">
        <v>0.23799999999999999</v>
      </c>
      <c r="FS23" s="50">
        <v>7.7</v>
      </c>
      <c r="FU23" s="46">
        <v>541</v>
      </c>
      <c r="FV23" s="46"/>
      <c r="FW23" s="47">
        <v>1</v>
      </c>
      <c r="FX23" s="49" t="s">
        <v>501</v>
      </c>
      <c r="FY23" s="47">
        <v>1</v>
      </c>
      <c r="FZ23" s="47">
        <v>0</v>
      </c>
      <c r="GA23" s="47">
        <v>160</v>
      </c>
      <c r="GC23" s="47">
        <v>1</v>
      </c>
      <c r="GD23" s="47">
        <v>3</v>
      </c>
      <c r="GE23" s="47">
        <v>454</v>
      </c>
      <c r="GF23" s="47">
        <v>248</v>
      </c>
      <c r="GH23" s="47">
        <v>248</v>
      </c>
      <c r="GI23" s="47">
        <f t="shared" si="107"/>
        <v>206</v>
      </c>
      <c r="GJ23" s="47">
        <f t="shared" si="108"/>
        <v>-9</v>
      </c>
      <c r="GL23" s="46" t="s">
        <v>610</v>
      </c>
      <c r="GM23" s="46">
        <v>92</v>
      </c>
      <c r="GN23" s="46">
        <v>92</v>
      </c>
      <c r="GO23" s="46">
        <v>92</v>
      </c>
      <c r="GP23" s="46">
        <f t="shared" si="109"/>
        <v>26</v>
      </c>
      <c r="GS23" s="46">
        <v>102</v>
      </c>
      <c r="GT23" s="46">
        <v>102</v>
      </c>
      <c r="GU23" s="46">
        <v>102</v>
      </c>
      <c r="GV23" s="46">
        <f t="shared" si="110"/>
        <v>10</v>
      </c>
      <c r="GW23" s="57">
        <v>1.9389910697937012</v>
      </c>
      <c r="GX23" s="57">
        <v>49.211521148681641</v>
      </c>
      <c r="GY23" s="46">
        <f t="shared" si="111"/>
        <v>19.389910697937012</v>
      </c>
      <c r="GZ23" s="46"/>
      <c r="HA23" s="46">
        <v>19.389910697937012</v>
      </c>
      <c r="HB23" s="46">
        <f t="shared" si="112"/>
        <v>492.11521148681641</v>
      </c>
      <c r="HC23" s="46"/>
      <c r="HD23" s="57">
        <v>1.2282302379608154</v>
      </c>
      <c r="HE23" s="57">
        <v>47.627906799316406</v>
      </c>
      <c r="HF23" s="57">
        <v>12.282302379608154</v>
      </c>
      <c r="HG23" s="57"/>
      <c r="HH23" s="46">
        <f t="shared" si="113"/>
        <v>12.282302379608154</v>
      </c>
      <c r="HI23" s="46">
        <f t="shared" si="114"/>
        <v>-11.924424171447754</v>
      </c>
      <c r="HJ23" s="46">
        <f t="shared" si="115"/>
        <v>476.27906799316406</v>
      </c>
      <c r="HL23" s="50">
        <v>54.572271386430671</v>
      </c>
      <c r="HM23" s="50">
        <f t="shared" si="116"/>
        <v>54.572271386430671</v>
      </c>
      <c r="HN23" s="50">
        <v>1995.575221238938</v>
      </c>
      <c r="HO23" s="50">
        <v>2.9498525073746311</v>
      </c>
      <c r="HP23" s="50">
        <f t="shared" si="117"/>
        <v>5.298112846385461E-2</v>
      </c>
      <c r="HQ23" s="50">
        <v>54.572271386430671</v>
      </c>
      <c r="HR23" s="50">
        <v>6753.6873156342181</v>
      </c>
      <c r="HS23" s="50">
        <f t="shared" si="118"/>
        <v>-618.85034369370806</v>
      </c>
      <c r="HT23" s="50">
        <v>544.24778761061941</v>
      </c>
      <c r="HU23" s="50">
        <v>76.696165191740405</v>
      </c>
      <c r="HV23" s="50">
        <v>41.297935103244839</v>
      </c>
      <c r="HW23" s="50">
        <v>1078.1710914454277</v>
      </c>
      <c r="HX23" s="50">
        <f t="shared" si="119"/>
        <v>11.391793451948466</v>
      </c>
      <c r="HY23" s="50">
        <f t="shared" si="120"/>
        <v>-431.09889696708683</v>
      </c>
      <c r="HZ23" s="50">
        <v>1184.3657817109142</v>
      </c>
      <c r="IA23" s="50">
        <v>57.522123893805308</v>
      </c>
      <c r="IB23" s="56">
        <v>0</v>
      </c>
      <c r="IC23" s="56">
        <v>1.9264110961279137E-2</v>
      </c>
      <c r="ID23" s="56">
        <v>0</v>
      </c>
      <c r="IE23" s="56">
        <v>17.241379310344829</v>
      </c>
      <c r="IF23" s="56">
        <v>34.193796956270468</v>
      </c>
      <c r="IG23" s="56">
        <v>0.48160277403197843</v>
      </c>
      <c r="IH23" s="56">
        <v>4.9123482951261801</v>
      </c>
      <c r="II23" s="56">
        <v>0.57792332883837416</v>
      </c>
      <c r="IJ23" s="56">
        <v>49.990367944519363</v>
      </c>
      <c r="IK23" s="56">
        <v>9.6320554806395689E-2</v>
      </c>
      <c r="IL23" s="46">
        <v>1.1200531721115112</v>
      </c>
      <c r="IM23" s="57">
        <v>49.339622497558594</v>
      </c>
      <c r="IN23" s="46">
        <v>11.200531721115112</v>
      </c>
      <c r="IP23" s="46">
        <f t="shared" si="121"/>
        <v>11.200531721115112</v>
      </c>
      <c r="IQ23" s="46">
        <f t="shared" si="122"/>
        <v>493.39622497558594</v>
      </c>
      <c r="IS23" s="46">
        <v>261.8</v>
      </c>
      <c r="IT23" s="49">
        <f t="shared" si="123"/>
        <v>0.26180000000000003</v>
      </c>
      <c r="IU23" s="49">
        <v>0.26200000000000001</v>
      </c>
      <c r="IV23" s="46">
        <v>7.66</v>
      </c>
      <c r="IW23" s="50">
        <v>0</v>
      </c>
      <c r="IX23" s="50">
        <v>0.11976047904191617</v>
      </c>
      <c r="IY23" s="50">
        <v>0</v>
      </c>
      <c r="IZ23" s="50">
        <v>16.367265469061877</v>
      </c>
      <c r="JA23" s="50">
        <v>24.85029940119761</v>
      </c>
      <c r="JB23" s="50">
        <v>0</v>
      </c>
      <c r="JC23" s="50">
        <v>4.0918163672654693</v>
      </c>
      <c r="JD23" s="50">
        <v>0</v>
      </c>
      <c r="JE23" s="50">
        <v>41.816367265469069</v>
      </c>
      <c r="JF23" s="50">
        <v>0.19960079840319361</v>
      </c>
      <c r="JG23" s="47">
        <v>1</v>
      </c>
      <c r="JI23" s="47">
        <v>1</v>
      </c>
      <c r="JJ23" s="46" t="s">
        <v>724</v>
      </c>
      <c r="JK23" s="46">
        <v>3</v>
      </c>
      <c r="JM23" s="46">
        <v>1</v>
      </c>
      <c r="JN23" s="46">
        <v>24</v>
      </c>
      <c r="JO23" s="46">
        <v>24</v>
      </c>
      <c r="JQ23" s="46">
        <v>3</v>
      </c>
      <c r="JR23" s="46" t="s">
        <v>1038</v>
      </c>
      <c r="JT23" s="57">
        <v>0.88053089380264282</v>
      </c>
      <c r="JU23" s="57">
        <v>49.265884399414063</v>
      </c>
      <c r="JV23" s="57">
        <v>8.8053089380264282</v>
      </c>
      <c r="JW23" s="46">
        <f t="shared" si="124"/>
        <v>8.8053089380264282</v>
      </c>
      <c r="JX23" s="46">
        <f t="shared" si="124"/>
        <v>492.65884399414063</v>
      </c>
      <c r="JY23" s="46" t="s">
        <v>723</v>
      </c>
      <c r="JZ23" s="52">
        <v>178.9</v>
      </c>
      <c r="KA23" s="49">
        <f t="shared" si="125"/>
        <v>0.1789</v>
      </c>
      <c r="KB23" s="49">
        <v>0.17899999999999999</v>
      </c>
      <c r="KC23" s="52">
        <v>281.5</v>
      </c>
      <c r="KD23" s="49">
        <f>KC23/1000</f>
        <v>0.28149999999999997</v>
      </c>
      <c r="KE23" s="49">
        <v>0.28199999999999997</v>
      </c>
      <c r="KF23" s="52">
        <v>226.7</v>
      </c>
      <c r="KG23" s="49">
        <f>KF23/1000</f>
        <v>0.22669999999999998</v>
      </c>
      <c r="KH23" s="49">
        <v>0.22700000000000001</v>
      </c>
      <c r="KI23" s="50">
        <v>7.72</v>
      </c>
      <c r="KJ23" s="50">
        <v>7.62</v>
      </c>
      <c r="KK23" s="50">
        <v>7.66</v>
      </c>
      <c r="KL23" s="49"/>
      <c r="KN23" s="46">
        <v>1</v>
      </c>
      <c r="KO23" s="46">
        <v>1</v>
      </c>
      <c r="KP23" s="47">
        <v>1</v>
      </c>
      <c r="KQ23" s="46">
        <v>1</v>
      </c>
      <c r="KR23" s="46" t="s">
        <v>1220</v>
      </c>
      <c r="KS23" s="46" t="s">
        <v>1226</v>
      </c>
      <c r="KT23" s="50">
        <v>66.4819944598338</v>
      </c>
      <c r="KU23" s="50">
        <v>3041.5512465373963</v>
      </c>
      <c r="KV23" s="50">
        <v>4.1551246537396125</v>
      </c>
      <c r="KW23" s="50">
        <v>87.257617728531855</v>
      </c>
      <c r="KX23" s="50">
        <v>8908.587257617728</v>
      </c>
      <c r="KY23" s="50">
        <v>472.29916897506928</v>
      </c>
      <c r="KZ23" s="50">
        <v>96.952908587257625</v>
      </c>
      <c r="LA23" s="50">
        <v>13.850415512465375</v>
      </c>
      <c r="LB23" s="50">
        <v>1121.8836565096954</v>
      </c>
      <c r="LC23" s="50">
        <f t="shared" si="126"/>
        <v>17.283352498654963</v>
      </c>
      <c r="LD23" s="50">
        <v>1693.9058171745153</v>
      </c>
      <c r="LE23" s="50">
        <v>55.4016620498615</v>
      </c>
      <c r="LF23" s="50">
        <v>150.2145922746781</v>
      </c>
      <c r="LG23" s="50">
        <v>2196.3519313304719</v>
      </c>
      <c r="LH23" s="50">
        <v>3.2188841201716736</v>
      </c>
      <c r="LI23" s="50">
        <v>83.690987124463518</v>
      </c>
      <c r="LJ23" s="50">
        <v>10034.334763948496</v>
      </c>
      <c r="LK23" s="50">
        <v>824.03433476394844</v>
      </c>
      <c r="LL23" s="50">
        <v>212.44635193133047</v>
      </c>
      <c r="LM23" s="50">
        <v>15.021459227467812</v>
      </c>
      <c r="LN23" s="50">
        <v>1914.1630901287554</v>
      </c>
      <c r="LO23" s="50">
        <f t="shared" si="127"/>
        <v>5.851398858788837</v>
      </c>
      <c r="LP23" s="50">
        <v>1208.1545064377681</v>
      </c>
      <c r="LQ23" s="50">
        <v>82.618025751072963</v>
      </c>
      <c r="LR23" s="50">
        <v>67.510548523206751</v>
      </c>
      <c r="LS23" s="50">
        <v>1495.7805907172997</v>
      </c>
      <c r="LT23" s="50">
        <v>4.2194092827004219</v>
      </c>
      <c r="LU23" s="50">
        <v>52.742616033755276</v>
      </c>
      <c r="LV23" s="50">
        <v>7510.5485232067513</v>
      </c>
      <c r="LW23" s="50">
        <v>668.77637130801691</v>
      </c>
      <c r="LX23" s="50">
        <v>122.36286919831223</v>
      </c>
      <c r="LY23" s="50">
        <v>84.388185654008439</v>
      </c>
      <c r="LZ23" s="50">
        <v>1333.3333333333335</v>
      </c>
      <c r="MA23" s="50">
        <f t="shared" si="128"/>
        <v>6.6039817035198203</v>
      </c>
      <c r="MB23" s="50">
        <v>1126.5822784810127</v>
      </c>
      <c r="MC23" s="50">
        <v>35.864978902953588</v>
      </c>
      <c r="MD23" s="50">
        <v>0</v>
      </c>
      <c r="ME23" s="50">
        <v>9.9304865938430978E-2</v>
      </c>
      <c r="MF23" s="50">
        <v>0.59582919563058589</v>
      </c>
      <c r="MG23" s="50">
        <v>28.401191658391259</v>
      </c>
      <c r="MH23" s="50">
        <v>14.697120158887785</v>
      </c>
      <c r="MI23" s="50">
        <v>0.69513406156901691</v>
      </c>
      <c r="MJ23" s="50">
        <v>4.5680238331678247</v>
      </c>
      <c r="MK23" s="50">
        <v>0.69513406156901691</v>
      </c>
      <c r="ML23" s="50">
        <v>20.655412115193645</v>
      </c>
      <c r="MM23" s="50">
        <v>9.9304865938430978E-2</v>
      </c>
      <c r="MN23" s="50">
        <v>0</v>
      </c>
      <c r="MO23" s="50">
        <v>0</v>
      </c>
      <c r="MP23" s="50">
        <v>0.59784774810681551</v>
      </c>
      <c r="MQ23" s="50">
        <v>21.422877640494221</v>
      </c>
      <c r="MR23" s="50">
        <v>22.020725388601036</v>
      </c>
      <c r="MS23" s="50">
        <v>0.69748903945795149</v>
      </c>
      <c r="MT23" s="50">
        <v>3.9856516540454368</v>
      </c>
      <c r="MU23" s="50">
        <v>0</v>
      </c>
      <c r="MV23" s="50">
        <v>80.709445994420093</v>
      </c>
      <c r="MW23" s="50">
        <v>0.19928258270227184</v>
      </c>
      <c r="MX23" s="50">
        <v>0</v>
      </c>
      <c r="MY23" s="50">
        <v>0</v>
      </c>
      <c r="MZ23" s="50">
        <v>0.59394179370421696</v>
      </c>
      <c r="NA23" s="50">
        <v>30.390021777865769</v>
      </c>
      <c r="NB23" s="50">
        <v>17.026331419520886</v>
      </c>
      <c r="NC23" s="50">
        <v>0.79192239160562261</v>
      </c>
      <c r="ND23" s="50">
        <v>5.5434567412393587</v>
      </c>
      <c r="NE23" s="50">
        <v>0</v>
      </c>
      <c r="NF23" s="50">
        <v>73.549792120372203</v>
      </c>
      <c r="NG23" s="50">
        <v>9.8990298950702826E-2</v>
      </c>
      <c r="NI23" s="56">
        <v>5.2621812611187977</v>
      </c>
      <c r="NJ23" s="56">
        <v>133.72684720300444</v>
      </c>
      <c r="NL23" s="56">
        <v>4.4683125181527741</v>
      </c>
      <c r="NM23" s="56">
        <v>11.800671410591539</v>
      </c>
      <c r="NN23" s="56"/>
      <c r="NO23" s="56">
        <v>3.4138844581796421</v>
      </c>
      <c r="NP23" s="56">
        <v>7.6568477719070867</v>
      </c>
      <c r="NQ23" s="56">
        <v>4.3340077821011667</v>
      </c>
      <c r="NR23" s="56">
        <v>3.045295819614886</v>
      </c>
      <c r="NS23" s="56">
        <v>3.4032559529739963</v>
      </c>
      <c r="NT23" s="56">
        <v>2.5243200159410177</v>
      </c>
      <c r="NU23" s="56">
        <v>2.0711750788643535</v>
      </c>
      <c r="NV23" s="56">
        <v>0.8999507097791799</v>
      </c>
      <c r="NW23" s="51"/>
      <c r="NX23" s="58">
        <v>2143</v>
      </c>
      <c r="NY23" s="51">
        <v>2143</v>
      </c>
      <c r="NZ23" s="51">
        <v>2032</v>
      </c>
      <c r="OA23" s="54">
        <f t="shared" si="136"/>
        <v>2032</v>
      </c>
      <c r="OB23" s="58">
        <v>1417</v>
      </c>
      <c r="OC23" s="58">
        <f t="shared" si="129"/>
        <v>1417</v>
      </c>
      <c r="OD23" s="58">
        <v>1071.3333333333333</v>
      </c>
      <c r="OE23" s="58">
        <f t="shared" ref="OE23" si="153">ROUND(OD23,0)</f>
        <v>1071</v>
      </c>
      <c r="OF23" s="58">
        <v>762</v>
      </c>
      <c r="OG23" s="58">
        <f t="shared" ref="OG23" si="154">ROUND(OF23,0)</f>
        <v>762</v>
      </c>
      <c r="OH23" s="58">
        <v>18050.333333333332</v>
      </c>
      <c r="OI23" s="58">
        <v>18050</v>
      </c>
      <c r="OJ23" s="58">
        <v>99258.666666666672</v>
      </c>
      <c r="OK23" s="54">
        <f t="shared" si="132"/>
        <v>99259</v>
      </c>
      <c r="OL23" s="58">
        <v>45247.666666666664</v>
      </c>
      <c r="OM23" s="58">
        <f t="shared" ref="OM23" si="155">ROUND(OL23,0)</f>
        <v>45248</v>
      </c>
      <c r="ON23" s="58">
        <v>30448.333333333332</v>
      </c>
      <c r="OO23" s="58">
        <f t="shared" ref="OO23" si="156">ROUND(ON23,0)</f>
        <v>30448</v>
      </c>
      <c r="OP23" s="58">
        <v>21998</v>
      </c>
      <c r="OQ23" s="58">
        <f t="shared" ref="OQ23" si="157">ROUND(OP23,0)</f>
        <v>21998</v>
      </c>
      <c r="OR23" s="51">
        <v>1</v>
      </c>
      <c r="OS23" s="51"/>
    </row>
    <row r="24" spans="1:409" ht="21" customHeight="1" x14ac:dyDescent="0.35">
      <c r="A24" s="46" t="s">
        <v>24</v>
      </c>
      <c r="B24" s="46" t="s">
        <v>24</v>
      </c>
      <c r="C24" s="46" t="b">
        <f t="shared" si="0"/>
        <v>1</v>
      </c>
      <c r="D24" s="46">
        <v>2</v>
      </c>
      <c r="E24" s="51">
        <v>2</v>
      </c>
      <c r="F24" s="46" t="b">
        <f t="shared" si="1"/>
        <v>1</v>
      </c>
      <c r="G24" s="46">
        <v>9</v>
      </c>
      <c r="H24" s="51">
        <v>9</v>
      </c>
      <c r="I24" s="46" t="b">
        <f t="shared" si="2"/>
        <v>1</v>
      </c>
      <c r="J24" s="46">
        <v>12</v>
      </c>
      <c r="K24" s="46">
        <v>4744411</v>
      </c>
      <c r="L24" s="46">
        <v>468599.1</v>
      </c>
      <c r="M24" s="46">
        <v>1048.059</v>
      </c>
      <c r="N24" s="46">
        <v>5.9467322790590504</v>
      </c>
      <c r="O24" s="46">
        <v>172.84540011293601</v>
      </c>
      <c r="P24" s="46">
        <v>4</v>
      </c>
      <c r="Q24" s="46">
        <v>23</v>
      </c>
      <c r="R24" s="46">
        <v>1047.63295265032</v>
      </c>
      <c r="S24" s="46">
        <v>15.412329825894</v>
      </c>
      <c r="T24" s="46">
        <v>168.67145009682201</v>
      </c>
      <c r="U24" s="46">
        <v>4</v>
      </c>
      <c r="V24" s="46">
        <v>2</v>
      </c>
      <c r="W24" s="46" t="s">
        <v>156</v>
      </c>
      <c r="X24" s="46">
        <v>42.85163455</v>
      </c>
      <c r="Y24" s="46">
        <v>-123.3843238</v>
      </c>
      <c r="Z24" s="46">
        <v>1048.059</v>
      </c>
      <c r="AA24" s="46" t="s">
        <v>1487</v>
      </c>
      <c r="AB24" s="46">
        <v>1</v>
      </c>
      <c r="AC24" s="55">
        <v>1</v>
      </c>
      <c r="AD24" s="46">
        <v>5</v>
      </c>
      <c r="AE24" s="46">
        <v>1</v>
      </c>
      <c r="AF24" s="46">
        <v>6</v>
      </c>
      <c r="AH24" s="55">
        <v>1</v>
      </c>
      <c r="AI24" s="46">
        <v>3</v>
      </c>
      <c r="AJ24" s="46">
        <v>1</v>
      </c>
      <c r="AK24" s="47">
        <v>60</v>
      </c>
      <c r="AM24" s="46">
        <v>1</v>
      </c>
      <c r="AN24" s="46">
        <v>5</v>
      </c>
      <c r="AO24" s="46">
        <v>64</v>
      </c>
      <c r="AP24" s="46" t="s">
        <v>282</v>
      </c>
      <c r="AQ24" s="46">
        <v>1</v>
      </c>
      <c r="AR24" s="46">
        <v>5</v>
      </c>
      <c r="AS24" s="55" t="s">
        <v>381</v>
      </c>
      <c r="AT24" s="46">
        <v>1</v>
      </c>
      <c r="AU24" s="46">
        <v>3</v>
      </c>
      <c r="AV24" s="46">
        <v>40</v>
      </c>
      <c r="AW24" s="46" t="s">
        <v>411</v>
      </c>
      <c r="AX24" s="46">
        <v>1</v>
      </c>
      <c r="AY24" s="46">
        <v>10</v>
      </c>
      <c r="AZ24" s="46">
        <v>10</v>
      </c>
      <c r="BA24" s="46">
        <v>37</v>
      </c>
      <c r="BB24" s="46">
        <v>37</v>
      </c>
      <c r="BD24" s="46">
        <f t="shared" si="105"/>
        <v>101</v>
      </c>
      <c r="BE24" s="50">
        <v>2.61</v>
      </c>
      <c r="BF24" s="46">
        <v>2172</v>
      </c>
      <c r="BG24" s="46">
        <f t="shared" si="4"/>
        <v>2.1720000000000002</v>
      </c>
      <c r="BH24" s="49">
        <v>2.1720000000000002</v>
      </c>
      <c r="BI24" s="50">
        <v>7.43</v>
      </c>
      <c r="BJ24" s="52">
        <v>2768</v>
      </c>
      <c r="BK24" s="46">
        <f t="shared" si="5"/>
        <v>2.7679999999999998</v>
      </c>
      <c r="BL24" s="46">
        <v>2.7679999999999998</v>
      </c>
      <c r="BM24" s="46">
        <v>7.46</v>
      </c>
      <c r="BN24" s="46">
        <v>2484</v>
      </c>
      <c r="BO24" s="46">
        <f t="shared" si="6"/>
        <v>2.484</v>
      </c>
      <c r="BP24" s="46">
        <f t="shared" si="7"/>
        <v>2.484</v>
      </c>
      <c r="BQ24" s="46">
        <v>2.34</v>
      </c>
      <c r="BR24" s="50">
        <f t="shared" si="8"/>
        <v>-5.09</v>
      </c>
      <c r="BS24" s="49">
        <v>1.2709999999999999</v>
      </c>
      <c r="BT24" s="53" t="s">
        <v>262</v>
      </c>
      <c r="BU24" s="49">
        <v>1.2709999999999999</v>
      </c>
      <c r="BV24" s="49">
        <f t="shared" si="9"/>
        <v>-1.4969999999999999</v>
      </c>
      <c r="BW24" s="46">
        <v>1.1518720388412476</v>
      </c>
      <c r="BX24" s="46">
        <v>49.416431427001953</v>
      </c>
      <c r="BY24" s="46">
        <f t="shared" si="83"/>
        <v>11.518720388412476</v>
      </c>
      <c r="CA24" s="46">
        <v>11.518720388412476</v>
      </c>
      <c r="CB24" s="46">
        <f t="shared" si="84"/>
        <v>494.16431427001953</v>
      </c>
      <c r="CC24" s="46">
        <v>102.53317249698432</v>
      </c>
      <c r="CD24" s="46">
        <v>1859.6702854845196</v>
      </c>
      <c r="CE24" s="46">
        <v>10.052271813429835</v>
      </c>
      <c r="CF24" s="46">
        <v>126.65862484921593</v>
      </c>
      <c r="CG24" s="46">
        <v>7163.2488942501013</v>
      </c>
      <c r="CH24" s="46">
        <v>715.72175311620424</v>
      </c>
      <c r="CI24" s="46">
        <v>82.428628870124641</v>
      </c>
      <c r="CJ24" s="46">
        <v>46.24045034177724</v>
      </c>
      <c r="CK24" s="46">
        <v>530.75995174909531</v>
      </c>
      <c r="CL24" s="46">
        <f t="shared" si="85"/>
        <v>21.702316368168049</v>
      </c>
      <c r="CM24" s="46">
        <v>4937.6759147567345</v>
      </c>
      <c r="CN24" s="46">
        <v>80.418174507438678</v>
      </c>
      <c r="CO24" s="50">
        <v>2.4801006314127862</v>
      </c>
      <c r="CP24" s="46">
        <v>0</v>
      </c>
      <c r="CQ24" s="50">
        <v>302.78884462151399</v>
      </c>
      <c r="CR24" s="50">
        <v>45.557768924302792</v>
      </c>
      <c r="CS24" s="50">
        <v>70.916334661354583</v>
      </c>
      <c r="CT24" s="50">
        <v>2.0916334661354585</v>
      </c>
      <c r="CU24" s="50">
        <v>95.517928286852595</v>
      </c>
      <c r="CV24" s="50">
        <v>22.808764940239044</v>
      </c>
      <c r="CW24" s="50">
        <v>6.6733067729083668</v>
      </c>
      <c r="CX24" s="50">
        <v>0</v>
      </c>
      <c r="CY24" s="50">
        <v>1599.1035856573708</v>
      </c>
      <c r="CZ24" s="50">
        <v>44.52191235059761</v>
      </c>
      <c r="DA24" s="56">
        <v>10.484068603152574</v>
      </c>
      <c r="DB24" s="56">
        <v>0.52055517002081897</v>
      </c>
      <c r="DC24" s="50">
        <v>257.29600952948186</v>
      </c>
      <c r="DD24" s="50">
        <v>94.897756601151485</v>
      </c>
      <c r="DE24" s="50">
        <v>96.684534445106209</v>
      </c>
      <c r="DF24" s="50">
        <v>1.2904506650784198</v>
      </c>
      <c r="DG24" s="50">
        <v>28.687710939051023</v>
      </c>
      <c r="DH24" s="50">
        <v>13.301568393885249</v>
      </c>
      <c r="DI24" s="50">
        <v>3.8713519952352593</v>
      </c>
      <c r="DJ24" s="50">
        <v>2.7794322017073658</v>
      </c>
      <c r="DK24" s="50">
        <v>976.47409172126265</v>
      </c>
      <c r="DL24" s="50">
        <v>74.9454040103236</v>
      </c>
      <c r="DM24" s="50">
        <v>0</v>
      </c>
      <c r="DN24" s="50">
        <v>0</v>
      </c>
      <c r="DO24" s="50">
        <v>4.5694823295171734</v>
      </c>
      <c r="DQ24" s="46">
        <v>0</v>
      </c>
      <c r="DR24" s="46">
        <v>100</v>
      </c>
      <c r="DS24" s="46" t="s">
        <v>131</v>
      </c>
      <c r="DT24" s="46">
        <v>0</v>
      </c>
      <c r="DU24" s="46">
        <v>0</v>
      </c>
      <c r="DW24" s="46">
        <v>0</v>
      </c>
      <c r="DY24" s="46">
        <v>0</v>
      </c>
      <c r="EF24" s="46">
        <v>0</v>
      </c>
      <c r="EJ24" s="49"/>
      <c r="EK24" s="50"/>
      <c r="EN24" s="50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46">
        <v>0</v>
      </c>
      <c r="FC24" s="46">
        <v>0</v>
      </c>
      <c r="FE24" s="47">
        <v>0</v>
      </c>
      <c r="FJ24" s="46"/>
      <c r="FK24" s="46"/>
      <c r="FL24" s="46"/>
      <c r="FM24" s="47"/>
      <c r="FO24" s="52"/>
      <c r="FP24" s="50"/>
      <c r="FS24" s="50"/>
      <c r="FU24" s="46"/>
      <c r="FV24" s="46" t="s">
        <v>669</v>
      </c>
      <c r="FW24" s="47">
        <v>0</v>
      </c>
      <c r="FY24" s="47">
        <v>0</v>
      </c>
      <c r="GC24" s="47">
        <v>0</v>
      </c>
      <c r="GL24" s="46" t="s">
        <v>612</v>
      </c>
      <c r="GW24" s="57"/>
      <c r="GX24" s="57"/>
      <c r="GY24" s="46"/>
      <c r="GZ24" s="46"/>
      <c r="HA24" s="46"/>
      <c r="HB24" s="46"/>
      <c r="HC24" s="46"/>
      <c r="HD24" s="57"/>
      <c r="HE24" s="57"/>
      <c r="HF24" s="57"/>
      <c r="HG24" s="57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M24" s="57"/>
      <c r="IR24" s="46" t="s">
        <v>665</v>
      </c>
      <c r="IW24" s="50"/>
      <c r="IX24" s="50"/>
      <c r="IY24" s="50"/>
      <c r="IZ24" s="50"/>
      <c r="JA24" s="50"/>
      <c r="JB24" s="50"/>
      <c r="JC24" s="50"/>
      <c r="JD24" s="50"/>
      <c r="JE24" s="50"/>
      <c r="JF24" s="50"/>
      <c r="JG24" s="47">
        <v>0</v>
      </c>
      <c r="JI24" s="47">
        <v>0</v>
      </c>
      <c r="JM24" s="46">
        <v>0</v>
      </c>
      <c r="JT24" s="57"/>
      <c r="JU24" s="57"/>
      <c r="JV24" s="57"/>
      <c r="JZ24" s="52"/>
      <c r="KC24" s="52"/>
      <c r="KF24" s="52"/>
      <c r="KG24" s="49"/>
      <c r="KH24" s="49"/>
      <c r="KI24" s="50"/>
      <c r="KJ24" s="50"/>
      <c r="KK24" s="50"/>
      <c r="KL24" s="49"/>
      <c r="KN24" s="46">
        <v>0</v>
      </c>
      <c r="KO24" s="46">
        <v>0</v>
      </c>
      <c r="KP24" s="47">
        <v>0</v>
      </c>
      <c r="KT24" s="50"/>
      <c r="KU24" s="50"/>
      <c r="KV24" s="50"/>
      <c r="KW24" s="50"/>
      <c r="KX24" s="50"/>
      <c r="KY24" s="50"/>
      <c r="KZ24" s="50"/>
      <c r="LA24" s="50"/>
      <c r="LB24" s="50"/>
      <c r="LC24" s="50"/>
      <c r="LD24" s="50"/>
      <c r="LE24" s="50"/>
      <c r="LF24" s="50"/>
      <c r="LG24" s="50"/>
      <c r="LH24" s="50"/>
      <c r="LI24" s="50"/>
      <c r="LJ24" s="50"/>
      <c r="LK24" s="50"/>
      <c r="LL24" s="50"/>
      <c r="LM24" s="50"/>
      <c r="LN24" s="50"/>
      <c r="LO24" s="50"/>
      <c r="LP24" s="50"/>
      <c r="LQ24" s="50"/>
      <c r="LR24" s="50"/>
      <c r="LS24" s="50"/>
      <c r="LT24" s="50"/>
      <c r="LU24" s="50"/>
      <c r="LV24" s="50"/>
      <c r="LW24" s="50"/>
      <c r="LX24" s="50"/>
      <c r="LY24" s="50"/>
      <c r="LZ24" s="50"/>
      <c r="MA24" s="50"/>
      <c r="MB24" s="50"/>
      <c r="MC24" s="50"/>
      <c r="MD24" s="50"/>
      <c r="ME24" s="50"/>
      <c r="MF24" s="50"/>
      <c r="MG24" s="50"/>
      <c r="MH24" s="50"/>
      <c r="MI24" s="50"/>
      <c r="MJ24" s="50"/>
      <c r="MK24" s="50"/>
      <c r="ML24" s="50"/>
      <c r="MM24" s="50"/>
      <c r="MN24" s="50"/>
      <c r="MO24" s="50"/>
      <c r="MP24" s="50"/>
      <c r="MQ24" s="50"/>
      <c r="MR24" s="50"/>
      <c r="MS24" s="50"/>
      <c r="MT24" s="50"/>
      <c r="MU24" s="50"/>
      <c r="MV24" s="50"/>
      <c r="MW24" s="50"/>
      <c r="MX24" s="50"/>
      <c r="MY24" s="50"/>
      <c r="MZ24" s="50"/>
      <c r="NA24" s="50"/>
      <c r="NB24" s="50"/>
      <c r="NC24" s="50"/>
      <c r="ND24" s="50"/>
      <c r="NE24" s="50"/>
      <c r="NF24" s="50"/>
      <c r="NG24" s="50"/>
      <c r="NI24" s="56"/>
      <c r="NJ24" s="56"/>
      <c r="NL24" s="56"/>
      <c r="NM24" s="56"/>
      <c r="NN24" s="56"/>
      <c r="NO24" s="56"/>
      <c r="NP24" s="56"/>
      <c r="NQ24" s="56"/>
      <c r="NR24" s="56"/>
      <c r="NS24" s="56"/>
      <c r="NT24" s="56"/>
      <c r="NU24" s="56"/>
      <c r="NV24" s="56"/>
      <c r="NW24" s="51"/>
      <c r="NX24" s="58">
        <v>1869</v>
      </c>
      <c r="NY24" s="51">
        <v>1869</v>
      </c>
      <c r="NZ24" s="51"/>
      <c r="OA24" s="54"/>
      <c r="OB24" s="58"/>
      <c r="OC24" s="58"/>
      <c r="OD24" s="58"/>
      <c r="OE24" s="58"/>
      <c r="OF24" s="58"/>
      <c r="OG24" s="58"/>
      <c r="OH24" s="58">
        <v>9031.6666666666661</v>
      </c>
      <c r="OI24" s="58">
        <v>9032</v>
      </c>
      <c r="OJ24" s="58"/>
      <c r="OK24" s="54"/>
      <c r="OL24" s="58"/>
      <c r="OM24" s="58"/>
      <c r="ON24" s="58"/>
      <c r="OO24" s="58"/>
      <c r="OP24" s="58"/>
      <c r="OQ24" s="58"/>
      <c r="OR24" s="51">
        <v>0</v>
      </c>
      <c r="OS24" s="51"/>
    </row>
    <row r="25" spans="1:409" ht="21" customHeight="1" x14ac:dyDescent="0.35">
      <c r="A25" s="46" t="s">
        <v>25</v>
      </c>
      <c r="B25" s="46" t="s">
        <v>25</v>
      </c>
      <c r="C25" s="46" t="b">
        <f t="shared" si="0"/>
        <v>1</v>
      </c>
      <c r="D25" s="46">
        <v>2</v>
      </c>
      <c r="E25" s="51">
        <v>2</v>
      </c>
      <c r="F25" s="46" t="b">
        <f t="shared" si="1"/>
        <v>1</v>
      </c>
      <c r="G25" s="46">
        <v>10</v>
      </c>
      <c r="H25" s="51">
        <v>10</v>
      </c>
      <c r="I25" s="46" t="b">
        <f t="shared" si="2"/>
        <v>1</v>
      </c>
      <c r="J25" s="46">
        <v>13</v>
      </c>
      <c r="K25" s="46">
        <v>4744408</v>
      </c>
      <c r="L25" s="46">
        <v>468600.3</v>
      </c>
      <c r="M25" s="46">
        <v>1047.0630000000001</v>
      </c>
      <c r="N25" s="46">
        <v>5.9467322790590504</v>
      </c>
      <c r="O25" s="46">
        <v>172.84540011293601</v>
      </c>
      <c r="P25" s="46">
        <v>4</v>
      </c>
      <c r="Q25" s="46">
        <v>23</v>
      </c>
      <c r="R25" s="46">
        <v>1047.63295265032</v>
      </c>
      <c r="S25" s="46">
        <v>15.412329825894</v>
      </c>
      <c r="T25" s="46">
        <v>168.67145009682201</v>
      </c>
      <c r="U25" s="46">
        <v>4</v>
      </c>
      <c r="V25" s="46">
        <v>3</v>
      </c>
      <c r="W25" s="46" t="s">
        <v>157</v>
      </c>
      <c r="X25" s="46">
        <v>42.851610030000003</v>
      </c>
      <c r="Y25" s="46">
        <v>-123.3843091</v>
      </c>
      <c r="Z25" s="46">
        <v>1047.0630000000001</v>
      </c>
      <c r="AA25" s="46" t="s">
        <v>130</v>
      </c>
      <c r="AB25" s="46">
        <v>1</v>
      </c>
      <c r="AC25" s="55">
        <v>1</v>
      </c>
      <c r="AD25" s="46">
        <v>5</v>
      </c>
      <c r="AE25" s="46">
        <v>1</v>
      </c>
      <c r="AF25" s="46">
        <v>8</v>
      </c>
      <c r="AH25" s="55">
        <v>1</v>
      </c>
      <c r="AI25" s="46">
        <v>3</v>
      </c>
      <c r="AJ25" s="46">
        <v>1</v>
      </c>
      <c r="AK25" s="47">
        <v>30</v>
      </c>
      <c r="AM25" s="55">
        <v>0</v>
      </c>
      <c r="AN25" s="46">
        <v>100</v>
      </c>
      <c r="AP25" s="46" t="s">
        <v>131</v>
      </c>
      <c r="AQ25" s="55">
        <v>0</v>
      </c>
      <c r="AR25" s="46">
        <v>100</v>
      </c>
      <c r="AS25" s="55" t="s">
        <v>1628</v>
      </c>
      <c r="AT25" s="55">
        <v>0</v>
      </c>
      <c r="AU25" s="46">
        <v>100</v>
      </c>
      <c r="AW25" s="55" t="s">
        <v>1615</v>
      </c>
      <c r="AX25" s="55">
        <v>0</v>
      </c>
      <c r="AZ25" s="46">
        <v>100</v>
      </c>
      <c r="BE25" s="50">
        <v>2.8</v>
      </c>
      <c r="BF25" s="46">
        <v>715</v>
      </c>
      <c r="BG25" s="46">
        <f t="shared" si="4"/>
        <v>0.71499999999999997</v>
      </c>
      <c r="BH25" s="49">
        <v>0.71499999999999997</v>
      </c>
      <c r="BI25" s="50">
        <v>7.57</v>
      </c>
      <c r="BJ25" s="52">
        <v>793.2</v>
      </c>
      <c r="BK25" s="46">
        <f t="shared" si="5"/>
        <v>0.79320000000000002</v>
      </c>
      <c r="BL25" s="46">
        <v>0.79300000000000004</v>
      </c>
      <c r="BM25" s="46">
        <v>7.79</v>
      </c>
      <c r="BN25" s="46">
        <v>637.29999999999995</v>
      </c>
      <c r="BO25" s="46">
        <f t="shared" si="6"/>
        <v>0.63729999999999998</v>
      </c>
      <c r="BP25" s="46">
        <f t="shared" si="7"/>
        <v>0.63700000000000001</v>
      </c>
      <c r="BQ25" s="46">
        <v>2.61</v>
      </c>
      <c r="BR25" s="50">
        <f t="shared" si="8"/>
        <v>-4.9600000000000009</v>
      </c>
      <c r="BS25" s="52">
        <v>584.70000000000005</v>
      </c>
      <c r="BT25" s="53" t="s">
        <v>261</v>
      </c>
      <c r="BU25" s="46">
        <v>0.58499999999999996</v>
      </c>
      <c r="BV25" s="49">
        <f t="shared" si="9"/>
        <v>-0.20800000000000007</v>
      </c>
      <c r="CO25" s="50">
        <v>3.9013121682720659</v>
      </c>
      <c r="CP25" s="46">
        <v>0</v>
      </c>
      <c r="CQ25" s="50">
        <v>146.01769911504425</v>
      </c>
      <c r="CR25" s="50">
        <v>48.269419862340214</v>
      </c>
      <c r="CS25" s="50">
        <v>13.372664700098328</v>
      </c>
      <c r="CT25" s="50">
        <v>1.4749262536873156</v>
      </c>
      <c r="CU25" s="50">
        <v>46.017699115044245</v>
      </c>
      <c r="CV25" s="50">
        <v>12.291052114060964</v>
      </c>
      <c r="CW25" s="50">
        <v>3.7364798426745329</v>
      </c>
      <c r="CX25" s="50">
        <v>0</v>
      </c>
      <c r="CY25" s="50">
        <v>502.85152409046214</v>
      </c>
      <c r="CZ25" s="50">
        <v>37.364798426745331</v>
      </c>
      <c r="DA25" s="56">
        <v>12.14077689243028</v>
      </c>
      <c r="DB25" s="56">
        <v>0.48800398406374534</v>
      </c>
      <c r="DC25" s="50">
        <v>173.35585138088615</v>
      </c>
      <c r="DD25" s="50">
        <v>109.82515398370752</v>
      </c>
      <c r="DE25" s="50">
        <v>1.5895092390224517</v>
      </c>
      <c r="DF25" s="50">
        <v>11.523941982912774</v>
      </c>
      <c r="DG25" s="50">
        <v>26.226902443870454</v>
      </c>
      <c r="DH25" s="50">
        <v>16.59050268229684</v>
      </c>
      <c r="DI25" s="50">
        <v>0</v>
      </c>
      <c r="DJ25" s="50">
        <v>3.1790184780449033</v>
      </c>
      <c r="DK25" s="50">
        <v>462.74587721041127</v>
      </c>
      <c r="DL25" s="50">
        <v>109.57679316511026</v>
      </c>
      <c r="DM25" s="50">
        <v>0</v>
      </c>
      <c r="DN25" s="50">
        <v>0</v>
      </c>
      <c r="DO25" s="50">
        <v>7.7167611940298482</v>
      </c>
      <c r="DQ25" s="46">
        <v>0</v>
      </c>
      <c r="DS25" s="46" t="s">
        <v>131</v>
      </c>
      <c r="DT25" s="46">
        <v>0</v>
      </c>
      <c r="DU25" s="46">
        <v>0</v>
      </c>
      <c r="DW25" s="46">
        <v>0</v>
      </c>
      <c r="DY25" s="46">
        <v>0</v>
      </c>
      <c r="EF25" s="46">
        <v>0</v>
      </c>
      <c r="EJ25" s="49"/>
      <c r="EK25" s="50"/>
      <c r="EN25" s="50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46">
        <v>0</v>
      </c>
      <c r="FC25" s="46">
        <v>0</v>
      </c>
      <c r="FE25" s="47">
        <v>0</v>
      </c>
      <c r="FJ25" s="46"/>
      <c r="FK25" s="46"/>
      <c r="FL25" s="46"/>
      <c r="FM25" s="47"/>
      <c r="FO25" s="52"/>
      <c r="FP25" s="50"/>
      <c r="FS25" s="50"/>
      <c r="FU25" s="46"/>
      <c r="FV25" s="46" t="s">
        <v>669</v>
      </c>
      <c r="FW25" s="47">
        <v>0</v>
      </c>
      <c r="FY25" s="47">
        <v>0</v>
      </c>
      <c r="GC25" s="47">
        <v>0</v>
      </c>
      <c r="GL25" s="46" t="s">
        <v>612</v>
      </c>
      <c r="GW25" s="57"/>
      <c r="GX25" s="57"/>
      <c r="GY25" s="46"/>
      <c r="GZ25" s="46"/>
      <c r="HA25" s="46"/>
      <c r="HB25" s="46"/>
      <c r="HC25" s="46"/>
      <c r="HD25" s="57"/>
      <c r="HE25" s="57"/>
      <c r="HF25" s="57"/>
      <c r="HG25" s="57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M25" s="57"/>
      <c r="IR25" s="46" t="s">
        <v>665</v>
      </c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47">
        <v>0</v>
      </c>
      <c r="JI25" s="47">
        <v>0</v>
      </c>
      <c r="JM25" s="46">
        <v>0</v>
      </c>
      <c r="JT25" s="57"/>
      <c r="JU25" s="57"/>
      <c r="JV25" s="57"/>
      <c r="JZ25" s="52"/>
      <c r="KC25" s="52"/>
      <c r="KF25" s="52"/>
      <c r="KG25" s="49"/>
      <c r="KH25" s="49"/>
      <c r="KI25" s="50"/>
      <c r="KJ25" s="50"/>
      <c r="KK25" s="50"/>
      <c r="KL25" s="49"/>
      <c r="KN25" s="46">
        <v>0</v>
      </c>
      <c r="KT25" s="50"/>
      <c r="KU25" s="50"/>
      <c r="KV25" s="50"/>
      <c r="KW25" s="50"/>
      <c r="KX25" s="50"/>
      <c r="KY25" s="50"/>
      <c r="KZ25" s="50"/>
      <c r="LA25" s="50"/>
      <c r="LB25" s="50"/>
      <c r="LC25" s="50"/>
      <c r="LD25" s="50"/>
      <c r="LE25" s="50"/>
      <c r="LF25" s="50"/>
      <c r="LG25" s="50"/>
      <c r="LH25" s="50"/>
      <c r="LI25" s="50"/>
      <c r="LJ25" s="50"/>
      <c r="LK25" s="50"/>
      <c r="LL25" s="50"/>
      <c r="LM25" s="50"/>
      <c r="LN25" s="50"/>
      <c r="LO25" s="50"/>
      <c r="LP25" s="50"/>
      <c r="LQ25" s="50"/>
      <c r="LR25" s="50"/>
      <c r="LS25" s="50"/>
      <c r="LT25" s="50"/>
      <c r="LU25" s="50"/>
      <c r="LV25" s="50"/>
      <c r="LW25" s="50"/>
      <c r="LX25" s="50"/>
      <c r="LY25" s="50"/>
      <c r="LZ25" s="50"/>
      <c r="MA25" s="50"/>
      <c r="MB25" s="50"/>
      <c r="MC25" s="50"/>
      <c r="MD25" s="50"/>
      <c r="ME25" s="50"/>
      <c r="MF25" s="50"/>
      <c r="MG25" s="50"/>
      <c r="MH25" s="50"/>
      <c r="MI25" s="50"/>
      <c r="MJ25" s="50"/>
      <c r="MK25" s="50"/>
      <c r="ML25" s="50"/>
      <c r="MM25" s="50"/>
      <c r="MN25" s="50"/>
      <c r="MO25" s="50"/>
      <c r="MP25" s="50"/>
      <c r="MQ25" s="50"/>
      <c r="MR25" s="50"/>
      <c r="MS25" s="50"/>
      <c r="MT25" s="50"/>
      <c r="MU25" s="50"/>
      <c r="MV25" s="50"/>
      <c r="MW25" s="50"/>
      <c r="MX25" s="50"/>
      <c r="MY25" s="50"/>
      <c r="MZ25" s="50"/>
      <c r="NA25" s="50"/>
      <c r="NB25" s="50"/>
      <c r="NC25" s="50"/>
      <c r="ND25" s="50"/>
      <c r="NE25" s="50"/>
      <c r="NF25" s="50"/>
      <c r="NG25" s="50"/>
      <c r="NI25" s="56"/>
      <c r="NJ25" s="56"/>
      <c r="NL25" s="56"/>
      <c r="NM25" s="56"/>
      <c r="NN25" s="56"/>
      <c r="NO25" s="56"/>
      <c r="NP25" s="56"/>
      <c r="NQ25" s="56"/>
      <c r="NR25" s="56"/>
      <c r="NS25" s="56"/>
      <c r="NT25" s="56"/>
      <c r="NU25" s="56"/>
      <c r="NV25" s="56"/>
      <c r="NW25" s="51"/>
      <c r="NX25" s="58">
        <v>1867.3333333333333</v>
      </c>
      <c r="NY25" s="51">
        <v>1867</v>
      </c>
      <c r="NZ25" s="51"/>
      <c r="OA25" s="54"/>
      <c r="OB25" s="58"/>
      <c r="OC25" s="58"/>
      <c r="OD25" s="58"/>
      <c r="OE25" s="58"/>
      <c r="OF25" s="58"/>
      <c r="OG25" s="58"/>
      <c r="OH25" s="58">
        <v>8942.3333333333339</v>
      </c>
      <c r="OI25" s="58">
        <v>8942</v>
      </c>
      <c r="OJ25" s="58"/>
      <c r="OK25" s="54"/>
      <c r="OL25" s="58"/>
      <c r="OM25" s="58"/>
      <c r="ON25" s="58"/>
      <c r="OO25" s="58"/>
      <c r="OP25" s="58"/>
      <c r="OQ25" s="58"/>
      <c r="OR25" s="51">
        <v>0</v>
      </c>
      <c r="OS25" s="51" t="s">
        <v>521</v>
      </c>
    </row>
    <row r="26" spans="1:409" ht="21" customHeight="1" x14ac:dyDescent="0.35">
      <c r="A26" s="46" t="s">
        <v>26</v>
      </c>
      <c r="B26" s="46" t="s">
        <v>26</v>
      </c>
      <c r="C26" s="46" t="b">
        <f t="shared" si="0"/>
        <v>1</v>
      </c>
      <c r="D26" s="46">
        <v>2</v>
      </c>
      <c r="E26" s="51">
        <v>2</v>
      </c>
      <c r="F26" s="46" t="b">
        <f t="shared" si="1"/>
        <v>1</v>
      </c>
      <c r="G26" s="46">
        <v>11</v>
      </c>
      <c r="H26" s="51">
        <v>11</v>
      </c>
      <c r="I26" s="46" t="b">
        <f t="shared" si="2"/>
        <v>1</v>
      </c>
      <c r="J26" s="46">
        <v>14</v>
      </c>
      <c r="K26" s="46">
        <v>4744406</v>
      </c>
      <c r="L26" s="46">
        <v>468601.4</v>
      </c>
      <c r="M26" s="46">
        <v>1046.2329999999999</v>
      </c>
      <c r="N26" s="46">
        <v>7.4226754962145298</v>
      </c>
      <c r="O26" s="46">
        <v>179.99999999999801</v>
      </c>
      <c r="P26" s="46">
        <v>4</v>
      </c>
      <c r="Q26" s="46">
        <v>11</v>
      </c>
      <c r="R26" s="46">
        <v>1047.63295265032</v>
      </c>
      <c r="S26" s="46">
        <v>15.412329825894</v>
      </c>
      <c r="T26" s="46">
        <v>168.67145009682201</v>
      </c>
      <c r="U26" s="46">
        <v>4</v>
      </c>
      <c r="V26" s="46">
        <v>3</v>
      </c>
      <c r="W26" s="46" t="s">
        <v>158</v>
      </c>
      <c r="X26" s="46">
        <v>42.851588200000002</v>
      </c>
      <c r="Y26" s="46">
        <v>-123.3842958</v>
      </c>
      <c r="Z26" s="46">
        <v>1046.2329999999999</v>
      </c>
      <c r="AA26" s="46" t="s">
        <v>129</v>
      </c>
      <c r="AB26" s="46">
        <v>1</v>
      </c>
      <c r="AC26" s="55">
        <v>1</v>
      </c>
      <c r="AD26" s="46">
        <v>10</v>
      </c>
      <c r="AE26" s="46">
        <v>1</v>
      </c>
      <c r="AF26" s="46">
        <v>17</v>
      </c>
      <c r="AH26" s="55">
        <v>1</v>
      </c>
      <c r="AI26" s="46">
        <v>5</v>
      </c>
      <c r="AJ26" s="46">
        <v>1</v>
      </c>
      <c r="AK26" s="47">
        <v>57</v>
      </c>
      <c r="AM26" s="46">
        <v>1</v>
      </c>
      <c r="AN26" s="46">
        <v>15</v>
      </c>
      <c r="AO26" s="46">
        <v>51</v>
      </c>
      <c r="AQ26" s="46">
        <v>1</v>
      </c>
      <c r="AR26" s="46">
        <v>0</v>
      </c>
      <c r="AS26" s="55"/>
      <c r="AT26" s="46">
        <v>1</v>
      </c>
      <c r="AU26" s="46">
        <v>3</v>
      </c>
      <c r="AV26" s="46">
        <v>70</v>
      </c>
      <c r="AW26" s="46" t="s">
        <v>404</v>
      </c>
      <c r="AX26" s="46">
        <v>1</v>
      </c>
      <c r="AY26" s="46">
        <v>0</v>
      </c>
      <c r="AZ26" s="46">
        <v>0</v>
      </c>
      <c r="BA26" s="46">
        <v>102</v>
      </c>
      <c r="BB26" s="46">
        <v>102</v>
      </c>
      <c r="BD26" s="46">
        <f>AO26+BB26</f>
        <v>153</v>
      </c>
      <c r="BE26" s="50">
        <v>2.86</v>
      </c>
      <c r="BF26" s="46">
        <v>601.9</v>
      </c>
      <c r="BG26" s="46">
        <f t="shared" si="4"/>
        <v>0.60189999999999999</v>
      </c>
      <c r="BH26" s="49">
        <v>0.60199999999999998</v>
      </c>
      <c r="BI26" s="50">
        <v>7.59</v>
      </c>
      <c r="BJ26" s="52">
        <v>1315</v>
      </c>
      <c r="BK26" s="46">
        <f t="shared" si="5"/>
        <v>1.3149999999999999</v>
      </c>
      <c r="BL26" s="46">
        <v>1.3149999999999999</v>
      </c>
      <c r="BM26" s="46">
        <v>7.49</v>
      </c>
      <c r="BN26" s="46">
        <v>2505</v>
      </c>
      <c r="BO26" s="46">
        <f t="shared" si="6"/>
        <v>2.5049999999999999</v>
      </c>
      <c r="BP26" s="46">
        <f t="shared" si="7"/>
        <v>2.5049999999999999</v>
      </c>
      <c r="BQ26" s="46">
        <v>6.94</v>
      </c>
      <c r="BR26" s="50">
        <f t="shared" si="8"/>
        <v>-0.64999999999999947</v>
      </c>
      <c r="BS26" s="52">
        <v>455.4</v>
      </c>
      <c r="BT26" s="53" t="s">
        <v>261</v>
      </c>
      <c r="BU26" s="46">
        <v>0.45500000000000002</v>
      </c>
      <c r="BV26" s="49">
        <f t="shared" si="9"/>
        <v>-0.85999999999999988</v>
      </c>
      <c r="BW26" s="46">
        <v>2.0624687671661377</v>
      </c>
      <c r="BX26" s="46">
        <v>48.47540283203125</v>
      </c>
      <c r="BY26" s="46">
        <f>BW26*10</f>
        <v>20.624687671661377</v>
      </c>
      <c r="CA26" s="46">
        <v>20.624687671661377</v>
      </c>
      <c r="CB26" s="46">
        <f>BX26*10</f>
        <v>484.7540283203125</v>
      </c>
      <c r="CC26" s="46">
        <v>89.285714285714278</v>
      </c>
      <c r="CD26" s="46">
        <v>4556.4516129032254</v>
      </c>
      <c r="CE26" s="46">
        <v>5.7603686635944698</v>
      </c>
      <c r="CF26" s="46">
        <v>144.00921658986175</v>
      </c>
      <c r="CG26" s="46">
        <v>11581.221198156682</v>
      </c>
      <c r="CH26" s="46">
        <v>938.94009216589859</v>
      </c>
      <c r="CI26" s="46">
        <v>311.05990783410135</v>
      </c>
      <c r="CJ26" s="46">
        <v>40.322580645161295</v>
      </c>
      <c r="CK26" s="46">
        <v>1347.926267281106</v>
      </c>
      <c r="CL26" s="46">
        <f>BY26*1000/CK26</f>
        <v>15.301050341027414</v>
      </c>
      <c r="CM26" s="46">
        <v>6561.0599078341011</v>
      </c>
      <c r="CN26" s="46">
        <v>141.12903225806451</v>
      </c>
      <c r="CO26" s="50">
        <v>4.142182378066952</v>
      </c>
      <c r="CP26" s="46">
        <v>0</v>
      </c>
      <c r="CQ26" s="50">
        <v>133.61045130641332</v>
      </c>
      <c r="CR26" s="50">
        <v>54.275534441805227</v>
      </c>
      <c r="CS26" s="50">
        <v>8.31353919239905</v>
      </c>
      <c r="CT26" s="50">
        <v>1.6825019794140936</v>
      </c>
      <c r="CU26" s="50">
        <v>41.567695961995256</v>
      </c>
      <c r="CV26" s="50">
        <v>9.2042755344418055</v>
      </c>
      <c r="CW26" s="50">
        <v>2.3752969121140146</v>
      </c>
      <c r="CX26" s="50">
        <v>0</v>
      </c>
      <c r="CY26" s="50">
        <v>453.87965162311957</v>
      </c>
      <c r="CZ26" s="50">
        <v>35.233570863024546</v>
      </c>
      <c r="DA26" s="56">
        <v>12.797986450884455</v>
      </c>
      <c r="DB26" s="56">
        <v>0</v>
      </c>
      <c r="DC26" s="50">
        <v>0</v>
      </c>
      <c r="DD26" s="50">
        <v>0</v>
      </c>
      <c r="DE26" s="50">
        <v>0</v>
      </c>
      <c r="DF26" s="50">
        <v>26.970954356846473</v>
      </c>
      <c r="DG26" s="50">
        <v>64.216557992491602</v>
      </c>
      <c r="DH26" s="50">
        <v>0</v>
      </c>
      <c r="DI26" s="50">
        <v>3.35901995653033</v>
      </c>
      <c r="DJ26" s="50">
        <v>0</v>
      </c>
      <c r="DK26" s="50">
        <v>144.93183165382337</v>
      </c>
      <c r="DL26" s="50">
        <v>9.879470460383323E-2</v>
      </c>
      <c r="DM26" s="50">
        <v>0</v>
      </c>
      <c r="DN26" s="50">
        <v>3.8264289982075272</v>
      </c>
      <c r="DO26" s="50">
        <v>4.0455038836885073</v>
      </c>
      <c r="DQ26" s="46">
        <v>1</v>
      </c>
      <c r="DR26" s="46">
        <v>3</v>
      </c>
      <c r="DT26" s="46">
        <v>1</v>
      </c>
      <c r="DU26" s="46">
        <v>1</v>
      </c>
      <c r="DW26" s="46">
        <v>1</v>
      </c>
      <c r="DY26" s="46">
        <v>1</v>
      </c>
      <c r="DZ26" s="46">
        <v>510</v>
      </c>
      <c r="EA26" s="46">
        <v>51</v>
      </c>
      <c r="EB26" s="46">
        <v>51</v>
      </c>
      <c r="EC26" s="46">
        <v>51</v>
      </c>
      <c r="ED26" s="46">
        <v>212</v>
      </c>
      <c r="EF26" s="46">
        <v>1</v>
      </c>
      <c r="EG26" s="46">
        <v>229</v>
      </c>
      <c r="EH26" s="46">
        <v>229</v>
      </c>
      <c r="EI26" s="46" t="s">
        <v>494</v>
      </c>
      <c r="EJ26" s="49">
        <v>0.66400000000000003</v>
      </c>
      <c r="EK26" s="50">
        <v>7.43</v>
      </c>
      <c r="EL26" s="49">
        <v>0.60699999999999998</v>
      </c>
      <c r="EM26" s="49">
        <v>0.60699999999999998</v>
      </c>
      <c r="EN26" s="50">
        <v>7.39</v>
      </c>
      <c r="EP26" s="56">
        <v>0</v>
      </c>
      <c r="EQ26" s="56">
        <v>0.23608105449537672</v>
      </c>
      <c r="ER26" s="56">
        <v>0</v>
      </c>
      <c r="ES26" s="56">
        <v>24.591776509935077</v>
      </c>
      <c r="ET26" s="56">
        <v>81.054495376746019</v>
      </c>
      <c r="EU26" s="56">
        <v>1.2787723785166241</v>
      </c>
      <c r="EV26" s="56">
        <v>2.6559118630729883</v>
      </c>
      <c r="EW26" s="56">
        <v>0.68856974227818224</v>
      </c>
      <c r="EX26" s="56">
        <v>341.53059216997832</v>
      </c>
      <c r="EY26" s="56">
        <v>0.49183553019870152</v>
      </c>
      <c r="EZ26" s="56"/>
      <c r="FA26" s="46">
        <v>1</v>
      </c>
      <c r="FB26" s="46" t="s">
        <v>1597</v>
      </c>
      <c r="FC26" s="46">
        <v>1</v>
      </c>
      <c r="FE26" s="47">
        <v>1</v>
      </c>
      <c r="FF26" s="47">
        <v>0</v>
      </c>
      <c r="FG26" s="47">
        <v>140</v>
      </c>
      <c r="FH26" s="47">
        <v>140</v>
      </c>
      <c r="FI26" s="47">
        <v>358</v>
      </c>
      <c r="FJ26" s="46">
        <v>64</v>
      </c>
      <c r="FK26" s="46">
        <v>64</v>
      </c>
      <c r="FL26" s="46">
        <v>64</v>
      </c>
      <c r="FM26" s="47">
        <f>FL26-EC26</f>
        <v>13</v>
      </c>
      <c r="FO26" s="49">
        <v>0.59289999999999998</v>
      </c>
      <c r="FP26" s="50">
        <v>7.37</v>
      </c>
      <c r="FQ26" s="49">
        <v>0.48849999999999999</v>
      </c>
      <c r="FR26" s="49">
        <v>0.48899999999999999</v>
      </c>
      <c r="FS26" s="50">
        <v>7.31</v>
      </c>
      <c r="FU26" s="46">
        <v>540</v>
      </c>
      <c r="FV26" s="46"/>
      <c r="FW26" s="47">
        <v>1</v>
      </c>
      <c r="FY26" s="47">
        <v>1</v>
      </c>
      <c r="FZ26" s="47">
        <v>0</v>
      </c>
      <c r="GA26" s="47">
        <v>90</v>
      </c>
      <c r="GB26" s="53" t="s">
        <v>631</v>
      </c>
      <c r="GC26" s="47">
        <v>1</v>
      </c>
      <c r="GD26" s="47">
        <v>5</v>
      </c>
      <c r="GE26" s="47">
        <v>220</v>
      </c>
      <c r="GF26" s="47">
        <v>88</v>
      </c>
      <c r="GH26" s="47">
        <v>88</v>
      </c>
      <c r="GI26" s="47">
        <f>GE26-GH26</f>
        <v>132</v>
      </c>
      <c r="GJ26" s="47">
        <f>GI26-FH26</f>
        <v>-8</v>
      </c>
      <c r="GM26" s="46">
        <v>71</v>
      </c>
      <c r="GN26" s="46">
        <v>71</v>
      </c>
      <c r="GO26" s="46">
        <v>71</v>
      </c>
      <c r="GP26" s="46">
        <f>GO26-FL26</f>
        <v>7</v>
      </c>
      <c r="GS26" s="46">
        <v>74</v>
      </c>
      <c r="GT26" s="46">
        <v>74</v>
      </c>
      <c r="GU26" s="46">
        <v>74</v>
      </c>
      <c r="GV26" s="46">
        <f>GU26-GO26</f>
        <v>3</v>
      </c>
      <c r="GW26" s="57">
        <v>1.848943829536438</v>
      </c>
      <c r="GX26" s="57">
        <v>48.911891937255859</v>
      </c>
      <c r="GY26" s="46">
        <f>GW26*10</f>
        <v>18.48943829536438</v>
      </c>
      <c r="GZ26" s="46"/>
      <c r="HA26" s="46">
        <v>18.48943829536438</v>
      </c>
      <c r="HB26" s="46">
        <f>GX26*10</f>
        <v>489.11891937255859</v>
      </c>
      <c r="HC26" s="46"/>
      <c r="HD26" s="57">
        <v>1.0187637805938721</v>
      </c>
      <c r="HE26" s="57">
        <v>48.229660034179688</v>
      </c>
      <c r="HF26" s="57">
        <v>10.187637805938721</v>
      </c>
      <c r="HG26" s="57"/>
      <c r="HH26" s="46">
        <f>HD26*10</f>
        <v>10.187637805938721</v>
      </c>
      <c r="HI26" s="46">
        <f>HH26-BY26</f>
        <v>-10.437049865722656</v>
      </c>
      <c r="HJ26" s="46">
        <f>HE26*10</f>
        <v>482.29660034179688</v>
      </c>
      <c r="HL26" s="50">
        <v>32.258064516129032</v>
      </c>
      <c r="HM26" s="50">
        <f>HL26-CC26</f>
        <v>-57.027649769585246</v>
      </c>
      <c r="HN26" s="50">
        <v>1764.7849462365591</v>
      </c>
      <c r="HO26" s="50">
        <v>4.032258064516129</v>
      </c>
      <c r="HP26" s="50">
        <f>HO26-CE26</f>
        <v>-1.7281105990783407</v>
      </c>
      <c r="HQ26" s="50">
        <v>40.322580645161288</v>
      </c>
      <c r="HR26" s="50">
        <v>4830.6451612903229</v>
      </c>
      <c r="HS26" s="50">
        <f>HR26-CG26</f>
        <v>-6750.5760368663587</v>
      </c>
      <c r="HT26" s="50">
        <v>693.54838709677415</v>
      </c>
      <c r="HU26" s="50">
        <v>98.118279569892479</v>
      </c>
      <c r="HV26" s="50">
        <v>0</v>
      </c>
      <c r="HW26" s="50">
        <v>575.26881720430106</v>
      </c>
      <c r="HX26" s="50">
        <f>HH26*1000/HW26</f>
        <v>17.709351700043012</v>
      </c>
      <c r="HY26" s="50">
        <f>HW26-CK26</f>
        <v>-772.65745007680493</v>
      </c>
      <c r="HZ26" s="50">
        <v>2319.8924731182797</v>
      </c>
      <c r="IA26" s="50">
        <v>80.645161290322577</v>
      </c>
      <c r="IB26" s="56">
        <v>0</v>
      </c>
      <c r="IC26" s="56">
        <v>4.9299940840070992E-2</v>
      </c>
      <c r="ID26" s="56">
        <v>0</v>
      </c>
      <c r="IE26" s="56">
        <v>22.48077302307237</v>
      </c>
      <c r="IF26" s="56">
        <v>40.524551370538362</v>
      </c>
      <c r="IG26" s="56">
        <v>0.69019917176099399</v>
      </c>
      <c r="IH26" s="56">
        <v>3.6481956221652534</v>
      </c>
      <c r="II26" s="56">
        <v>0</v>
      </c>
      <c r="IJ26" s="56">
        <v>223.42733188720175</v>
      </c>
      <c r="IK26" s="56">
        <v>0.29579964504042594</v>
      </c>
      <c r="IL26" s="46">
        <v>0.86359786987304688</v>
      </c>
      <c r="IM26" s="57">
        <v>49.53631591796875</v>
      </c>
      <c r="IN26" s="46">
        <v>8.6359786987304688</v>
      </c>
      <c r="IP26" s="46">
        <f>IL26*10</f>
        <v>8.6359786987304688</v>
      </c>
      <c r="IQ26" s="46">
        <f>IM26*10</f>
        <v>495.3631591796875</v>
      </c>
      <c r="IS26" s="46">
        <v>618.4</v>
      </c>
      <c r="IT26" s="49">
        <f>IS26/1000</f>
        <v>0.61839999999999995</v>
      </c>
      <c r="IU26" s="49">
        <v>0.61799999999999999</v>
      </c>
      <c r="IV26" s="46">
        <v>7.37</v>
      </c>
      <c r="IW26" s="50">
        <v>0</v>
      </c>
      <c r="IX26" s="50">
        <v>9.9542106310969547E-2</v>
      </c>
      <c r="IY26" s="50">
        <v>0</v>
      </c>
      <c r="IZ26" s="50">
        <v>15.926737009755128</v>
      </c>
      <c r="JA26" s="50">
        <v>46.486163647222781</v>
      </c>
      <c r="JB26" s="50">
        <v>3.0858052956400561</v>
      </c>
      <c r="JC26" s="50">
        <v>2.6876368703961777</v>
      </c>
      <c r="JD26" s="50">
        <v>0</v>
      </c>
      <c r="JE26" s="50">
        <v>278.22018713915986</v>
      </c>
      <c r="JF26" s="50">
        <v>1.1945052757316346</v>
      </c>
      <c r="JG26" s="47">
        <v>1</v>
      </c>
      <c r="JI26" s="47">
        <v>1</v>
      </c>
      <c r="JJ26" s="46" t="s">
        <v>724</v>
      </c>
      <c r="JK26" s="46">
        <v>10</v>
      </c>
      <c r="JM26" s="46">
        <v>1</v>
      </c>
      <c r="JN26" s="46">
        <v>45</v>
      </c>
      <c r="JO26" s="46">
        <v>45</v>
      </c>
      <c r="JQ26" s="46">
        <v>10</v>
      </c>
      <c r="JR26" s="46" t="s">
        <v>1044</v>
      </c>
      <c r="JT26" s="57">
        <v>0.81007933616638184</v>
      </c>
      <c r="JU26" s="57">
        <v>49.460533142089844</v>
      </c>
      <c r="JV26" s="57">
        <v>8.1007933616638184</v>
      </c>
      <c r="JW26" s="46">
        <f>JT26*10</f>
        <v>8.1007933616638184</v>
      </c>
      <c r="JX26" s="46">
        <f>JU26*10</f>
        <v>494.60533142089844</v>
      </c>
      <c r="JY26" s="46" t="s">
        <v>716</v>
      </c>
      <c r="JZ26" s="52">
        <v>375.6</v>
      </c>
      <c r="KA26" s="49">
        <f>JZ26/1000</f>
        <v>0.37560000000000004</v>
      </c>
      <c r="KB26" s="49">
        <v>0.376</v>
      </c>
      <c r="KC26" s="52">
        <v>691.2</v>
      </c>
      <c r="KD26" s="49">
        <f>KC26/1000</f>
        <v>0.69120000000000004</v>
      </c>
      <c r="KE26" s="49">
        <v>0.69099999999999995</v>
      </c>
      <c r="KF26" s="52">
        <v>566.79999999999995</v>
      </c>
      <c r="KG26" s="49">
        <f>KF26/1000</f>
        <v>0.56679999999999997</v>
      </c>
      <c r="KH26" s="49">
        <v>0.56699999999999995</v>
      </c>
      <c r="KI26" s="50">
        <v>6.79</v>
      </c>
      <c r="KJ26" s="50">
        <v>6.53</v>
      </c>
      <c r="KK26" s="50">
        <v>5.37</v>
      </c>
      <c r="KL26" s="49"/>
      <c r="KN26" s="46">
        <v>1</v>
      </c>
      <c r="KO26" s="46">
        <v>1</v>
      </c>
      <c r="KP26" s="47">
        <v>1</v>
      </c>
      <c r="KQ26" s="46">
        <v>1</v>
      </c>
      <c r="KR26" s="46" t="s">
        <v>1220</v>
      </c>
      <c r="KS26" s="46" t="s">
        <v>1227</v>
      </c>
      <c r="KT26" s="50">
        <v>58.394160583941613</v>
      </c>
      <c r="KU26" s="50">
        <v>3171.5328467153286</v>
      </c>
      <c r="KV26" s="50">
        <v>4.8661800486618008</v>
      </c>
      <c r="KW26" s="50">
        <v>76.642335766423358</v>
      </c>
      <c r="KX26" s="50">
        <v>6613.1386861313877</v>
      </c>
      <c r="KY26" s="50">
        <v>784.67153284671542</v>
      </c>
      <c r="KZ26" s="50">
        <v>159.36739659367399</v>
      </c>
      <c r="LA26" s="50">
        <v>8.5158150851581524</v>
      </c>
      <c r="LB26" s="50">
        <v>574.20924574209243</v>
      </c>
      <c r="LC26" s="50">
        <f>GY26*1000/LB26</f>
        <v>32.199826861842205</v>
      </c>
      <c r="LD26" s="50">
        <v>2753.0413625304136</v>
      </c>
      <c r="LE26" s="50">
        <v>115.57177615571777</v>
      </c>
      <c r="LF26" s="50">
        <v>59.880239520958085</v>
      </c>
      <c r="LG26" s="50">
        <v>2182.6347305389222</v>
      </c>
      <c r="LH26" s="50">
        <v>3.992015968063872</v>
      </c>
      <c r="LI26" s="50">
        <v>78.84231536926147</v>
      </c>
      <c r="LJ26" s="50">
        <v>5201.5968063872251</v>
      </c>
      <c r="LK26" s="50">
        <v>806.38722554890217</v>
      </c>
      <c r="LL26" s="50">
        <v>128.74251497005989</v>
      </c>
      <c r="LM26" s="50">
        <v>12.974051896207584</v>
      </c>
      <c r="LN26" s="50">
        <v>1051.8962075848303</v>
      </c>
      <c r="LO26" s="50">
        <f>(IP26*1000)/LN26</f>
        <v>8.2099152335179593</v>
      </c>
      <c r="LP26" s="50">
        <v>2308.3832335329344</v>
      </c>
      <c r="LQ26" s="50">
        <v>120.75848303393214</v>
      </c>
      <c r="LR26" s="50">
        <v>52.742616033755276</v>
      </c>
      <c r="LS26" s="50">
        <v>2090.7172995780593</v>
      </c>
      <c r="LT26" s="50">
        <v>4.2194092827004219</v>
      </c>
      <c r="LU26" s="50">
        <v>67.510548523206751</v>
      </c>
      <c r="LV26" s="50">
        <v>5156.1181434599157</v>
      </c>
      <c r="LW26" s="50">
        <v>856.54008438818562</v>
      </c>
      <c r="LX26" s="50">
        <v>101.26582278481013</v>
      </c>
      <c r="LY26" s="50">
        <v>107.5949367088608</v>
      </c>
      <c r="LZ26" s="50">
        <v>1151.8987341772149</v>
      </c>
      <c r="MA26" s="50">
        <f>(JW26*1000)/LZ26</f>
        <v>7.0325568744114486</v>
      </c>
      <c r="MB26" s="50">
        <v>1894.5147679324896</v>
      </c>
      <c r="MC26" s="50">
        <v>65.400843881856545</v>
      </c>
      <c r="MD26" s="50">
        <v>0</v>
      </c>
      <c r="ME26" s="50">
        <v>0.19868865487780646</v>
      </c>
      <c r="MF26" s="50">
        <v>0.59606596463341943</v>
      </c>
      <c r="MG26" s="50">
        <v>19.272799523147228</v>
      </c>
      <c r="MH26" s="50">
        <v>47.585932843234644</v>
      </c>
      <c r="MI26" s="50">
        <v>7.9475461951122588</v>
      </c>
      <c r="MJ26" s="50">
        <v>3.0796741506060004</v>
      </c>
      <c r="MK26" s="50">
        <v>0</v>
      </c>
      <c r="ML26" s="50">
        <v>132.2272998211802</v>
      </c>
      <c r="MM26" s="50">
        <v>3.3777071329227097</v>
      </c>
      <c r="MN26" s="50">
        <v>0</v>
      </c>
      <c r="MO26" s="50">
        <v>9.9840255591054319E-2</v>
      </c>
      <c r="MP26" s="50">
        <v>0.59904153354632583</v>
      </c>
      <c r="MQ26" s="50">
        <v>17.871405750798722</v>
      </c>
      <c r="MR26" s="50">
        <v>49.820287539936103</v>
      </c>
      <c r="MS26" s="50">
        <v>12.380191693290735</v>
      </c>
      <c r="MT26" s="50">
        <v>3.0950479233226837</v>
      </c>
      <c r="MU26" s="50">
        <v>0</v>
      </c>
      <c r="MV26" s="50">
        <v>355.9305111821086</v>
      </c>
      <c r="MW26" s="50">
        <v>8.7859424920127793</v>
      </c>
      <c r="MX26" s="50">
        <v>0.98541584548679551</v>
      </c>
      <c r="MY26" s="50">
        <v>12.219156484036263</v>
      </c>
      <c r="MZ26" s="50">
        <v>0.59124950729207726</v>
      </c>
      <c r="NA26" s="50">
        <v>11.036657469452111</v>
      </c>
      <c r="NB26" s="50">
        <v>27.887268427276311</v>
      </c>
      <c r="NC26" s="50">
        <v>13.894363421363815</v>
      </c>
      <c r="ND26" s="50">
        <v>2.6606227828143476</v>
      </c>
      <c r="NE26" s="50">
        <v>0</v>
      </c>
      <c r="NF26" s="50">
        <v>277.29601891998425</v>
      </c>
      <c r="NG26" s="50">
        <v>59.617658651951125</v>
      </c>
      <c r="NI26" s="56">
        <v>5.8546520835395413</v>
      </c>
      <c r="NJ26" s="56">
        <v>12.735987330495885</v>
      </c>
      <c r="NL26" s="56">
        <v>3.9404012016668282</v>
      </c>
      <c r="NM26" s="56">
        <v>5.4644883225118708</v>
      </c>
      <c r="NN26" s="56"/>
      <c r="NO26" s="56">
        <v>5.261780862964442</v>
      </c>
      <c r="NP26" s="56">
        <v>0.75208749500599281</v>
      </c>
      <c r="NQ26" s="56">
        <v>3.9517235869782312</v>
      </c>
      <c r="NR26" s="56">
        <v>0.65267625324545586</v>
      </c>
      <c r="NS26" s="56">
        <v>3.8062227506936188</v>
      </c>
      <c r="NT26" s="56">
        <v>1.2900217994451051</v>
      </c>
      <c r="NU26" s="56">
        <v>3.5255180674785387</v>
      </c>
      <c r="NV26" s="56">
        <v>0</v>
      </c>
      <c r="NW26" s="51"/>
      <c r="NX26" s="58">
        <v>2508</v>
      </c>
      <c r="NY26" s="51">
        <v>2508</v>
      </c>
      <c r="NZ26" s="51">
        <v>3013</v>
      </c>
      <c r="OA26" s="54">
        <f t="shared" ref="OA26:OA27" si="158">ROUND(NZ26,0)</f>
        <v>3013</v>
      </c>
      <c r="OB26" s="51">
        <v>1407.75</v>
      </c>
      <c r="OC26" s="58">
        <f t="shared" ref="OC26:OC27" si="159">ROUND(OB26,0)</f>
        <v>1408</v>
      </c>
      <c r="OD26" s="58">
        <v>1187.3333333333333</v>
      </c>
      <c r="OE26" s="58">
        <f t="shared" ref="OE26" si="160">ROUND(OD26,0)</f>
        <v>1187</v>
      </c>
      <c r="OF26" s="58">
        <v>904.66666666666663</v>
      </c>
      <c r="OG26" s="58">
        <f t="shared" ref="OG26" si="161">ROUND(OF26,0)</f>
        <v>905</v>
      </c>
      <c r="OH26" s="58">
        <v>26603.333333333332</v>
      </c>
      <c r="OI26" s="58">
        <v>26603</v>
      </c>
      <c r="OJ26" s="58">
        <v>47838</v>
      </c>
      <c r="OK26" s="54">
        <f t="shared" ref="OK26:OK27" si="162">ROUND(OJ26,0)</f>
        <v>47838</v>
      </c>
      <c r="OL26" s="58">
        <v>33819.5</v>
      </c>
      <c r="OM26" s="58">
        <f t="shared" ref="OM26" si="163">ROUND(OL26,0)</f>
        <v>33820</v>
      </c>
      <c r="ON26" s="58">
        <v>23038</v>
      </c>
      <c r="OO26" s="58">
        <f t="shared" ref="OO26" si="164">ROUND(ON26,0)</f>
        <v>23038</v>
      </c>
      <c r="OP26" s="58">
        <v>15805.333333333334</v>
      </c>
      <c r="OQ26" s="58">
        <f t="shared" ref="OQ26" si="165">ROUND(OP26,0)</f>
        <v>15805</v>
      </c>
      <c r="OR26" s="51">
        <v>1</v>
      </c>
      <c r="OS26" s="51"/>
    </row>
    <row r="27" spans="1:409" ht="21" customHeight="1" x14ac:dyDescent="0.35">
      <c r="A27" s="46" t="s">
        <v>27</v>
      </c>
      <c r="B27" s="46" t="s">
        <v>27</v>
      </c>
      <c r="C27" s="46" t="b">
        <f t="shared" si="0"/>
        <v>1</v>
      </c>
      <c r="D27" s="46">
        <v>2</v>
      </c>
      <c r="E27" s="51">
        <v>2</v>
      </c>
      <c r="F27" s="46" t="b">
        <f t="shared" si="1"/>
        <v>1</v>
      </c>
      <c r="G27" s="46">
        <v>12</v>
      </c>
      <c r="H27" s="51">
        <v>12</v>
      </c>
      <c r="I27" s="46" t="b">
        <f t="shared" si="2"/>
        <v>1</v>
      </c>
      <c r="J27" s="46">
        <v>15</v>
      </c>
      <c r="K27" s="46">
        <v>4744403</v>
      </c>
      <c r="L27" s="46">
        <v>468602.5</v>
      </c>
      <c r="M27" s="46">
        <v>1045.308</v>
      </c>
      <c r="N27" s="46">
        <v>7.4226754962145298</v>
      </c>
      <c r="O27" s="46">
        <v>179.99999999999801</v>
      </c>
      <c r="P27" s="46">
        <v>4</v>
      </c>
      <c r="Q27" s="46">
        <v>11</v>
      </c>
      <c r="R27" s="46">
        <v>1045.74411730715</v>
      </c>
      <c r="S27" s="46">
        <v>14.709565904180099</v>
      </c>
      <c r="T27" s="46">
        <v>176.03615912676401</v>
      </c>
      <c r="U27" s="46">
        <v>4</v>
      </c>
      <c r="V27" s="46">
        <v>3</v>
      </c>
      <c r="W27" s="46" t="s">
        <v>159</v>
      </c>
      <c r="X27" s="46">
        <v>42.851564330000002</v>
      </c>
      <c r="Y27" s="46">
        <v>-123.3842818</v>
      </c>
      <c r="Z27" s="46">
        <v>1045.308</v>
      </c>
      <c r="AA27" s="46" t="s">
        <v>1487</v>
      </c>
      <c r="AB27" s="46">
        <v>1</v>
      </c>
      <c r="AC27" s="55">
        <v>1</v>
      </c>
      <c r="AD27" s="46">
        <v>5</v>
      </c>
      <c r="AE27" s="46">
        <v>1</v>
      </c>
      <c r="AF27" s="46">
        <v>10</v>
      </c>
      <c r="AH27" s="55">
        <v>1</v>
      </c>
      <c r="AI27" s="46">
        <v>3</v>
      </c>
      <c r="AJ27" s="46">
        <v>1</v>
      </c>
      <c r="AK27" s="47">
        <v>60</v>
      </c>
      <c r="AM27" s="46">
        <v>1</v>
      </c>
      <c r="AN27" s="46">
        <v>5</v>
      </c>
      <c r="AO27" s="46">
        <v>80</v>
      </c>
      <c r="AQ27" s="46">
        <v>1</v>
      </c>
      <c r="AR27" s="46">
        <v>0</v>
      </c>
      <c r="AS27" s="55"/>
      <c r="AT27" s="46">
        <v>1</v>
      </c>
      <c r="AU27" s="46">
        <v>3</v>
      </c>
      <c r="AV27" s="46">
        <v>263</v>
      </c>
      <c r="AW27" s="46" t="s">
        <v>404</v>
      </c>
      <c r="AX27" s="46">
        <v>1</v>
      </c>
      <c r="AY27" s="46">
        <v>3</v>
      </c>
      <c r="AZ27" s="46">
        <v>3</v>
      </c>
      <c r="BA27" s="46">
        <v>265</v>
      </c>
      <c r="BB27" s="46">
        <v>265</v>
      </c>
      <c r="BD27" s="46">
        <f>AO27+BB27</f>
        <v>345</v>
      </c>
      <c r="BE27" s="50">
        <v>2.73</v>
      </c>
      <c r="BF27" s="46">
        <v>998.7</v>
      </c>
      <c r="BG27" s="46">
        <f t="shared" si="4"/>
        <v>0.99870000000000003</v>
      </c>
      <c r="BH27" s="49">
        <v>0.999</v>
      </c>
      <c r="BI27" s="50">
        <v>7.8</v>
      </c>
      <c r="BJ27" s="52">
        <v>423.2</v>
      </c>
      <c r="BK27" s="46">
        <f t="shared" si="5"/>
        <v>0.42319999999999997</v>
      </c>
      <c r="BL27" s="46">
        <v>0.42299999999999999</v>
      </c>
      <c r="BM27" s="46">
        <v>7.89</v>
      </c>
      <c r="BN27" s="46">
        <v>551.4</v>
      </c>
      <c r="BO27" s="46">
        <f t="shared" si="6"/>
        <v>0.5514</v>
      </c>
      <c r="BP27" s="46">
        <f t="shared" si="7"/>
        <v>0.55100000000000005</v>
      </c>
      <c r="BQ27" s="46">
        <v>3.21</v>
      </c>
      <c r="BR27" s="50">
        <f t="shared" si="8"/>
        <v>-4.59</v>
      </c>
      <c r="BS27" s="52">
        <v>716.8</v>
      </c>
      <c r="BT27" s="53" t="s">
        <v>261</v>
      </c>
      <c r="BU27" s="46">
        <v>0.71699999999999997</v>
      </c>
      <c r="BV27" s="49">
        <f t="shared" si="9"/>
        <v>0.29399999999999998</v>
      </c>
      <c r="BW27" s="46">
        <v>1.9941204786300659</v>
      </c>
      <c r="BX27" s="46">
        <v>47.642131805419922</v>
      </c>
      <c r="BY27" s="46">
        <f>BW27*10</f>
        <v>19.941204786300659</v>
      </c>
      <c r="CA27" s="46">
        <v>19.941204786300659</v>
      </c>
      <c r="CB27" s="46">
        <f>BX27*10</f>
        <v>476.42131805419922</v>
      </c>
      <c r="CC27" s="46">
        <v>62.196601941747574</v>
      </c>
      <c r="CD27" s="46">
        <v>4922.633495145632</v>
      </c>
      <c r="CE27" s="46">
        <v>6.0679611650485432</v>
      </c>
      <c r="CF27" s="46">
        <v>121.35922330097087</v>
      </c>
      <c r="CG27" s="46">
        <v>13319.174757281553</v>
      </c>
      <c r="CH27" s="46">
        <v>998.17961165048541</v>
      </c>
      <c r="CI27" s="46">
        <v>188.10679611650485</v>
      </c>
      <c r="CJ27" s="46">
        <v>36.407766990291265</v>
      </c>
      <c r="CK27" s="46">
        <v>1183.2524271844661</v>
      </c>
      <c r="CL27" s="46">
        <f>BY27*1000/CK27</f>
        <v>16.852874609140247</v>
      </c>
      <c r="CM27" s="46">
        <v>5999.6966019417468</v>
      </c>
      <c r="CN27" s="46">
        <v>72.815533980582529</v>
      </c>
      <c r="CO27" s="50">
        <v>5.0617698855297935</v>
      </c>
      <c r="CP27" s="46">
        <v>0</v>
      </c>
      <c r="CQ27" s="50">
        <v>188.27221023730144</v>
      </c>
      <c r="CR27" s="50">
        <v>44.557756422828</v>
      </c>
      <c r="CS27" s="50">
        <v>21.670915865856049</v>
      </c>
      <c r="CT27" s="50">
        <v>14.120415767797606</v>
      </c>
      <c r="CU27" s="50">
        <v>80.702098450676601</v>
      </c>
      <c r="CV27" s="50">
        <v>14.316532653461463</v>
      </c>
      <c r="CW27" s="50">
        <v>6.1776818984114525</v>
      </c>
      <c r="CX27" s="50">
        <v>0</v>
      </c>
      <c r="CY27" s="50">
        <v>947.53873308491859</v>
      </c>
      <c r="CZ27" s="50">
        <v>56.775838399686208</v>
      </c>
      <c r="DA27" s="56">
        <v>10.104015984015984</v>
      </c>
      <c r="DB27" s="56">
        <v>0</v>
      </c>
      <c r="DC27" s="50">
        <v>0</v>
      </c>
      <c r="DD27" s="50">
        <v>11.231165741475021</v>
      </c>
      <c r="DE27" s="50">
        <v>0</v>
      </c>
      <c r="DF27" s="50">
        <v>7.8310864393338626</v>
      </c>
      <c r="DG27" s="50">
        <v>68.100713719270431</v>
      </c>
      <c r="DH27" s="50">
        <v>26.268834258524983</v>
      </c>
      <c r="DI27" s="50">
        <v>0</v>
      </c>
      <c r="DJ27" s="50">
        <v>0</v>
      </c>
      <c r="DK27" s="50">
        <v>727.00237906423479</v>
      </c>
      <c r="DL27" s="50">
        <v>143.53687549563838</v>
      </c>
      <c r="DM27" s="50">
        <v>0</v>
      </c>
      <c r="DN27" s="50">
        <v>0</v>
      </c>
      <c r="DO27" s="50">
        <v>4.6034852941176476</v>
      </c>
      <c r="DQ27" s="46">
        <v>1</v>
      </c>
      <c r="DR27" s="46">
        <v>3</v>
      </c>
      <c r="DT27" s="46">
        <v>1</v>
      </c>
      <c r="DU27" s="46">
        <v>1</v>
      </c>
      <c r="DW27" s="46">
        <v>1</v>
      </c>
      <c r="DY27" s="46">
        <v>1</v>
      </c>
      <c r="DZ27" s="46">
        <v>936</v>
      </c>
      <c r="EA27" s="46">
        <v>93.6</v>
      </c>
      <c r="EB27" s="46">
        <v>94</v>
      </c>
      <c r="EC27" s="46">
        <v>94</v>
      </c>
      <c r="ED27" s="46">
        <v>423</v>
      </c>
      <c r="EF27" s="46">
        <v>1</v>
      </c>
      <c r="EG27" s="46">
        <v>449</v>
      </c>
      <c r="EH27" s="46">
        <v>449</v>
      </c>
      <c r="EJ27" s="49">
        <v>1.397</v>
      </c>
      <c r="EK27" s="50">
        <v>7.19</v>
      </c>
      <c r="EL27" s="49">
        <v>1.2969999999999999</v>
      </c>
      <c r="EM27" s="49">
        <v>1.2969999999999999</v>
      </c>
      <c r="EN27" s="50">
        <v>7.27</v>
      </c>
      <c r="EP27" s="56">
        <v>0</v>
      </c>
      <c r="EQ27" s="56">
        <v>0.18453768453768454</v>
      </c>
      <c r="ER27" s="56">
        <v>0</v>
      </c>
      <c r="ES27" s="56">
        <v>11.266511266511266</v>
      </c>
      <c r="ET27" s="56">
        <v>63.811188811188813</v>
      </c>
      <c r="EU27" s="56">
        <v>0.58275058275058278</v>
      </c>
      <c r="EV27" s="56">
        <v>3.2051282051282053</v>
      </c>
      <c r="EW27" s="56">
        <v>0</v>
      </c>
      <c r="EX27" s="56">
        <v>968.14296814296824</v>
      </c>
      <c r="EY27" s="56">
        <v>9.7125097125097135E-2</v>
      </c>
      <c r="EZ27" s="56"/>
      <c r="FA27" s="46">
        <v>1</v>
      </c>
      <c r="FC27" s="46">
        <v>1</v>
      </c>
      <c r="FE27" s="47">
        <v>1</v>
      </c>
      <c r="FF27" s="47">
        <v>0</v>
      </c>
      <c r="FG27" s="47">
        <v>241</v>
      </c>
      <c r="FH27" s="47">
        <v>241</v>
      </c>
      <c r="FI27" s="47">
        <v>972</v>
      </c>
      <c r="FJ27" s="46">
        <v>149</v>
      </c>
      <c r="FK27" s="46">
        <v>149</v>
      </c>
      <c r="FL27" s="46">
        <v>149</v>
      </c>
      <c r="FM27" s="47">
        <f>FL27-EC27</f>
        <v>55</v>
      </c>
      <c r="FO27" s="49">
        <v>0.7964</v>
      </c>
      <c r="FP27" s="50">
        <v>6.99</v>
      </c>
      <c r="FQ27" s="49">
        <v>0.751</v>
      </c>
      <c r="FR27" s="49">
        <v>0.751</v>
      </c>
      <c r="FS27" s="50">
        <v>6.99</v>
      </c>
      <c r="FU27" s="46">
        <v>539</v>
      </c>
      <c r="FV27" s="46"/>
      <c r="FW27" s="47">
        <v>1</v>
      </c>
      <c r="FX27" s="49" t="s">
        <v>1583</v>
      </c>
      <c r="FY27" s="47">
        <v>1</v>
      </c>
      <c r="FZ27" s="47">
        <v>4</v>
      </c>
      <c r="GA27" s="47">
        <v>175</v>
      </c>
      <c r="GB27" s="53" t="s">
        <v>632</v>
      </c>
      <c r="GC27" s="47">
        <v>1</v>
      </c>
      <c r="GD27" s="47">
        <v>5</v>
      </c>
      <c r="GE27" s="47">
        <v>785</v>
      </c>
      <c r="GF27" s="47">
        <v>258</v>
      </c>
      <c r="GH27" s="47">
        <v>258</v>
      </c>
      <c r="GI27" s="47">
        <f>GE27-GH27</f>
        <v>527</v>
      </c>
      <c r="GJ27" s="47">
        <f>GI27-FH27</f>
        <v>286</v>
      </c>
      <c r="GL27" s="46" t="s">
        <v>619</v>
      </c>
      <c r="GM27" s="46">
        <v>172.5</v>
      </c>
      <c r="GN27" s="46">
        <v>173</v>
      </c>
      <c r="GO27" s="46">
        <v>173</v>
      </c>
      <c r="GP27" s="46">
        <f>GO27-FL27</f>
        <v>24</v>
      </c>
      <c r="GS27" s="46">
        <v>179.5</v>
      </c>
      <c r="GT27" s="46">
        <v>180</v>
      </c>
      <c r="GU27" s="46">
        <v>180</v>
      </c>
      <c r="GV27" s="46">
        <f>GU27-GO27</f>
        <v>7</v>
      </c>
      <c r="GW27" s="57">
        <v>1.1739157438278198</v>
      </c>
      <c r="GX27" s="57">
        <v>48.048576354980469</v>
      </c>
      <c r="GY27" s="46">
        <f>GW27*10</f>
        <v>11.739157438278198</v>
      </c>
      <c r="GZ27" s="46"/>
      <c r="HA27" s="46">
        <v>11.739157438278198</v>
      </c>
      <c r="HB27" s="46">
        <f>GX27*10</f>
        <v>480.48576354980469</v>
      </c>
      <c r="HC27" s="46"/>
      <c r="HD27" s="57">
        <v>0.70716267824172974</v>
      </c>
      <c r="HE27" s="57">
        <v>48.552913665771484</v>
      </c>
      <c r="HF27" s="57">
        <v>7.0716267824172974</v>
      </c>
      <c r="HG27" s="57"/>
      <c r="HH27" s="46">
        <f>HD27*10</f>
        <v>7.0716267824172974</v>
      </c>
      <c r="HI27" s="46">
        <f>HH27-BY27</f>
        <v>-12.869578003883362</v>
      </c>
      <c r="HJ27" s="46">
        <f>HE27*10</f>
        <v>485.52913665771484</v>
      </c>
      <c r="HL27" s="50">
        <v>70.570570570570567</v>
      </c>
      <c r="HM27" s="50">
        <f>HL27-CC27</f>
        <v>8.3739686288229933</v>
      </c>
      <c r="HN27" s="50">
        <v>1707.2072072072071</v>
      </c>
      <c r="HO27" s="50">
        <v>10.510510510510512</v>
      </c>
      <c r="HP27" s="50">
        <f>HO27-CE27</f>
        <v>4.4425493454619689</v>
      </c>
      <c r="HQ27" s="50">
        <v>31.531531531531531</v>
      </c>
      <c r="HR27" s="50">
        <v>8040.54054054054</v>
      </c>
      <c r="HS27" s="50">
        <f>HR27-CG27</f>
        <v>-5278.634216741013</v>
      </c>
      <c r="HT27" s="50">
        <v>611.11111111111109</v>
      </c>
      <c r="HU27" s="50">
        <v>84.084084084084097</v>
      </c>
      <c r="HV27" s="50">
        <v>0</v>
      </c>
      <c r="HW27" s="50">
        <v>705.70570570570567</v>
      </c>
      <c r="HX27" s="50">
        <f>HH27*1000/HW27</f>
        <v>10.020645610829618</v>
      </c>
      <c r="HY27" s="50">
        <f>HW27-CK27</f>
        <v>-477.54672147876045</v>
      </c>
      <c r="HZ27" s="50">
        <v>2091.5915915915916</v>
      </c>
      <c r="IA27" s="50">
        <v>48.048048048048045</v>
      </c>
      <c r="IB27" s="56">
        <v>0</v>
      </c>
      <c r="IC27" s="56">
        <v>3.8737168312996319E-2</v>
      </c>
      <c r="ID27" s="56">
        <v>0</v>
      </c>
      <c r="IE27" s="56">
        <v>15.301181483633545</v>
      </c>
      <c r="IF27" s="56">
        <v>41.73929885725353</v>
      </c>
      <c r="IG27" s="56">
        <v>0.77474336625992635</v>
      </c>
      <c r="IH27" s="56">
        <v>4.8421460391245397</v>
      </c>
      <c r="II27" s="56">
        <v>0</v>
      </c>
      <c r="IJ27" s="56">
        <v>434.92155723416619</v>
      </c>
      <c r="IK27" s="56">
        <v>0.19368584156498159</v>
      </c>
      <c r="IL27" s="46">
        <v>0.6240764856338501</v>
      </c>
      <c r="IM27" s="57">
        <v>50.468570709228516</v>
      </c>
      <c r="IN27" s="46">
        <v>6.240764856338501</v>
      </c>
      <c r="IP27" s="46">
        <f>IL27*10</f>
        <v>6.240764856338501</v>
      </c>
      <c r="IQ27" s="46">
        <f>IM27*10</f>
        <v>504.68570709228516</v>
      </c>
      <c r="IS27" s="46">
        <v>825.8</v>
      </c>
      <c r="IT27" s="49">
        <f>IS27/1000</f>
        <v>0.82579999999999998</v>
      </c>
      <c r="IU27" s="49">
        <v>0.82599999999999996</v>
      </c>
      <c r="IV27" s="46">
        <v>7.21</v>
      </c>
      <c r="IW27" s="50">
        <v>0</v>
      </c>
      <c r="IX27" s="50">
        <v>0.48892436639393339</v>
      </c>
      <c r="IY27" s="50">
        <v>0</v>
      </c>
      <c r="IZ27" s="50">
        <v>28.13809618838555</v>
      </c>
      <c r="JA27" s="50">
        <v>49.790460985831167</v>
      </c>
      <c r="JB27" s="50">
        <v>1.5964877270005986</v>
      </c>
      <c r="JC27" s="50">
        <v>0</v>
      </c>
      <c r="JD27" s="50">
        <v>0</v>
      </c>
      <c r="JE27" s="50">
        <v>400.5188585112752</v>
      </c>
      <c r="JF27" s="50">
        <v>1.1973657952504491</v>
      </c>
      <c r="JG27" s="47">
        <v>1</v>
      </c>
      <c r="JI27" s="47">
        <v>1</v>
      </c>
      <c r="JJ27" s="46" t="s">
        <v>724</v>
      </c>
      <c r="JK27" s="46">
        <v>3</v>
      </c>
      <c r="JL27" s="46" t="s">
        <v>390</v>
      </c>
      <c r="JM27" s="46">
        <v>1</v>
      </c>
      <c r="JN27" s="46">
        <v>80</v>
      </c>
      <c r="JO27" s="46">
        <v>80</v>
      </c>
      <c r="JQ27" s="46">
        <v>50</v>
      </c>
      <c r="JR27" s="46" t="s">
        <v>1045</v>
      </c>
      <c r="JT27" s="57">
        <v>0.6721266508102417</v>
      </c>
      <c r="JU27" s="57">
        <v>50.562450408935547</v>
      </c>
      <c r="JV27" s="57">
        <v>6.721266508102417</v>
      </c>
      <c r="JW27" s="46">
        <f>JT27*10</f>
        <v>6.721266508102417</v>
      </c>
      <c r="JX27" s="46">
        <f>JU27*10</f>
        <v>505.62450408935547</v>
      </c>
      <c r="JY27" s="46" t="s">
        <v>716</v>
      </c>
      <c r="JZ27" s="52">
        <v>630.20000000000005</v>
      </c>
      <c r="KA27" s="49">
        <f>JZ27/1000</f>
        <v>0.63020000000000009</v>
      </c>
      <c r="KB27" s="49">
        <v>0.63</v>
      </c>
      <c r="KC27" s="52">
        <v>347.7</v>
      </c>
      <c r="KD27" s="49">
        <f>KC27/1000</f>
        <v>0.34770000000000001</v>
      </c>
      <c r="KE27" s="49">
        <v>0.34799999999999998</v>
      </c>
      <c r="KF27" s="52">
        <v>363.3</v>
      </c>
      <c r="KG27" s="49">
        <f>KF27/1000</f>
        <v>0.36330000000000001</v>
      </c>
      <c r="KH27" s="49">
        <v>0.36299999999999999</v>
      </c>
      <c r="KI27" s="50">
        <v>5.8</v>
      </c>
      <c r="KJ27" s="50">
        <v>4.16</v>
      </c>
      <c r="KK27" s="50">
        <v>4.3</v>
      </c>
      <c r="KL27" s="49"/>
      <c r="KN27" s="46">
        <v>1</v>
      </c>
      <c r="KO27" s="46">
        <v>1</v>
      </c>
      <c r="KP27" s="47">
        <v>1</v>
      </c>
      <c r="KQ27" s="46">
        <v>1</v>
      </c>
      <c r="KR27" s="46" t="s">
        <v>1220</v>
      </c>
      <c r="KT27" s="50">
        <v>75.242718446601941</v>
      </c>
      <c r="KU27" s="50">
        <v>2561.8932038834951</v>
      </c>
      <c r="KV27" s="50">
        <v>12.135922330097088</v>
      </c>
      <c r="KW27" s="50">
        <v>63.10679611650486</v>
      </c>
      <c r="KX27" s="50">
        <v>9703.8834951456301</v>
      </c>
      <c r="KY27" s="50">
        <v>890.77669902912623</v>
      </c>
      <c r="KZ27" s="50">
        <v>150.48543689320388</v>
      </c>
      <c r="LA27" s="50">
        <v>18.203883495145632</v>
      </c>
      <c r="LB27" s="50">
        <v>776.69902912621365</v>
      </c>
      <c r="LC27" s="50">
        <f>GY27*1000/LB27</f>
        <v>15.114165201783178</v>
      </c>
      <c r="LD27" s="50">
        <v>3453.8834951456311</v>
      </c>
      <c r="LE27" s="50">
        <v>91.019417475728162</v>
      </c>
      <c r="LF27" s="50">
        <v>105.3370786516854</v>
      </c>
      <c r="LG27" s="50">
        <v>1254.2134831460676</v>
      </c>
      <c r="LH27" s="50">
        <v>19.662921348314612</v>
      </c>
      <c r="LI27" s="50">
        <v>71.629213483146074</v>
      </c>
      <c r="LJ27" s="50">
        <v>7615.1685393258431</v>
      </c>
      <c r="LK27" s="50">
        <v>558.98876404494388</v>
      </c>
      <c r="LL27" s="50">
        <v>81.460674157303359</v>
      </c>
      <c r="LM27" s="50">
        <v>12.640449438202248</v>
      </c>
      <c r="LN27" s="50">
        <v>801.96629213483152</v>
      </c>
      <c r="LO27" s="50">
        <f>(IP27*1000)/LN27</f>
        <v>7.7818293830350482</v>
      </c>
      <c r="LP27" s="50">
        <v>2096.9101123595506</v>
      </c>
      <c r="LQ27" s="50">
        <v>51.966292134831463</v>
      </c>
      <c r="LR27" s="50">
        <v>121.00456621004567</v>
      </c>
      <c r="LS27" s="50">
        <v>1029.6803652968038</v>
      </c>
      <c r="LT27" s="50">
        <v>31.963470319634709</v>
      </c>
      <c r="LU27" s="50">
        <v>68.493150684931507</v>
      </c>
      <c r="LV27" s="50">
        <v>6897.2602739726026</v>
      </c>
      <c r="LW27" s="50">
        <v>650.68493150684935</v>
      </c>
      <c r="LX27" s="50">
        <v>89.041095890410958</v>
      </c>
      <c r="LY27" s="50">
        <v>50.228310502283122</v>
      </c>
      <c r="LZ27" s="50">
        <v>1057.0776255707765</v>
      </c>
      <c r="MA27" s="50">
        <f>(JW27*1000)/LZ27</f>
        <v>6.3583471502135165</v>
      </c>
      <c r="MB27" s="50">
        <v>1926.9406392694063</v>
      </c>
      <c r="MC27" s="50">
        <v>38.812785388127857</v>
      </c>
      <c r="MD27" s="50">
        <v>0</v>
      </c>
      <c r="ME27" s="50">
        <v>0.39952057530962842</v>
      </c>
      <c r="MF27" s="50">
        <v>0.59928086296444261</v>
      </c>
      <c r="MG27" s="50">
        <v>10.487415101877746</v>
      </c>
      <c r="MH27" s="50">
        <v>16.779864163004394</v>
      </c>
      <c r="MI27" s="50">
        <v>7.9904115061925687</v>
      </c>
      <c r="MJ27" s="50">
        <v>2.6967638833399921</v>
      </c>
      <c r="MK27" s="50">
        <v>0</v>
      </c>
      <c r="ML27" s="50">
        <v>565.22173391929687</v>
      </c>
      <c r="MM27" s="50">
        <v>2.3971234518577704</v>
      </c>
      <c r="MN27" s="50">
        <v>51.988071570576537</v>
      </c>
      <c r="MO27" s="50">
        <v>52.584493041749504</v>
      </c>
      <c r="MP27" s="50">
        <v>1.2922465208747513</v>
      </c>
      <c r="MQ27" s="50">
        <v>15.407554671968191</v>
      </c>
      <c r="MR27" s="50">
        <v>12.624254473161033</v>
      </c>
      <c r="MS27" s="50">
        <v>19.582504970178924</v>
      </c>
      <c r="MT27" s="50">
        <v>2.286282306163022</v>
      </c>
      <c r="MU27" s="50">
        <v>0.9940357852882703</v>
      </c>
      <c r="MV27" s="50">
        <v>201.39165009940359</v>
      </c>
      <c r="MW27" s="50">
        <v>25.844930417495029</v>
      </c>
      <c r="MX27" s="50">
        <v>9.8331346841477956</v>
      </c>
      <c r="MY27" s="50">
        <v>27.314263011521653</v>
      </c>
      <c r="MZ27" s="50">
        <v>0.69527214938418769</v>
      </c>
      <c r="NA27" s="50">
        <v>10.329757647993643</v>
      </c>
      <c r="NB27" s="50">
        <v>18.176400476758047</v>
      </c>
      <c r="NC27" s="50">
        <v>12.812872467222885</v>
      </c>
      <c r="ND27" s="50">
        <v>2.3837902264600714</v>
      </c>
      <c r="NE27" s="50">
        <v>0.59594755661501786</v>
      </c>
      <c r="NF27" s="50">
        <v>297.47715534366313</v>
      </c>
      <c r="NG27" s="50">
        <v>29.698053237981725</v>
      </c>
      <c r="NI27" s="56">
        <v>6.4629793363798917</v>
      </c>
      <c r="NJ27" s="56">
        <v>12.895752036558703</v>
      </c>
      <c r="NL27" s="56">
        <v>3.959557522123895</v>
      </c>
      <c r="NM27" s="56">
        <v>4.7646563421828896</v>
      </c>
      <c r="NN27" s="56"/>
      <c r="NO27" s="56">
        <v>5.0744380057947831</v>
      </c>
      <c r="NP27" s="56">
        <v>1.0199900089919065</v>
      </c>
      <c r="NQ27" s="56">
        <v>4.7197801119073333</v>
      </c>
      <c r="NR27" s="56">
        <v>1.6598311573574174</v>
      </c>
      <c r="NS27" s="56">
        <v>3.1874263105835805</v>
      </c>
      <c r="NT27" s="56">
        <v>0</v>
      </c>
      <c r="NU27" s="56">
        <v>3.3361686819226537</v>
      </c>
      <c r="NV27" s="56">
        <v>0</v>
      </c>
      <c r="NW27" s="51"/>
      <c r="NX27" s="58">
        <v>2036.3333333333333</v>
      </c>
      <c r="NY27" s="51">
        <v>2036</v>
      </c>
      <c r="NZ27" s="51">
        <v>2282.6666666666665</v>
      </c>
      <c r="OA27" s="54">
        <f t="shared" si="158"/>
        <v>2283</v>
      </c>
      <c r="OB27" s="58">
        <v>1231.6666666666667</v>
      </c>
      <c r="OC27" s="58">
        <f t="shared" si="159"/>
        <v>1232</v>
      </c>
      <c r="OD27" s="58">
        <v>1169</v>
      </c>
      <c r="OE27" s="58">
        <f t="shared" ref="OE27" si="166">ROUND(OD27,0)</f>
        <v>1169</v>
      </c>
      <c r="OF27" s="51">
        <v>926.5</v>
      </c>
      <c r="OG27" s="58">
        <f t="shared" ref="OG27" si="167">ROUND(OF27,0)</f>
        <v>927</v>
      </c>
      <c r="OH27" s="58">
        <v>16475.666666666668</v>
      </c>
      <c r="OI27" s="51">
        <v>16476</v>
      </c>
      <c r="OJ27" s="58">
        <v>82224</v>
      </c>
      <c r="OK27" s="54">
        <f t="shared" si="162"/>
        <v>82224</v>
      </c>
      <c r="OL27" s="58">
        <v>17854.333333333332</v>
      </c>
      <c r="OM27" s="58">
        <f t="shared" ref="OM27" si="168">ROUND(OL27,0)</f>
        <v>17854</v>
      </c>
      <c r="ON27" s="58">
        <v>12366</v>
      </c>
      <c r="OO27" s="58">
        <f t="shared" ref="OO27" si="169">ROUND(ON27,0)</f>
        <v>12366</v>
      </c>
      <c r="OP27" s="51">
        <v>14369.75</v>
      </c>
      <c r="OQ27" s="58">
        <f t="shared" ref="OQ27" si="170">ROUND(OP27,0)</f>
        <v>14370</v>
      </c>
      <c r="OR27" s="51">
        <v>1</v>
      </c>
      <c r="OS27" s="51"/>
    </row>
    <row r="28" spans="1:409" ht="21" customHeight="1" x14ac:dyDescent="0.35">
      <c r="A28" s="46" t="s">
        <v>28</v>
      </c>
      <c r="B28" s="46" t="s">
        <v>28</v>
      </c>
      <c r="C28" s="46" t="b">
        <f t="shared" si="0"/>
        <v>1</v>
      </c>
      <c r="D28" s="46">
        <v>2</v>
      </c>
      <c r="E28" s="51">
        <v>2</v>
      </c>
      <c r="F28" s="46" t="b">
        <f t="shared" si="1"/>
        <v>1</v>
      </c>
      <c r="G28" s="46">
        <v>13</v>
      </c>
      <c r="H28" s="51">
        <v>13</v>
      </c>
      <c r="I28" s="46" t="b">
        <f t="shared" si="2"/>
        <v>1</v>
      </c>
      <c r="J28" s="46">
        <v>16</v>
      </c>
      <c r="K28" s="46">
        <v>4744400</v>
      </c>
      <c r="L28" s="46">
        <v>468602.9</v>
      </c>
      <c r="M28" s="46">
        <v>1044.6289999999999</v>
      </c>
      <c r="N28" s="46">
        <v>7.5411583247994196</v>
      </c>
      <c r="O28" s="46">
        <v>180.00000000000301</v>
      </c>
      <c r="P28" s="46">
        <v>4</v>
      </c>
      <c r="Q28" s="46">
        <v>12</v>
      </c>
      <c r="R28" s="46">
        <v>1045.75505531357</v>
      </c>
      <c r="S28" s="46">
        <v>13.761547324562599</v>
      </c>
      <c r="T28" s="46">
        <v>177.272538235219</v>
      </c>
      <c r="U28" s="46">
        <v>4</v>
      </c>
      <c r="V28" s="46">
        <v>9</v>
      </c>
      <c r="W28" s="46" t="s">
        <v>160</v>
      </c>
      <c r="X28" s="46">
        <v>42.851534319999999</v>
      </c>
      <c r="Y28" s="46">
        <v>-123.3842774</v>
      </c>
      <c r="Z28" s="46">
        <v>1044.6289999999999</v>
      </c>
      <c r="AA28" s="46" t="s">
        <v>130</v>
      </c>
      <c r="AB28" s="46">
        <v>1</v>
      </c>
      <c r="AC28" s="55">
        <v>1</v>
      </c>
      <c r="AD28" s="46">
        <v>5</v>
      </c>
      <c r="AE28" s="46">
        <v>1</v>
      </c>
      <c r="AF28" s="46">
        <v>14</v>
      </c>
      <c r="AG28" s="46" t="s">
        <v>328</v>
      </c>
      <c r="AH28" s="55">
        <v>1</v>
      </c>
      <c r="AI28" s="46">
        <v>90</v>
      </c>
      <c r="AJ28" s="46">
        <v>1</v>
      </c>
      <c r="AK28" s="47">
        <v>18</v>
      </c>
      <c r="AL28" s="46" t="s">
        <v>360</v>
      </c>
      <c r="AM28" s="55">
        <v>0</v>
      </c>
      <c r="AN28" s="46">
        <v>100</v>
      </c>
      <c r="AP28" s="46" t="s">
        <v>131</v>
      </c>
      <c r="AQ28" s="55">
        <v>0</v>
      </c>
      <c r="AR28" s="46">
        <v>100</v>
      </c>
      <c r="AS28" s="55" t="s">
        <v>1628</v>
      </c>
      <c r="AT28" s="55">
        <v>0</v>
      </c>
      <c r="AU28" s="46">
        <v>100</v>
      </c>
      <c r="AW28" s="55" t="s">
        <v>1616</v>
      </c>
      <c r="AX28" s="55">
        <v>0</v>
      </c>
      <c r="AZ28" s="46">
        <v>100</v>
      </c>
      <c r="BE28" s="50">
        <v>2.91</v>
      </c>
      <c r="BF28" s="46">
        <v>836.1</v>
      </c>
      <c r="BG28" s="46">
        <f t="shared" si="4"/>
        <v>0.83610000000000007</v>
      </c>
      <c r="BH28" s="49">
        <v>0.83599999999999997</v>
      </c>
      <c r="BI28" s="50">
        <v>6.7</v>
      </c>
      <c r="BJ28" s="52">
        <v>1016</v>
      </c>
      <c r="BK28" s="46">
        <f t="shared" si="5"/>
        <v>1.016</v>
      </c>
      <c r="BL28" s="46">
        <v>1.016</v>
      </c>
      <c r="BM28" s="46">
        <v>7.04</v>
      </c>
      <c r="BN28" s="46">
        <v>2605</v>
      </c>
      <c r="BO28" s="46">
        <f t="shared" si="6"/>
        <v>2.605</v>
      </c>
      <c r="BP28" s="46">
        <f t="shared" si="7"/>
        <v>2.605</v>
      </c>
      <c r="BQ28" s="46">
        <v>1.57</v>
      </c>
      <c r="BR28" s="50">
        <f t="shared" si="8"/>
        <v>-5.13</v>
      </c>
      <c r="BS28" s="52">
        <v>687.3</v>
      </c>
      <c r="BT28" s="53" t="s">
        <v>261</v>
      </c>
      <c r="BU28" s="46">
        <v>0.68700000000000006</v>
      </c>
      <c r="BV28" s="49">
        <f t="shared" si="9"/>
        <v>-0.32899999999999996</v>
      </c>
      <c r="CO28" s="50">
        <v>4.55048277921561</v>
      </c>
      <c r="CP28" s="46">
        <v>0</v>
      </c>
      <c r="CQ28" s="50">
        <v>165.70976044347651</v>
      </c>
      <c r="CR28" s="50">
        <v>81.89467432191644</v>
      </c>
      <c r="CS28" s="50">
        <v>14.749554543654721</v>
      </c>
      <c r="CT28" s="50">
        <v>1.9798059790140565</v>
      </c>
      <c r="CU28" s="50">
        <v>79.786180954266484</v>
      </c>
      <c r="CV28" s="50">
        <v>15.244506038408236</v>
      </c>
      <c r="CW28" s="50">
        <v>4.5535537517323297</v>
      </c>
      <c r="CX28" s="50">
        <v>0</v>
      </c>
      <c r="CY28" s="50">
        <v>733.22114432785577</v>
      </c>
      <c r="CZ28" s="50">
        <v>132.05305880023758</v>
      </c>
      <c r="DA28" s="56">
        <v>8.7993126472898666</v>
      </c>
      <c r="DB28" s="56">
        <v>0</v>
      </c>
      <c r="DC28" s="50">
        <v>481.99004975124376</v>
      </c>
      <c r="DD28" s="50">
        <v>291.34328358208955</v>
      </c>
      <c r="DE28" s="50">
        <v>2095.5223880597014</v>
      </c>
      <c r="DF28" s="50">
        <v>0</v>
      </c>
      <c r="DG28" s="50">
        <v>186.3681592039801</v>
      </c>
      <c r="DH28" s="50">
        <v>27.164179104477611</v>
      </c>
      <c r="DI28" s="50">
        <v>3.4825870646766166</v>
      </c>
      <c r="DJ28" s="50">
        <v>4.9751243781094523</v>
      </c>
      <c r="DK28" s="50">
        <v>4810.1492537313434</v>
      </c>
      <c r="DL28" s="50">
        <v>702.58706467661682</v>
      </c>
      <c r="DM28" s="50">
        <v>0.58305941088367452</v>
      </c>
      <c r="DN28" s="50">
        <v>0</v>
      </c>
      <c r="DO28" s="50">
        <v>2.6341587618572144</v>
      </c>
      <c r="DQ28" s="46">
        <v>0</v>
      </c>
      <c r="DS28" s="46" t="s">
        <v>131</v>
      </c>
      <c r="DT28" s="46">
        <v>0</v>
      </c>
      <c r="DU28" s="46">
        <v>0</v>
      </c>
      <c r="DW28" s="46">
        <v>0</v>
      </c>
      <c r="DY28" s="46">
        <v>0</v>
      </c>
      <c r="EF28" s="46">
        <v>0</v>
      </c>
      <c r="EJ28" s="49"/>
      <c r="EK28" s="50"/>
      <c r="EN28" s="50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46">
        <v>0</v>
      </c>
      <c r="FC28" s="46">
        <v>0</v>
      </c>
      <c r="FE28" s="47">
        <v>0</v>
      </c>
      <c r="FJ28" s="46"/>
      <c r="FK28" s="46"/>
      <c r="FL28" s="46"/>
      <c r="FM28" s="47"/>
      <c r="FO28" s="52"/>
      <c r="FP28" s="50"/>
      <c r="FS28" s="50"/>
      <c r="FU28" s="46"/>
      <c r="FV28" s="46" t="s">
        <v>669</v>
      </c>
      <c r="FW28" s="47">
        <v>0</v>
      </c>
      <c r="FY28" s="47">
        <v>0</v>
      </c>
      <c r="GC28" s="47">
        <v>0</v>
      </c>
      <c r="GJ28" s="60"/>
      <c r="GL28" s="46" t="s">
        <v>612</v>
      </c>
      <c r="GQ28" s="46" t="s">
        <v>1553</v>
      </c>
      <c r="GW28" s="57"/>
      <c r="GX28" s="57"/>
      <c r="GY28" s="46"/>
      <c r="GZ28" s="46"/>
      <c r="HA28" s="46"/>
      <c r="HB28" s="46"/>
      <c r="HC28" s="46"/>
      <c r="HD28" s="57"/>
      <c r="HE28" s="57"/>
      <c r="HF28" s="57"/>
      <c r="HG28" s="57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M28" s="57"/>
      <c r="IR28" s="46" t="s">
        <v>665</v>
      </c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47">
        <v>0</v>
      </c>
      <c r="JI28" s="47">
        <v>0</v>
      </c>
      <c r="JM28" s="46">
        <v>0</v>
      </c>
      <c r="JT28" s="57"/>
      <c r="JU28" s="57"/>
      <c r="JV28" s="57"/>
      <c r="JZ28" s="52"/>
      <c r="KC28" s="52"/>
      <c r="KF28" s="52"/>
      <c r="KG28" s="49"/>
      <c r="KH28" s="49"/>
      <c r="KI28" s="50"/>
      <c r="KJ28" s="50"/>
      <c r="KK28" s="50"/>
      <c r="KL28" s="49"/>
      <c r="KN28" s="46">
        <v>0</v>
      </c>
      <c r="KT28" s="50"/>
      <c r="KU28" s="50"/>
      <c r="KV28" s="50"/>
      <c r="KW28" s="50"/>
      <c r="KX28" s="50"/>
      <c r="KY28" s="50"/>
      <c r="KZ28" s="50"/>
      <c r="LA28" s="50"/>
      <c r="LB28" s="50"/>
      <c r="LC28" s="50"/>
      <c r="LD28" s="50"/>
      <c r="LE28" s="50"/>
      <c r="LF28" s="50"/>
      <c r="LG28" s="50"/>
      <c r="LH28" s="50"/>
      <c r="LI28" s="50"/>
      <c r="LJ28" s="50"/>
      <c r="LK28" s="50"/>
      <c r="LL28" s="50"/>
      <c r="LM28" s="50"/>
      <c r="LN28" s="50"/>
      <c r="LO28" s="50"/>
      <c r="LP28" s="50"/>
      <c r="LQ28" s="50"/>
      <c r="LR28" s="50"/>
      <c r="LS28" s="50"/>
      <c r="LT28" s="50"/>
      <c r="LU28" s="50"/>
      <c r="LV28" s="50"/>
      <c r="LW28" s="50"/>
      <c r="LX28" s="50"/>
      <c r="LY28" s="50"/>
      <c r="LZ28" s="50"/>
      <c r="MA28" s="50"/>
      <c r="MB28" s="50"/>
      <c r="MC28" s="50"/>
      <c r="MD28" s="50"/>
      <c r="ME28" s="50"/>
      <c r="MF28" s="50"/>
      <c r="MG28" s="50"/>
      <c r="MH28" s="50"/>
      <c r="MI28" s="50"/>
      <c r="MJ28" s="50"/>
      <c r="MK28" s="50"/>
      <c r="ML28" s="50"/>
      <c r="MM28" s="50"/>
      <c r="MN28" s="50"/>
      <c r="MO28" s="50"/>
      <c r="MP28" s="50"/>
      <c r="MQ28" s="50"/>
      <c r="MR28" s="50"/>
      <c r="MS28" s="50"/>
      <c r="MT28" s="50"/>
      <c r="MU28" s="50"/>
      <c r="MV28" s="50"/>
      <c r="MW28" s="50"/>
      <c r="MX28" s="50"/>
      <c r="MY28" s="50"/>
      <c r="MZ28" s="50"/>
      <c r="NA28" s="50"/>
      <c r="NB28" s="50"/>
      <c r="NC28" s="50"/>
      <c r="ND28" s="50"/>
      <c r="NE28" s="50"/>
      <c r="NF28" s="50"/>
      <c r="NG28" s="50"/>
      <c r="NI28" s="56"/>
      <c r="NJ28" s="56"/>
      <c r="NL28" s="56"/>
      <c r="NM28" s="56"/>
      <c r="NN28" s="56"/>
      <c r="NO28" s="56"/>
      <c r="NP28" s="56"/>
      <c r="NQ28" s="56"/>
      <c r="NR28" s="56"/>
      <c r="NS28" s="56"/>
      <c r="NT28" s="56"/>
      <c r="NU28" s="56"/>
      <c r="NV28" s="56"/>
      <c r="NW28" s="51"/>
      <c r="NX28" s="58">
        <v>1854.3333333333333</v>
      </c>
      <c r="NY28" s="51">
        <v>1854</v>
      </c>
      <c r="NZ28" s="51"/>
      <c r="OA28" s="54"/>
      <c r="OB28" s="51"/>
      <c r="OC28" s="51"/>
      <c r="OD28" s="51"/>
      <c r="OE28" s="51"/>
      <c r="OF28" s="51"/>
      <c r="OG28" s="51"/>
      <c r="OH28" s="58">
        <v>7993.666666666667</v>
      </c>
      <c r="OI28" s="51">
        <v>7994</v>
      </c>
      <c r="OJ28" s="58"/>
      <c r="OK28" s="54"/>
      <c r="OL28" s="58"/>
      <c r="OM28" s="58"/>
      <c r="ON28" s="51"/>
      <c r="OO28" s="51"/>
      <c r="OP28" s="51"/>
      <c r="OQ28" s="51"/>
      <c r="OR28" s="51">
        <v>0</v>
      </c>
      <c r="OS28" s="51" t="s">
        <v>521</v>
      </c>
    </row>
    <row r="29" spans="1:409" ht="21" customHeight="1" x14ac:dyDescent="0.35">
      <c r="A29" s="46" t="s">
        <v>29</v>
      </c>
      <c r="B29" s="46" t="s">
        <v>29</v>
      </c>
      <c r="C29" s="46" t="b">
        <f t="shared" si="0"/>
        <v>1</v>
      </c>
      <c r="D29" s="46">
        <v>2</v>
      </c>
      <c r="E29" s="51">
        <v>2</v>
      </c>
      <c r="F29" s="46" t="b">
        <f t="shared" si="1"/>
        <v>1</v>
      </c>
      <c r="G29" s="46">
        <v>14</v>
      </c>
      <c r="H29" s="51">
        <v>14</v>
      </c>
      <c r="I29" s="46" t="b">
        <f t="shared" si="2"/>
        <v>1</v>
      </c>
      <c r="J29" s="46">
        <v>17</v>
      </c>
      <c r="K29" s="46">
        <v>4744397</v>
      </c>
      <c r="L29" s="46">
        <v>468604.6</v>
      </c>
      <c r="M29" s="46">
        <v>1044.4380000000001</v>
      </c>
      <c r="N29" s="46">
        <v>7.4895147296656903</v>
      </c>
      <c r="O29" s="46">
        <v>180.00000000000301</v>
      </c>
      <c r="P29" s="46">
        <v>4</v>
      </c>
      <c r="Q29" s="46">
        <v>13</v>
      </c>
      <c r="R29" s="46">
        <v>1044.1158292871301</v>
      </c>
      <c r="S29" s="46">
        <v>17.474018887412999</v>
      </c>
      <c r="T29" s="46">
        <v>169.97202063609799</v>
      </c>
      <c r="U29" s="46">
        <v>2</v>
      </c>
      <c r="V29" s="46">
        <v>9</v>
      </c>
      <c r="W29" s="46" t="s">
        <v>161</v>
      </c>
      <c r="X29" s="46">
        <v>42.851513590000003</v>
      </c>
      <c r="Y29" s="46">
        <v>-123.38425650000001</v>
      </c>
      <c r="Z29" s="46">
        <v>1044.4380000000001</v>
      </c>
      <c r="AA29" s="46" t="s">
        <v>129</v>
      </c>
      <c r="AB29" s="46">
        <v>1</v>
      </c>
      <c r="AC29" s="55">
        <v>1</v>
      </c>
      <c r="AD29" s="46">
        <v>3</v>
      </c>
      <c r="AE29" s="46">
        <v>1</v>
      </c>
      <c r="AF29" s="46">
        <v>13</v>
      </c>
      <c r="AH29" s="55">
        <v>1</v>
      </c>
      <c r="AI29" s="46">
        <v>3</v>
      </c>
      <c r="AJ29" s="46">
        <v>1</v>
      </c>
      <c r="AK29" s="47">
        <v>94</v>
      </c>
      <c r="AM29" s="46">
        <v>1</v>
      </c>
      <c r="AN29" s="46">
        <v>10</v>
      </c>
      <c r="AO29" s="46">
        <v>110</v>
      </c>
      <c r="AQ29" s="46">
        <v>1</v>
      </c>
      <c r="AR29" s="46">
        <v>3</v>
      </c>
      <c r="AS29" s="55"/>
      <c r="AT29" s="46">
        <v>1</v>
      </c>
      <c r="AU29" s="46">
        <v>3</v>
      </c>
      <c r="AV29" s="46">
        <v>102</v>
      </c>
      <c r="AW29" s="46" t="s">
        <v>407</v>
      </c>
      <c r="AX29" s="46">
        <v>1</v>
      </c>
      <c r="AY29" s="46">
        <v>3</v>
      </c>
      <c r="AZ29" s="46">
        <v>3</v>
      </c>
      <c r="BA29" s="46">
        <v>80</v>
      </c>
      <c r="BB29" s="46">
        <v>80</v>
      </c>
      <c r="BD29" s="46">
        <f>AO29+BB29</f>
        <v>190</v>
      </c>
      <c r="BE29" s="50">
        <v>2.87</v>
      </c>
      <c r="BF29" s="46">
        <v>523.65</v>
      </c>
      <c r="BG29" s="46">
        <f t="shared" si="4"/>
        <v>0.52364999999999995</v>
      </c>
      <c r="BH29" s="49">
        <v>0.52400000000000002</v>
      </c>
      <c r="BI29" s="50">
        <v>8.1199999999999992</v>
      </c>
      <c r="BJ29" s="52">
        <v>555.5</v>
      </c>
      <c r="BK29" s="46">
        <f t="shared" si="5"/>
        <v>0.55549999999999999</v>
      </c>
      <c r="BL29" s="46">
        <v>0.55600000000000005</v>
      </c>
      <c r="BM29" s="46">
        <v>8.02</v>
      </c>
      <c r="BN29" s="46">
        <v>835.4</v>
      </c>
      <c r="BO29" s="46">
        <f t="shared" si="6"/>
        <v>0.83540000000000003</v>
      </c>
      <c r="BP29" s="46">
        <f t="shared" si="7"/>
        <v>0.83499999999999996</v>
      </c>
      <c r="BQ29" s="46">
        <v>5.09</v>
      </c>
      <c r="BR29" s="50">
        <f t="shared" si="8"/>
        <v>-3.0299999999999994</v>
      </c>
      <c r="BS29" s="49">
        <v>2.1019999999999999</v>
      </c>
      <c r="BT29" s="53" t="s">
        <v>262</v>
      </c>
      <c r="BU29" s="49">
        <v>2.1019999999999999</v>
      </c>
      <c r="BV29" s="49">
        <f t="shared" si="9"/>
        <v>1.5459999999999998</v>
      </c>
      <c r="BW29" s="46">
        <v>2.5422065258026123</v>
      </c>
      <c r="BX29" s="46">
        <v>48.703819274902344</v>
      </c>
      <c r="BY29" s="46">
        <f>BW29*10</f>
        <v>25.422065258026123</v>
      </c>
      <c r="CA29" s="46">
        <v>25.422065258026123</v>
      </c>
      <c r="CB29" s="46">
        <f>BX29*10</f>
        <v>487.03819274902344</v>
      </c>
      <c r="CC29" s="46">
        <v>0</v>
      </c>
      <c r="CD29" s="46">
        <v>4911.9448698315473</v>
      </c>
      <c r="CE29" s="46">
        <v>3.8284839203675345</v>
      </c>
      <c r="CF29" s="46">
        <v>118.68300153139357</v>
      </c>
      <c r="CG29" s="46">
        <v>8189.1271056661562</v>
      </c>
      <c r="CH29" s="46">
        <v>1240.4287901990813</v>
      </c>
      <c r="CI29" s="46">
        <v>133.99693721286371</v>
      </c>
      <c r="CJ29" s="46">
        <v>53.598774885145488</v>
      </c>
      <c r="CK29" s="46">
        <v>723.5834609494641</v>
      </c>
      <c r="CL29" s="46">
        <f>BY29*1000/CK29</f>
        <v>35.133563203155674</v>
      </c>
      <c r="CM29" s="46">
        <v>5493.874425727412</v>
      </c>
      <c r="CN29" s="46">
        <v>149.31087289433384</v>
      </c>
      <c r="CO29" s="50">
        <v>3.741516084193806</v>
      </c>
      <c r="CP29" s="46">
        <v>0</v>
      </c>
      <c r="CQ29" s="50">
        <v>100.52420887170911</v>
      </c>
      <c r="CR29" s="50">
        <v>28.751342450978761</v>
      </c>
      <c r="CS29" s="50">
        <v>5.54974429655657</v>
      </c>
      <c r="CT29" s="50">
        <v>1.1139136848291236</v>
      </c>
      <c r="CU29" s="50">
        <v>29.941002436894458</v>
      </c>
      <c r="CV29" s="50">
        <v>6.0418401727468645</v>
      </c>
      <c r="CW29" s="50">
        <v>5.2495054602446158</v>
      </c>
      <c r="CX29" s="50">
        <v>0</v>
      </c>
      <c r="CY29" s="50">
        <v>394.23943191438093</v>
      </c>
      <c r="CZ29" s="50">
        <v>28.98672652925503</v>
      </c>
      <c r="DA29" s="56">
        <v>9.590819833087874</v>
      </c>
      <c r="DB29" s="56">
        <v>0</v>
      </c>
      <c r="DC29" s="50">
        <v>0</v>
      </c>
      <c r="DD29" s="50">
        <v>0.28907496012759176</v>
      </c>
      <c r="DE29" s="50">
        <v>0</v>
      </c>
      <c r="DF29" s="50">
        <v>15.450558213716109</v>
      </c>
      <c r="DG29" s="50">
        <v>61.104465709728871</v>
      </c>
      <c r="DH29" s="50">
        <v>13.855661881977671</v>
      </c>
      <c r="DI29" s="50">
        <v>2.2926634768740031</v>
      </c>
      <c r="DJ29" s="50">
        <v>0</v>
      </c>
      <c r="DK29" s="50">
        <v>589.51355661881973</v>
      </c>
      <c r="DL29" s="50">
        <v>24.12280701754386</v>
      </c>
      <c r="DM29" s="50">
        <v>0</v>
      </c>
      <c r="DN29" s="50">
        <v>1.8896321070234114</v>
      </c>
      <c r="DO29" s="50">
        <v>3.2177552626401731</v>
      </c>
      <c r="DP29" s="46" t="s">
        <v>486</v>
      </c>
      <c r="DQ29" s="46">
        <v>1</v>
      </c>
      <c r="DR29" s="46">
        <v>3</v>
      </c>
      <c r="DS29" s="46" t="s">
        <v>479</v>
      </c>
      <c r="DT29" s="46">
        <v>1</v>
      </c>
      <c r="DU29" s="46">
        <v>0</v>
      </c>
      <c r="DW29" s="46">
        <v>1</v>
      </c>
      <c r="DY29" s="46">
        <v>1</v>
      </c>
      <c r="DZ29" s="46">
        <v>385</v>
      </c>
      <c r="EA29" s="46">
        <v>38.5</v>
      </c>
      <c r="EB29" s="46">
        <v>39</v>
      </c>
      <c r="EC29" s="46">
        <v>39</v>
      </c>
      <c r="ED29" s="46">
        <v>81</v>
      </c>
      <c r="EF29" s="46">
        <v>1</v>
      </c>
      <c r="EG29" s="46">
        <v>80</v>
      </c>
      <c r="EH29" s="46">
        <v>80</v>
      </c>
      <c r="EJ29" s="49">
        <v>1.54</v>
      </c>
      <c r="EK29" s="50">
        <v>6.94</v>
      </c>
      <c r="EL29" s="49">
        <v>1.528</v>
      </c>
      <c r="EM29" s="49">
        <v>1.528</v>
      </c>
      <c r="EN29" s="50">
        <v>6.88</v>
      </c>
      <c r="EP29" s="56">
        <v>0</v>
      </c>
      <c r="EQ29" s="56">
        <v>0</v>
      </c>
      <c r="ER29" s="56">
        <v>0</v>
      </c>
      <c r="ES29" s="56">
        <v>9.1096919609316309</v>
      </c>
      <c r="ET29" s="56">
        <v>51.558978211870773</v>
      </c>
      <c r="EU29" s="56">
        <v>1.4087152516904584</v>
      </c>
      <c r="EV29" s="56">
        <v>2.6296018031555226</v>
      </c>
      <c r="EW29" s="56">
        <v>0</v>
      </c>
      <c r="EX29" s="56">
        <v>1443.557475582269</v>
      </c>
      <c r="EY29" s="56">
        <v>0.18782870022539444</v>
      </c>
      <c r="EZ29" s="56"/>
      <c r="FA29" s="46">
        <v>1</v>
      </c>
      <c r="FC29" s="46">
        <v>1</v>
      </c>
      <c r="FE29" s="47">
        <v>1</v>
      </c>
      <c r="FF29" s="47">
        <v>5</v>
      </c>
      <c r="FG29" s="47">
        <v>149</v>
      </c>
      <c r="FH29" s="47">
        <v>149</v>
      </c>
      <c r="FI29" s="47">
        <v>215</v>
      </c>
      <c r="FJ29" s="46">
        <v>52.5</v>
      </c>
      <c r="FK29" s="46">
        <v>53</v>
      </c>
      <c r="FL29" s="46">
        <v>53</v>
      </c>
      <c r="FM29" s="47">
        <f>FL29-EC29</f>
        <v>14</v>
      </c>
      <c r="FO29" s="49">
        <v>0.76729999999999998</v>
      </c>
      <c r="FP29" s="50">
        <v>7.29</v>
      </c>
      <c r="FQ29" s="49">
        <v>0.66879999999999995</v>
      </c>
      <c r="FR29" s="49">
        <v>0.66900000000000004</v>
      </c>
      <c r="FS29" s="50">
        <v>7.26</v>
      </c>
      <c r="FU29" s="46">
        <v>537</v>
      </c>
      <c r="FV29" s="46"/>
      <c r="FW29" s="47">
        <v>1</v>
      </c>
      <c r="FY29" s="47">
        <v>1</v>
      </c>
      <c r="FZ29" s="47">
        <v>3</v>
      </c>
      <c r="GA29" s="47">
        <v>80</v>
      </c>
      <c r="GB29" s="53" t="s">
        <v>1574</v>
      </c>
      <c r="GC29" s="47">
        <v>1</v>
      </c>
      <c r="GD29" s="47">
        <v>10</v>
      </c>
      <c r="GE29" s="47">
        <v>225</v>
      </c>
      <c r="GF29" s="47">
        <v>98</v>
      </c>
      <c r="GH29" s="47">
        <v>98</v>
      </c>
      <c r="GI29" s="47">
        <f>GE29-GH29</f>
        <v>127</v>
      </c>
      <c r="GJ29" s="47">
        <f>GI29-FH29</f>
        <v>-22</v>
      </c>
      <c r="GM29" s="46">
        <v>81</v>
      </c>
      <c r="GN29" s="46">
        <v>81</v>
      </c>
      <c r="GO29" s="46">
        <v>81</v>
      </c>
      <c r="GP29" s="46">
        <f>GO29-FL29</f>
        <v>28</v>
      </c>
      <c r="GS29" s="46">
        <v>67.599999999999994</v>
      </c>
      <c r="GT29" s="46">
        <v>68</v>
      </c>
      <c r="GU29" s="46">
        <v>68</v>
      </c>
      <c r="GV29" s="46">
        <f>GU29-GO29</f>
        <v>-13</v>
      </c>
      <c r="GW29" s="57">
        <v>1.5934469699859619</v>
      </c>
      <c r="GX29" s="57">
        <v>47.569385528564453</v>
      </c>
      <c r="GY29" s="46">
        <f>GW29*10</f>
        <v>15.934469699859619</v>
      </c>
      <c r="GZ29" s="46"/>
      <c r="HA29" s="46">
        <v>15.934469699859619</v>
      </c>
      <c r="HB29" s="46">
        <f>GX29*10</f>
        <v>475.69385528564453</v>
      </c>
      <c r="HC29" s="46"/>
      <c r="HD29" s="57">
        <v>0.90562212467193604</v>
      </c>
      <c r="HE29" s="57">
        <v>47.583431243896484</v>
      </c>
      <c r="HF29" s="57">
        <v>9.0562212467193604</v>
      </c>
      <c r="HG29" s="57"/>
      <c r="HH29" s="46">
        <f>HD29*10</f>
        <v>9.0562212467193604</v>
      </c>
      <c r="HI29" s="46">
        <f>HH29-BY29</f>
        <v>-16.365844011306763</v>
      </c>
      <c r="HJ29" s="46">
        <f>HE29*10</f>
        <v>475.83431243896484</v>
      </c>
      <c r="HL29" s="50">
        <v>33.487297921478053</v>
      </c>
      <c r="HM29" s="50">
        <f>HL29-CC29</f>
        <v>33.487297921478053</v>
      </c>
      <c r="HN29" s="50">
        <v>1957.2748267898382</v>
      </c>
      <c r="HO29" s="50">
        <v>3.464203233256351</v>
      </c>
      <c r="HP29" s="50">
        <f>HO29-CE29</f>
        <v>-0.36428068711118344</v>
      </c>
      <c r="HQ29" s="50">
        <v>60.046189376443415</v>
      </c>
      <c r="HR29" s="50">
        <v>4612.0092378752888</v>
      </c>
      <c r="HS29" s="50">
        <f>HR29-CG29</f>
        <v>-3577.1178677908674</v>
      </c>
      <c r="HT29" s="50">
        <v>748.26789838337186</v>
      </c>
      <c r="HU29" s="50">
        <v>91.224018475750583</v>
      </c>
      <c r="HV29" s="50">
        <v>0</v>
      </c>
      <c r="HW29" s="50">
        <v>647.80600461893766</v>
      </c>
      <c r="HX29" s="50">
        <f>HH29*1000/HW29</f>
        <v>13.979835293509742</v>
      </c>
      <c r="HY29" s="50">
        <f>HW29-CK29</f>
        <v>-75.777456330526434</v>
      </c>
      <c r="HZ29" s="50">
        <v>2240.1847575057736</v>
      </c>
      <c r="IA29" s="50">
        <v>122.40184757505774</v>
      </c>
      <c r="IB29" s="56">
        <v>0</v>
      </c>
      <c r="IC29" s="56">
        <v>3.8580246913580245E-2</v>
      </c>
      <c r="ID29" s="56">
        <v>0</v>
      </c>
      <c r="IE29" s="56">
        <v>13.599537037037036</v>
      </c>
      <c r="IF29" s="56">
        <v>44.656635802469133</v>
      </c>
      <c r="IG29" s="56">
        <v>0</v>
      </c>
      <c r="IH29" s="56">
        <v>2.2183641975308643</v>
      </c>
      <c r="II29" s="56">
        <v>0</v>
      </c>
      <c r="IJ29" s="56">
        <v>288.19444444444446</v>
      </c>
      <c r="IK29" s="56">
        <v>9.6450617283950615E-2</v>
      </c>
      <c r="IL29" s="46">
        <v>0.65896952152252197</v>
      </c>
      <c r="IM29" s="57">
        <v>48.800304412841797</v>
      </c>
      <c r="IN29" s="46">
        <v>6.5896952152252197</v>
      </c>
      <c r="IP29" s="46">
        <f>IL29*10</f>
        <v>6.5896952152252197</v>
      </c>
      <c r="IQ29" s="46">
        <f>IM29*10</f>
        <v>488.00304412841797</v>
      </c>
      <c r="IS29" s="46">
        <v>417.4</v>
      </c>
      <c r="IT29" s="49">
        <f>IS29/1000</f>
        <v>0.41739999999999999</v>
      </c>
      <c r="IU29" s="49">
        <v>0.41699999999999998</v>
      </c>
      <c r="IV29" s="46">
        <v>7.43</v>
      </c>
      <c r="IW29" s="50">
        <v>0</v>
      </c>
      <c r="IX29" s="50">
        <v>1.0727056019070322</v>
      </c>
      <c r="IY29" s="50">
        <v>0</v>
      </c>
      <c r="IZ29" s="50">
        <v>12.316249503377037</v>
      </c>
      <c r="JA29" s="50">
        <v>62.375844259038537</v>
      </c>
      <c r="JB29" s="50">
        <v>2.4831148192292414</v>
      </c>
      <c r="JC29" s="50">
        <v>3.1783869686134287</v>
      </c>
      <c r="JD29" s="50">
        <v>6.2574493444576875</v>
      </c>
      <c r="JE29" s="50">
        <v>106.57528804131904</v>
      </c>
      <c r="JF29" s="50">
        <v>0.49662296384584825</v>
      </c>
      <c r="JG29" s="47">
        <v>1</v>
      </c>
      <c r="JI29" s="47">
        <v>1</v>
      </c>
      <c r="JJ29" s="46" t="s">
        <v>724</v>
      </c>
      <c r="JK29" s="46">
        <v>10</v>
      </c>
      <c r="JM29" s="46">
        <v>1</v>
      </c>
      <c r="JN29" s="46">
        <v>49</v>
      </c>
      <c r="JO29" s="46">
        <v>49</v>
      </c>
      <c r="JQ29" s="46">
        <v>5</v>
      </c>
      <c r="JR29" s="46" t="s">
        <v>1034</v>
      </c>
      <c r="JT29" s="57">
        <v>0.61105179786682129</v>
      </c>
      <c r="JU29" s="57">
        <v>48.968235015869141</v>
      </c>
      <c r="JV29" s="57">
        <v>6.1105179786682129</v>
      </c>
      <c r="JW29" s="46">
        <f>JT29*10</f>
        <v>6.1105179786682129</v>
      </c>
      <c r="JX29" s="46">
        <f>JU29*10</f>
        <v>489.68235015869141</v>
      </c>
      <c r="JY29" s="46" t="s">
        <v>716</v>
      </c>
      <c r="JZ29" s="52">
        <v>589.29999999999995</v>
      </c>
      <c r="KA29" s="49">
        <f>JZ29/1000</f>
        <v>0.58929999999999993</v>
      </c>
      <c r="KB29" s="49">
        <v>0.58899999999999997</v>
      </c>
      <c r="KC29" s="52">
        <v>731.6</v>
      </c>
      <c r="KD29" s="49">
        <f>KC29/1000</f>
        <v>0.73160000000000003</v>
      </c>
      <c r="KE29" s="49">
        <v>0.73199999999999998</v>
      </c>
      <c r="KF29" s="52">
        <v>1113</v>
      </c>
      <c r="KG29" s="49">
        <f>KF29/1000</f>
        <v>1.113</v>
      </c>
      <c r="KH29" s="49">
        <v>1.113</v>
      </c>
      <c r="KI29" s="50">
        <v>5.99</v>
      </c>
      <c r="KJ29" s="50">
        <v>5.1100000000000003</v>
      </c>
      <c r="KK29" s="50">
        <v>3.02</v>
      </c>
      <c r="KL29" s="49"/>
      <c r="KN29" s="46">
        <v>1</v>
      </c>
      <c r="KO29" s="46">
        <v>1</v>
      </c>
      <c r="KP29" s="47">
        <v>1</v>
      </c>
      <c r="KQ29" s="46">
        <v>1</v>
      </c>
      <c r="KR29" s="46" t="s">
        <v>1220</v>
      </c>
      <c r="KS29" s="46" t="s">
        <v>1222</v>
      </c>
      <c r="KT29" s="50">
        <v>63.573883161512029</v>
      </c>
      <c r="KU29" s="50">
        <v>4249.1408934707906</v>
      </c>
      <c r="KV29" s="50">
        <v>6.8728522336769764</v>
      </c>
      <c r="KW29" s="50">
        <v>91.065292096219935</v>
      </c>
      <c r="KX29" s="50">
        <v>10046.391752577319</v>
      </c>
      <c r="KY29" s="50">
        <v>1486.2542955326462</v>
      </c>
      <c r="KZ29" s="50">
        <v>147.766323024055</v>
      </c>
      <c r="LA29" s="50">
        <v>20.618556701030929</v>
      </c>
      <c r="LB29" s="50">
        <v>853.95189003436428</v>
      </c>
      <c r="LC29" s="50">
        <f>GY29*1000/LB29</f>
        <v>18.659680815529775</v>
      </c>
      <c r="LD29" s="50">
        <v>5101.3745704467356</v>
      </c>
      <c r="LE29" s="50">
        <v>201.03092783505156</v>
      </c>
      <c r="LF29" s="50">
        <v>71.942446043165475</v>
      </c>
      <c r="LG29" s="50">
        <v>2268.5851318944847</v>
      </c>
      <c r="LH29" s="50">
        <v>2.3980815347721824</v>
      </c>
      <c r="LI29" s="50">
        <v>93.525179856115116</v>
      </c>
      <c r="LJ29" s="50">
        <v>5814.148681055156</v>
      </c>
      <c r="LK29" s="50">
        <v>1014.3884892086332</v>
      </c>
      <c r="LL29" s="50">
        <v>137.88968824940048</v>
      </c>
      <c r="LM29" s="50">
        <v>14.388489208633095</v>
      </c>
      <c r="LN29" s="50">
        <v>1559.9520383693045</v>
      </c>
      <c r="LO29" s="50">
        <f>(IP29*1000)/LN29</f>
        <v>4.2242934738645914</v>
      </c>
      <c r="LP29" s="50">
        <v>2004.7961630695445</v>
      </c>
      <c r="LQ29" s="50">
        <v>142.68585131894486</v>
      </c>
      <c r="LR29" s="50">
        <v>51.948051948051948</v>
      </c>
      <c r="LS29" s="50">
        <v>1746.7532467532467</v>
      </c>
      <c r="LT29" s="50">
        <v>6.4935064935064934</v>
      </c>
      <c r="LU29" s="50">
        <v>62.770562770562762</v>
      </c>
      <c r="LV29" s="50">
        <v>5435.0649350649346</v>
      </c>
      <c r="LW29" s="50">
        <v>709.95670995670991</v>
      </c>
      <c r="LX29" s="50">
        <v>106.06060606060606</v>
      </c>
      <c r="LY29" s="50">
        <v>58.44155844155847</v>
      </c>
      <c r="LZ29" s="50">
        <v>1069.2640692640691</v>
      </c>
      <c r="MA29" s="50">
        <f>(JW29*1000)/LZ29</f>
        <v>5.7146949517099488</v>
      </c>
      <c r="MB29" s="50">
        <v>1569.2640692640691</v>
      </c>
      <c r="MC29" s="50">
        <v>71.428571428571431</v>
      </c>
      <c r="MD29" s="50">
        <v>0</v>
      </c>
      <c r="ME29" s="50">
        <v>9.8154691794267765E-2</v>
      </c>
      <c r="MF29" s="50">
        <v>0.58892815076560656</v>
      </c>
      <c r="MG29" s="50">
        <v>12.465645857872005</v>
      </c>
      <c r="MH29" s="50">
        <v>28.759324695720455</v>
      </c>
      <c r="MI29" s="50">
        <v>7.5579112681586178</v>
      </c>
      <c r="MJ29" s="50">
        <v>2.3557126030624262</v>
      </c>
      <c r="MK29" s="50">
        <v>0</v>
      </c>
      <c r="ML29" s="50">
        <v>392.32430310168826</v>
      </c>
      <c r="MM29" s="50">
        <v>4.1224970553592462</v>
      </c>
      <c r="MN29" s="50">
        <v>0</v>
      </c>
      <c r="MO29" s="50">
        <v>2.0710059171597632</v>
      </c>
      <c r="MP29" s="50">
        <v>0.59171597633136086</v>
      </c>
      <c r="MQ29" s="50">
        <v>8.6785009861932938</v>
      </c>
      <c r="MR29" s="50">
        <v>30.769230769230766</v>
      </c>
      <c r="MS29" s="50">
        <v>9.7633136094674544</v>
      </c>
      <c r="MT29" s="50">
        <v>5.0295857988165675</v>
      </c>
      <c r="MU29" s="50">
        <v>0</v>
      </c>
      <c r="MV29" s="50">
        <v>488.3629191321499</v>
      </c>
      <c r="MW29" s="50">
        <v>23.274161735700197</v>
      </c>
      <c r="MX29" s="50">
        <v>122.45508982035929</v>
      </c>
      <c r="MY29" s="50">
        <v>53.992015968063875</v>
      </c>
      <c r="MZ29" s="50">
        <v>9.4810379241516962</v>
      </c>
      <c r="NA29" s="50">
        <v>2.7944111776447111</v>
      </c>
      <c r="NB29" s="50">
        <v>45.009980039920158</v>
      </c>
      <c r="NC29" s="50">
        <v>13.872255489021956</v>
      </c>
      <c r="ND29" s="50">
        <v>2.4950099800399204</v>
      </c>
      <c r="NE29" s="50">
        <v>0</v>
      </c>
      <c r="NF29" s="50">
        <v>497.50499001996008</v>
      </c>
      <c r="NG29" s="50">
        <v>37.5249500998004</v>
      </c>
      <c r="NI29" s="56">
        <v>5.7005881190076115</v>
      </c>
      <c r="NJ29" s="56">
        <v>10.806033409113367</v>
      </c>
      <c r="NL29" s="56">
        <v>5.1543452615021632</v>
      </c>
      <c r="NM29" s="56">
        <v>7.3051046991742021</v>
      </c>
      <c r="NN29" s="56"/>
      <c r="NO29" s="56">
        <v>6.7315230430870727</v>
      </c>
      <c r="NP29" s="56">
        <v>4.4642287313805857</v>
      </c>
      <c r="NQ29" s="56">
        <v>2.6970963903213008</v>
      </c>
      <c r="NR29" s="56">
        <v>3.1554541848472835</v>
      </c>
      <c r="NS29" s="56">
        <v>3.2478661417322843</v>
      </c>
      <c r="NT29" s="56">
        <v>0</v>
      </c>
      <c r="NU29" s="56">
        <v>1.8966394909524755</v>
      </c>
      <c r="NV29" s="56">
        <v>0</v>
      </c>
      <c r="NW29" s="51"/>
      <c r="NX29" s="58">
        <v>1899.6666666666667</v>
      </c>
      <c r="NY29" s="51">
        <v>1900</v>
      </c>
      <c r="NZ29" s="51">
        <v>2041</v>
      </c>
      <c r="OA29" s="54">
        <f t="shared" ref="OA29" si="171">ROUND(NZ29,0)</f>
        <v>2041</v>
      </c>
      <c r="OB29" s="58">
        <v>852.66666666666663</v>
      </c>
      <c r="OC29" s="58">
        <f t="shared" ref="OC29" si="172">ROUND(OB29,0)</f>
        <v>853</v>
      </c>
      <c r="OD29" s="58">
        <v>845.33333333333337</v>
      </c>
      <c r="OE29" s="58">
        <f t="shared" ref="OE29" si="173">ROUND(OD29,0)</f>
        <v>845</v>
      </c>
      <c r="OF29" s="58">
        <v>680</v>
      </c>
      <c r="OG29" s="58">
        <f t="shared" ref="OG29" si="174">ROUND(OF29,0)</f>
        <v>680</v>
      </c>
      <c r="OH29" s="58">
        <v>13310.666666666666</v>
      </c>
      <c r="OI29" s="58">
        <v>13311</v>
      </c>
      <c r="OJ29" s="58">
        <v>42463.333333333336</v>
      </c>
      <c r="OK29" s="54">
        <f t="shared" ref="OK29" si="175">ROUND(OJ29,0)</f>
        <v>42463</v>
      </c>
      <c r="OL29" s="58">
        <v>17120.666666666668</v>
      </c>
      <c r="OM29" s="58">
        <f t="shared" ref="OM29" si="176">ROUND(OL29,0)</f>
        <v>17121</v>
      </c>
      <c r="ON29" s="58">
        <v>12414.666666666666</v>
      </c>
      <c r="OO29" s="58">
        <f t="shared" ref="OO29" si="177">ROUND(ON29,0)</f>
        <v>12415</v>
      </c>
      <c r="OP29" s="58">
        <v>8230.3333333333339</v>
      </c>
      <c r="OQ29" s="58">
        <f t="shared" ref="OQ29" si="178">ROUND(OP29,0)</f>
        <v>8230</v>
      </c>
      <c r="OR29" s="51">
        <v>1</v>
      </c>
      <c r="OS29" s="51"/>
    </row>
    <row r="30" spans="1:409" ht="21" customHeight="1" x14ac:dyDescent="0.35">
      <c r="A30" s="46" t="s">
        <v>30</v>
      </c>
      <c r="B30" s="46" t="s">
        <v>30</v>
      </c>
      <c r="C30" s="46" t="b">
        <f t="shared" si="0"/>
        <v>1</v>
      </c>
      <c r="D30" s="46">
        <v>2</v>
      </c>
      <c r="E30" s="51">
        <v>2</v>
      </c>
      <c r="F30" s="46" t="b">
        <f t="shared" si="1"/>
        <v>1</v>
      </c>
      <c r="G30" s="46">
        <v>15</v>
      </c>
      <c r="H30" s="51">
        <v>15</v>
      </c>
      <c r="I30" s="46" t="b">
        <f t="shared" si="2"/>
        <v>1</v>
      </c>
      <c r="J30" s="46">
        <v>18</v>
      </c>
      <c r="K30" s="46">
        <v>4744395</v>
      </c>
      <c r="L30" s="46">
        <v>468605.5</v>
      </c>
      <c r="M30" s="46">
        <v>1043.923</v>
      </c>
      <c r="N30" s="46">
        <v>7.4895147296656903</v>
      </c>
      <c r="O30" s="46">
        <v>180.00000000000301</v>
      </c>
      <c r="P30" s="46">
        <v>4</v>
      </c>
      <c r="Q30" s="46">
        <v>13</v>
      </c>
      <c r="R30" s="46">
        <v>1044.1158292871301</v>
      </c>
      <c r="S30" s="46">
        <v>17.474018887412999</v>
      </c>
      <c r="T30" s="46">
        <v>169.97202063609799</v>
      </c>
      <c r="U30" s="46">
        <v>2</v>
      </c>
      <c r="V30" s="46">
        <v>9</v>
      </c>
      <c r="W30" s="46" t="s">
        <v>260</v>
      </c>
      <c r="X30" s="46">
        <v>42.851488670000002</v>
      </c>
      <c r="Y30" s="46">
        <v>-123.38424500000001</v>
      </c>
      <c r="Z30" s="46">
        <v>1043.923</v>
      </c>
      <c r="AA30" s="46" t="s">
        <v>1487</v>
      </c>
      <c r="AB30" s="46">
        <v>1</v>
      </c>
      <c r="AC30" s="55">
        <v>0</v>
      </c>
      <c r="AD30" s="46">
        <v>100</v>
      </c>
      <c r="AE30" s="46">
        <v>0</v>
      </c>
      <c r="AG30" s="46" t="s">
        <v>329</v>
      </c>
      <c r="AH30" s="55">
        <v>0</v>
      </c>
      <c r="AI30" s="46">
        <v>100</v>
      </c>
      <c r="AJ30" s="46">
        <v>0</v>
      </c>
      <c r="AL30" s="46" t="s">
        <v>131</v>
      </c>
      <c r="AM30" s="55">
        <v>0</v>
      </c>
      <c r="AN30" s="46">
        <v>100</v>
      </c>
      <c r="AP30" s="46" t="s">
        <v>131</v>
      </c>
      <c r="AQ30" s="55">
        <v>0</v>
      </c>
      <c r="AR30" s="46">
        <v>100</v>
      </c>
      <c r="AS30" s="55" t="s">
        <v>1626</v>
      </c>
      <c r="AT30" s="55">
        <v>0</v>
      </c>
      <c r="AU30" s="46">
        <v>100</v>
      </c>
      <c r="AW30" s="55" t="s">
        <v>1616</v>
      </c>
      <c r="AX30" s="55">
        <v>0</v>
      </c>
      <c r="AZ30" s="46">
        <v>100</v>
      </c>
      <c r="BE30" s="50">
        <v>2.72</v>
      </c>
      <c r="BF30" s="46">
        <v>986.4</v>
      </c>
      <c r="BG30" s="46">
        <f t="shared" si="4"/>
        <v>0.98639999999999994</v>
      </c>
      <c r="BH30" s="49">
        <v>0.98599999999999999</v>
      </c>
      <c r="BI30" s="50">
        <v>8.19</v>
      </c>
      <c r="BJ30" s="52">
        <v>430.2</v>
      </c>
      <c r="BK30" s="46">
        <f t="shared" si="5"/>
        <v>0.43019999999999997</v>
      </c>
      <c r="BL30" s="46">
        <v>0.43</v>
      </c>
      <c r="BM30" s="46">
        <v>8.1999999999999993</v>
      </c>
      <c r="BN30" s="46">
        <v>702.1</v>
      </c>
      <c r="BO30" s="46">
        <f t="shared" si="6"/>
        <v>0.70210000000000006</v>
      </c>
      <c r="BP30" s="46">
        <f t="shared" si="7"/>
        <v>0.70199999999999996</v>
      </c>
      <c r="BQ30" s="46">
        <v>6.08</v>
      </c>
      <c r="BR30" s="50">
        <f t="shared" si="8"/>
        <v>-2.1099999999999994</v>
      </c>
      <c r="BS30" s="49">
        <v>1.3080000000000001</v>
      </c>
      <c r="BT30" s="53" t="s">
        <v>262</v>
      </c>
      <c r="BU30" s="49">
        <v>1.3080000000000001</v>
      </c>
      <c r="BV30" s="49">
        <f t="shared" si="9"/>
        <v>0.87800000000000011</v>
      </c>
      <c r="CQ30" s="50">
        <v>141.27015336217065</v>
      </c>
      <c r="CR30" s="50">
        <v>68.64923318914667</v>
      </c>
      <c r="CS30" s="50">
        <v>16.515926071569012</v>
      </c>
      <c r="CT30" s="50">
        <v>0</v>
      </c>
      <c r="CU30" s="50">
        <v>60.460086511993701</v>
      </c>
      <c r="CV30" s="50">
        <v>11.797090051120723</v>
      </c>
      <c r="CW30" s="50">
        <v>3.342508847817538</v>
      </c>
      <c r="CX30" s="50">
        <v>0</v>
      </c>
      <c r="CY30" s="50">
        <v>632.32402674007062</v>
      </c>
      <c r="CZ30" s="50">
        <v>105.09241053873377</v>
      </c>
      <c r="DA30" s="56">
        <v>8.7806459566074935</v>
      </c>
      <c r="DB30" s="56">
        <v>0</v>
      </c>
      <c r="DC30" s="50">
        <v>0</v>
      </c>
      <c r="DD30" s="50">
        <v>0</v>
      </c>
      <c r="DE30" s="50">
        <v>0</v>
      </c>
      <c r="DF30" s="50">
        <v>16.286970423661071</v>
      </c>
      <c r="DG30" s="50">
        <v>60.751398880895287</v>
      </c>
      <c r="DH30" s="50">
        <v>22.681854516386892</v>
      </c>
      <c r="DI30" s="50">
        <v>3.6970423661071146</v>
      </c>
      <c r="DJ30" s="50">
        <v>0</v>
      </c>
      <c r="DK30" s="50">
        <v>594.7242206235012</v>
      </c>
      <c r="DL30" s="50">
        <v>19.484412470023983</v>
      </c>
      <c r="DM30" s="50">
        <v>0</v>
      </c>
      <c r="DN30" s="50">
        <v>2.2999641612742656</v>
      </c>
      <c r="DO30" s="50">
        <v>3.3518914883026389</v>
      </c>
      <c r="DP30" s="46" t="s">
        <v>1847</v>
      </c>
      <c r="DQ30" s="46">
        <v>0</v>
      </c>
      <c r="DS30" s="46" t="s">
        <v>131</v>
      </c>
      <c r="DT30" s="46">
        <v>0</v>
      </c>
      <c r="DU30" s="46">
        <v>0</v>
      </c>
      <c r="DV30" s="46" t="s">
        <v>518</v>
      </c>
      <c r="DW30" s="46">
        <v>0</v>
      </c>
      <c r="DX30" s="46" t="s">
        <v>529</v>
      </c>
      <c r="DY30" s="46">
        <v>0</v>
      </c>
      <c r="EF30" s="46">
        <v>0</v>
      </c>
      <c r="EJ30" s="49"/>
      <c r="EK30" s="50"/>
      <c r="EN30" s="50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46">
        <v>0</v>
      </c>
      <c r="FC30" s="46">
        <v>0</v>
      </c>
      <c r="FE30" s="47">
        <v>0</v>
      </c>
      <c r="FJ30" s="46"/>
      <c r="FK30" s="46"/>
      <c r="FL30" s="46"/>
      <c r="FM30" s="47"/>
      <c r="FO30" s="52"/>
      <c r="FP30" s="50"/>
      <c r="FS30" s="50"/>
      <c r="FU30" s="46"/>
      <c r="FV30" s="46" t="s">
        <v>669</v>
      </c>
      <c r="FW30" s="47">
        <v>0</v>
      </c>
      <c r="FY30" s="47">
        <v>0</v>
      </c>
      <c r="GC30" s="47">
        <v>0</v>
      </c>
      <c r="GL30" s="46" t="s">
        <v>612</v>
      </c>
      <c r="GW30" s="57"/>
      <c r="GX30" s="57"/>
      <c r="GY30" s="46"/>
      <c r="GZ30" s="46"/>
      <c r="HA30" s="46"/>
      <c r="HB30" s="46"/>
      <c r="HC30" s="46"/>
      <c r="HD30" s="57"/>
      <c r="HE30" s="57"/>
      <c r="HF30" s="57"/>
      <c r="HG30" s="57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M30" s="57"/>
      <c r="IR30" s="46" t="s">
        <v>665</v>
      </c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47">
        <v>0</v>
      </c>
      <c r="JI30" s="47">
        <v>0</v>
      </c>
      <c r="JM30" s="46">
        <v>0</v>
      </c>
      <c r="JT30" s="57"/>
      <c r="JU30" s="57"/>
      <c r="JV30" s="57"/>
      <c r="JZ30" s="52"/>
      <c r="KC30" s="52"/>
      <c r="KF30" s="52"/>
      <c r="KG30" s="49"/>
      <c r="KH30" s="49"/>
      <c r="KI30" s="50"/>
      <c r="KJ30" s="50"/>
      <c r="KK30" s="50"/>
      <c r="KL30" s="49"/>
      <c r="KN30" s="46">
        <v>0</v>
      </c>
      <c r="KT30" s="50"/>
      <c r="KU30" s="50"/>
      <c r="KV30" s="50"/>
      <c r="KW30" s="50"/>
      <c r="KX30" s="50"/>
      <c r="KY30" s="50"/>
      <c r="KZ30" s="50"/>
      <c r="LA30" s="50"/>
      <c r="LB30" s="50"/>
      <c r="LC30" s="50"/>
      <c r="LD30" s="50"/>
      <c r="LE30" s="50"/>
      <c r="LF30" s="50"/>
      <c r="LG30" s="50"/>
      <c r="LH30" s="50"/>
      <c r="LI30" s="50"/>
      <c r="LJ30" s="50"/>
      <c r="LK30" s="50"/>
      <c r="LL30" s="50"/>
      <c r="LM30" s="50"/>
      <c r="LN30" s="50"/>
      <c r="LO30" s="50"/>
      <c r="LP30" s="50"/>
      <c r="LQ30" s="50"/>
      <c r="LR30" s="50"/>
      <c r="LS30" s="50"/>
      <c r="LT30" s="50"/>
      <c r="LU30" s="50"/>
      <c r="LV30" s="50"/>
      <c r="LW30" s="50"/>
      <c r="LX30" s="50"/>
      <c r="LY30" s="50"/>
      <c r="LZ30" s="50"/>
      <c r="MA30" s="50"/>
      <c r="MB30" s="50"/>
      <c r="MC30" s="50"/>
      <c r="MD30" s="50"/>
      <c r="ME30" s="50"/>
      <c r="MF30" s="50"/>
      <c r="MG30" s="50"/>
      <c r="MH30" s="50"/>
      <c r="MI30" s="50"/>
      <c r="MJ30" s="50"/>
      <c r="MK30" s="50"/>
      <c r="ML30" s="50"/>
      <c r="MM30" s="50"/>
      <c r="MN30" s="50"/>
      <c r="MO30" s="50"/>
      <c r="MP30" s="50"/>
      <c r="MQ30" s="50"/>
      <c r="MR30" s="50"/>
      <c r="MS30" s="50"/>
      <c r="MT30" s="50"/>
      <c r="MU30" s="50"/>
      <c r="MV30" s="50"/>
      <c r="MW30" s="50"/>
      <c r="MX30" s="50"/>
      <c r="MY30" s="50"/>
      <c r="MZ30" s="50"/>
      <c r="NA30" s="50"/>
      <c r="NB30" s="50"/>
      <c r="NC30" s="50"/>
      <c r="ND30" s="50"/>
      <c r="NE30" s="50"/>
      <c r="NF30" s="50"/>
      <c r="NG30" s="50"/>
      <c r="NI30" s="56"/>
      <c r="NJ30" s="56"/>
      <c r="NL30" s="56"/>
      <c r="NM30" s="56"/>
      <c r="NN30" s="56"/>
      <c r="NO30" s="56"/>
      <c r="NP30" s="56"/>
      <c r="NQ30" s="56"/>
      <c r="NR30" s="56"/>
      <c r="NS30" s="56"/>
      <c r="NT30" s="56"/>
      <c r="NU30" s="56"/>
      <c r="NV30" s="56"/>
      <c r="NW30" s="51"/>
      <c r="NX30" s="58"/>
      <c r="NY30" s="51"/>
      <c r="NZ30" s="51"/>
      <c r="OA30" s="54"/>
      <c r="OB30" s="58"/>
      <c r="OC30" s="58"/>
      <c r="OD30" s="58"/>
      <c r="OE30" s="58"/>
      <c r="OF30" s="58"/>
      <c r="OG30" s="58"/>
      <c r="OH30" s="58"/>
      <c r="OI30" s="58"/>
      <c r="OJ30" s="58"/>
      <c r="OK30" s="54"/>
      <c r="OL30" s="58"/>
      <c r="OM30" s="58"/>
      <c r="ON30" s="58"/>
      <c r="OO30" s="58"/>
      <c r="OP30" s="58"/>
      <c r="OQ30" s="58"/>
      <c r="OR30" s="51">
        <v>0</v>
      </c>
      <c r="OS30" s="51" t="s">
        <v>521</v>
      </c>
    </row>
    <row r="31" spans="1:409" ht="21" customHeight="1" x14ac:dyDescent="0.35">
      <c r="A31" s="46" t="s">
        <v>31</v>
      </c>
      <c r="B31" s="46" t="s">
        <v>31</v>
      </c>
      <c r="C31" s="46" t="b">
        <f t="shared" si="0"/>
        <v>1</v>
      </c>
      <c r="D31" s="46">
        <v>3</v>
      </c>
      <c r="E31" s="51">
        <v>3</v>
      </c>
      <c r="F31" s="46" t="b">
        <f t="shared" si="1"/>
        <v>1</v>
      </c>
      <c r="G31" s="46">
        <v>1</v>
      </c>
      <c r="H31" s="51">
        <v>1</v>
      </c>
      <c r="I31" s="46" t="b">
        <f t="shared" si="2"/>
        <v>1</v>
      </c>
      <c r="J31" s="46">
        <v>3</v>
      </c>
      <c r="K31" s="46">
        <v>4744436</v>
      </c>
      <c r="L31" s="46">
        <v>468592.3</v>
      </c>
      <c r="M31" s="46">
        <v>1051.809</v>
      </c>
      <c r="N31" s="46">
        <v>5.3081326610852404</v>
      </c>
      <c r="O31" s="46">
        <v>160.66013466811799</v>
      </c>
      <c r="P31" s="46">
        <v>2</v>
      </c>
      <c r="Q31" s="46">
        <v>10</v>
      </c>
      <c r="R31" s="46">
        <v>1051.76489287354</v>
      </c>
      <c r="S31" s="46">
        <v>9.9482869658799302</v>
      </c>
      <c r="T31" s="46">
        <v>275.42978354352402</v>
      </c>
      <c r="U31" s="46">
        <v>32</v>
      </c>
      <c r="V31" s="46">
        <v>0</v>
      </c>
      <c r="W31" s="46" t="s">
        <v>162</v>
      </c>
      <c r="X31" s="46">
        <v>42.85186126</v>
      </c>
      <c r="Y31" s="46">
        <v>-123.38440900000001</v>
      </c>
      <c r="Z31" s="46">
        <v>1051.809</v>
      </c>
      <c r="AA31" s="46" t="s">
        <v>130</v>
      </c>
      <c r="AB31" s="46">
        <v>1</v>
      </c>
      <c r="AC31" s="55">
        <v>1</v>
      </c>
      <c r="AD31" s="46">
        <v>10</v>
      </c>
      <c r="AE31" s="46">
        <v>1</v>
      </c>
      <c r="AF31" s="46">
        <v>18</v>
      </c>
      <c r="AH31" s="55">
        <v>1</v>
      </c>
      <c r="AI31" s="46">
        <v>3</v>
      </c>
      <c r="AJ31" s="46">
        <v>1</v>
      </c>
      <c r="AK31" s="47">
        <v>110</v>
      </c>
      <c r="AM31" s="46">
        <v>1</v>
      </c>
      <c r="AN31" s="46">
        <v>30</v>
      </c>
      <c r="AO31" s="46">
        <v>137</v>
      </c>
      <c r="AP31" s="46" t="s">
        <v>283</v>
      </c>
      <c r="AQ31" s="46">
        <v>1</v>
      </c>
      <c r="AR31" s="46">
        <v>0</v>
      </c>
      <c r="AS31" s="55" t="s">
        <v>1621</v>
      </c>
      <c r="AT31" s="46">
        <v>1</v>
      </c>
      <c r="AU31" s="46">
        <v>0</v>
      </c>
      <c r="AV31" s="46">
        <v>220</v>
      </c>
      <c r="AW31" s="46" t="s">
        <v>412</v>
      </c>
      <c r="AX31" s="46">
        <v>1</v>
      </c>
      <c r="AY31" s="46">
        <v>0</v>
      </c>
      <c r="AZ31" s="46">
        <v>0</v>
      </c>
      <c r="BA31" s="46">
        <v>245</v>
      </c>
      <c r="BB31" s="46">
        <v>245</v>
      </c>
      <c r="BD31" s="46">
        <f t="shared" ref="BD31:BD39" si="179">AO31+BB31</f>
        <v>382</v>
      </c>
      <c r="BE31" s="50">
        <v>3</v>
      </c>
      <c r="BF31" s="46">
        <v>889.2</v>
      </c>
      <c r="BG31" s="46">
        <f t="shared" si="4"/>
        <v>0.88919999999999999</v>
      </c>
      <c r="BH31" s="49">
        <v>0.88900000000000001</v>
      </c>
      <c r="BI31" s="50">
        <v>7.55</v>
      </c>
      <c r="BJ31" s="52">
        <v>1192</v>
      </c>
      <c r="BK31" s="46">
        <f t="shared" si="5"/>
        <v>1.1919999999999999</v>
      </c>
      <c r="BL31" s="46">
        <v>1.1919999999999999</v>
      </c>
      <c r="BM31" s="46">
        <v>7.62</v>
      </c>
      <c r="BN31" s="46">
        <v>1740</v>
      </c>
      <c r="BO31" s="46">
        <f t="shared" si="6"/>
        <v>1.74</v>
      </c>
      <c r="BP31" s="46">
        <f t="shared" si="7"/>
        <v>1.74</v>
      </c>
      <c r="BQ31" s="46">
        <v>7.39</v>
      </c>
      <c r="BR31" s="50">
        <f t="shared" si="8"/>
        <v>-0.16000000000000014</v>
      </c>
      <c r="BS31" s="52">
        <v>565.5</v>
      </c>
      <c r="BT31" s="53" t="s">
        <v>261</v>
      </c>
      <c r="BU31" s="46">
        <v>0.56599999999999995</v>
      </c>
      <c r="BV31" s="49">
        <f t="shared" si="9"/>
        <v>-0.626</v>
      </c>
      <c r="BW31" s="46">
        <v>1.1735515594482422</v>
      </c>
      <c r="BX31" s="46">
        <v>49.133647918701172</v>
      </c>
      <c r="BY31" s="46">
        <f t="shared" ref="BY31:BY39" si="180">BW31*10</f>
        <v>11.735515594482422</v>
      </c>
      <c r="CA31" s="46">
        <v>11.735515594482422</v>
      </c>
      <c r="CB31" s="46">
        <f t="shared" ref="CB31:CB39" si="181">BX31*10</f>
        <v>491.33647918701172</v>
      </c>
      <c r="CC31" s="46">
        <v>0</v>
      </c>
      <c r="CD31" s="46">
        <v>2744.1505595116987</v>
      </c>
      <c r="CE31" s="46">
        <v>5.0864699898270604</v>
      </c>
      <c r="CF31" s="46">
        <v>144.96439471007119</v>
      </c>
      <c r="CG31" s="46">
        <v>10956.256358087487</v>
      </c>
      <c r="CH31" s="46">
        <v>691.75991861648015</v>
      </c>
      <c r="CI31" s="46">
        <v>40.691759918616484</v>
      </c>
      <c r="CJ31" s="46">
        <v>40.691759918616484</v>
      </c>
      <c r="CK31" s="46">
        <v>2032.0447609359105</v>
      </c>
      <c r="CL31" s="46">
        <f t="shared" ref="CL31:CL39" si="182">BY31*1000/CK31</f>
        <v>5.7752249458704483</v>
      </c>
      <c r="CM31" s="46">
        <v>3753.8148524923704</v>
      </c>
      <c r="CN31" s="46">
        <v>61.037639877924718</v>
      </c>
      <c r="CO31" s="50">
        <v>7.5736257193887697</v>
      </c>
      <c r="CP31" s="46">
        <v>0</v>
      </c>
      <c r="CQ31" s="50">
        <v>287.90259230164969</v>
      </c>
      <c r="CR31" s="50">
        <v>188.00078554595447</v>
      </c>
      <c r="CS31" s="50">
        <v>36.33150039277298</v>
      </c>
      <c r="CT31" s="50">
        <v>3.8295365278868818</v>
      </c>
      <c r="CU31" s="50">
        <v>33.385703063629222</v>
      </c>
      <c r="CV31" s="50">
        <v>9.4265514532600161</v>
      </c>
      <c r="CW31" s="50">
        <v>16.005498821681069</v>
      </c>
      <c r="CX31" s="50">
        <v>3.9277297721916735</v>
      </c>
      <c r="CY31" s="50">
        <v>808.13040062843686</v>
      </c>
      <c r="CZ31" s="50">
        <v>115.08248232521603</v>
      </c>
      <c r="DA31" s="56">
        <v>12.567719560878244</v>
      </c>
      <c r="DB31" s="56">
        <v>1.5757724550898196</v>
      </c>
      <c r="DC31" s="50">
        <v>0</v>
      </c>
      <c r="DD31" s="50">
        <v>0</v>
      </c>
      <c r="DE31" s="50">
        <v>0</v>
      </c>
      <c r="DF31" s="50">
        <v>40.80207501995212</v>
      </c>
      <c r="DG31" s="50">
        <v>20.650438946528332</v>
      </c>
      <c r="DH31" s="50">
        <v>0</v>
      </c>
      <c r="DI31" s="50">
        <v>3.7909018355945734</v>
      </c>
      <c r="DJ31" s="50">
        <v>0</v>
      </c>
      <c r="DK31" s="50">
        <v>111.93136472466082</v>
      </c>
      <c r="DL31" s="50">
        <v>0</v>
      </c>
      <c r="DM31" s="50">
        <v>0</v>
      </c>
      <c r="DN31" s="50">
        <v>1.2863690713431646</v>
      </c>
      <c r="DO31" s="50">
        <v>3.3645675567955373</v>
      </c>
      <c r="DQ31" s="46">
        <v>1</v>
      </c>
      <c r="DR31" s="46">
        <v>5</v>
      </c>
      <c r="DT31" s="46">
        <v>1</v>
      </c>
      <c r="DU31" s="46">
        <v>1</v>
      </c>
      <c r="DW31" s="46">
        <v>1</v>
      </c>
      <c r="DY31" s="46">
        <v>1</v>
      </c>
      <c r="DZ31" s="46">
        <v>784</v>
      </c>
      <c r="EA31" s="46">
        <v>78.400000000000006</v>
      </c>
      <c r="EB31" s="46">
        <v>78</v>
      </c>
      <c r="EC31" s="46">
        <v>78</v>
      </c>
      <c r="ED31" s="46">
        <v>274</v>
      </c>
      <c r="EF31" s="46">
        <v>1</v>
      </c>
      <c r="EG31" s="46">
        <v>288</v>
      </c>
      <c r="EH31" s="46">
        <v>288</v>
      </c>
      <c r="EJ31" s="49">
        <v>0.93899999999999995</v>
      </c>
      <c r="EK31" s="50">
        <v>7.24</v>
      </c>
      <c r="EL31" s="49">
        <v>0.81</v>
      </c>
      <c r="EM31" s="49">
        <v>0.81</v>
      </c>
      <c r="EN31" s="50">
        <v>7.43</v>
      </c>
      <c r="EP31" s="56">
        <v>0</v>
      </c>
      <c r="EQ31" s="56">
        <v>1.2487708947885938</v>
      </c>
      <c r="ER31" s="56">
        <v>0</v>
      </c>
      <c r="ES31" s="56">
        <v>65.585054080629305</v>
      </c>
      <c r="ET31" s="56">
        <v>118.09242871189774</v>
      </c>
      <c r="EU31" s="56">
        <v>0.98328416912487715</v>
      </c>
      <c r="EV31" s="56">
        <v>5.9980334316617503</v>
      </c>
      <c r="EW31" s="56">
        <v>1.5732546705998034</v>
      </c>
      <c r="EX31" s="56">
        <v>435.98820058997052</v>
      </c>
      <c r="EY31" s="56">
        <v>0.19665683382497542</v>
      </c>
      <c r="EZ31" s="56"/>
      <c r="FA31" s="46">
        <v>1</v>
      </c>
      <c r="FB31" s="46" t="s">
        <v>527</v>
      </c>
      <c r="FC31" s="46">
        <v>1</v>
      </c>
      <c r="FE31" s="47">
        <v>1</v>
      </c>
      <c r="FF31" s="47">
        <v>3</v>
      </c>
      <c r="FG31" s="47">
        <v>150</v>
      </c>
      <c r="FH31" s="47">
        <v>150</v>
      </c>
      <c r="FI31" s="47">
        <v>420</v>
      </c>
      <c r="FJ31" s="46">
        <v>97</v>
      </c>
      <c r="FK31" s="46">
        <v>97</v>
      </c>
      <c r="FL31" s="46">
        <v>97</v>
      </c>
      <c r="FM31" s="47">
        <f>FL31-EC31</f>
        <v>19</v>
      </c>
      <c r="FO31" s="49">
        <v>0.4123</v>
      </c>
      <c r="FP31" s="50">
        <v>7.35</v>
      </c>
      <c r="FQ31" s="49">
        <v>0.36570000000000003</v>
      </c>
      <c r="FR31" s="49">
        <v>0.36599999999999999</v>
      </c>
      <c r="FS31" s="50">
        <v>7.3</v>
      </c>
      <c r="FU31" s="46">
        <v>556</v>
      </c>
      <c r="FV31" s="46"/>
      <c r="FW31" s="47">
        <v>1</v>
      </c>
      <c r="FY31" s="47">
        <v>1</v>
      </c>
      <c r="FZ31" s="47">
        <v>3</v>
      </c>
      <c r="GA31" s="47">
        <v>40</v>
      </c>
      <c r="GC31" s="47">
        <v>1</v>
      </c>
      <c r="GD31" s="47">
        <v>5</v>
      </c>
      <c r="GE31" s="47">
        <v>182</v>
      </c>
      <c r="GF31" s="47">
        <v>50</v>
      </c>
      <c r="GH31" s="47">
        <v>50</v>
      </c>
      <c r="GI31" s="47">
        <f>GE31-GH31</f>
        <v>132</v>
      </c>
      <c r="GJ31" s="47">
        <f>GI31-FH31</f>
        <v>-18</v>
      </c>
      <c r="GM31" s="46">
        <v>97</v>
      </c>
      <c r="GN31" s="46">
        <v>97</v>
      </c>
      <c r="GO31" s="46">
        <v>97</v>
      </c>
      <c r="GP31" s="46">
        <f>GO31-FL31</f>
        <v>0</v>
      </c>
      <c r="GS31" s="46">
        <v>101</v>
      </c>
      <c r="GT31" s="46">
        <v>101</v>
      </c>
      <c r="GU31" s="46">
        <v>101</v>
      </c>
      <c r="GV31" s="46">
        <f>GU31-GO31</f>
        <v>4</v>
      </c>
      <c r="GW31" s="57">
        <v>1.1837679147720337</v>
      </c>
      <c r="GX31" s="57">
        <v>47.140018463134766</v>
      </c>
      <c r="GY31" s="46">
        <f t="shared" ref="GY31:GY39" si="183">GW31*10</f>
        <v>11.837679147720337</v>
      </c>
      <c r="GZ31" s="46"/>
      <c r="HA31" s="46">
        <v>11.837679147720337</v>
      </c>
      <c r="HB31" s="46">
        <f t="shared" ref="HB31:HB39" si="184">GX31*10</f>
        <v>471.40018463134766</v>
      </c>
      <c r="HC31" s="46"/>
      <c r="HD31" s="57">
        <v>0.8430931568145752</v>
      </c>
      <c r="HE31" s="57">
        <v>46.847385406494141</v>
      </c>
      <c r="HF31" s="57">
        <v>8.430931568145752</v>
      </c>
      <c r="HG31" s="57"/>
      <c r="HH31" s="46">
        <f t="shared" ref="HH31:HH39" si="185">HD31*10</f>
        <v>8.430931568145752</v>
      </c>
      <c r="HI31" s="46">
        <f t="shared" ref="HI31:HI39" si="186">HH31-BY31</f>
        <v>-3.3045840263366699</v>
      </c>
      <c r="HJ31" s="46">
        <f t="shared" ref="HJ31:HJ39" si="187">HE31*10</f>
        <v>468.47385406494141</v>
      </c>
      <c r="HL31" s="50">
        <v>30.085959885386821</v>
      </c>
      <c r="HM31" s="50">
        <f t="shared" ref="HM31:HM39" si="188">HL31-CC31</f>
        <v>30.085959885386821</v>
      </c>
      <c r="HN31" s="50">
        <v>1521.489971346705</v>
      </c>
      <c r="HO31" s="50">
        <v>4.2979942693409745</v>
      </c>
      <c r="HP31" s="50">
        <f t="shared" ref="HP31:HP39" si="189">HO31-CE31</f>
        <v>-0.78847572048608594</v>
      </c>
      <c r="HQ31" s="50">
        <v>41.54727793696275</v>
      </c>
      <c r="HR31" s="50">
        <v>4340.9742120343844</v>
      </c>
      <c r="HS31" s="50">
        <f t="shared" ref="HS31:HS39" si="190">HR31-CG31</f>
        <v>-6615.2821460531022</v>
      </c>
      <c r="HT31" s="50">
        <v>740.68767908309462</v>
      </c>
      <c r="HU31" s="50">
        <v>40.114613180515768</v>
      </c>
      <c r="HV31" s="50">
        <v>0</v>
      </c>
      <c r="HW31" s="50">
        <v>1163.323782234957</v>
      </c>
      <c r="HX31" s="50">
        <f t="shared" ref="HX31:HX39" si="191">HH31*1000/HW31</f>
        <v>7.247278613997211</v>
      </c>
      <c r="HY31" s="50">
        <f t="shared" ref="HY31:HY39" si="192">HW31-CK31</f>
        <v>-868.72097870095354</v>
      </c>
      <c r="HZ31" s="50">
        <v>1196.275071633238</v>
      </c>
      <c r="IA31" s="50">
        <v>54.441260744985676</v>
      </c>
      <c r="IB31" s="56">
        <v>0</v>
      </c>
      <c r="IC31" s="56">
        <v>0.5343360379972294</v>
      </c>
      <c r="ID31" s="56">
        <v>0</v>
      </c>
      <c r="IE31" s="56">
        <v>42.845834157925985</v>
      </c>
      <c r="IF31" s="56">
        <v>64.911933504848605</v>
      </c>
      <c r="IG31" s="56">
        <v>0</v>
      </c>
      <c r="IH31" s="56">
        <v>4.9475559073817532</v>
      </c>
      <c r="II31" s="56">
        <v>2.1769245992479713</v>
      </c>
      <c r="IJ31" s="56">
        <v>84.207401543637445</v>
      </c>
      <c r="IK31" s="56">
        <v>0</v>
      </c>
      <c r="IL31" s="46">
        <v>0.61397385597229004</v>
      </c>
      <c r="IM31" s="57">
        <v>48.913265228271484</v>
      </c>
      <c r="IN31" s="46">
        <v>6.1397385597229004</v>
      </c>
      <c r="IP31" s="46">
        <f>IL31*10</f>
        <v>6.1397385597229004</v>
      </c>
      <c r="IQ31" s="46">
        <f>IM31*10</f>
        <v>489.13265228271484</v>
      </c>
      <c r="IS31" s="46">
        <v>604.1</v>
      </c>
      <c r="IT31" s="49">
        <f>IS31/1000</f>
        <v>0.60409999999999997</v>
      </c>
      <c r="IU31" s="49">
        <v>0.60399999999999998</v>
      </c>
      <c r="IV31" s="46">
        <v>7.3</v>
      </c>
      <c r="IW31" s="50">
        <v>0</v>
      </c>
      <c r="IX31" s="50">
        <v>0.95961615353858454</v>
      </c>
      <c r="IY31" s="50">
        <v>0</v>
      </c>
      <c r="IZ31" s="50">
        <v>45.581767293082763</v>
      </c>
      <c r="JA31" s="50">
        <v>44.982007197121156</v>
      </c>
      <c r="JB31" s="50">
        <v>1.1995201919232308</v>
      </c>
      <c r="JC31" s="50">
        <v>6.3974410235905639</v>
      </c>
      <c r="JD31" s="50">
        <v>2.798880447820872</v>
      </c>
      <c r="JE31" s="50">
        <v>280.08796481407438</v>
      </c>
      <c r="JF31" s="50">
        <v>0.39984006397441024</v>
      </c>
      <c r="JG31" s="47">
        <v>1</v>
      </c>
      <c r="JI31" s="47">
        <v>1</v>
      </c>
      <c r="JJ31" s="46" t="s">
        <v>724</v>
      </c>
      <c r="JK31" s="46">
        <v>10</v>
      </c>
      <c r="JL31" s="46" t="s">
        <v>390</v>
      </c>
      <c r="JM31" s="46">
        <v>1</v>
      </c>
      <c r="JN31" s="46">
        <v>40</v>
      </c>
      <c r="JO31" s="46">
        <v>40</v>
      </c>
      <c r="JQ31" s="46">
        <v>3</v>
      </c>
      <c r="JR31" s="46" t="s">
        <v>1038</v>
      </c>
      <c r="JT31" s="57">
        <v>0.62773925065994263</v>
      </c>
      <c r="JU31" s="57">
        <v>49.415763854980469</v>
      </c>
      <c r="JV31" s="57">
        <v>6.2773925065994263</v>
      </c>
      <c r="JW31" s="46">
        <f>JT31*10</f>
        <v>6.2773925065994263</v>
      </c>
      <c r="JX31" s="46">
        <f>JU31*10</f>
        <v>494.15763854980469</v>
      </c>
      <c r="JY31" s="46" t="s">
        <v>716</v>
      </c>
      <c r="JZ31" s="52">
        <v>751.5</v>
      </c>
      <c r="KA31" s="49">
        <f>JZ31/1000</f>
        <v>0.75149999999999995</v>
      </c>
      <c r="KB31" s="49">
        <v>0.752</v>
      </c>
      <c r="KC31" s="52">
        <v>1011</v>
      </c>
      <c r="KD31" s="49">
        <f>KC31/1000</f>
        <v>1.0109999999999999</v>
      </c>
      <c r="KE31" s="49">
        <v>1.0109999999999999</v>
      </c>
      <c r="KF31" s="52">
        <v>912.9</v>
      </c>
      <c r="KG31" s="49">
        <f>KF31/1000</f>
        <v>0.91289999999999993</v>
      </c>
      <c r="KH31" s="49">
        <v>0.91300000000000003</v>
      </c>
      <c r="KI31" s="50">
        <v>6.79</v>
      </c>
      <c r="KJ31" s="50">
        <v>6.22</v>
      </c>
      <c r="KK31" s="50">
        <v>4.8</v>
      </c>
      <c r="KL31" s="49"/>
      <c r="KN31" s="46">
        <v>1</v>
      </c>
      <c r="KO31" s="46">
        <v>1</v>
      </c>
      <c r="KP31" s="47">
        <v>1</v>
      </c>
      <c r="KQ31" s="46">
        <v>1</v>
      </c>
      <c r="KR31" s="46" t="s">
        <v>1220</v>
      </c>
      <c r="KT31" s="50">
        <v>60.453400503778333</v>
      </c>
      <c r="KU31" s="50">
        <v>2853.9042821158687</v>
      </c>
      <c r="KV31" s="50">
        <v>6.2972292191435768</v>
      </c>
      <c r="KW31" s="50">
        <v>93.198992443324926</v>
      </c>
      <c r="KX31" s="50">
        <v>8994.9622166246845</v>
      </c>
      <c r="KY31" s="50">
        <v>994.96221662468508</v>
      </c>
      <c r="KZ31" s="50">
        <v>64.231738035264485</v>
      </c>
      <c r="LA31" s="50">
        <v>21.410579345088159</v>
      </c>
      <c r="LB31" s="50">
        <v>1488.6649874055415</v>
      </c>
      <c r="LC31" s="50">
        <f t="shared" ref="LC31:LC39" si="193">GY31*1000/LB31</f>
        <v>7.9518758403468253</v>
      </c>
      <c r="LD31" s="50">
        <v>3136.0201511335013</v>
      </c>
      <c r="LE31" s="50">
        <v>84.382871536523922</v>
      </c>
      <c r="LF31" s="50">
        <v>77.551020408163268</v>
      </c>
      <c r="LG31" s="50">
        <v>2391.8367346938776</v>
      </c>
      <c r="LH31" s="50">
        <v>4.0816326530612246</v>
      </c>
      <c r="LI31" s="50">
        <v>118.3673469387755</v>
      </c>
      <c r="LJ31" s="50">
        <v>6138.7755102040819</v>
      </c>
      <c r="LK31" s="50">
        <v>920.40816326530614</v>
      </c>
      <c r="LL31" s="50">
        <v>77.551020408163268</v>
      </c>
      <c r="LM31" s="50">
        <v>24.489795918367346</v>
      </c>
      <c r="LN31" s="50">
        <v>1751.0204081632653</v>
      </c>
      <c r="LO31" s="50">
        <f>(IP31*1000)/LN31</f>
        <v>3.5063774991424488</v>
      </c>
      <c r="LP31" s="50">
        <v>1242.8571428571429</v>
      </c>
      <c r="LQ31" s="50">
        <v>69.387755102040813</v>
      </c>
      <c r="LR31" s="50">
        <v>64</v>
      </c>
      <c r="LS31" s="50">
        <v>2078</v>
      </c>
      <c r="LT31" s="50">
        <v>4</v>
      </c>
      <c r="LU31" s="50">
        <v>80</v>
      </c>
      <c r="LV31" s="50">
        <v>7068.0000000000009</v>
      </c>
      <c r="LW31" s="50">
        <v>818</v>
      </c>
      <c r="LX31" s="50">
        <v>104</v>
      </c>
      <c r="LY31" s="50">
        <v>90.000000000000014</v>
      </c>
      <c r="LZ31" s="50">
        <v>1572</v>
      </c>
      <c r="MA31" s="50">
        <f>(JW31*1000)/LZ31</f>
        <v>3.9932522306612128</v>
      </c>
      <c r="MB31" s="50">
        <v>1200</v>
      </c>
      <c r="MC31" s="50">
        <v>46</v>
      </c>
      <c r="MD31" s="50">
        <v>0</v>
      </c>
      <c r="ME31" s="50">
        <v>0.19964064683569574</v>
      </c>
      <c r="MF31" s="50">
        <v>0.59892194050708725</v>
      </c>
      <c r="MG31" s="50">
        <v>60.590936314633659</v>
      </c>
      <c r="MH31" s="50">
        <v>60.491115991215807</v>
      </c>
      <c r="MI31" s="50">
        <v>1.3974845278498702</v>
      </c>
      <c r="MJ31" s="50">
        <v>11.579157516470351</v>
      </c>
      <c r="MK31" s="50">
        <v>0.59892194050708725</v>
      </c>
      <c r="ML31" s="50">
        <v>370.73268117388699</v>
      </c>
      <c r="MM31" s="50">
        <v>0.19964064683569574</v>
      </c>
      <c r="MN31" s="50">
        <v>0</v>
      </c>
      <c r="MO31" s="50">
        <v>0.29821073558648109</v>
      </c>
      <c r="MP31" s="50">
        <v>0.59642147117296218</v>
      </c>
      <c r="MQ31" s="50">
        <v>12.127236580516898</v>
      </c>
      <c r="MR31" s="50">
        <v>33.598409542743539</v>
      </c>
      <c r="MS31" s="50">
        <v>5.1689860834990053</v>
      </c>
      <c r="MT31" s="50">
        <v>6.4612326043737571</v>
      </c>
      <c r="MU31" s="50">
        <v>0</v>
      </c>
      <c r="MV31" s="50">
        <v>635.38767395626235</v>
      </c>
      <c r="MW31" s="50">
        <v>1.1928429423459244</v>
      </c>
      <c r="MX31" s="50">
        <v>0</v>
      </c>
      <c r="MY31" s="50">
        <v>3.3636723387415906</v>
      </c>
      <c r="MZ31" s="50">
        <v>0.59358923624851601</v>
      </c>
      <c r="NA31" s="50">
        <v>10.882469331222795</v>
      </c>
      <c r="NB31" s="50">
        <v>31.559161060546099</v>
      </c>
      <c r="NC31" s="50">
        <v>7.2220023743569444</v>
      </c>
      <c r="ND31" s="50">
        <v>7.0241392956074389</v>
      </c>
      <c r="NE31" s="50">
        <v>0</v>
      </c>
      <c r="NF31" s="50">
        <v>606.15354174910954</v>
      </c>
      <c r="NG31" s="50">
        <v>17.906608626830234</v>
      </c>
      <c r="NI31" s="56">
        <v>11.082296770322966</v>
      </c>
      <c r="NJ31" s="56">
        <v>18.657670232976699</v>
      </c>
      <c r="NL31" s="56">
        <v>7.7449314251639843</v>
      </c>
      <c r="NM31" s="56">
        <v>4.7495234545815936</v>
      </c>
      <c r="NN31" s="56"/>
      <c r="NO31" s="56">
        <v>3.7445159038787512</v>
      </c>
      <c r="NP31" s="56">
        <v>0</v>
      </c>
      <c r="NQ31" s="56">
        <v>6.3258212223770647</v>
      </c>
      <c r="NR31" s="56">
        <v>0</v>
      </c>
      <c r="NS31" s="56">
        <v>4.1755088208910598</v>
      </c>
      <c r="NT31" s="56">
        <v>4.4638293631017643</v>
      </c>
      <c r="NU31" s="56">
        <v>4.6630813208477084</v>
      </c>
      <c r="NV31" s="56">
        <v>0</v>
      </c>
      <c r="NW31" s="51"/>
      <c r="NX31" s="58">
        <v>1744.3333333333333</v>
      </c>
      <c r="NY31" s="51">
        <v>1744</v>
      </c>
      <c r="NZ31" s="51">
        <v>2988</v>
      </c>
      <c r="OA31" s="54">
        <f t="shared" ref="OA31:OA39" si="194">ROUND(NZ31,0)</f>
        <v>2988</v>
      </c>
      <c r="OB31" s="58">
        <v>1335</v>
      </c>
      <c r="OC31" s="58">
        <f t="shared" ref="OC31:OC32" si="195">ROUND(OB31,0)</f>
        <v>1335</v>
      </c>
      <c r="OD31" s="58">
        <v>800.33333333333337</v>
      </c>
      <c r="OE31" s="58">
        <f t="shared" ref="OE31" si="196">ROUND(OD31,0)</f>
        <v>800</v>
      </c>
      <c r="OF31" s="58">
        <v>552.66666666666663</v>
      </c>
      <c r="OG31" s="58">
        <f t="shared" ref="OG31" si="197">ROUND(OF31,0)</f>
        <v>553</v>
      </c>
      <c r="OH31" s="58">
        <v>16033.333333333334</v>
      </c>
      <c r="OI31" s="58">
        <v>16033</v>
      </c>
      <c r="OJ31" s="58">
        <v>56717.333333333336</v>
      </c>
      <c r="OK31" s="54">
        <f t="shared" ref="OK31:OK39" si="198">ROUND(OJ31,0)</f>
        <v>56717</v>
      </c>
      <c r="OL31" s="58">
        <v>65383.333333333336</v>
      </c>
      <c r="OM31" s="58">
        <f t="shared" ref="OM31" si="199">ROUND(OL31,0)</f>
        <v>65383</v>
      </c>
      <c r="ON31" s="58">
        <v>25720</v>
      </c>
      <c r="OO31" s="58">
        <f t="shared" ref="OO31" si="200">ROUND(ON31,0)</f>
        <v>25720</v>
      </c>
      <c r="OP31" s="58">
        <v>15002.333333333334</v>
      </c>
      <c r="OQ31" s="58">
        <f t="shared" ref="OQ31" si="201">ROUND(OP31,0)</f>
        <v>15002</v>
      </c>
      <c r="OR31" s="51">
        <v>1</v>
      </c>
      <c r="OS31" s="51"/>
    </row>
    <row r="32" spans="1:409" ht="21" customHeight="1" x14ac:dyDescent="0.35">
      <c r="A32" s="46" t="s">
        <v>32</v>
      </c>
      <c r="B32" s="46" t="s">
        <v>32</v>
      </c>
      <c r="C32" s="46" t="b">
        <f t="shared" si="0"/>
        <v>1</v>
      </c>
      <c r="D32" s="46">
        <v>3</v>
      </c>
      <c r="E32" s="51">
        <v>3</v>
      </c>
      <c r="F32" s="46" t="b">
        <f t="shared" si="1"/>
        <v>1</v>
      </c>
      <c r="G32" s="46">
        <v>2</v>
      </c>
      <c r="H32" s="51">
        <v>2</v>
      </c>
      <c r="I32" s="46" t="b">
        <f t="shared" si="2"/>
        <v>1</v>
      </c>
      <c r="J32" s="46">
        <v>4</v>
      </c>
      <c r="K32" s="46">
        <v>4744433</v>
      </c>
      <c r="L32" s="46">
        <v>468593.5</v>
      </c>
      <c r="M32" s="46">
        <v>1051.883</v>
      </c>
      <c r="N32" s="46">
        <v>5.3081326610852404</v>
      </c>
      <c r="O32" s="46">
        <v>160.66013466811799</v>
      </c>
      <c r="P32" s="46">
        <v>2</v>
      </c>
      <c r="Q32" s="46">
        <v>10</v>
      </c>
      <c r="R32" s="46">
        <v>1051.73150437807</v>
      </c>
      <c r="S32" s="46">
        <v>6.2693936616186399</v>
      </c>
      <c r="T32" s="46">
        <v>250.82003897462801</v>
      </c>
      <c r="U32" s="46">
        <v>32</v>
      </c>
      <c r="V32" s="46">
        <v>0</v>
      </c>
      <c r="W32" s="46" t="s">
        <v>163</v>
      </c>
      <c r="X32" s="46">
        <v>42.851836300000002</v>
      </c>
      <c r="Y32" s="46">
        <v>-123.3843942</v>
      </c>
      <c r="Z32" s="46">
        <v>1051.883</v>
      </c>
      <c r="AA32" s="46" t="s">
        <v>129</v>
      </c>
      <c r="AB32" s="46">
        <v>1</v>
      </c>
      <c r="AC32" s="55">
        <v>1</v>
      </c>
      <c r="AD32" s="46">
        <v>5</v>
      </c>
      <c r="AE32" s="46">
        <v>1</v>
      </c>
      <c r="AF32" s="46">
        <v>13</v>
      </c>
      <c r="AH32" s="55">
        <v>1</v>
      </c>
      <c r="AI32" s="46">
        <v>3</v>
      </c>
      <c r="AJ32" s="46">
        <v>1</v>
      </c>
      <c r="AK32" s="47">
        <v>90</v>
      </c>
      <c r="AM32" s="46">
        <v>1</v>
      </c>
      <c r="AN32" s="46">
        <v>30</v>
      </c>
      <c r="AO32" s="46">
        <v>110</v>
      </c>
      <c r="AQ32" s="46">
        <v>1</v>
      </c>
      <c r="AR32" s="46">
        <v>3</v>
      </c>
      <c r="AS32" s="55"/>
      <c r="AT32" s="46">
        <v>1</v>
      </c>
      <c r="AU32" s="46">
        <v>0</v>
      </c>
      <c r="AV32" s="46">
        <v>300</v>
      </c>
      <c r="AW32" s="46" t="s">
        <v>413</v>
      </c>
      <c r="AX32" s="46">
        <v>1</v>
      </c>
      <c r="AY32" s="46">
        <v>0</v>
      </c>
      <c r="AZ32" s="46">
        <v>0</v>
      </c>
      <c r="BA32" s="46">
        <v>320</v>
      </c>
      <c r="BB32" s="46">
        <v>320</v>
      </c>
      <c r="BD32" s="46">
        <f t="shared" si="179"/>
        <v>430</v>
      </c>
      <c r="BE32" s="50">
        <v>2.67</v>
      </c>
      <c r="BF32" s="46">
        <v>955.8</v>
      </c>
      <c r="BG32" s="46">
        <f t="shared" si="4"/>
        <v>0.95579999999999998</v>
      </c>
      <c r="BH32" s="49">
        <v>0.95599999999999996</v>
      </c>
      <c r="BI32" s="50">
        <v>7.52</v>
      </c>
      <c r="BJ32" s="52">
        <v>1339</v>
      </c>
      <c r="BK32" s="46">
        <f t="shared" si="5"/>
        <v>1.339</v>
      </c>
      <c r="BL32" s="46">
        <v>1.339</v>
      </c>
      <c r="BM32" s="46">
        <v>7.5</v>
      </c>
      <c r="BN32" s="46">
        <v>2580</v>
      </c>
      <c r="BO32" s="46">
        <f t="shared" si="6"/>
        <v>2.58</v>
      </c>
      <c r="BP32" s="46">
        <f t="shared" si="7"/>
        <v>2.58</v>
      </c>
      <c r="BQ32" s="46">
        <v>7.15</v>
      </c>
      <c r="BR32" s="50">
        <f t="shared" si="8"/>
        <v>-0.36999999999999922</v>
      </c>
      <c r="BS32" s="52">
        <v>350.9</v>
      </c>
      <c r="BT32" s="53" t="s">
        <v>261</v>
      </c>
      <c r="BU32" s="46">
        <v>0.35099999999999998</v>
      </c>
      <c r="BV32" s="49">
        <f t="shared" si="9"/>
        <v>-0.98799999999999999</v>
      </c>
      <c r="BW32" s="46">
        <v>1.8007016181945801</v>
      </c>
      <c r="BX32" s="46">
        <v>48.524806976318359</v>
      </c>
      <c r="BY32" s="46">
        <f t="shared" si="180"/>
        <v>18.007016181945801</v>
      </c>
      <c r="CA32" s="46">
        <v>18.007016181945801</v>
      </c>
      <c r="CB32" s="46">
        <f t="shared" si="181"/>
        <v>485.24806976318359</v>
      </c>
      <c r="CC32" s="46">
        <v>100.30395136778115</v>
      </c>
      <c r="CD32" s="46">
        <v>4954.4072948328267</v>
      </c>
      <c r="CE32" s="46">
        <v>3.0395136778115499</v>
      </c>
      <c r="CF32" s="46">
        <v>167.17325227963528</v>
      </c>
      <c r="CG32" s="46">
        <v>11468.085106382976</v>
      </c>
      <c r="CH32" s="46">
        <v>1103.3434650455927</v>
      </c>
      <c r="CI32" s="46">
        <v>79.027355623100306</v>
      </c>
      <c r="CJ32" s="46">
        <v>57.750759878419451</v>
      </c>
      <c r="CK32" s="46">
        <v>1486.3221884498478</v>
      </c>
      <c r="CL32" s="46">
        <f t="shared" si="182"/>
        <v>12.115149946544314</v>
      </c>
      <c r="CM32" s="46">
        <v>5300.911854103344</v>
      </c>
      <c r="CN32" s="46">
        <v>100.30395136778115</v>
      </c>
      <c r="CP32" s="46">
        <v>0</v>
      </c>
      <c r="CQ32" s="50">
        <v>140.1741046302281</v>
      </c>
      <c r="CR32" s="50">
        <v>70.8989128162859</v>
      </c>
      <c r="CS32" s="50">
        <v>10.960319675785335</v>
      </c>
      <c r="CT32" s="50">
        <v>4.6890424481737414</v>
      </c>
      <c r="CU32" s="50">
        <v>51.905945124083381</v>
      </c>
      <c r="CV32" s="50">
        <v>9.8256097198207364</v>
      </c>
      <c r="CW32" s="50">
        <v>6.629974766274314</v>
      </c>
      <c r="CX32" s="50">
        <v>0.4935834155972359</v>
      </c>
      <c r="CY32" s="50">
        <v>589.09640646451453</v>
      </c>
      <c r="CZ32" s="50">
        <v>68.540238129619283</v>
      </c>
      <c r="DA32" s="56">
        <v>15.947661780835576</v>
      </c>
      <c r="DB32" s="56">
        <v>0</v>
      </c>
      <c r="DC32" s="50">
        <v>0</v>
      </c>
      <c r="DD32" s="50">
        <v>0</v>
      </c>
      <c r="DE32" s="50">
        <v>0</v>
      </c>
      <c r="DF32" s="50">
        <v>31.612016493225997</v>
      </c>
      <c r="DG32" s="50">
        <v>13.155311211466719</v>
      </c>
      <c r="DH32" s="50">
        <v>0</v>
      </c>
      <c r="DI32" s="50">
        <v>4.8105242489691733</v>
      </c>
      <c r="DJ32" s="50">
        <v>0</v>
      </c>
      <c r="DK32" s="50">
        <v>25.132534851757313</v>
      </c>
      <c r="DL32" s="50">
        <v>0</v>
      </c>
      <c r="DM32" s="50">
        <v>0</v>
      </c>
      <c r="DN32" s="50">
        <v>4.0170386608210444</v>
      </c>
      <c r="DO32" s="50">
        <v>2.6286468712634519</v>
      </c>
      <c r="DP32" s="46" t="s">
        <v>315</v>
      </c>
      <c r="DQ32" s="46">
        <v>1</v>
      </c>
      <c r="DR32" s="46">
        <v>0</v>
      </c>
      <c r="DT32" s="46">
        <v>1</v>
      </c>
      <c r="DU32" s="46">
        <v>1</v>
      </c>
      <c r="DV32" s="46" t="s">
        <v>530</v>
      </c>
      <c r="DW32" s="46">
        <v>1</v>
      </c>
      <c r="DY32" s="46">
        <v>1</v>
      </c>
      <c r="DZ32" s="46">
        <v>1001</v>
      </c>
      <c r="EA32" s="46">
        <v>100.1</v>
      </c>
      <c r="EB32" s="46">
        <v>100</v>
      </c>
      <c r="EC32" s="46">
        <v>100</v>
      </c>
      <c r="ED32" s="46">
        <v>392</v>
      </c>
      <c r="EF32" s="46">
        <v>1</v>
      </c>
      <c r="EG32" s="46">
        <v>415</v>
      </c>
      <c r="EH32" s="46">
        <v>415</v>
      </c>
      <c r="EJ32" s="49">
        <v>0.93200000000000005</v>
      </c>
      <c r="EK32" s="50">
        <v>6.96</v>
      </c>
      <c r="EL32" s="49">
        <v>0.84099999999999997</v>
      </c>
      <c r="EM32" s="49">
        <v>0.84099999999999997</v>
      </c>
      <c r="EN32" s="50">
        <v>7</v>
      </c>
      <c r="EP32" s="56">
        <v>0</v>
      </c>
      <c r="EQ32" s="56">
        <v>0.42082599334507731</v>
      </c>
      <c r="ER32" s="56">
        <v>0</v>
      </c>
      <c r="ES32" s="56">
        <v>24.955960070463885</v>
      </c>
      <c r="ET32" s="56">
        <v>43.159130945390487</v>
      </c>
      <c r="EU32" s="56">
        <v>1.0765316108827558</v>
      </c>
      <c r="EV32" s="56">
        <v>3.131728322568017</v>
      </c>
      <c r="EW32" s="56">
        <v>0</v>
      </c>
      <c r="EX32" s="56">
        <v>442.25875905265218</v>
      </c>
      <c r="EY32" s="56">
        <v>0.29359953024075164</v>
      </c>
      <c r="EZ32" s="56"/>
      <c r="FA32" s="46">
        <v>1</v>
      </c>
      <c r="FB32" s="46" t="s">
        <v>531</v>
      </c>
      <c r="FC32" s="46">
        <v>1</v>
      </c>
      <c r="FD32" s="46" t="s">
        <v>519</v>
      </c>
      <c r="FE32" s="47">
        <v>1</v>
      </c>
      <c r="FF32" s="47">
        <v>3</v>
      </c>
      <c r="FG32" s="47">
        <v>120</v>
      </c>
      <c r="FH32" s="47">
        <v>120</v>
      </c>
      <c r="FI32" s="47">
        <v>515</v>
      </c>
      <c r="FJ32" s="46">
        <v>113</v>
      </c>
      <c r="FK32" s="46">
        <v>113</v>
      </c>
      <c r="FL32" s="46">
        <v>113</v>
      </c>
      <c r="FM32" s="47">
        <f>FL32-EC32</f>
        <v>13</v>
      </c>
      <c r="FO32" s="49">
        <v>0.2908</v>
      </c>
      <c r="FP32" s="50">
        <v>7.59</v>
      </c>
      <c r="FQ32" s="49">
        <v>0.26780000000000004</v>
      </c>
      <c r="FR32" s="49">
        <v>0.26800000000000002</v>
      </c>
      <c r="FS32" s="50">
        <v>7.61</v>
      </c>
      <c r="FU32" s="46">
        <v>557</v>
      </c>
      <c r="FV32" s="46"/>
      <c r="FW32" s="47">
        <v>1</v>
      </c>
      <c r="FX32" s="49" t="s">
        <v>532</v>
      </c>
      <c r="FY32" s="47">
        <v>1</v>
      </c>
      <c r="FZ32" s="47">
        <v>5</v>
      </c>
      <c r="GA32" s="47">
        <v>22</v>
      </c>
      <c r="GB32" s="53" t="s">
        <v>633</v>
      </c>
      <c r="GC32" s="47">
        <v>1</v>
      </c>
      <c r="GD32" s="47">
        <v>10</v>
      </c>
      <c r="GE32" s="47">
        <v>523</v>
      </c>
      <c r="GF32" s="47">
        <v>133</v>
      </c>
      <c r="GH32" s="47">
        <v>133</v>
      </c>
      <c r="GI32" s="47">
        <f>GE32-GH32</f>
        <v>390</v>
      </c>
      <c r="GJ32" s="47">
        <f>GI32-FH32</f>
        <v>270</v>
      </c>
      <c r="GK32" s="46" t="s">
        <v>524</v>
      </c>
      <c r="GL32" s="46" t="s">
        <v>620</v>
      </c>
      <c r="GM32" s="46">
        <v>109.5</v>
      </c>
      <c r="GN32" s="46">
        <v>110</v>
      </c>
      <c r="GO32" s="46">
        <v>110</v>
      </c>
      <c r="GP32" s="46">
        <f>GO32-FL32</f>
        <v>-3</v>
      </c>
      <c r="GQ32" s="46" t="s">
        <v>1540</v>
      </c>
      <c r="GS32" s="46">
        <v>110.5</v>
      </c>
      <c r="GT32" s="46">
        <v>111</v>
      </c>
      <c r="GU32" s="46">
        <v>111</v>
      </c>
      <c r="GV32" s="46">
        <f>GU32-GO32</f>
        <v>1</v>
      </c>
      <c r="GW32" s="57">
        <v>1.5345386266708374</v>
      </c>
      <c r="GX32" s="57">
        <v>47.508460998535156</v>
      </c>
      <c r="GY32" s="46">
        <f t="shared" si="183"/>
        <v>15.345386266708374</v>
      </c>
      <c r="GZ32" s="46"/>
      <c r="HA32" s="46">
        <v>15.345386266708374</v>
      </c>
      <c r="HB32" s="46">
        <f t="shared" si="184"/>
        <v>475.08460998535156</v>
      </c>
      <c r="HC32" s="46"/>
      <c r="HD32" s="57">
        <v>0.99213850498199463</v>
      </c>
      <c r="HE32" s="57">
        <v>46.910621643066406</v>
      </c>
      <c r="HF32" s="57">
        <v>9.9213850498199463</v>
      </c>
      <c r="HG32" s="57"/>
      <c r="HH32" s="46">
        <f t="shared" si="185"/>
        <v>9.9213850498199463</v>
      </c>
      <c r="HI32" s="46">
        <f t="shared" si="186"/>
        <v>-8.0856311321258545</v>
      </c>
      <c r="HJ32" s="46">
        <f t="shared" si="187"/>
        <v>469.10621643066406</v>
      </c>
      <c r="HL32" s="50">
        <v>61.428571428571431</v>
      </c>
      <c r="HM32" s="50">
        <f t="shared" si="188"/>
        <v>-38.875379939209722</v>
      </c>
      <c r="HN32" s="50">
        <v>2047.1428571428573</v>
      </c>
      <c r="HO32" s="50">
        <v>2.8571428571428572</v>
      </c>
      <c r="HP32" s="50">
        <f t="shared" si="189"/>
        <v>-0.1823708206686927</v>
      </c>
      <c r="HQ32" s="50">
        <v>45.714285714285715</v>
      </c>
      <c r="HR32" s="50">
        <v>4607.1428571428578</v>
      </c>
      <c r="HS32" s="50">
        <f t="shared" si="190"/>
        <v>-6860.9422492401181</v>
      </c>
      <c r="HT32" s="50">
        <v>818.57142857142867</v>
      </c>
      <c r="HU32" s="50">
        <v>52.857142857142861</v>
      </c>
      <c r="HV32" s="50">
        <v>0</v>
      </c>
      <c r="HW32" s="50">
        <v>1047.1428571428571</v>
      </c>
      <c r="HX32" s="50">
        <f t="shared" si="191"/>
        <v>9.4747196928703445</v>
      </c>
      <c r="HY32" s="50">
        <f t="shared" si="192"/>
        <v>-439.17933130699066</v>
      </c>
      <c r="HZ32" s="50">
        <v>1480</v>
      </c>
      <c r="IA32" s="50">
        <v>54.285714285714292</v>
      </c>
      <c r="IB32" s="56">
        <v>0</v>
      </c>
      <c r="IC32" s="56">
        <v>0.1394978078915903</v>
      </c>
      <c r="ID32" s="56">
        <v>0</v>
      </c>
      <c r="IE32" s="56">
        <v>38.959744918294142</v>
      </c>
      <c r="IF32" s="56">
        <v>26.205659625348744</v>
      </c>
      <c r="IG32" s="56">
        <v>0</v>
      </c>
      <c r="IH32" s="56">
        <v>5.7791948983658825</v>
      </c>
      <c r="II32" s="56">
        <v>0.89677162216022321</v>
      </c>
      <c r="IJ32" s="56">
        <v>51.115982463132724</v>
      </c>
      <c r="IK32" s="56">
        <v>0</v>
      </c>
      <c r="IL32" s="46">
        <v>0.68119782209396362</v>
      </c>
      <c r="IM32" s="57">
        <v>48.386959075927734</v>
      </c>
      <c r="IN32" s="46">
        <v>6.8119782209396362</v>
      </c>
      <c r="IP32" s="46">
        <f>IL32*10</f>
        <v>6.8119782209396362</v>
      </c>
      <c r="IQ32" s="46">
        <f>IM32*10</f>
        <v>483.86959075927734</v>
      </c>
      <c r="IS32" s="46">
        <v>285.3</v>
      </c>
      <c r="IT32" s="49">
        <f>IS32/1000</f>
        <v>0.2853</v>
      </c>
      <c r="IU32" s="49">
        <v>0.28499999999999998</v>
      </c>
      <c r="IV32" s="46">
        <v>7.46</v>
      </c>
      <c r="IW32" s="50">
        <v>0</v>
      </c>
      <c r="IX32" s="50">
        <v>0.77844311377245512</v>
      </c>
      <c r="IY32" s="50">
        <v>0</v>
      </c>
      <c r="IZ32" s="50">
        <v>25.249500998003992</v>
      </c>
      <c r="JA32" s="50">
        <v>46.506986027944116</v>
      </c>
      <c r="JB32" s="50">
        <v>0</v>
      </c>
      <c r="JC32" s="50">
        <v>5.6886227544910177</v>
      </c>
      <c r="JD32" s="50">
        <v>2.6946107784431139</v>
      </c>
      <c r="JE32" s="50">
        <v>48.802395209580837</v>
      </c>
      <c r="JF32" s="50">
        <v>0.19960079840319361</v>
      </c>
      <c r="JG32" s="47">
        <v>1</v>
      </c>
      <c r="JI32" s="47">
        <v>1</v>
      </c>
      <c r="JJ32" s="46" t="s">
        <v>724</v>
      </c>
      <c r="JK32" s="46">
        <v>50</v>
      </c>
      <c r="JL32" s="46" t="s">
        <v>1143</v>
      </c>
      <c r="JM32" s="46">
        <v>1</v>
      </c>
      <c r="JN32" s="46">
        <v>38</v>
      </c>
      <c r="JO32" s="46">
        <v>38</v>
      </c>
      <c r="JQ32" s="46">
        <v>30</v>
      </c>
      <c r="JR32" s="46" t="s">
        <v>1046</v>
      </c>
      <c r="JS32" s="46" t="s">
        <v>1036</v>
      </c>
      <c r="JT32" s="57">
        <v>0.75178831815719604</v>
      </c>
      <c r="JU32" s="57">
        <v>49.568939208984375</v>
      </c>
      <c r="JV32" s="57">
        <v>7.5178831815719604</v>
      </c>
      <c r="JW32" s="46">
        <f>JT32*10</f>
        <v>7.5178831815719604</v>
      </c>
      <c r="JX32" s="46">
        <f>JU32*10</f>
        <v>495.68939208984375</v>
      </c>
      <c r="JY32" s="46" t="s">
        <v>716</v>
      </c>
      <c r="JZ32" s="52">
        <v>847.7</v>
      </c>
      <c r="KA32" s="49">
        <f>JZ32/1000</f>
        <v>0.84770000000000001</v>
      </c>
      <c r="KB32" s="49">
        <v>0.84799999999999998</v>
      </c>
      <c r="KC32" s="52">
        <v>842.3</v>
      </c>
      <c r="KD32" s="49">
        <f>KC32/1000</f>
        <v>0.84229999999999994</v>
      </c>
      <c r="KE32" s="49">
        <v>0.84199999999999997</v>
      </c>
      <c r="KF32" s="52">
        <v>789.4</v>
      </c>
      <c r="KG32" s="49">
        <f>KF32/1000</f>
        <v>0.78939999999999999</v>
      </c>
      <c r="KH32" s="49">
        <v>0.78900000000000003</v>
      </c>
      <c r="KI32" s="50">
        <v>6.84</v>
      </c>
      <c r="KJ32" s="50">
        <v>6.02</v>
      </c>
      <c r="KK32" s="50">
        <v>5.9</v>
      </c>
      <c r="KL32" s="49"/>
      <c r="KN32" s="46">
        <v>1</v>
      </c>
      <c r="KO32" s="46">
        <v>1</v>
      </c>
      <c r="KP32" s="47">
        <v>1</v>
      </c>
      <c r="KQ32" s="46">
        <v>1</v>
      </c>
      <c r="KR32" s="46" t="s">
        <v>1220</v>
      </c>
      <c r="KS32" s="46" t="s">
        <v>1228</v>
      </c>
      <c r="KT32" s="50">
        <v>88.688946015424165</v>
      </c>
      <c r="KU32" s="50">
        <v>4176.0925449871465</v>
      </c>
      <c r="KV32" s="50">
        <v>5.1413881748071981</v>
      </c>
      <c r="KW32" s="50">
        <v>88.688946015424165</v>
      </c>
      <c r="KX32" s="50">
        <v>9769.9228791773785</v>
      </c>
      <c r="KY32" s="50">
        <v>1506.4267352185088</v>
      </c>
      <c r="KZ32" s="50">
        <v>79.691516709511561</v>
      </c>
      <c r="LA32" s="50">
        <v>19.280205655526991</v>
      </c>
      <c r="LB32" s="50">
        <v>1150.3856041131103</v>
      </c>
      <c r="LC32" s="50">
        <f t="shared" si="193"/>
        <v>13.339341358099572</v>
      </c>
      <c r="LD32" s="50">
        <v>3686.3753213367609</v>
      </c>
      <c r="LE32" s="50">
        <v>137.53213367609254</v>
      </c>
      <c r="LF32" s="50">
        <v>106.64819944598338</v>
      </c>
      <c r="LG32" s="50">
        <v>2626.038781163435</v>
      </c>
      <c r="LH32" s="50">
        <v>4.1551246537396125</v>
      </c>
      <c r="LI32" s="50">
        <v>114.9584487534626</v>
      </c>
      <c r="LJ32" s="50">
        <v>5626.0387811634346</v>
      </c>
      <c r="LK32" s="50">
        <v>801.93905817174516</v>
      </c>
      <c r="LL32" s="50">
        <v>54.016620498614962</v>
      </c>
      <c r="LM32" s="50">
        <v>18.005540166204987</v>
      </c>
      <c r="LN32" s="50">
        <v>1148.1994459833793</v>
      </c>
      <c r="LO32" s="50">
        <f>(IP32*1000)/LN32</f>
        <v>5.9327482213732425</v>
      </c>
      <c r="LP32" s="50">
        <v>1227.1468144044322</v>
      </c>
      <c r="LQ32" s="50">
        <v>52.631578947368425</v>
      </c>
      <c r="LR32" s="50">
        <v>67.729083665338649</v>
      </c>
      <c r="LS32" s="50">
        <v>1623.5059760956176</v>
      </c>
      <c r="LT32" s="50">
        <v>7.9681274900398407</v>
      </c>
      <c r="LU32" s="50">
        <v>69.721115537848604</v>
      </c>
      <c r="LV32" s="50">
        <v>5173.3067729083668</v>
      </c>
      <c r="LW32" s="50">
        <v>689.24302788844625</v>
      </c>
      <c r="LX32" s="50">
        <v>69.721115537848604</v>
      </c>
      <c r="LY32" s="50">
        <v>41.832669322709179</v>
      </c>
      <c r="LZ32" s="50">
        <v>1101.5936254980077</v>
      </c>
      <c r="MA32" s="50">
        <f>(JW32*1000)/LZ32</f>
        <v>6.8245521829098106</v>
      </c>
      <c r="MB32" s="50">
        <v>1157.3705179282867</v>
      </c>
      <c r="MC32" s="50">
        <v>39.840637450199203</v>
      </c>
      <c r="MD32" s="50">
        <v>0</v>
      </c>
      <c r="ME32" s="50">
        <v>0.59820538384845467</v>
      </c>
      <c r="MF32" s="50">
        <v>0.59820538384845467</v>
      </c>
      <c r="MG32" s="50">
        <v>26.021934197407777</v>
      </c>
      <c r="MH32" s="50">
        <v>26.719840478564308</v>
      </c>
      <c r="MI32" s="50">
        <v>1.1964107676969093</v>
      </c>
      <c r="MJ32" s="50">
        <v>8.1754735792622135</v>
      </c>
      <c r="MK32" s="50">
        <v>0</v>
      </c>
      <c r="ML32" s="50">
        <v>386.93918245264211</v>
      </c>
      <c r="MM32" s="50">
        <v>0.29910269192422734</v>
      </c>
      <c r="MN32" s="50">
        <v>0</v>
      </c>
      <c r="MO32" s="50">
        <v>0.29779630732578916</v>
      </c>
      <c r="MP32" s="50">
        <v>0.59559261465157831</v>
      </c>
      <c r="MQ32" s="50">
        <v>7.9412348620210444</v>
      </c>
      <c r="MR32" s="50">
        <v>23.724439150287871</v>
      </c>
      <c r="MS32" s="50">
        <v>4.1691483025610481</v>
      </c>
      <c r="MT32" s="50">
        <v>4.4669446098868377</v>
      </c>
      <c r="MU32" s="50">
        <v>0</v>
      </c>
      <c r="MV32" s="50">
        <v>461.68354179074845</v>
      </c>
      <c r="MW32" s="50">
        <v>3.2757593805836809</v>
      </c>
      <c r="MX32" s="50">
        <v>0</v>
      </c>
      <c r="MY32" s="50">
        <v>0.39856516540454368</v>
      </c>
      <c r="MZ32" s="50">
        <v>0.59784774810681551</v>
      </c>
      <c r="NA32" s="50">
        <v>6.0781187724192911</v>
      </c>
      <c r="NB32" s="50">
        <v>20.625747309685131</v>
      </c>
      <c r="NC32" s="50">
        <v>3.5870864886408929</v>
      </c>
      <c r="ND32" s="50">
        <v>4.5834994021522517</v>
      </c>
      <c r="NE32" s="50">
        <v>0</v>
      </c>
      <c r="NF32" s="50">
        <v>459.14707054603429</v>
      </c>
      <c r="NG32" s="50">
        <v>3.1885213232363494</v>
      </c>
      <c r="NI32" s="56">
        <v>3.0008798813643112</v>
      </c>
      <c r="NJ32" s="56">
        <v>25.822093919920906</v>
      </c>
      <c r="NL32" s="56">
        <v>3.8167327211213156</v>
      </c>
      <c r="NM32" s="56">
        <v>4.0578042532624456</v>
      </c>
      <c r="NN32" s="56"/>
      <c r="NO32" s="56">
        <v>2.6179552492258509</v>
      </c>
      <c r="NP32" s="56">
        <v>3.2754709819198884</v>
      </c>
      <c r="NQ32" s="56">
        <v>4.7529062870699876</v>
      </c>
      <c r="NR32" s="56">
        <v>3.914511664689599</v>
      </c>
      <c r="NS32" s="56">
        <v>6.1704124221145289</v>
      </c>
      <c r="NT32" s="56">
        <v>5.3270497477994256</v>
      </c>
      <c r="NU32" s="56">
        <v>3.4237066402378593</v>
      </c>
      <c r="NV32" s="56">
        <v>1.1617740336967293</v>
      </c>
      <c r="NW32" s="51"/>
      <c r="NX32" s="58">
        <v>540.33333333333337</v>
      </c>
      <c r="NY32" s="51">
        <v>540</v>
      </c>
      <c r="NZ32" s="51">
        <v>2359</v>
      </c>
      <c r="OA32" s="54">
        <f t="shared" si="194"/>
        <v>2359</v>
      </c>
      <c r="OB32" s="58">
        <v>765</v>
      </c>
      <c r="OC32" s="58">
        <f t="shared" si="195"/>
        <v>765</v>
      </c>
      <c r="OD32" s="58">
        <v>615</v>
      </c>
      <c r="OE32" s="58">
        <f t="shared" ref="OE32" si="202">ROUND(OD32,0)</f>
        <v>615</v>
      </c>
      <c r="OF32" s="58">
        <v>563.66666666666663</v>
      </c>
      <c r="OG32" s="58">
        <f t="shared" ref="OG32" si="203">ROUND(OF32,0)</f>
        <v>564</v>
      </c>
      <c r="OH32" s="58">
        <v>17774</v>
      </c>
      <c r="OI32" s="58">
        <v>17774</v>
      </c>
      <c r="OJ32" s="58">
        <v>55082.333333333336</v>
      </c>
      <c r="OK32" s="54">
        <f t="shared" si="198"/>
        <v>55082</v>
      </c>
      <c r="OL32" s="58">
        <v>57392.333333333336</v>
      </c>
      <c r="OM32" s="58">
        <f t="shared" ref="OM32" si="204">ROUND(OL32,0)</f>
        <v>57392</v>
      </c>
      <c r="ON32" s="58">
        <v>17803</v>
      </c>
      <c r="OO32" s="58">
        <f t="shared" ref="OO32" si="205">ROUND(ON32,0)</f>
        <v>17803</v>
      </c>
      <c r="OP32" s="58">
        <v>15725</v>
      </c>
      <c r="OQ32" s="58">
        <f t="shared" ref="OQ32" si="206">ROUND(OP32,0)</f>
        <v>15725</v>
      </c>
      <c r="OR32" s="51">
        <v>1</v>
      </c>
      <c r="OS32" s="51"/>
    </row>
    <row r="33" spans="1:409" ht="21" customHeight="1" x14ac:dyDescent="0.35">
      <c r="A33" s="46" t="s">
        <v>33</v>
      </c>
      <c r="B33" s="46" t="s">
        <v>33</v>
      </c>
      <c r="C33" s="46" t="b">
        <f t="shared" si="0"/>
        <v>1</v>
      </c>
      <c r="D33" s="46">
        <v>3</v>
      </c>
      <c r="E33" s="51">
        <v>3</v>
      </c>
      <c r="F33" s="46" t="b">
        <f t="shared" si="1"/>
        <v>1</v>
      </c>
      <c r="G33" s="46">
        <v>3</v>
      </c>
      <c r="H33" s="51">
        <v>3</v>
      </c>
      <c r="I33" s="46" t="b">
        <f t="shared" si="2"/>
        <v>1</v>
      </c>
      <c r="J33" s="46">
        <v>5</v>
      </c>
      <c r="K33" s="46">
        <v>4744431</v>
      </c>
      <c r="L33" s="46">
        <v>468594.5</v>
      </c>
      <c r="M33" s="46">
        <v>1051.819</v>
      </c>
      <c r="N33" s="46">
        <v>5.5858145521990803</v>
      </c>
      <c r="O33" s="46">
        <v>154.06407144204701</v>
      </c>
      <c r="P33" s="46">
        <v>2</v>
      </c>
      <c r="Q33" s="46">
        <v>1</v>
      </c>
      <c r="R33" s="46">
        <v>1051.73150437807</v>
      </c>
      <c r="S33" s="46">
        <v>6.2693936616186399</v>
      </c>
      <c r="T33" s="46">
        <v>250.82003897462801</v>
      </c>
      <c r="U33" s="46">
        <v>32</v>
      </c>
      <c r="V33" s="46">
        <v>0</v>
      </c>
      <c r="W33" s="46" t="s">
        <v>164</v>
      </c>
      <c r="X33" s="46">
        <v>42.851811779999998</v>
      </c>
      <c r="Y33" s="46">
        <v>-123.3843816</v>
      </c>
      <c r="Z33" s="46">
        <v>1051.819</v>
      </c>
      <c r="AA33" s="46" t="s">
        <v>1487</v>
      </c>
      <c r="AB33" s="46">
        <v>1</v>
      </c>
      <c r="AC33" s="55">
        <v>1</v>
      </c>
      <c r="AD33" s="46">
        <v>10</v>
      </c>
      <c r="AE33" s="46">
        <v>1</v>
      </c>
      <c r="AF33" s="46">
        <v>35</v>
      </c>
      <c r="AH33" s="55">
        <v>1</v>
      </c>
      <c r="AI33" s="46">
        <v>3</v>
      </c>
      <c r="AJ33" s="46">
        <v>1</v>
      </c>
      <c r="AK33" s="47">
        <v>85</v>
      </c>
      <c r="AL33" s="46" t="s">
        <v>1532</v>
      </c>
      <c r="AM33" s="46">
        <v>1</v>
      </c>
      <c r="AN33" s="46">
        <v>25</v>
      </c>
      <c r="AO33" s="46">
        <v>89</v>
      </c>
      <c r="AQ33" s="46">
        <v>1</v>
      </c>
      <c r="AR33" s="46">
        <v>3</v>
      </c>
      <c r="AS33" s="55"/>
      <c r="AT33" s="46">
        <v>1</v>
      </c>
      <c r="AU33" s="46">
        <v>0</v>
      </c>
      <c r="AV33" s="46">
        <v>113</v>
      </c>
      <c r="AW33" s="46" t="s">
        <v>414</v>
      </c>
      <c r="AX33" s="46">
        <v>1</v>
      </c>
      <c r="AY33" s="46">
        <v>0</v>
      </c>
      <c r="AZ33" s="46">
        <v>0</v>
      </c>
      <c r="BA33" s="46">
        <v>110</v>
      </c>
      <c r="BB33" s="46">
        <v>110</v>
      </c>
      <c r="BD33" s="46">
        <f t="shared" si="179"/>
        <v>199</v>
      </c>
      <c r="BE33" s="50">
        <v>2.4</v>
      </c>
      <c r="BF33" s="46">
        <v>1462</v>
      </c>
      <c r="BG33" s="46">
        <f t="shared" si="4"/>
        <v>1.462</v>
      </c>
      <c r="BH33" s="49">
        <v>1.462</v>
      </c>
      <c r="BI33" s="50">
        <v>7.38</v>
      </c>
      <c r="BJ33" s="52">
        <v>3062</v>
      </c>
      <c r="BK33" s="46">
        <f t="shared" si="5"/>
        <v>3.0619999999999998</v>
      </c>
      <c r="BL33" s="46">
        <v>3.0619999999999998</v>
      </c>
      <c r="BM33" s="46">
        <v>7.52</v>
      </c>
      <c r="BN33" s="46">
        <v>4653</v>
      </c>
      <c r="BO33" s="46">
        <f t="shared" si="6"/>
        <v>4.6529999999999996</v>
      </c>
      <c r="BP33" s="46">
        <f t="shared" si="7"/>
        <v>4.6529999999999996</v>
      </c>
      <c r="BQ33" s="46">
        <v>3.66</v>
      </c>
      <c r="BR33" s="50">
        <f t="shared" si="8"/>
        <v>-3.7199999999999998</v>
      </c>
      <c r="BS33" s="49">
        <v>1.2170000000000001</v>
      </c>
      <c r="BT33" s="53" t="s">
        <v>262</v>
      </c>
      <c r="BU33" s="49">
        <v>1.2170000000000001</v>
      </c>
      <c r="BV33" s="49">
        <f t="shared" si="9"/>
        <v>-1.8449999999999998</v>
      </c>
      <c r="BW33" s="46">
        <v>0.8573344349861145</v>
      </c>
      <c r="BX33" s="46">
        <v>49.108371734619141</v>
      </c>
      <c r="BY33" s="46">
        <f t="shared" si="180"/>
        <v>8.573344349861145</v>
      </c>
      <c r="CA33" s="46">
        <v>8.573344349861145</v>
      </c>
      <c r="CB33" s="46">
        <f t="shared" si="181"/>
        <v>491.08371734619141</v>
      </c>
      <c r="CC33" s="46">
        <v>0</v>
      </c>
      <c r="CD33" s="46">
        <v>2422.2369291859695</v>
      </c>
      <c r="CE33" s="46">
        <v>3.3090668431502315</v>
      </c>
      <c r="CF33" s="46">
        <v>119.12640635340833</v>
      </c>
      <c r="CG33" s="46">
        <v>9500.330906684314</v>
      </c>
      <c r="CH33" s="46">
        <v>426.86962276637985</v>
      </c>
      <c r="CI33" s="46">
        <v>43.01786896095301</v>
      </c>
      <c r="CJ33" s="46">
        <v>56.25413633355393</v>
      </c>
      <c r="CK33" s="46">
        <v>1469.2256783587029</v>
      </c>
      <c r="CL33" s="46">
        <f t="shared" si="182"/>
        <v>5.8352807714595452</v>
      </c>
      <c r="CM33" s="46">
        <v>4070.1522170747844</v>
      </c>
      <c r="CN33" s="46">
        <v>95.962938451356692</v>
      </c>
      <c r="CO33" s="50">
        <v>5.4176603255540297</v>
      </c>
      <c r="CP33" s="46">
        <v>0</v>
      </c>
      <c r="CQ33" s="50">
        <v>372.48916896415909</v>
      </c>
      <c r="CR33" s="50">
        <v>290.52776683733748</v>
      </c>
      <c r="CS33" s="50">
        <v>208.54667191807798</v>
      </c>
      <c r="CT33" s="50">
        <v>0</v>
      </c>
      <c r="CU33" s="50">
        <v>95.706971248523047</v>
      </c>
      <c r="CV33" s="50">
        <v>27.963765261914137</v>
      </c>
      <c r="CW33" s="50">
        <v>2.7569909413154785</v>
      </c>
      <c r="CX33" s="50">
        <v>9.551004332414335</v>
      </c>
      <c r="CY33" s="50">
        <v>1897.8928712091374</v>
      </c>
      <c r="CZ33" s="50">
        <v>218.0976762504923</v>
      </c>
      <c r="DA33" s="56">
        <v>14.104964503549645</v>
      </c>
      <c r="DB33" s="56">
        <v>0</v>
      </c>
      <c r="DC33" s="50">
        <v>54.848966613672495</v>
      </c>
      <c r="DD33" s="50">
        <v>187.0429252782194</v>
      </c>
      <c r="DE33" s="50">
        <v>0</v>
      </c>
      <c r="DF33" s="50">
        <v>20.66772655007949</v>
      </c>
      <c r="DG33" s="50">
        <v>16.196343402225754</v>
      </c>
      <c r="DH33" s="50">
        <v>4.7694753577106521</v>
      </c>
      <c r="DI33" s="50">
        <v>3.3783783783783785</v>
      </c>
      <c r="DJ33" s="50">
        <v>0</v>
      </c>
      <c r="DK33" s="50">
        <v>406.69713831478538</v>
      </c>
      <c r="DL33" s="50">
        <v>75.715421303656598</v>
      </c>
      <c r="DM33" s="50">
        <v>0</v>
      </c>
      <c r="DN33" s="50">
        <v>0</v>
      </c>
      <c r="DO33" s="50">
        <v>4.3058259587020649</v>
      </c>
      <c r="DQ33" s="46">
        <v>1</v>
      </c>
      <c r="DR33" s="46">
        <v>3</v>
      </c>
      <c r="DS33" s="46" t="s">
        <v>278</v>
      </c>
      <c r="DT33" s="46">
        <v>1</v>
      </c>
      <c r="DU33" s="46">
        <v>1</v>
      </c>
      <c r="DV33" s="46" t="s">
        <v>533</v>
      </c>
      <c r="DW33" s="46">
        <v>1</v>
      </c>
      <c r="DY33" s="46">
        <v>1</v>
      </c>
      <c r="DZ33" s="46">
        <v>438</v>
      </c>
      <c r="EA33" s="46">
        <v>43.8</v>
      </c>
      <c r="EB33" s="46">
        <v>44</v>
      </c>
      <c r="EC33" s="46">
        <v>44</v>
      </c>
      <c r="ED33" s="46">
        <v>59</v>
      </c>
      <c r="EF33" s="46">
        <v>1</v>
      </c>
      <c r="EG33" s="46">
        <v>86</v>
      </c>
      <c r="EH33" s="46">
        <v>86</v>
      </c>
      <c r="EI33" s="46" t="s">
        <v>534</v>
      </c>
      <c r="EJ33" s="49">
        <v>1.044</v>
      </c>
      <c r="EK33" s="50">
        <v>7.42</v>
      </c>
      <c r="EL33" s="49">
        <v>0.94599999999999995</v>
      </c>
      <c r="EM33" s="49">
        <v>0.94599999999999995</v>
      </c>
      <c r="EN33" s="50">
        <v>7.4</v>
      </c>
      <c r="EP33" s="56">
        <v>0</v>
      </c>
      <c r="EQ33" s="56">
        <v>0.42693576557345236</v>
      </c>
      <c r="ER33" s="56">
        <v>0</v>
      </c>
      <c r="ES33" s="56">
        <v>23.869590529788475</v>
      </c>
      <c r="ET33" s="56">
        <v>67.048321366194457</v>
      </c>
      <c r="EU33" s="56">
        <v>1.067339413933631</v>
      </c>
      <c r="EV33" s="56">
        <v>6.7921599068503786</v>
      </c>
      <c r="EW33" s="56">
        <v>0</v>
      </c>
      <c r="EX33" s="56">
        <v>828.8375703473705</v>
      </c>
      <c r="EY33" s="56">
        <v>1.067339413933631</v>
      </c>
      <c r="EZ33" s="56"/>
      <c r="FA33" s="46">
        <v>1</v>
      </c>
      <c r="FB33" s="46" t="s">
        <v>1587</v>
      </c>
      <c r="FC33" s="46">
        <v>0</v>
      </c>
      <c r="FE33" s="47">
        <v>0</v>
      </c>
      <c r="FJ33" s="46"/>
      <c r="FK33" s="46"/>
      <c r="FL33" s="46"/>
      <c r="FM33" s="47"/>
      <c r="FO33" s="49">
        <v>0.52439999999999998</v>
      </c>
      <c r="FP33" s="50">
        <v>6.83</v>
      </c>
      <c r="FQ33" s="49">
        <f>511.2/1000</f>
        <v>0.51119999999999999</v>
      </c>
      <c r="FR33" s="49">
        <v>0.51100000000000001</v>
      </c>
      <c r="FS33" s="50">
        <v>7.31</v>
      </c>
      <c r="FT33" s="49" t="s">
        <v>1525</v>
      </c>
      <c r="FU33" s="46"/>
      <c r="FV33" s="46" t="s">
        <v>673</v>
      </c>
      <c r="FW33" s="47">
        <v>0</v>
      </c>
      <c r="FY33" s="47">
        <v>0</v>
      </c>
      <c r="GC33" s="47">
        <v>0</v>
      </c>
      <c r="GW33" s="57">
        <v>1.1939709186553955</v>
      </c>
      <c r="GX33" s="57">
        <v>48.324649810791016</v>
      </c>
      <c r="GY33" s="46">
        <f t="shared" si="183"/>
        <v>11.939709186553955</v>
      </c>
      <c r="GZ33" s="46"/>
      <c r="HA33" s="46">
        <v>11.939709186553955</v>
      </c>
      <c r="HB33" s="46">
        <f t="shared" si="184"/>
        <v>483.24649810791016</v>
      </c>
      <c r="HC33" s="46" t="s">
        <v>657</v>
      </c>
      <c r="HD33" s="57">
        <v>1.2465275526046753</v>
      </c>
      <c r="HE33" s="57">
        <v>48.254325866699219</v>
      </c>
      <c r="HF33" s="57"/>
      <c r="HG33" s="57">
        <v>12.465275526046753</v>
      </c>
      <c r="HH33" s="46">
        <f t="shared" si="185"/>
        <v>12.465275526046753</v>
      </c>
      <c r="HI33" s="46">
        <f t="shared" si="186"/>
        <v>3.8919311761856079</v>
      </c>
      <c r="HJ33" s="46">
        <f t="shared" si="187"/>
        <v>482.54325866699219</v>
      </c>
      <c r="HK33" s="46" t="s">
        <v>493</v>
      </c>
      <c r="HL33" s="50">
        <v>45.918367346938773</v>
      </c>
      <c r="HM33" s="50">
        <f t="shared" si="188"/>
        <v>45.918367346938773</v>
      </c>
      <c r="HN33" s="50">
        <v>2193.8775510204082</v>
      </c>
      <c r="HO33" s="50">
        <v>5.1020408163265305</v>
      </c>
      <c r="HP33" s="50">
        <f t="shared" si="189"/>
        <v>1.792973973176299</v>
      </c>
      <c r="HQ33" s="50">
        <v>86.734693877551024</v>
      </c>
      <c r="HR33" s="50">
        <v>4040.8163265306121</v>
      </c>
      <c r="HS33" s="50">
        <f t="shared" si="190"/>
        <v>-5459.5145801537019</v>
      </c>
      <c r="HT33" s="50">
        <v>535.71428571428567</v>
      </c>
      <c r="HU33" s="50">
        <v>45.918367346938773</v>
      </c>
      <c r="HV33" s="50">
        <v>0</v>
      </c>
      <c r="HW33" s="50">
        <v>877.55102040816325</v>
      </c>
      <c r="HX33" s="50">
        <f t="shared" si="191"/>
        <v>14.204616297123044</v>
      </c>
      <c r="HY33" s="50">
        <f t="shared" si="192"/>
        <v>-591.67465795053965</v>
      </c>
      <c r="HZ33" s="50">
        <v>1750</v>
      </c>
      <c r="IA33" s="50">
        <v>183.67346938775509</v>
      </c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M33" s="57"/>
      <c r="IR33" s="46" t="s">
        <v>665</v>
      </c>
      <c r="IW33" s="50"/>
      <c r="IX33" s="50"/>
      <c r="IY33" s="50"/>
      <c r="IZ33" s="50"/>
      <c r="JA33" s="50"/>
      <c r="JB33" s="50"/>
      <c r="JC33" s="50"/>
      <c r="JD33" s="50"/>
      <c r="JE33" s="50"/>
      <c r="JF33" s="50"/>
      <c r="JG33" s="47">
        <v>0</v>
      </c>
      <c r="JI33" s="47">
        <v>0</v>
      </c>
      <c r="JM33" s="46">
        <v>0</v>
      </c>
      <c r="JT33" s="57"/>
      <c r="JU33" s="57"/>
      <c r="JV33" s="57"/>
      <c r="JZ33" s="52"/>
      <c r="KC33" s="52"/>
      <c r="KF33" s="52"/>
      <c r="KG33" s="49"/>
      <c r="KH33" s="49"/>
      <c r="KI33" s="50"/>
      <c r="KJ33" s="50"/>
      <c r="KK33" s="50"/>
      <c r="KL33" s="49"/>
      <c r="KN33" s="46">
        <v>0</v>
      </c>
      <c r="KO33" s="46">
        <v>0</v>
      </c>
      <c r="KP33" s="47">
        <v>0</v>
      </c>
      <c r="KT33" s="50">
        <v>64.935064935064929</v>
      </c>
      <c r="KU33" s="50">
        <v>1735.9307359307359</v>
      </c>
      <c r="KV33" s="50">
        <v>8.6580086580086579</v>
      </c>
      <c r="KW33" s="50">
        <v>82.251082251082252</v>
      </c>
      <c r="KX33" s="50">
        <v>4168.8311688311687</v>
      </c>
      <c r="KY33" s="50">
        <v>482.68398268398266</v>
      </c>
      <c r="KZ33" s="50">
        <v>36.796536796536792</v>
      </c>
      <c r="LA33" s="50">
        <v>25.974025974025974</v>
      </c>
      <c r="LB33" s="50">
        <v>774.89177489177484</v>
      </c>
      <c r="LC33" s="50">
        <f t="shared" si="193"/>
        <v>15.408228056390859</v>
      </c>
      <c r="LD33" s="50">
        <v>1681.8181818181818</v>
      </c>
      <c r="LE33" s="50">
        <v>116.88311688311688</v>
      </c>
      <c r="LF33" s="50"/>
      <c r="LG33" s="50"/>
      <c r="LH33" s="50"/>
      <c r="LI33" s="50"/>
      <c r="LJ33" s="50"/>
      <c r="LK33" s="50"/>
      <c r="LL33" s="50"/>
      <c r="LM33" s="50"/>
      <c r="LN33" s="50"/>
      <c r="LO33" s="50"/>
      <c r="LP33" s="50"/>
      <c r="LQ33" s="50"/>
      <c r="LR33" s="50"/>
      <c r="LS33" s="50"/>
      <c r="LT33" s="50"/>
      <c r="LU33" s="50"/>
      <c r="LV33" s="50"/>
      <c r="LW33" s="50"/>
      <c r="LX33" s="50"/>
      <c r="LY33" s="50"/>
      <c r="LZ33" s="50"/>
      <c r="MA33" s="50"/>
      <c r="MB33" s="50"/>
      <c r="MC33" s="50"/>
      <c r="MD33" s="50"/>
      <c r="ME33" s="50"/>
      <c r="MF33" s="50"/>
      <c r="MG33" s="50"/>
      <c r="MH33" s="50"/>
      <c r="MI33" s="50"/>
      <c r="MJ33" s="50"/>
      <c r="MK33" s="50"/>
      <c r="ML33" s="50"/>
      <c r="MM33" s="50"/>
      <c r="MN33" s="50"/>
      <c r="MO33" s="50"/>
      <c r="MP33" s="50"/>
      <c r="MQ33" s="50"/>
      <c r="MR33" s="50"/>
      <c r="MS33" s="50"/>
      <c r="MT33" s="50"/>
      <c r="MU33" s="50"/>
      <c r="MV33" s="50"/>
      <c r="MW33" s="50"/>
      <c r="MX33" s="50"/>
      <c r="MY33" s="50"/>
      <c r="MZ33" s="50"/>
      <c r="NA33" s="50"/>
      <c r="NB33" s="50"/>
      <c r="NC33" s="50"/>
      <c r="ND33" s="50"/>
      <c r="NE33" s="50"/>
      <c r="NF33" s="50"/>
      <c r="NG33" s="50"/>
      <c r="NI33" s="56">
        <v>6.353779665983005</v>
      </c>
      <c r="NJ33" s="56">
        <v>17.507029983396805</v>
      </c>
      <c r="NL33" s="56">
        <v>4.2698308085776118</v>
      </c>
      <c r="NM33" s="56">
        <v>5.2905729883926815</v>
      </c>
      <c r="NN33" s="61" t="s">
        <v>1839</v>
      </c>
      <c r="NO33" s="56"/>
      <c r="NP33" s="56"/>
      <c r="NQ33" s="56"/>
      <c r="NR33" s="56"/>
      <c r="NS33" s="56"/>
      <c r="NT33" s="56"/>
      <c r="NU33" s="56"/>
      <c r="NV33" s="56"/>
      <c r="NW33" s="51"/>
      <c r="NX33" s="58">
        <v>474.33333333333331</v>
      </c>
      <c r="NY33" s="51">
        <v>474</v>
      </c>
      <c r="NZ33" s="51">
        <v>2349.3333333333335</v>
      </c>
      <c r="OA33" s="54">
        <f t="shared" si="194"/>
        <v>2349</v>
      </c>
      <c r="OB33" s="58"/>
      <c r="OC33" s="58"/>
      <c r="OD33" s="58"/>
      <c r="OE33" s="58"/>
      <c r="OF33" s="58"/>
      <c r="OG33" s="58"/>
      <c r="OH33" s="58">
        <v>10897.333333333334</v>
      </c>
      <c r="OI33" s="58">
        <v>10897</v>
      </c>
      <c r="OJ33" s="58">
        <v>139258</v>
      </c>
      <c r="OK33" s="54">
        <f t="shared" si="198"/>
        <v>139258</v>
      </c>
      <c r="OL33" s="58"/>
      <c r="OM33" s="58"/>
      <c r="ON33" s="58"/>
      <c r="OO33" s="58"/>
      <c r="OP33" s="58"/>
      <c r="OQ33" s="58"/>
      <c r="OR33" s="51">
        <v>0</v>
      </c>
      <c r="OS33" s="51" t="s">
        <v>521</v>
      </c>
    </row>
    <row r="34" spans="1:409" ht="21" customHeight="1" x14ac:dyDescent="0.35">
      <c r="A34" s="46" t="s">
        <v>34</v>
      </c>
      <c r="B34" s="46" t="s">
        <v>34</v>
      </c>
      <c r="C34" s="46" t="b">
        <f t="shared" ref="C34:C65" si="207">A34=B34</f>
        <v>1</v>
      </c>
      <c r="D34" s="46">
        <v>3</v>
      </c>
      <c r="E34" s="51">
        <v>3</v>
      </c>
      <c r="F34" s="46" t="b">
        <f t="shared" ref="F34:F65" si="208">D34=E34</f>
        <v>1</v>
      </c>
      <c r="G34" s="46">
        <v>4</v>
      </c>
      <c r="H34" s="51">
        <v>4</v>
      </c>
      <c r="I34" s="46" t="b">
        <f t="shared" ref="I34:I65" si="209">G34=H34</f>
        <v>1</v>
      </c>
      <c r="J34" s="46">
        <v>6</v>
      </c>
      <c r="K34" s="46">
        <v>4744428</v>
      </c>
      <c r="L34" s="46">
        <v>468595.6</v>
      </c>
      <c r="M34" s="46">
        <v>1051.644</v>
      </c>
      <c r="N34" s="46">
        <v>5.5858145521990803</v>
      </c>
      <c r="O34" s="46">
        <v>154.06407144204701</v>
      </c>
      <c r="P34" s="46">
        <v>2</v>
      </c>
      <c r="Q34" s="46">
        <v>1</v>
      </c>
      <c r="R34" s="46">
        <v>1052.15603937323</v>
      </c>
      <c r="S34" s="46">
        <v>6.3211421623203696</v>
      </c>
      <c r="T34" s="46">
        <v>195.45584156248</v>
      </c>
      <c r="U34" s="46">
        <v>2</v>
      </c>
      <c r="V34" s="46">
        <v>0</v>
      </c>
      <c r="W34" s="46" t="s">
        <v>165</v>
      </c>
      <c r="X34" s="46">
        <v>42.85178646</v>
      </c>
      <c r="Y34" s="46">
        <v>-123.3843677</v>
      </c>
      <c r="Z34" s="46">
        <v>1051.644</v>
      </c>
      <c r="AA34" s="46" t="s">
        <v>130</v>
      </c>
      <c r="AB34" s="46">
        <v>1</v>
      </c>
      <c r="AC34" s="55">
        <v>1</v>
      </c>
      <c r="AD34" s="46">
        <v>3</v>
      </c>
      <c r="AE34" s="46">
        <v>1</v>
      </c>
      <c r="AF34" s="46">
        <v>17</v>
      </c>
      <c r="AH34" s="55">
        <v>1</v>
      </c>
      <c r="AI34" s="46">
        <v>3</v>
      </c>
      <c r="AJ34" s="46">
        <v>1</v>
      </c>
      <c r="AK34" s="47">
        <v>70</v>
      </c>
      <c r="AM34" s="46">
        <v>1</v>
      </c>
      <c r="AN34" s="46">
        <v>15</v>
      </c>
      <c r="AO34" s="46">
        <v>75</v>
      </c>
      <c r="AQ34" s="46">
        <v>1</v>
      </c>
      <c r="AR34" s="46">
        <v>5</v>
      </c>
      <c r="AS34" s="55"/>
      <c r="AT34" s="46">
        <v>1</v>
      </c>
      <c r="AU34" s="46">
        <v>3</v>
      </c>
      <c r="AV34" s="46">
        <v>113</v>
      </c>
      <c r="AW34" s="46" t="s">
        <v>404</v>
      </c>
      <c r="AX34" s="46">
        <v>1</v>
      </c>
      <c r="AY34" s="46">
        <v>3</v>
      </c>
      <c r="AZ34" s="46">
        <v>3</v>
      </c>
      <c r="BA34" s="46">
        <v>140</v>
      </c>
      <c r="BB34" s="46">
        <v>140</v>
      </c>
      <c r="BD34" s="46">
        <f t="shared" si="179"/>
        <v>215</v>
      </c>
      <c r="BE34" s="50">
        <v>2.77</v>
      </c>
      <c r="BF34" s="46">
        <v>403.6</v>
      </c>
      <c r="BG34" s="46">
        <f t="shared" ref="BG34:BG65" si="210">BF34/1000</f>
        <v>0.40360000000000001</v>
      </c>
      <c r="BH34" s="49">
        <v>0.40400000000000003</v>
      </c>
      <c r="BI34" s="50">
        <v>7.76</v>
      </c>
      <c r="BJ34" s="52">
        <v>520.9</v>
      </c>
      <c r="BK34" s="46">
        <f t="shared" ref="BK34:BK65" si="211">BJ34/1000</f>
        <v>0.52090000000000003</v>
      </c>
      <c r="BL34" s="46">
        <v>0.52100000000000002</v>
      </c>
      <c r="BM34" s="46">
        <v>7.7</v>
      </c>
      <c r="BN34" s="46">
        <v>954.2</v>
      </c>
      <c r="BO34" s="46">
        <f t="shared" ref="BO34:BO65" si="212">BN34/1000</f>
        <v>0.95420000000000005</v>
      </c>
      <c r="BP34" s="46">
        <f t="shared" ref="BP34:BP65" si="213">ROUND(BO34,3)</f>
        <v>0.95399999999999996</v>
      </c>
      <c r="BQ34" s="46">
        <v>3.72</v>
      </c>
      <c r="BR34" s="50">
        <f t="shared" ref="BR34:BR65" si="214">-(BI34-BQ34)</f>
        <v>-4.0399999999999991</v>
      </c>
      <c r="BS34" s="52">
        <v>918.1</v>
      </c>
      <c r="BT34" s="53" t="s">
        <v>261</v>
      </c>
      <c r="BU34" s="46">
        <v>0.91800000000000004</v>
      </c>
      <c r="BV34" s="49">
        <f t="shared" ref="BV34:BV65" si="215">-(BL34-BU34)</f>
        <v>0.39700000000000002</v>
      </c>
      <c r="BW34" s="46">
        <v>1.2195702791213989</v>
      </c>
      <c r="BX34" s="46">
        <v>49.804801940917969</v>
      </c>
      <c r="BY34" s="46">
        <f t="shared" si="180"/>
        <v>12.195702791213989</v>
      </c>
      <c r="CA34" s="46">
        <v>12.195702791213989</v>
      </c>
      <c r="CB34" s="46">
        <f t="shared" si="181"/>
        <v>498.04801940917969</v>
      </c>
      <c r="CC34" s="46">
        <v>0</v>
      </c>
      <c r="CD34" s="46">
        <v>1935.7195032870709</v>
      </c>
      <c r="CE34" s="46">
        <v>14.609203798392988</v>
      </c>
      <c r="CF34" s="46">
        <v>84.002921840759683</v>
      </c>
      <c r="CG34" s="46">
        <v>6391.5266617969328</v>
      </c>
      <c r="CH34" s="46">
        <v>569.75894813732657</v>
      </c>
      <c r="CI34" s="46">
        <v>0</v>
      </c>
      <c r="CJ34" s="46">
        <v>40.17531044558072</v>
      </c>
      <c r="CK34" s="46">
        <v>938.64134404674951</v>
      </c>
      <c r="CL34" s="46">
        <f t="shared" si="182"/>
        <v>12.992931611806965</v>
      </c>
      <c r="CM34" s="46">
        <v>3093.4989043097157</v>
      </c>
      <c r="CN34" s="46">
        <v>76.698319941563184</v>
      </c>
      <c r="CO34" s="50">
        <v>6.1815031982942443</v>
      </c>
      <c r="CP34" s="46">
        <v>0</v>
      </c>
      <c r="CQ34" s="50">
        <v>148.12239221140473</v>
      </c>
      <c r="CR34" s="50">
        <v>63.202861116630238</v>
      </c>
      <c r="CS34" s="50">
        <v>8.9409894695012913</v>
      </c>
      <c r="CT34" s="50">
        <v>1.2914762567057421</v>
      </c>
      <c r="CU34" s="50">
        <v>51.261672958474065</v>
      </c>
      <c r="CV34" s="50">
        <v>9.0403337969401942</v>
      </c>
      <c r="CW34" s="50">
        <v>4.0731174249950328</v>
      </c>
      <c r="CX34" s="50">
        <v>1.6888535664613549</v>
      </c>
      <c r="CY34" s="50">
        <v>457.77866083846607</v>
      </c>
      <c r="CZ34" s="50">
        <v>58.712497516391807</v>
      </c>
      <c r="DA34" s="56">
        <v>6.583006923837786</v>
      </c>
      <c r="DB34" s="56">
        <v>0.83208308605341208</v>
      </c>
      <c r="DC34" s="50">
        <v>8.9796723899743434</v>
      </c>
      <c r="DD34" s="50">
        <v>39.88553384645747</v>
      </c>
      <c r="DE34" s="50">
        <v>0</v>
      </c>
      <c r="DF34" s="50">
        <v>27.037694888494176</v>
      </c>
      <c r="DG34" s="50">
        <v>53.976712058417206</v>
      </c>
      <c r="DH34" s="50">
        <v>13.124136569962502</v>
      </c>
      <c r="DI34" s="50">
        <v>4.7365304914150386</v>
      </c>
      <c r="DJ34" s="50">
        <v>1.1841326228537596</v>
      </c>
      <c r="DK34" s="50">
        <v>289.91513716202883</v>
      </c>
      <c r="DL34" s="50">
        <v>82.987961318334314</v>
      </c>
      <c r="DM34" s="50">
        <v>0</v>
      </c>
      <c r="DN34" s="50">
        <v>0</v>
      </c>
      <c r="DO34" s="50">
        <v>3.1430301826846709</v>
      </c>
      <c r="DQ34" s="46">
        <v>1</v>
      </c>
      <c r="DR34" s="46">
        <v>3</v>
      </c>
      <c r="DS34" s="46" t="s">
        <v>278</v>
      </c>
      <c r="DT34" s="46">
        <v>1</v>
      </c>
      <c r="DU34" s="46">
        <v>1</v>
      </c>
      <c r="DW34" s="46">
        <v>1</v>
      </c>
      <c r="DY34" s="46">
        <v>1</v>
      </c>
      <c r="DZ34" s="46">
        <v>470</v>
      </c>
      <c r="EA34" s="46">
        <v>47</v>
      </c>
      <c r="EB34" s="46">
        <v>47</v>
      </c>
      <c r="EC34" s="46">
        <v>47</v>
      </c>
      <c r="ED34" s="46">
        <v>131</v>
      </c>
      <c r="EF34" s="46">
        <v>1</v>
      </c>
      <c r="EG34" s="46">
        <v>143</v>
      </c>
      <c r="EH34" s="46">
        <v>143</v>
      </c>
      <c r="EI34" s="46" t="s">
        <v>494</v>
      </c>
      <c r="EJ34" s="49">
        <v>1.681</v>
      </c>
      <c r="EK34" s="50">
        <v>6.9</v>
      </c>
      <c r="EL34" s="49">
        <v>1.34</v>
      </c>
      <c r="EM34" s="49">
        <v>1.34</v>
      </c>
      <c r="EN34" s="50">
        <v>6.92</v>
      </c>
      <c r="EP34" s="56">
        <v>0</v>
      </c>
      <c r="EQ34" s="56">
        <v>0.15293442936341045</v>
      </c>
      <c r="ER34" s="56">
        <v>0</v>
      </c>
      <c r="ES34" s="56">
        <v>15.102274899636781</v>
      </c>
      <c r="ET34" s="56">
        <v>62.989868094054678</v>
      </c>
      <c r="EU34" s="56">
        <v>1.7205123303383674</v>
      </c>
      <c r="EV34" s="56">
        <v>3.5366086790288667</v>
      </c>
      <c r="EW34" s="56">
        <v>0</v>
      </c>
      <c r="EX34" s="56">
        <v>950.67864653030017</v>
      </c>
      <c r="EY34" s="56">
        <v>0.28675205505639456</v>
      </c>
      <c r="EZ34" s="56"/>
      <c r="FA34" s="46">
        <v>1</v>
      </c>
      <c r="FB34" s="46" t="s">
        <v>535</v>
      </c>
      <c r="FC34" s="46">
        <v>0</v>
      </c>
      <c r="FE34" s="47">
        <v>0</v>
      </c>
      <c r="FJ34" s="46"/>
      <c r="FK34" s="46"/>
      <c r="FL34" s="46"/>
      <c r="FM34" s="47"/>
      <c r="FO34" s="49">
        <v>0.76370000000000005</v>
      </c>
      <c r="FP34" s="50">
        <v>6.79</v>
      </c>
      <c r="FQ34" s="49">
        <f>637.2/1000</f>
        <v>0.6372000000000001</v>
      </c>
      <c r="FR34" s="49">
        <v>0.63700000000000001</v>
      </c>
      <c r="FS34" s="50">
        <v>6.88</v>
      </c>
      <c r="FT34" s="49" t="s">
        <v>1525</v>
      </c>
      <c r="FU34" s="46"/>
      <c r="FV34" s="46" t="s">
        <v>673</v>
      </c>
      <c r="FW34" s="47">
        <v>0</v>
      </c>
      <c r="FY34" s="47">
        <v>0</v>
      </c>
      <c r="GC34" s="47">
        <v>0</v>
      </c>
      <c r="GL34" s="46" t="s">
        <v>612</v>
      </c>
      <c r="GW34" s="57">
        <v>1.1780197620391846</v>
      </c>
      <c r="GX34" s="57">
        <v>48.909236907958984</v>
      </c>
      <c r="GY34" s="46">
        <f t="shared" si="183"/>
        <v>11.780197620391846</v>
      </c>
      <c r="GZ34" s="46"/>
      <c r="HA34" s="46">
        <v>11.780197620391846</v>
      </c>
      <c r="HB34" s="46">
        <f t="shared" si="184"/>
        <v>489.09236907958984</v>
      </c>
      <c r="HC34" s="46"/>
      <c r="HD34" s="57">
        <v>1.1319359540939331</v>
      </c>
      <c r="HE34" s="57">
        <v>48.691692352294922</v>
      </c>
      <c r="HF34" s="57"/>
      <c r="HG34" s="57">
        <v>11.319359540939331</v>
      </c>
      <c r="HH34" s="46">
        <f t="shared" si="185"/>
        <v>11.319359540939331</v>
      </c>
      <c r="HI34" s="46">
        <f t="shared" si="186"/>
        <v>-0.8763432502746582</v>
      </c>
      <c r="HJ34" s="46">
        <f t="shared" si="187"/>
        <v>486.91692352294922</v>
      </c>
      <c r="HK34" s="46" t="s">
        <v>493</v>
      </c>
      <c r="HL34" s="50">
        <v>87.349397590361434</v>
      </c>
      <c r="HM34" s="50">
        <f t="shared" si="188"/>
        <v>87.349397590361434</v>
      </c>
      <c r="HN34" s="50">
        <v>2037.6506024096384</v>
      </c>
      <c r="HO34" s="50">
        <v>24.096385542168672</v>
      </c>
      <c r="HP34" s="50">
        <f t="shared" si="189"/>
        <v>9.4871817437756842</v>
      </c>
      <c r="HQ34" s="50">
        <v>164.15662650602411</v>
      </c>
      <c r="HR34" s="50">
        <v>3942.7710843373493</v>
      </c>
      <c r="HS34" s="50">
        <f t="shared" si="190"/>
        <v>-2448.7555774595835</v>
      </c>
      <c r="HT34" s="50">
        <v>965.36144578313247</v>
      </c>
      <c r="HU34" s="50">
        <v>63.253012048192765</v>
      </c>
      <c r="HV34" s="50">
        <v>43.674698795180717</v>
      </c>
      <c r="HW34" s="50">
        <v>606.92771084337346</v>
      </c>
      <c r="HX34" s="50">
        <f t="shared" si="191"/>
        <v>18.65025988879334</v>
      </c>
      <c r="HY34" s="50">
        <f t="shared" si="192"/>
        <v>-331.71363320337605</v>
      </c>
      <c r="HZ34" s="50">
        <v>2596.3855421686744</v>
      </c>
      <c r="IA34" s="50">
        <v>100.90361445783132</v>
      </c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M34" s="57"/>
      <c r="IR34" s="46" t="s">
        <v>665</v>
      </c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47">
        <v>0</v>
      </c>
      <c r="JI34" s="47">
        <v>0</v>
      </c>
      <c r="JM34" s="46">
        <v>0</v>
      </c>
      <c r="JT34" s="57"/>
      <c r="JU34" s="57"/>
      <c r="JV34" s="57"/>
      <c r="JZ34" s="52"/>
      <c r="KC34" s="52"/>
      <c r="KF34" s="52"/>
      <c r="KG34" s="49"/>
      <c r="KH34" s="49"/>
      <c r="KI34" s="50"/>
      <c r="KJ34" s="50"/>
      <c r="KK34" s="50"/>
      <c r="KL34" s="49"/>
      <c r="KN34" s="46">
        <v>0</v>
      </c>
      <c r="KO34" s="46">
        <v>0</v>
      </c>
      <c r="KP34" s="47">
        <v>0</v>
      </c>
      <c r="KT34" s="50">
        <v>91.417910447761187</v>
      </c>
      <c r="KU34" s="50">
        <v>1906.7164179104479</v>
      </c>
      <c r="KV34" s="50">
        <v>24.253731343283579</v>
      </c>
      <c r="KW34" s="50">
        <v>87.686567164179095</v>
      </c>
      <c r="KX34" s="50">
        <v>4973.8805970149251</v>
      </c>
      <c r="KY34" s="50">
        <v>845.14925373134326</v>
      </c>
      <c r="KZ34" s="50">
        <v>46.64179104477612</v>
      </c>
      <c r="LA34" s="50">
        <v>22.388059701492537</v>
      </c>
      <c r="LB34" s="50">
        <v>710.82089552238801</v>
      </c>
      <c r="LC34" s="50">
        <f t="shared" si="193"/>
        <v>16.572666468582756</v>
      </c>
      <c r="LD34" s="50">
        <v>2744.4029850746265</v>
      </c>
      <c r="LE34" s="50">
        <v>98.880597014925371</v>
      </c>
      <c r="LF34" s="50"/>
      <c r="LG34" s="50"/>
      <c r="LH34" s="50"/>
      <c r="LI34" s="50"/>
      <c r="LJ34" s="50"/>
      <c r="LK34" s="50"/>
      <c r="LL34" s="50"/>
      <c r="LM34" s="50"/>
      <c r="LN34" s="50"/>
      <c r="LO34" s="50"/>
      <c r="LP34" s="50"/>
      <c r="LQ34" s="50"/>
      <c r="LR34" s="50"/>
      <c r="LS34" s="50"/>
      <c r="LT34" s="50"/>
      <c r="LU34" s="50"/>
      <c r="LV34" s="50"/>
      <c r="LW34" s="50"/>
      <c r="LX34" s="50"/>
      <c r="LY34" s="50"/>
      <c r="LZ34" s="50"/>
      <c r="MA34" s="50"/>
      <c r="MB34" s="50"/>
      <c r="MC34" s="50"/>
      <c r="MD34" s="50"/>
      <c r="ME34" s="50"/>
      <c r="MF34" s="50"/>
      <c r="MG34" s="50"/>
      <c r="MH34" s="50"/>
      <c r="MI34" s="50"/>
      <c r="MJ34" s="50"/>
      <c r="MK34" s="50"/>
      <c r="ML34" s="50"/>
      <c r="MM34" s="50"/>
      <c r="MN34" s="50"/>
      <c r="MO34" s="50"/>
      <c r="MP34" s="50"/>
      <c r="MQ34" s="50"/>
      <c r="MR34" s="50"/>
      <c r="MS34" s="50"/>
      <c r="MT34" s="50"/>
      <c r="MU34" s="50"/>
      <c r="MV34" s="50"/>
      <c r="MW34" s="50"/>
      <c r="MX34" s="50"/>
      <c r="MY34" s="50"/>
      <c r="MZ34" s="50"/>
      <c r="NA34" s="50"/>
      <c r="NB34" s="50"/>
      <c r="NC34" s="50"/>
      <c r="ND34" s="50"/>
      <c r="NE34" s="50"/>
      <c r="NF34" s="50"/>
      <c r="NG34" s="50"/>
      <c r="NI34" s="56">
        <v>5.7610415228326257</v>
      </c>
      <c r="NJ34" s="56">
        <v>33.814206529243521</v>
      </c>
      <c r="NL34" s="56">
        <v>4.7633600633600626</v>
      </c>
      <c r="NM34" s="56">
        <v>11.940536085536085</v>
      </c>
      <c r="NN34" s="61" t="s">
        <v>1839</v>
      </c>
      <c r="NO34" s="56"/>
      <c r="NP34" s="56"/>
      <c r="NQ34" s="56"/>
      <c r="NR34" s="56"/>
      <c r="NS34" s="56"/>
      <c r="NT34" s="56"/>
      <c r="NU34" s="56"/>
      <c r="NV34" s="56"/>
      <c r="NW34" s="51"/>
      <c r="NX34" s="58">
        <v>566.33333333333337</v>
      </c>
      <c r="NY34" s="51">
        <v>566</v>
      </c>
      <c r="NZ34" s="51">
        <v>2357</v>
      </c>
      <c r="OA34" s="54">
        <f t="shared" si="194"/>
        <v>2357</v>
      </c>
      <c r="OB34" s="58"/>
      <c r="OC34" s="58"/>
      <c r="OD34" s="58"/>
      <c r="OE34" s="58"/>
      <c r="OF34" s="58"/>
      <c r="OG34" s="58"/>
      <c r="OH34" s="58">
        <v>14186.666666666666</v>
      </c>
      <c r="OI34" s="58">
        <v>14187</v>
      </c>
      <c r="OJ34" s="58">
        <v>51535.666666666664</v>
      </c>
      <c r="OK34" s="54">
        <f t="shared" si="198"/>
        <v>51536</v>
      </c>
      <c r="OL34" s="58"/>
      <c r="OM34" s="58"/>
      <c r="ON34" s="58"/>
      <c r="OO34" s="58"/>
      <c r="OP34" s="58"/>
      <c r="OQ34" s="58"/>
      <c r="OR34" s="51">
        <v>0</v>
      </c>
      <c r="OS34" s="51" t="s">
        <v>521</v>
      </c>
    </row>
    <row r="35" spans="1:409" ht="21" customHeight="1" x14ac:dyDescent="0.35">
      <c r="A35" s="46" t="s">
        <v>35</v>
      </c>
      <c r="B35" s="46" t="s">
        <v>35</v>
      </c>
      <c r="C35" s="46" t="b">
        <f t="shared" si="207"/>
        <v>1</v>
      </c>
      <c r="D35" s="46">
        <v>3</v>
      </c>
      <c r="E35" s="51">
        <v>3</v>
      </c>
      <c r="F35" s="46" t="b">
        <f t="shared" si="208"/>
        <v>1</v>
      </c>
      <c r="G35" s="46">
        <v>5</v>
      </c>
      <c r="H35" s="51">
        <v>5</v>
      </c>
      <c r="I35" s="46" t="b">
        <f t="shared" si="209"/>
        <v>1</v>
      </c>
      <c r="J35" s="46">
        <v>7</v>
      </c>
      <c r="K35" s="46">
        <v>4744425</v>
      </c>
      <c r="L35" s="46">
        <v>468597.1</v>
      </c>
      <c r="M35" s="46">
        <v>1051.461</v>
      </c>
      <c r="N35" s="46">
        <v>6.6175045666613403</v>
      </c>
      <c r="O35" s="46">
        <v>169.85276593918499</v>
      </c>
      <c r="P35" s="46">
        <v>4</v>
      </c>
      <c r="Q35" s="46">
        <v>20</v>
      </c>
      <c r="R35" s="46">
        <v>1051.2674208077599</v>
      </c>
      <c r="S35" s="46">
        <v>10.0785506550374</v>
      </c>
      <c r="T35" s="46">
        <v>169.86403684653101</v>
      </c>
      <c r="U35" s="46">
        <v>4</v>
      </c>
      <c r="V35" s="46">
        <v>0</v>
      </c>
      <c r="W35" s="46" t="s">
        <v>166</v>
      </c>
      <c r="X35" s="46">
        <v>42.85176268</v>
      </c>
      <c r="Y35" s="46">
        <v>-123.3843499</v>
      </c>
      <c r="Z35" s="46">
        <v>1051.461</v>
      </c>
      <c r="AA35" s="46" t="s">
        <v>129</v>
      </c>
      <c r="AB35" s="46">
        <v>1</v>
      </c>
      <c r="AC35" s="55">
        <v>1</v>
      </c>
      <c r="AD35" s="46">
        <v>50</v>
      </c>
      <c r="AE35" s="46">
        <v>1</v>
      </c>
      <c r="AF35" s="46">
        <v>22</v>
      </c>
      <c r="AH35" s="55">
        <v>1</v>
      </c>
      <c r="AI35" s="46">
        <v>20</v>
      </c>
      <c r="AJ35" s="46">
        <v>1</v>
      </c>
      <c r="AK35" s="47">
        <v>100</v>
      </c>
      <c r="AM35" s="46">
        <v>1</v>
      </c>
      <c r="AN35" s="46">
        <v>20</v>
      </c>
      <c r="AO35" s="46">
        <v>99</v>
      </c>
      <c r="AQ35" s="46">
        <v>1</v>
      </c>
      <c r="AR35" s="46">
        <v>3</v>
      </c>
      <c r="AS35" s="55" t="s">
        <v>382</v>
      </c>
      <c r="AT35" s="46">
        <v>1</v>
      </c>
      <c r="AU35" s="46">
        <v>0</v>
      </c>
      <c r="AV35" s="46">
        <v>92</v>
      </c>
      <c r="AX35" s="46">
        <v>1</v>
      </c>
      <c r="AY35" s="46">
        <v>0</v>
      </c>
      <c r="AZ35" s="46">
        <v>0</v>
      </c>
      <c r="BA35" s="46">
        <v>88</v>
      </c>
      <c r="BB35" s="46">
        <v>88</v>
      </c>
      <c r="BD35" s="46">
        <f t="shared" si="179"/>
        <v>187</v>
      </c>
      <c r="BE35" s="50">
        <v>3.07</v>
      </c>
      <c r="BF35" s="46">
        <v>420.9</v>
      </c>
      <c r="BG35" s="46">
        <f t="shared" si="210"/>
        <v>0.4209</v>
      </c>
      <c r="BH35" s="49">
        <v>0.42099999999999999</v>
      </c>
      <c r="BI35" s="50">
        <v>7.47</v>
      </c>
      <c r="BJ35" s="52">
        <v>2086</v>
      </c>
      <c r="BK35" s="46">
        <f t="shared" si="211"/>
        <v>2.0859999999999999</v>
      </c>
      <c r="BL35" s="46">
        <v>2.0859999999999999</v>
      </c>
      <c r="BM35" s="46">
        <v>7.49</v>
      </c>
      <c r="BN35" s="46">
        <v>2391</v>
      </c>
      <c r="BO35" s="46">
        <f t="shared" si="212"/>
        <v>2.391</v>
      </c>
      <c r="BP35" s="46">
        <f t="shared" si="213"/>
        <v>2.391</v>
      </c>
      <c r="BQ35" s="46">
        <v>6.82</v>
      </c>
      <c r="BR35" s="50">
        <f t="shared" si="214"/>
        <v>-0.64999999999999947</v>
      </c>
      <c r="BS35" s="52">
        <v>477.6</v>
      </c>
      <c r="BT35" s="53" t="s">
        <v>261</v>
      </c>
      <c r="BU35" s="46">
        <v>0.47799999999999998</v>
      </c>
      <c r="BV35" s="49">
        <f t="shared" si="215"/>
        <v>-1.6079999999999999</v>
      </c>
      <c r="BW35" s="46">
        <v>1.6160249710083008</v>
      </c>
      <c r="BX35" s="46">
        <v>48.537498474121094</v>
      </c>
      <c r="BY35" s="46">
        <f t="shared" si="180"/>
        <v>16.160249710083008</v>
      </c>
      <c r="CA35" s="46">
        <v>16.160249710083008</v>
      </c>
      <c r="CB35" s="46">
        <f t="shared" si="181"/>
        <v>485.37498474121094</v>
      </c>
      <c r="CC35" s="46">
        <v>0</v>
      </c>
      <c r="CD35" s="46">
        <v>6580.756013745704</v>
      </c>
      <c r="CE35" s="46">
        <v>8.5910652920962196</v>
      </c>
      <c r="CF35" s="46">
        <v>94.50171821305841</v>
      </c>
      <c r="CG35" s="46">
        <v>11804.123711340206</v>
      </c>
      <c r="CH35" s="46">
        <v>970.79037800687274</v>
      </c>
      <c r="CI35" s="46">
        <v>0</v>
      </c>
      <c r="CJ35" s="46">
        <v>0</v>
      </c>
      <c r="CK35" s="46">
        <v>1520.6185567010309</v>
      </c>
      <c r="CL35" s="46">
        <f t="shared" si="182"/>
        <v>10.62741845341052</v>
      </c>
      <c r="CM35" s="46">
        <v>6761.1683848797247</v>
      </c>
      <c r="CN35" s="46">
        <v>128.86597938144328</v>
      </c>
      <c r="CO35" s="50">
        <v>5.1476350019708317</v>
      </c>
      <c r="CP35" s="46">
        <v>0</v>
      </c>
      <c r="CQ35" s="50">
        <v>131.23254886318307</v>
      </c>
      <c r="CR35" s="50">
        <v>48.474272038292774</v>
      </c>
      <c r="CS35" s="50">
        <v>3.789389708815317</v>
      </c>
      <c r="CT35" s="50">
        <v>2.6924611088950936</v>
      </c>
      <c r="CU35" s="50">
        <v>36.298364579178298</v>
      </c>
      <c r="CV35" s="50">
        <v>6.0829676904666927</v>
      </c>
      <c r="CW35" s="50">
        <v>3.8891104906262464</v>
      </c>
      <c r="CX35" s="50">
        <v>0</v>
      </c>
      <c r="CY35" s="50">
        <v>294.67491025129635</v>
      </c>
      <c r="CZ35" s="50">
        <v>81.072995612285609</v>
      </c>
      <c r="DA35" s="56">
        <v>7.9664601454441755</v>
      </c>
      <c r="DB35" s="56">
        <v>0</v>
      </c>
      <c r="DC35" s="50">
        <v>0</v>
      </c>
      <c r="DD35" s="50">
        <v>0</v>
      </c>
      <c r="DE35" s="50">
        <v>0</v>
      </c>
      <c r="DF35" s="50">
        <v>25.628339600237481</v>
      </c>
      <c r="DG35" s="50">
        <v>19.790223629527013</v>
      </c>
      <c r="DH35" s="50">
        <v>0</v>
      </c>
      <c r="DI35" s="50">
        <v>5.8381159707104695</v>
      </c>
      <c r="DJ35" s="50">
        <v>0</v>
      </c>
      <c r="DK35" s="50">
        <v>96.279437957648923</v>
      </c>
      <c r="DL35" s="50">
        <v>9.8951118147635075E-2</v>
      </c>
      <c r="DM35" s="50">
        <v>0</v>
      </c>
      <c r="DN35" s="50">
        <v>13.814955640050696</v>
      </c>
      <c r="DO35" s="50">
        <v>2.4691430242761037</v>
      </c>
      <c r="DQ35" s="46">
        <v>1</v>
      </c>
      <c r="DR35" s="46">
        <v>0</v>
      </c>
      <c r="DT35" s="46">
        <v>1</v>
      </c>
      <c r="DU35" s="46">
        <v>1</v>
      </c>
      <c r="DW35" s="46">
        <v>1</v>
      </c>
      <c r="DY35" s="46">
        <v>1</v>
      </c>
      <c r="DZ35" s="46">
        <v>470</v>
      </c>
      <c r="EA35" s="46">
        <v>47</v>
      </c>
      <c r="EB35" s="46">
        <v>47</v>
      </c>
      <c r="EC35" s="46">
        <v>47</v>
      </c>
      <c r="ED35" s="46">
        <v>155</v>
      </c>
      <c r="EF35" s="46">
        <v>1</v>
      </c>
      <c r="EG35" s="46">
        <v>181</v>
      </c>
      <c r="EH35" s="46">
        <v>181</v>
      </c>
      <c r="EI35" s="46" t="s">
        <v>494</v>
      </c>
      <c r="EJ35" s="49">
        <v>1.2</v>
      </c>
      <c r="EK35" s="50">
        <v>7.28</v>
      </c>
      <c r="EL35" s="49">
        <v>1.075</v>
      </c>
      <c r="EM35" s="49">
        <v>1.075</v>
      </c>
      <c r="EN35" s="50">
        <v>7.36</v>
      </c>
      <c r="EP35" s="56">
        <v>0</v>
      </c>
      <c r="EQ35" s="56">
        <v>0.46747563158941713</v>
      </c>
      <c r="ER35" s="56">
        <v>0</v>
      </c>
      <c r="ES35" s="56">
        <v>29.838870101452159</v>
      </c>
      <c r="ET35" s="56">
        <v>78.476228366819171</v>
      </c>
      <c r="EU35" s="56">
        <v>0.59677740202904317</v>
      </c>
      <c r="EV35" s="56">
        <v>3.2822757111597372</v>
      </c>
      <c r="EW35" s="56">
        <v>1.0940919037199124</v>
      </c>
      <c r="EX35" s="56">
        <v>661.82613885020896</v>
      </c>
      <c r="EY35" s="56">
        <v>0.19892580067634771</v>
      </c>
      <c r="EZ35" s="56"/>
      <c r="FA35" s="46">
        <v>1</v>
      </c>
      <c r="FB35" s="46" t="s">
        <v>501</v>
      </c>
      <c r="FC35" s="46">
        <v>1</v>
      </c>
      <c r="FD35" s="46" t="s">
        <v>505</v>
      </c>
      <c r="FE35" s="47">
        <v>1</v>
      </c>
      <c r="FF35" s="47">
        <v>3</v>
      </c>
      <c r="FG35" s="47">
        <v>80</v>
      </c>
      <c r="FH35" s="47">
        <v>80</v>
      </c>
      <c r="FI35" s="47">
        <v>238</v>
      </c>
      <c r="FJ35" s="46">
        <v>57.5</v>
      </c>
      <c r="FK35" s="46">
        <v>58</v>
      </c>
      <c r="FL35" s="46">
        <v>58</v>
      </c>
      <c r="FM35" s="47">
        <f>FL35-EC35</f>
        <v>11</v>
      </c>
      <c r="FO35" s="49">
        <v>0.3881</v>
      </c>
      <c r="FP35" s="50">
        <v>7.2</v>
      </c>
      <c r="FQ35" s="49">
        <v>0.35619999999999996</v>
      </c>
      <c r="FR35" s="49">
        <v>0.35599999999999998</v>
      </c>
      <c r="FS35" s="50">
        <v>7.22</v>
      </c>
      <c r="FU35" s="46">
        <v>559</v>
      </c>
      <c r="FV35" s="46"/>
      <c r="FW35" s="47">
        <v>1</v>
      </c>
      <c r="FX35" s="49" t="s">
        <v>501</v>
      </c>
      <c r="FY35" s="47">
        <v>1</v>
      </c>
      <c r="FZ35" s="47">
        <v>3</v>
      </c>
      <c r="GA35" s="47">
        <v>86</v>
      </c>
      <c r="GC35" s="47">
        <v>1</v>
      </c>
      <c r="GD35" s="47">
        <v>10</v>
      </c>
      <c r="GE35" s="47">
        <v>175</v>
      </c>
      <c r="GF35" s="47">
        <v>105</v>
      </c>
      <c r="GH35" s="47">
        <v>105</v>
      </c>
      <c r="GI35" s="47">
        <f>GE35-GH35</f>
        <v>70</v>
      </c>
      <c r="GJ35" s="47">
        <f>GI35-FH35</f>
        <v>-10</v>
      </c>
      <c r="GL35" s="46" t="s">
        <v>612</v>
      </c>
      <c r="GM35" s="46">
        <v>62.5</v>
      </c>
      <c r="GN35" s="46">
        <v>63</v>
      </c>
      <c r="GO35" s="46">
        <v>63</v>
      </c>
      <c r="GP35" s="46">
        <f>GO35-FL35</f>
        <v>5</v>
      </c>
      <c r="GQ35" s="46" t="s">
        <v>1541</v>
      </c>
      <c r="GS35" s="46">
        <v>71.5</v>
      </c>
      <c r="GT35" s="46">
        <v>72</v>
      </c>
      <c r="GU35" s="46">
        <v>72</v>
      </c>
      <c r="GV35" s="46">
        <f>GU35-GO35</f>
        <v>9</v>
      </c>
      <c r="GW35" s="57">
        <v>1.2090103626251221</v>
      </c>
      <c r="GX35" s="57">
        <v>48.133438110351563</v>
      </c>
      <c r="GY35" s="46">
        <f t="shared" si="183"/>
        <v>12.090103626251221</v>
      </c>
      <c r="GZ35" s="46"/>
      <c r="HA35" s="46">
        <v>12.090103626251221</v>
      </c>
      <c r="HB35" s="46">
        <f t="shared" si="184"/>
        <v>481.33438110351563</v>
      </c>
      <c r="HC35" s="46"/>
      <c r="HD35" s="57">
        <v>0.88910573720932007</v>
      </c>
      <c r="HE35" s="57">
        <v>47.634563446044922</v>
      </c>
      <c r="HF35" s="57">
        <v>8.8910573720932007</v>
      </c>
      <c r="HG35" s="57"/>
      <c r="HH35" s="46">
        <f t="shared" si="185"/>
        <v>8.8910573720932007</v>
      </c>
      <c r="HI35" s="46">
        <f t="shared" si="186"/>
        <v>-7.2691923379898071</v>
      </c>
      <c r="HJ35" s="46">
        <f t="shared" si="187"/>
        <v>476.34563446044922</v>
      </c>
      <c r="HL35" s="50">
        <v>35.135135135135137</v>
      </c>
      <c r="HM35" s="50">
        <f t="shared" si="188"/>
        <v>35.135135135135137</v>
      </c>
      <c r="HN35" s="50">
        <v>2624.3243243243246</v>
      </c>
      <c r="HO35" s="50">
        <v>2.7027027027027026</v>
      </c>
      <c r="HP35" s="50">
        <f t="shared" si="189"/>
        <v>-5.888362589393517</v>
      </c>
      <c r="HQ35" s="50">
        <v>48.648648648648653</v>
      </c>
      <c r="HR35" s="50">
        <v>4943.2432432432433</v>
      </c>
      <c r="HS35" s="50">
        <f t="shared" si="190"/>
        <v>-6860.8804680969624</v>
      </c>
      <c r="HT35" s="50">
        <v>770.27027027027032</v>
      </c>
      <c r="HU35" s="50">
        <v>27.027027027027028</v>
      </c>
      <c r="HV35" s="50">
        <v>0</v>
      </c>
      <c r="HW35" s="50">
        <v>672.97297297297303</v>
      </c>
      <c r="HX35" s="50">
        <f t="shared" si="191"/>
        <v>13.211611356122425</v>
      </c>
      <c r="HY35" s="50">
        <f t="shared" si="192"/>
        <v>-847.64558372805789</v>
      </c>
      <c r="HZ35" s="50">
        <v>1959.4594594594596</v>
      </c>
      <c r="IA35" s="50">
        <v>97.297297297297305</v>
      </c>
      <c r="IB35" s="56">
        <v>0</v>
      </c>
      <c r="IC35" s="56">
        <v>0.10426540284360188</v>
      </c>
      <c r="ID35" s="56">
        <v>0</v>
      </c>
      <c r="IE35" s="56">
        <v>29.099526066350709</v>
      </c>
      <c r="IF35" s="56">
        <v>58.293838862559241</v>
      </c>
      <c r="IG35" s="56">
        <v>0.75829383886255919</v>
      </c>
      <c r="IH35" s="56">
        <v>7.2985781990521321</v>
      </c>
      <c r="II35" s="56">
        <v>0.94786729857819896</v>
      </c>
      <c r="IJ35" s="56">
        <v>101.80094786729858</v>
      </c>
      <c r="IK35" s="56">
        <v>0.56872037914691942</v>
      </c>
      <c r="IL35" s="46">
        <v>0.98455435037612915</v>
      </c>
      <c r="IM35" s="57">
        <v>48.688480377197266</v>
      </c>
      <c r="IN35" s="46">
        <v>9.8455435037612915</v>
      </c>
      <c r="IP35" s="46">
        <f t="shared" ref="IP35:IQ39" si="216">IL35*10</f>
        <v>9.8455435037612915</v>
      </c>
      <c r="IQ35" s="46">
        <f t="shared" si="216"/>
        <v>486.88480377197266</v>
      </c>
      <c r="IS35" s="46">
        <v>541.4</v>
      </c>
      <c r="IT35" s="49">
        <f>IS35/1000</f>
        <v>0.54139999999999999</v>
      </c>
      <c r="IU35" s="49">
        <v>0.54100000000000004</v>
      </c>
      <c r="IV35" s="46">
        <v>7.33</v>
      </c>
      <c r="IW35" s="50">
        <v>0</v>
      </c>
      <c r="IX35" s="50">
        <v>1.9070321811680573</v>
      </c>
      <c r="IY35" s="50">
        <v>0</v>
      </c>
      <c r="IZ35" s="50">
        <v>37.544696066746127</v>
      </c>
      <c r="JA35" s="50">
        <v>87.107667858561783</v>
      </c>
      <c r="JB35" s="50">
        <v>2.5824394119984109</v>
      </c>
      <c r="JC35" s="50">
        <v>3.4763607469209377</v>
      </c>
      <c r="JD35" s="50">
        <v>3.972983710766786</v>
      </c>
      <c r="JE35" s="50">
        <v>211.36273341279301</v>
      </c>
      <c r="JF35" s="50">
        <v>1.3905442987683754</v>
      </c>
      <c r="JG35" s="47">
        <v>1</v>
      </c>
      <c r="JI35" s="47">
        <v>1</v>
      </c>
      <c r="JJ35" s="46" t="s">
        <v>724</v>
      </c>
      <c r="JK35" s="46">
        <v>5</v>
      </c>
      <c r="JM35" s="46">
        <v>1</v>
      </c>
      <c r="JN35" s="46">
        <v>85</v>
      </c>
      <c r="JO35" s="46">
        <v>85</v>
      </c>
      <c r="JQ35" s="46">
        <v>5</v>
      </c>
      <c r="JR35" s="46" t="s">
        <v>1034</v>
      </c>
      <c r="JT35" s="57">
        <v>0.61417168378829956</v>
      </c>
      <c r="JU35" s="57">
        <v>49.157188415527344</v>
      </c>
      <c r="JV35" s="57">
        <v>6.1417168378829956</v>
      </c>
      <c r="JW35" s="46">
        <f t="shared" ref="JW35:JX39" si="217">JT35*10</f>
        <v>6.1417168378829956</v>
      </c>
      <c r="JX35" s="46">
        <f t="shared" si="217"/>
        <v>491.57188415527344</v>
      </c>
      <c r="JY35" s="46" t="s">
        <v>723</v>
      </c>
      <c r="JZ35" s="52">
        <v>287.3</v>
      </c>
      <c r="KA35" s="49">
        <f>JZ35/1000</f>
        <v>0.2873</v>
      </c>
      <c r="KB35" s="49">
        <v>0.28699999999999998</v>
      </c>
      <c r="KC35" s="52">
        <v>656.14</v>
      </c>
      <c r="KD35" s="49">
        <f>KC35/1000</f>
        <v>0.65613999999999995</v>
      </c>
      <c r="KE35" s="49">
        <v>0.65600000000000003</v>
      </c>
      <c r="KF35" s="52">
        <v>942.7</v>
      </c>
      <c r="KG35" s="49">
        <f>KF35/1000</f>
        <v>0.94270000000000009</v>
      </c>
      <c r="KH35" s="49">
        <v>0.94299999999999995</v>
      </c>
      <c r="KI35" s="50">
        <v>7.36</v>
      </c>
      <c r="KJ35" s="50">
        <v>6.95</v>
      </c>
      <c r="KK35" s="50">
        <v>6.06</v>
      </c>
      <c r="KL35" s="49"/>
      <c r="KN35" s="46">
        <v>1</v>
      </c>
      <c r="KO35" s="46">
        <v>1</v>
      </c>
      <c r="KP35" s="47">
        <v>1</v>
      </c>
      <c r="KQ35" s="46">
        <v>1</v>
      </c>
      <c r="KR35" s="46" t="s">
        <v>1220</v>
      </c>
      <c r="KS35" s="46" t="s">
        <v>1222</v>
      </c>
      <c r="KT35" s="50">
        <v>56.60377358490566</v>
      </c>
      <c r="KU35" s="50">
        <v>4066.0377358490564</v>
      </c>
      <c r="KV35" s="50">
        <v>4.716981132075472</v>
      </c>
      <c r="KW35" s="50">
        <v>73.899371069182394</v>
      </c>
      <c r="KX35" s="50">
        <v>7874.2138364779876</v>
      </c>
      <c r="KY35" s="50">
        <v>911.94968553459114</v>
      </c>
      <c r="KZ35" s="50">
        <v>48.742138364779876</v>
      </c>
      <c r="LA35" s="50">
        <v>23.584905660377359</v>
      </c>
      <c r="LB35" s="50">
        <v>723.27044025157227</v>
      </c>
      <c r="LC35" s="50">
        <f t="shared" si="193"/>
        <v>16.715882404990818</v>
      </c>
      <c r="LD35" s="50">
        <v>3394.6540880503144</v>
      </c>
      <c r="LE35" s="50">
        <v>143.0817610062893</v>
      </c>
      <c r="LF35" s="50">
        <v>78.224101479915433</v>
      </c>
      <c r="LG35" s="50">
        <v>2804.4397463002115</v>
      </c>
      <c r="LH35" s="50">
        <v>3.1712473572938689</v>
      </c>
      <c r="LI35" s="50">
        <v>87.737843551797042</v>
      </c>
      <c r="LJ35" s="50">
        <v>6478.8583509513746</v>
      </c>
      <c r="LK35" s="50">
        <v>827.6955602536998</v>
      </c>
      <c r="LL35" s="50">
        <v>57.082452431289646</v>
      </c>
      <c r="LM35" s="50">
        <v>17.970401691331926</v>
      </c>
      <c r="LN35" s="50">
        <v>1497.8858350951375</v>
      </c>
      <c r="LO35" s="50">
        <f>(IP35*1000)/LN35</f>
        <v>6.5729598832450113</v>
      </c>
      <c r="LP35" s="50">
        <v>2108.879492600423</v>
      </c>
      <c r="LQ35" s="50">
        <v>86.680761099365753</v>
      </c>
      <c r="LR35" s="50">
        <v>47.085201793721971</v>
      </c>
      <c r="LS35" s="50">
        <v>1827.354260089686</v>
      </c>
      <c r="LT35" s="50">
        <v>0</v>
      </c>
      <c r="LU35" s="50">
        <v>60.538116591928251</v>
      </c>
      <c r="LV35" s="50">
        <v>6022.4215246636768</v>
      </c>
      <c r="LW35" s="50">
        <v>661.43497757847535</v>
      </c>
      <c r="LX35" s="50">
        <v>0</v>
      </c>
      <c r="LY35" s="50">
        <v>82.959641255605376</v>
      </c>
      <c r="LZ35" s="50">
        <v>1269.0582959641256</v>
      </c>
      <c r="MA35" s="50">
        <f>(JW35*1000)/LZ35</f>
        <v>4.8395860595332438</v>
      </c>
      <c r="MB35" s="50">
        <v>1544.8430493273543</v>
      </c>
      <c r="MC35" s="50">
        <v>51.569506726457398</v>
      </c>
      <c r="MD35" s="50">
        <v>0</v>
      </c>
      <c r="ME35" s="50">
        <v>1.8894192521877489</v>
      </c>
      <c r="MF35" s="50">
        <v>0.59665871121718383</v>
      </c>
      <c r="MG35" s="50">
        <v>23.468575974542564</v>
      </c>
      <c r="MH35" s="50">
        <v>34.904534606205253</v>
      </c>
      <c r="MI35" s="50">
        <v>0.59665871121718383</v>
      </c>
      <c r="MJ35" s="50">
        <v>5.4693715194908528</v>
      </c>
      <c r="MK35" s="50">
        <v>3.7788385043754977</v>
      </c>
      <c r="ML35" s="50">
        <v>81.344470962609392</v>
      </c>
      <c r="MM35" s="50">
        <v>0.19888623707239461</v>
      </c>
      <c r="MN35" s="50">
        <v>0</v>
      </c>
      <c r="MO35" s="50">
        <v>1.2810405991328342</v>
      </c>
      <c r="MP35" s="50">
        <v>0.59124950729207726</v>
      </c>
      <c r="MQ35" s="50">
        <v>18.624359479700434</v>
      </c>
      <c r="MR35" s="50">
        <v>41.387465510445409</v>
      </c>
      <c r="MS35" s="50">
        <v>1.6752069373275522</v>
      </c>
      <c r="MT35" s="50">
        <v>4.9270792274339774</v>
      </c>
      <c r="MU35" s="50">
        <v>0</v>
      </c>
      <c r="MV35" s="50">
        <v>342.13638155301538</v>
      </c>
      <c r="MW35" s="50">
        <v>0.88687426093811594</v>
      </c>
      <c r="MX35" s="50">
        <v>0</v>
      </c>
      <c r="MY35" s="50">
        <v>0.39471087428458651</v>
      </c>
      <c r="MZ35" s="50">
        <v>0.59206631142687982</v>
      </c>
      <c r="NA35" s="50">
        <v>10.361160449970397</v>
      </c>
      <c r="NB35" s="50">
        <v>31.576869942766923</v>
      </c>
      <c r="NC35" s="50">
        <v>3.453720149990132</v>
      </c>
      <c r="ND35" s="50">
        <v>5.7233076771265043</v>
      </c>
      <c r="NE35" s="50">
        <v>0</v>
      </c>
      <c r="NF35" s="50">
        <v>563.15373988553381</v>
      </c>
      <c r="NG35" s="50">
        <v>4.9338859285573315</v>
      </c>
      <c r="NI35" s="56">
        <v>6.6830319888734335</v>
      </c>
      <c r="NJ35" s="56">
        <v>37.287144844029399</v>
      </c>
      <c r="NL35" s="56">
        <v>3.3496917742246195</v>
      </c>
      <c r="NM35" s="56">
        <v>7.0288793103448253</v>
      </c>
      <c r="NN35" s="56"/>
      <c r="NO35" s="56">
        <v>7.9388110667996008</v>
      </c>
      <c r="NP35" s="56">
        <v>4.6048494516450642</v>
      </c>
      <c r="NQ35" s="56">
        <v>4.9282303872889779</v>
      </c>
      <c r="NR35" s="56">
        <v>0</v>
      </c>
      <c r="NS35" s="56">
        <v>3.6663868722028847</v>
      </c>
      <c r="NT35" s="56">
        <v>0</v>
      </c>
      <c r="NU35" s="56">
        <v>4.1746766317887394</v>
      </c>
      <c r="NV35" s="56">
        <v>1.3619531639262581</v>
      </c>
      <c r="NW35" s="51"/>
      <c r="NX35" s="58">
        <v>590.66666666666663</v>
      </c>
      <c r="NY35" s="51">
        <v>591</v>
      </c>
      <c r="NZ35" s="51">
        <v>2657.3333333333335</v>
      </c>
      <c r="OA35" s="54">
        <f t="shared" si="194"/>
        <v>2657</v>
      </c>
      <c r="OB35" s="58">
        <v>1221.6666666666667</v>
      </c>
      <c r="OC35" s="58">
        <f t="shared" ref="OC35:OC39" si="218">ROUND(OB35,0)</f>
        <v>1222</v>
      </c>
      <c r="OD35" s="58">
        <v>950.66666666666663</v>
      </c>
      <c r="OE35" s="58">
        <f t="shared" ref="OE35" si="219">ROUND(OD35,0)</f>
        <v>951</v>
      </c>
      <c r="OF35" s="58">
        <v>912.33333333333337</v>
      </c>
      <c r="OG35" s="58">
        <f t="shared" ref="OG35" si="220">ROUND(OF35,0)</f>
        <v>912</v>
      </c>
      <c r="OH35" s="58">
        <v>16824</v>
      </c>
      <c r="OI35" s="58">
        <v>16824</v>
      </c>
      <c r="OJ35" s="58">
        <v>124008.33333333333</v>
      </c>
      <c r="OK35" s="54">
        <f t="shared" si="198"/>
        <v>124008</v>
      </c>
      <c r="OL35" s="58">
        <v>84171.333333333328</v>
      </c>
      <c r="OM35" s="58">
        <f t="shared" ref="OM35" si="221">ROUND(OL35,0)</f>
        <v>84171</v>
      </c>
      <c r="ON35" s="58">
        <v>38356</v>
      </c>
      <c r="OO35" s="58">
        <f t="shared" ref="OO35" si="222">ROUND(ON35,0)</f>
        <v>38356</v>
      </c>
      <c r="OP35" s="58">
        <v>20153.666666666668</v>
      </c>
      <c r="OQ35" s="58">
        <f t="shared" ref="OQ35" si="223">ROUND(OP35,0)</f>
        <v>20154</v>
      </c>
      <c r="OR35" s="51">
        <v>1</v>
      </c>
      <c r="OS35" s="51"/>
    </row>
    <row r="36" spans="1:409" ht="21" customHeight="1" x14ac:dyDescent="0.35">
      <c r="A36" s="46" t="s">
        <v>36</v>
      </c>
      <c r="B36" s="46" t="s">
        <v>36</v>
      </c>
      <c r="C36" s="46" t="b">
        <f t="shared" si="207"/>
        <v>1</v>
      </c>
      <c r="D36" s="46">
        <v>3</v>
      </c>
      <c r="E36" s="51">
        <v>3</v>
      </c>
      <c r="F36" s="46" t="b">
        <f t="shared" si="208"/>
        <v>1</v>
      </c>
      <c r="G36" s="46">
        <v>6</v>
      </c>
      <c r="H36" s="51">
        <v>6</v>
      </c>
      <c r="I36" s="46" t="b">
        <f t="shared" si="209"/>
        <v>1</v>
      </c>
      <c r="J36" s="46">
        <v>8</v>
      </c>
      <c r="K36" s="46">
        <v>4744422</v>
      </c>
      <c r="L36" s="46">
        <v>468598</v>
      </c>
      <c r="M36" s="46">
        <v>1051.2639999999999</v>
      </c>
      <c r="N36" s="46">
        <v>6.4123127954181598</v>
      </c>
      <c r="O36" s="46">
        <v>170.61640629631501</v>
      </c>
      <c r="P36" s="46">
        <v>4</v>
      </c>
      <c r="Q36" s="46">
        <v>21</v>
      </c>
      <c r="R36" s="46">
        <v>1051.2674208077599</v>
      </c>
      <c r="S36" s="46">
        <v>10.0785506550374</v>
      </c>
      <c r="T36" s="46">
        <v>169.86403684653101</v>
      </c>
      <c r="U36" s="46">
        <v>4</v>
      </c>
      <c r="V36" s="46">
        <v>1</v>
      </c>
      <c r="W36" s="46" t="s">
        <v>167</v>
      </c>
      <c r="X36" s="46">
        <v>42.851737640000003</v>
      </c>
      <c r="Y36" s="46">
        <v>-123.3843382</v>
      </c>
      <c r="Z36" s="46">
        <v>1051.2639999999999</v>
      </c>
      <c r="AA36" s="46" t="s">
        <v>1487</v>
      </c>
      <c r="AB36" s="46">
        <v>1</v>
      </c>
      <c r="AC36" s="55">
        <v>1</v>
      </c>
      <c r="AD36" s="46">
        <v>20</v>
      </c>
      <c r="AE36" s="46">
        <v>1</v>
      </c>
      <c r="AF36" s="46">
        <v>28</v>
      </c>
      <c r="AH36" s="55">
        <v>1</v>
      </c>
      <c r="AI36" s="46">
        <v>10</v>
      </c>
      <c r="AJ36" s="46">
        <v>1</v>
      </c>
      <c r="AK36" s="47">
        <v>55</v>
      </c>
      <c r="AM36" s="46">
        <v>1</v>
      </c>
      <c r="AN36" s="46">
        <v>15</v>
      </c>
      <c r="AO36" s="46">
        <v>81</v>
      </c>
      <c r="AQ36" s="46">
        <v>1</v>
      </c>
      <c r="AR36" s="46">
        <v>5</v>
      </c>
      <c r="AS36" s="55"/>
      <c r="AT36" s="46">
        <v>1</v>
      </c>
      <c r="AU36" s="46">
        <v>0</v>
      </c>
      <c r="AV36" s="46">
        <v>115</v>
      </c>
      <c r="AX36" s="46">
        <v>1</v>
      </c>
      <c r="AY36" s="46">
        <v>0</v>
      </c>
      <c r="AZ36" s="46">
        <v>0</v>
      </c>
      <c r="BA36" s="46">
        <v>103</v>
      </c>
      <c r="BB36" s="46">
        <v>103</v>
      </c>
      <c r="BD36" s="46">
        <f t="shared" si="179"/>
        <v>184</v>
      </c>
      <c r="BE36" s="50">
        <v>2.99</v>
      </c>
      <c r="BF36" s="46">
        <v>396.1</v>
      </c>
      <c r="BG36" s="46">
        <f t="shared" si="210"/>
        <v>0.39610000000000001</v>
      </c>
      <c r="BH36" s="49">
        <v>0.39600000000000002</v>
      </c>
      <c r="BI36" s="50">
        <v>7.5</v>
      </c>
      <c r="BJ36" s="52">
        <v>3934</v>
      </c>
      <c r="BK36" s="46">
        <f t="shared" si="211"/>
        <v>3.9340000000000002</v>
      </c>
      <c r="BL36" s="46">
        <v>3.9340000000000002</v>
      </c>
      <c r="BM36" s="46">
        <v>7.51</v>
      </c>
      <c r="BN36" s="46">
        <v>4048</v>
      </c>
      <c r="BO36" s="46">
        <f t="shared" si="212"/>
        <v>4.048</v>
      </c>
      <c r="BP36" s="46">
        <f t="shared" si="213"/>
        <v>4.048</v>
      </c>
      <c r="BQ36" s="46">
        <v>7.26</v>
      </c>
      <c r="BR36" s="50">
        <f t="shared" si="214"/>
        <v>-0.24000000000000021</v>
      </c>
      <c r="BS36" s="49">
        <v>1.333</v>
      </c>
      <c r="BT36" s="53" t="s">
        <v>262</v>
      </c>
      <c r="BU36" s="49">
        <v>1.333</v>
      </c>
      <c r="BV36" s="49">
        <f t="shared" si="215"/>
        <v>-2.601</v>
      </c>
      <c r="BW36" s="46">
        <v>1.6727167367935181</v>
      </c>
      <c r="BX36" s="46">
        <v>49.622463226318359</v>
      </c>
      <c r="BY36" s="46">
        <f t="shared" si="180"/>
        <v>16.727167367935181</v>
      </c>
      <c r="CA36" s="46">
        <v>16.727167367935181</v>
      </c>
      <c r="CB36" s="46">
        <f t="shared" si="181"/>
        <v>496.22463226318359</v>
      </c>
      <c r="CC36" s="46">
        <v>0</v>
      </c>
      <c r="CD36" s="46">
        <v>2730.4609218436872</v>
      </c>
      <c r="CE36" s="46">
        <v>5.0100200400801604</v>
      </c>
      <c r="CF36" s="46">
        <v>155.31062124248498</v>
      </c>
      <c r="CG36" s="46">
        <v>10906.813627254509</v>
      </c>
      <c r="CH36" s="46">
        <v>521.04208416833671</v>
      </c>
      <c r="CI36" s="46">
        <v>100.20040080160321</v>
      </c>
      <c r="CJ36" s="46">
        <v>85.170340681362731</v>
      </c>
      <c r="CK36" s="46">
        <v>961.9238476953908</v>
      </c>
      <c r="CL36" s="46">
        <f t="shared" si="182"/>
        <v>17.389284409582615</v>
      </c>
      <c r="CM36" s="46">
        <v>5350.701402805611</v>
      </c>
      <c r="CN36" s="46">
        <v>85.170340681362731</v>
      </c>
      <c r="CO36" s="50">
        <v>6.103346946907064</v>
      </c>
      <c r="CP36" s="46">
        <v>0</v>
      </c>
      <c r="CQ36" s="50">
        <v>130.91232930932119</v>
      </c>
      <c r="CR36" s="50">
        <v>51.939441915693642</v>
      </c>
      <c r="CS36" s="50">
        <v>4.5517514347912131</v>
      </c>
      <c r="CT36" s="50">
        <v>2.2758757173956066</v>
      </c>
      <c r="CU36" s="50">
        <v>27.904215317633088</v>
      </c>
      <c r="CV36" s="50">
        <v>5.5412626162675647</v>
      </c>
      <c r="CW36" s="50">
        <v>3.8590936077577678</v>
      </c>
      <c r="CX36" s="50">
        <v>0</v>
      </c>
      <c r="CY36" s="50">
        <v>268.5533346526816</v>
      </c>
      <c r="CZ36" s="50">
        <v>49.871363546408077</v>
      </c>
      <c r="DA36" s="56">
        <v>15.282969865186361</v>
      </c>
      <c r="DB36" s="56">
        <v>0.24193100713719201</v>
      </c>
      <c r="DC36" s="50">
        <v>0</v>
      </c>
      <c r="DD36" s="50">
        <v>0</v>
      </c>
      <c r="DE36" s="50">
        <v>0</v>
      </c>
      <c r="DF36" s="50">
        <v>29.294935451837141</v>
      </c>
      <c r="DG36" s="50">
        <v>19.761668321747766</v>
      </c>
      <c r="DH36" s="50">
        <v>0</v>
      </c>
      <c r="DI36" s="50">
        <v>7.944389275074478</v>
      </c>
      <c r="DJ36" s="50">
        <v>0</v>
      </c>
      <c r="DK36" s="50">
        <v>114.99503475670308</v>
      </c>
      <c r="DL36" s="50">
        <v>0</v>
      </c>
      <c r="DM36" s="50">
        <v>0</v>
      </c>
      <c r="DN36" s="50">
        <v>12.671770710639967</v>
      </c>
      <c r="DO36" s="50">
        <v>2.1233951707891636</v>
      </c>
      <c r="DQ36" s="46">
        <v>1</v>
      </c>
      <c r="DR36" s="46">
        <v>5</v>
      </c>
      <c r="DT36" s="46">
        <v>1</v>
      </c>
      <c r="DU36" s="46">
        <v>1</v>
      </c>
      <c r="DW36" s="46">
        <v>1</v>
      </c>
      <c r="DY36" s="46">
        <v>1</v>
      </c>
      <c r="DZ36" s="46">
        <v>458</v>
      </c>
      <c r="EA36" s="46">
        <v>45.8</v>
      </c>
      <c r="EB36" s="46">
        <v>46</v>
      </c>
      <c r="EC36" s="46">
        <v>46</v>
      </c>
      <c r="ED36" s="46">
        <v>166</v>
      </c>
      <c r="EF36" s="46">
        <v>1</v>
      </c>
      <c r="EG36" s="46">
        <v>163</v>
      </c>
      <c r="EH36" s="46">
        <v>163</v>
      </c>
      <c r="EJ36" s="49">
        <v>0.52700000000000002</v>
      </c>
      <c r="EK36" s="50">
        <v>7.52</v>
      </c>
      <c r="EL36" s="49">
        <v>0.65</v>
      </c>
      <c r="EM36" s="49">
        <v>0.65</v>
      </c>
      <c r="EN36" s="50">
        <v>7.75</v>
      </c>
      <c r="EP36" s="56">
        <v>0</v>
      </c>
      <c r="EQ36" s="56">
        <v>0</v>
      </c>
      <c r="ER36" s="56">
        <v>0</v>
      </c>
      <c r="ES36" s="56">
        <v>24.918222051183374</v>
      </c>
      <c r="ET36" s="56">
        <v>48.874350586877043</v>
      </c>
      <c r="EU36" s="56">
        <v>0</v>
      </c>
      <c r="EV36" s="56">
        <v>7.6005387723686741</v>
      </c>
      <c r="EW36" s="56">
        <v>0</v>
      </c>
      <c r="EX36" s="56">
        <v>159.32268616509523</v>
      </c>
      <c r="EY36" s="56">
        <v>9.6209351548970562E-2</v>
      </c>
      <c r="EZ36" s="56"/>
      <c r="FA36" s="46">
        <v>1</v>
      </c>
      <c r="FB36" s="46" t="s">
        <v>501</v>
      </c>
      <c r="FC36" s="46">
        <v>1</v>
      </c>
      <c r="FE36" s="47">
        <v>1</v>
      </c>
      <c r="FF36" s="47">
        <v>3</v>
      </c>
      <c r="FG36" s="47">
        <v>99</v>
      </c>
      <c r="FH36" s="47">
        <v>99</v>
      </c>
      <c r="FI36" s="47">
        <v>240</v>
      </c>
      <c r="FJ36" s="46">
        <v>53</v>
      </c>
      <c r="FK36" s="46">
        <v>53</v>
      </c>
      <c r="FL36" s="46">
        <v>53</v>
      </c>
      <c r="FM36" s="47">
        <f>FL36-EC36</f>
        <v>7</v>
      </c>
      <c r="FO36" s="49">
        <v>0.16839999999999999</v>
      </c>
      <c r="FP36" s="50">
        <v>7.79</v>
      </c>
      <c r="FQ36" s="49">
        <v>0.14980000000000002</v>
      </c>
      <c r="FR36" s="49">
        <v>0.15</v>
      </c>
      <c r="FS36" s="50">
        <v>7.83</v>
      </c>
      <c r="FU36" s="46">
        <v>561</v>
      </c>
      <c r="FV36" s="46"/>
      <c r="FW36" s="47">
        <v>1</v>
      </c>
      <c r="FX36" s="49" t="s">
        <v>501</v>
      </c>
      <c r="FY36" s="47">
        <v>1</v>
      </c>
      <c r="FZ36" s="47">
        <v>3</v>
      </c>
      <c r="GA36" s="47">
        <v>71</v>
      </c>
      <c r="GB36" s="53" t="s">
        <v>1576</v>
      </c>
      <c r="GC36" s="47">
        <v>1</v>
      </c>
      <c r="GD36" s="47">
        <v>10</v>
      </c>
      <c r="GE36" s="47">
        <v>145</v>
      </c>
      <c r="GF36" s="47">
        <v>85</v>
      </c>
      <c r="GH36" s="47">
        <v>85</v>
      </c>
      <c r="GI36" s="47">
        <f>GE36-GH36</f>
        <v>60</v>
      </c>
      <c r="GJ36" s="47">
        <f>GI36-FH36</f>
        <v>-39</v>
      </c>
      <c r="GM36" s="46">
        <v>56.5</v>
      </c>
      <c r="GN36" s="46">
        <v>57</v>
      </c>
      <c r="GO36" s="46">
        <v>57</v>
      </c>
      <c r="GP36" s="46">
        <f>GO36-FL36</f>
        <v>4</v>
      </c>
      <c r="GS36" s="46">
        <v>64.5</v>
      </c>
      <c r="GT36" s="46">
        <v>65</v>
      </c>
      <c r="GU36" s="46">
        <v>65</v>
      </c>
      <c r="GV36" s="46">
        <f>GU36-GO36</f>
        <v>8</v>
      </c>
      <c r="GW36" s="57">
        <v>1.1629393100738525</v>
      </c>
      <c r="GX36" s="57">
        <v>48.738372802734375</v>
      </c>
      <c r="GY36" s="46">
        <f t="shared" si="183"/>
        <v>11.629393100738525</v>
      </c>
      <c r="GZ36" s="46"/>
      <c r="HA36" s="46">
        <v>11.629393100738525</v>
      </c>
      <c r="HB36" s="46">
        <f t="shared" si="184"/>
        <v>487.38372802734375</v>
      </c>
      <c r="HC36" s="46"/>
      <c r="HD36" s="57">
        <v>0.93630880117416382</v>
      </c>
      <c r="HE36" s="57">
        <v>47.980503082275391</v>
      </c>
      <c r="HF36" s="57">
        <v>9.3630880117416382</v>
      </c>
      <c r="HG36" s="57"/>
      <c r="HH36" s="46">
        <f t="shared" si="185"/>
        <v>9.3630880117416382</v>
      </c>
      <c r="HI36" s="46">
        <f t="shared" si="186"/>
        <v>-7.3640793561935425</v>
      </c>
      <c r="HJ36" s="46">
        <f t="shared" si="187"/>
        <v>479.80503082275391</v>
      </c>
      <c r="HL36" s="50">
        <v>27.659574468085108</v>
      </c>
      <c r="HM36" s="50">
        <f t="shared" si="188"/>
        <v>27.659574468085108</v>
      </c>
      <c r="HN36" s="50">
        <v>1437.2340425531916</v>
      </c>
      <c r="HO36" s="50">
        <v>3.191489361702128</v>
      </c>
      <c r="HP36" s="50">
        <f t="shared" si="189"/>
        <v>-1.8185306783780324</v>
      </c>
      <c r="HQ36" s="50">
        <v>54.255319148936174</v>
      </c>
      <c r="HR36" s="50">
        <v>5018.0851063829787</v>
      </c>
      <c r="HS36" s="50">
        <f t="shared" si="190"/>
        <v>-5888.7285208715302</v>
      </c>
      <c r="HT36" s="50">
        <v>519.14893617021278</v>
      </c>
      <c r="HU36" s="50">
        <v>30.851063829787233</v>
      </c>
      <c r="HV36" s="50">
        <v>0</v>
      </c>
      <c r="HW36" s="50">
        <v>689.36170212765967</v>
      </c>
      <c r="HX36" s="50">
        <f t="shared" si="191"/>
        <v>13.582257300983239</v>
      </c>
      <c r="HY36" s="50">
        <f t="shared" si="192"/>
        <v>-272.56214556773114</v>
      </c>
      <c r="HZ36" s="50">
        <v>1791.4893617021278</v>
      </c>
      <c r="IA36" s="50">
        <v>58.510638297872354</v>
      </c>
      <c r="IB36" s="56">
        <v>0</v>
      </c>
      <c r="IC36" s="56">
        <v>1.9692792437967704E-2</v>
      </c>
      <c r="ID36" s="56">
        <v>0</v>
      </c>
      <c r="IE36" s="56">
        <v>29.539188656951556</v>
      </c>
      <c r="IF36" s="56">
        <v>35.447026388341868</v>
      </c>
      <c r="IG36" s="56">
        <v>0</v>
      </c>
      <c r="IH36" s="56">
        <v>4.2339503741630562</v>
      </c>
      <c r="II36" s="56">
        <v>0.98463962189838516</v>
      </c>
      <c r="IJ36" s="56">
        <v>13.489562820007876</v>
      </c>
      <c r="IK36" s="56">
        <v>0</v>
      </c>
      <c r="IL36" s="46">
        <v>0.88154703378677368</v>
      </c>
      <c r="IM36" s="57">
        <v>49.267868041992188</v>
      </c>
      <c r="IN36" s="46">
        <v>8.8154703378677368</v>
      </c>
      <c r="IP36" s="46">
        <f t="shared" si="216"/>
        <v>8.8154703378677368</v>
      </c>
      <c r="IQ36" s="46">
        <f t="shared" si="216"/>
        <v>492.67868041992188</v>
      </c>
      <c r="IS36" s="46">
        <v>265.10000000000002</v>
      </c>
      <c r="IT36" s="49">
        <f>IS36/1000</f>
        <v>0.2651</v>
      </c>
      <c r="IU36" s="49">
        <v>0.26500000000000001</v>
      </c>
      <c r="IV36" s="46">
        <v>7.87</v>
      </c>
      <c r="IW36" s="50">
        <v>0</v>
      </c>
      <c r="IX36" s="50">
        <v>9.99000999000999E-3</v>
      </c>
      <c r="IY36" s="50">
        <v>0</v>
      </c>
      <c r="IZ36" s="50">
        <v>22.777222777222775</v>
      </c>
      <c r="JA36" s="50">
        <v>41.158841158841163</v>
      </c>
      <c r="JB36" s="50">
        <v>0</v>
      </c>
      <c r="JC36" s="50">
        <v>3.8961038961038961</v>
      </c>
      <c r="JD36" s="50">
        <v>0</v>
      </c>
      <c r="JE36" s="50">
        <v>65.634365634365636</v>
      </c>
      <c r="JF36" s="50">
        <v>9.9900099900099903E-2</v>
      </c>
      <c r="JG36" s="47">
        <v>1</v>
      </c>
      <c r="JI36" s="47">
        <v>1</v>
      </c>
      <c r="JJ36" s="46" t="s">
        <v>724</v>
      </c>
      <c r="JK36" s="46">
        <v>3</v>
      </c>
      <c r="JL36" s="46" t="s">
        <v>1568</v>
      </c>
      <c r="JM36" s="46">
        <v>1</v>
      </c>
      <c r="JN36" s="46">
        <v>40</v>
      </c>
      <c r="JO36" s="46">
        <v>40</v>
      </c>
      <c r="JQ36" s="46">
        <v>3</v>
      </c>
      <c r="JR36" s="46" t="s">
        <v>1038</v>
      </c>
      <c r="JT36" s="57">
        <v>0.83735924959182739</v>
      </c>
      <c r="JU36" s="57">
        <v>49.394016265869141</v>
      </c>
      <c r="JV36" s="57">
        <v>8.3735924959182739</v>
      </c>
      <c r="JW36" s="46">
        <f t="shared" si="217"/>
        <v>8.3735924959182739</v>
      </c>
      <c r="JX36" s="46">
        <f t="shared" si="217"/>
        <v>493.94016265869141</v>
      </c>
      <c r="JY36" s="46" t="s">
        <v>716</v>
      </c>
      <c r="JZ36" s="52">
        <v>326</v>
      </c>
      <c r="KA36" s="49">
        <f>JZ36/1000</f>
        <v>0.32600000000000001</v>
      </c>
      <c r="KB36" s="49">
        <v>0.32600000000000001</v>
      </c>
      <c r="KC36" s="52">
        <v>694.5</v>
      </c>
      <c r="KD36" s="49">
        <f>KC36/1000</f>
        <v>0.69450000000000001</v>
      </c>
      <c r="KE36" s="49">
        <v>0.69499999999999995</v>
      </c>
      <c r="KF36" s="52">
        <v>706.7</v>
      </c>
      <c r="KG36" s="49">
        <f>KF36/1000</f>
        <v>0.70669999999999999</v>
      </c>
      <c r="KH36" s="49">
        <v>0.70699999999999996</v>
      </c>
      <c r="KI36" s="50">
        <v>7.47</v>
      </c>
      <c r="KJ36" s="50">
        <v>6.95</v>
      </c>
      <c r="KK36" s="50">
        <v>6.52</v>
      </c>
      <c r="KL36" s="49"/>
      <c r="KN36" s="46">
        <v>1</v>
      </c>
      <c r="KO36" s="46">
        <v>1</v>
      </c>
      <c r="KP36" s="47">
        <v>1</v>
      </c>
      <c r="KQ36" s="46">
        <v>1</v>
      </c>
      <c r="KR36" s="46" t="s">
        <v>1220</v>
      </c>
      <c r="KS36" s="46" t="s">
        <v>1229</v>
      </c>
      <c r="KT36" s="50">
        <v>60.34482758620689</v>
      </c>
      <c r="KU36" s="50">
        <v>2171.1822660098519</v>
      </c>
      <c r="KV36" s="50">
        <v>3.694581280788177</v>
      </c>
      <c r="KW36" s="50">
        <v>93.596059113300484</v>
      </c>
      <c r="KX36" s="50">
        <v>7375.6157635467971</v>
      </c>
      <c r="KY36" s="50">
        <v>667.48768472906397</v>
      </c>
      <c r="KZ36" s="50">
        <v>44.334975369458128</v>
      </c>
      <c r="LA36" s="50">
        <v>23.399014778325121</v>
      </c>
      <c r="LB36" s="50">
        <v>481.5270935960591</v>
      </c>
      <c r="LC36" s="50">
        <f t="shared" si="193"/>
        <v>24.151067002045224</v>
      </c>
      <c r="LD36" s="50">
        <v>2600.9852216748768</v>
      </c>
      <c r="LE36" s="50">
        <v>78.817733990147772</v>
      </c>
      <c r="LF36" s="50">
        <v>53.990610328638496</v>
      </c>
      <c r="LG36" s="50">
        <v>1896.7136150234742</v>
      </c>
      <c r="LH36" s="50">
        <v>2.347417840375587</v>
      </c>
      <c r="LI36" s="50">
        <v>89.201877934272304</v>
      </c>
      <c r="LJ36" s="50">
        <v>5075.1173708920187</v>
      </c>
      <c r="LK36" s="50">
        <v>647.88732394366195</v>
      </c>
      <c r="LL36" s="50">
        <v>61.032863849765256</v>
      </c>
      <c r="LM36" s="50">
        <v>23.474178403755868</v>
      </c>
      <c r="LN36" s="50">
        <v>1105.6338028169014</v>
      </c>
      <c r="LO36" s="50">
        <f>(IP36*1000)/LN36</f>
        <v>7.9732279488994822</v>
      </c>
      <c r="LP36" s="50">
        <v>2014.0845070422536</v>
      </c>
      <c r="LQ36" s="50">
        <v>136.15023474178403</v>
      </c>
      <c r="LR36" s="50">
        <v>43.668122270742359</v>
      </c>
      <c r="LS36" s="50">
        <v>1954.1484716157202</v>
      </c>
      <c r="LT36" s="50">
        <v>0</v>
      </c>
      <c r="LU36" s="50">
        <v>52.401746724890828</v>
      </c>
      <c r="LV36" s="50">
        <v>4685.5895196506544</v>
      </c>
      <c r="LW36" s="50">
        <v>707.42358078602615</v>
      </c>
      <c r="LX36" s="50">
        <v>0</v>
      </c>
      <c r="LY36" s="50">
        <v>98.253275109170318</v>
      </c>
      <c r="LZ36" s="50">
        <v>1141.9213973799126</v>
      </c>
      <c r="MA36" s="50">
        <f>(JW36*1000)/LZ36</f>
        <v>7.3328974438443018</v>
      </c>
      <c r="MB36" s="50">
        <v>1430.1310043668122</v>
      </c>
      <c r="MC36" s="50">
        <v>56.768558951965062</v>
      </c>
      <c r="MD36" s="50">
        <v>0</v>
      </c>
      <c r="ME36" s="50">
        <v>9.8775187672856576E-2</v>
      </c>
      <c r="MF36" s="50">
        <v>0.59265112603713943</v>
      </c>
      <c r="MG36" s="50">
        <v>22.323192414065584</v>
      </c>
      <c r="MH36" s="50">
        <v>43.954958514421172</v>
      </c>
      <c r="MI36" s="50">
        <v>0</v>
      </c>
      <c r="MJ36" s="50">
        <v>4.7412090082971154</v>
      </c>
      <c r="MK36" s="50">
        <v>0.98775187672856568</v>
      </c>
      <c r="ML36" s="50">
        <v>112.50493875938363</v>
      </c>
      <c r="MM36" s="50">
        <v>9.8775187672856576E-2</v>
      </c>
      <c r="MN36" s="50">
        <v>0</v>
      </c>
      <c r="MO36" s="50">
        <v>0.1</v>
      </c>
      <c r="MP36" s="50">
        <v>0.6</v>
      </c>
      <c r="MQ36" s="50">
        <v>20.299999999999997</v>
      </c>
      <c r="MR36" s="50">
        <v>56.9</v>
      </c>
      <c r="MS36" s="50">
        <v>2.1</v>
      </c>
      <c r="MT36" s="50">
        <v>5.6000000000000005</v>
      </c>
      <c r="MU36" s="50">
        <v>0</v>
      </c>
      <c r="MV36" s="50">
        <v>562.6</v>
      </c>
      <c r="MW36" s="50">
        <v>0.8</v>
      </c>
      <c r="MX36" s="50">
        <v>0</v>
      </c>
      <c r="MY36" s="50">
        <v>0.3</v>
      </c>
      <c r="MZ36" s="50">
        <v>0.6</v>
      </c>
      <c r="NA36" s="50">
        <v>14.8</v>
      </c>
      <c r="NB36" s="50">
        <v>42.699999999999996</v>
      </c>
      <c r="NC36" s="50">
        <v>6.7</v>
      </c>
      <c r="ND36" s="50">
        <v>5.7999999999999989</v>
      </c>
      <c r="NE36" s="50">
        <v>0</v>
      </c>
      <c r="NF36" s="50">
        <v>453.7</v>
      </c>
      <c r="NG36" s="50">
        <v>2.4</v>
      </c>
      <c r="NI36" s="56">
        <v>5.8508251302837273</v>
      </c>
      <c r="NJ36" s="56">
        <v>99.814730746960024</v>
      </c>
      <c r="NL36" s="56">
        <v>3.2445125568518889</v>
      </c>
      <c r="NM36" s="56">
        <v>4.3899085426141982</v>
      </c>
      <c r="NN36" s="56"/>
      <c r="NO36" s="56">
        <v>4.8864944538822819</v>
      </c>
      <c r="NP36" s="56">
        <v>7.0250084940541626</v>
      </c>
      <c r="NQ36" s="56">
        <v>4.5374397620228057</v>
      </c>
      <c r="NR36" s="56">
        <v>2.5123054040654433</v>
      </c>
      <c r="NS36" s="56">
        <v>4.1205360865680527</v>
      </c>
      <c r="NT36" s="56">
        <v>1.5498957609451014</v>
      </c>
      <c r="NU36" s="56">
        <v>3.7964419845819335</v>
      </c>
      <c r="NV36" s="56">
        <v>4.1059596758252601</v>
      </c>
      <c r="NW36" s="51"/>
      <c r="NX36" s="58">
        <v>552.33333333333337</v>
      </c>
      <c r="NY36" s="51">
        <v>552</v>
      </c>
      <c r="NZ36" s="51">
        <v>2237.6666666666665</v>
      </c>
      <c r="OA36" s="54">
        <f t="shared" si="194"/>
        <v>2238</v>
      </c>
      <c r="OB36" s="58">
        <v>955</v>
      </c>
      <c r="OC36" s="58">
        <f t="shared" si="218"/>
        <v>955</v>
      </c>
      <c r="OD36" s="58">
        <v>824.66666666666663</v>
      </c>
      <c r="OE36" s="58">
        <f t="shared" ref="OE36" si="224">ROUND(OD36,0)</f>
        <v>825</v>
      </c>
      <c r="OF36" s="58">
        <v>588.33333333333337</v>
      </c>
      <c r="OG36" s="58">
        <f t="shared" ref="OG36" si="225">ROUND(OF36,0)</f>
        <v>588</v>
      </c>
      <c r="OH36" s="58">
        <v>19838.333333333332</v>
      </c>
      <c r="OI36" s="58">
        <v>19838</v>
      </c>
      <c r="OJ36" s="58">
        <v>55945.666666666664</v>
      </c>
      <c r="OK36" s="54">
        <f t="shared" si="198"/>
        <v>55946</v>
      </c>
      <c r="OL36" s="58">
        <v>71450</v>
      </c>
      <c r="OM36" s="58">
        <f t="shared" ref="OM36" si="226">ROUND(OL36,0)</f>
        <v>71450</v>
      </c>
      <c r="ON36" s="58">
        <v>26706.333333333332</v>
      </c>
      <c r="OO36" s="58">
        <f t="shared" ref="OO36" si="227">ROUND(ON36,0)</f>
        <v>26706</v>
      </c>
      <c r="OP36" s="58">
        <v>20768</v>
      </c>
      <c r="OQ36" s="58">
        <f t="shared" ref="OQ36" si="228">ROUND(OP36,0)</f>
        <v>20768</v>
      </c>
      <c r="OR36" s="51">
        <v>1</v>
      </c>
      <c r="OS36" s="51"/>
    </row>
    <row r="37" spans="1:409" ht="21" customHeight="1" x14ac:dyDescent="0.35">
      <c r="A37" s="46" t="s">
        <v>37</v>
      </c>
      <c r="B37" s="46" t="s">
        <v>37</v>
      </c>
      <c r="C37" s="46" t="b">
        <f t="shared" si="207"/>
        <v>1</v>
      </c>
      <c r="D37" s="46">
        <v>3</v>
      </c>
      <c r="E37" s="51">
        <v>3</v>
      </c>
      <c r="F37" s="46" t="b">
        <f t="shared" si="208"/>
        <v>1</v>
      </c>
      <c r="G37" s="46">
        <v>7</v>
      </c>
      <c r="H37" s="51">
        <v>7</v>
      </c>
      <c r="I37" s="46" t="b">
        <f t="shared" si="209"/>
        <v>1</v>
      </c>
      <c r="J37" s="46">
        <v>9</v>
      </c>
      <c r="K37" s="46">
        <v>4744420</v>
      </c>
      <c r="L37" s="46">
        <v>468599.2</v>
      </c>
      <c r="M37" s="46">
        <v>1050.2180000000001</v>
      </c>
      <c r="N37" s="46">
        <v>6.4123127954181598</v>
      </c>
      <c r="O37" s="46">
        <v>170.61640629631501</v>
      </c>
      <c r="P37" s="46">
        <v>4</v>
      </c>
      <c r="Q37" s="46">
        <v>21</v>
      </c>
      <c r="R37" s="46">
        <v>1051.2674208077599</v>
      </c>
      <c r="S37" s="46">
        <v>10.0785506550374</v>
      </c>
      <c r="T37" s="46">
        <v>169.86403684653101</v>
      </c>
      <c r="U37" s="46">
        <v>4</v>
      </c>
      <c r="V37" s="46">
        <v>1</v>
      </c>
      <c r="W37" s="46" t="s">
        <v>168</v>
      </c>
      <c r="X37" s="46">
        <v>42.851712800000001</v>
      </c>
      <c r="Y37" s="46">
        <v>-123.3843232</v>
      </c>
      <c r="Z37" s="46">
        <v>1050.2180000000001</v>
      </c>
      <c r="AA37" s="46" t="s">
        <v>130</v>
      </c>
      <c r="AB37" s="46">
        <v>1</v>
      </c>
      <c r="AC37" s="55">
        <v>1</v>
      </c>
      <c r="AD37" s="46">
        <v>3</v>
      </c>
      <c r="AE37" s="46">
        <v>1</v>
      </c>
      <c r="AF37" s="46">
        <v>15</v>
      </c>
      <c r="AG37" s="46" t="s">
        <v>330</v>
      </c>
      <c r="AH37" s="55">
        <v>1</v>
      </c>
      <c r="AI37" s="46">
        <v>3</v>
      </c>
      <c r="AJ37" s="46">
        <v>1</v>
      </c>
      <c r="AK37" s="47">
        <v>60</v>
      </c>
      <c r="AL37" s="46" t="s">
        <v>361</v>
      </c>
      <c r="AM37" s="46">
        <v>1</v>
      </c>
      <c r="AN37" s="46">
        <v>30</v>
      </c>
      <c r="AO37" s="46">
        <v>75</v>
      </c>
      <c r="AQ37" s="46">
        <v>1</v>
      </c>
      <c r="AR37" s="46">
        <v>5</v>
      </c>
      <c r="AS37" s="55"/>
      <c r="AT37" s="46">
        <v>1</v>
      </c>
      <c r="AU37" s="46">
        <v>5</v>
      </c>
      <c r="AV37" s="46">
        <v>135</v>
      </c>
      <c r="AX37" s="46">
        <v>1</v>
      </c>
      <c r="AY37" s="46">
        <v>3</v>
      </c>
      <c r="AZ37" s="46">
        <v>3</v>
      </c>
      <c r="BA37" s="46">
        <v>125</v>
      </c>
      <c r="BB37" s="46">
        <v>125</v>
      </c>
      <c r="BD37" s="46">
        <f t="shared" si="179"/>
        <v>200</v>
      </c>
      <c r="BE37" s="50">
        <v>2.98</v>
      </c>
      <c r="BF37" s="46">
        <v>437.4</v>
      </c>
      <c r="BG37" s="46">
        <f t="shared" si="210"/>
        <v>0.43739999999999996</v>
      </c>
      <c r="BH37" s="49">
        <v>0.437</v>
      </c>
      <c r="BI37" s="50">
        <v>7.57</v>
      </c>
      <c r="BJ37" s="52">
        <v>312.39999999999998</v>
      </c>
      <c r="BK37" s="46">
        <f t="shared" si="211"/>
        <v>0.31239999999999996</v>
      </c>
      <c r="BL37" s="46">
        <v>0.312</v>
      </c>
      <c r="BM37" s="46">
        <v>7.74</v>
      </c>
      <c r="BN37" s="46">
        <v>654</v>
      </c>
      <c r="BO37" s="46">
        <f t="shared" si="212"/>
        <v>0.65400000000000003</v>
      </c>
      <c r="BP37" s="46">
        <f t="shared" si="213"/>
        <v>0.65400000000000003</v>
      </c>
      <c r="BQ37" s="46">
        <v>3.76</v>
      </c>
      <c r="BR37" s="50">
        <f t="shared" si="214"/>
        <v>-3.8100000000000005</v>
      </c>
      <c r="BS37" s="52">
        <v>632.1</v>
      </c>
      <c r="BT37" s="53" t="s">
        <v>261</v>
      </c>
      <c r="BU37" s="46">
        <v>0.63200000000000001</v>
      </c>
      <c r="BV37" s="49">
        <f t="shared" si="215"/>
        <v>0.32</v>
      </c>
      <c r="BW37" s="46">
        <v>1.1078860759735107</v>
      </c>
      <c r="BX37" s="46">
        <v>51.471817016601563</v>
      </c>
      <c r="BY37" s="46">
        <f t="shared" si="180"/>
        <v>11.078860759735107</v>
      </c>
      <c r="CA37" s="46">
        <v>11.078860759735107</v>
      </c>
      <c r="CB37" s="46">
        <f t="shared" si="181"/>
        <v>514.71817016601563</v>
      </c>
      <c r="CC37" s="46">
        <v>0</v>
      </c>
      <c r="CD37" s="46">
        <v>964</v>
      </c>
      <c r="CE37" s="46">
        <v>12</v>
      </c>
      <c r="CF37" s="46">
        <v>64</v>
      </c>
      <c r="CG37" s="46">
        <v>5212</v>
      </c>
      <c r="CH37" s="46">
        <v>332</v>
      </c>
      <c r="CI37" s="46">
        <v>0</v>
      </c>
      <c r="CJ37" s="46">
        <v>40</v>
      </c>
      <c r="CK37" s="46">
        <v>684</v>
      </c>
      <c r="CL37" s="46">
        <f t="shared" si="182"/>
        <v>16.197164853413899</v>
      </c>
      <c r="CM37" s="46">
        <v>1152</v>
      </c>
      <c r="CN37" s="46">
        <v>16</v>
      </c>
      <c r="CO37" s="50">
        <v>11.092406449044587</v>
      </c>
      <c r="CP37" s="46">
        <v>0</v>
      </c>
      <c r="CQ37" s="50">
        <v>123.08457711442786</v>
      </c>
      <c r="CR37" s="50">
        <v>57.850746268656707</v>
      </c>
      <c r="CS37" s="50">
        <v>5.1741293532338304</v>
      </c>
      <c r="CT37" s="50">
        <v>1.6915422885572138</v>
      </c>
      <c r="CU37" s="50">
        <v>23.184079601990049</v>
      </c>
      <c r="CV37" s="50">
        <v>4.6766169154228852</v>
      </c>
      <c r="CW37" s="50">
        <v>4.278606965174129</v>
      </c>
      <c r="CX37" s="50">
        <v>0</v>
      </c>
      <c r="CY37" s="50">
        <v>301.09452736318406</v>
      </c>
      <c r="CZ37" s="50">
        <v>39.104477611940297</v>
      </c>
      <c r="DA37" s="56">
        <v>16.553514186162271</v>
      </c>
      <c r="DB37" s="56">
        <v>0.31290791438526633</v>
      </c>
      <c r="DC37" s="50">
        <v>66.121403232163971</v>
      </c>
      <c r="DD37" s="50">
        <v>97.782814347654707</v>
      </c>
      <c r="DE37" s="50">
        <v>0</v>
      </c>
      <c r="DF37" s="50">
        <v>7.292077256602286</v>
      </c>
      <c r="DG37" s="50">
        <v>28.478517934568387</v>
      </c>
      <c r="DH37" s="50">
        <v>18.131651556957035</v>
      </c>
      <c r="DI37" s="50">
        <v>3.8431217973985023</v>
      </c>
      <c r="DJ37" s="50">
        <v>0</v>
      </c>
      <c r="DK37" s="50">
        <v>310.50453291288926</v>
      </c>
      <c r="DL37" s="50">
        <v>166.33819471817108</v>
      </c>
      <c r="DM37" s="50">
        <v>0</v>
      </c>
      <c r="DN37" s="50">
        <v>0</v>
      </c>
      <c r="DO37" s="50">
        <v>6.5599671739779168</v>
      </c>
      <c r="DQ37" s="46">
        <v>1</v>
      </c>
      <c r="DR37" s="46">
        <v>3</v>
      </c>
      <c r="DS37" s="46" t="s">
        <v>480</v>
      </c>
      <c r="DT37" s="46">
        <v>1</v>
      </c>
      <c r="DU37" s="46">
        <v>1</v>
      </c>
      <c r="DW37" s="46">
        <v>1</v>
      </c>
      <c r="DY37" s="46">
        <v>1</v>
      </c>
      <c r="DZ37" s="46">
        <v>513</v>
      </c>
      <c r="EA37" s="46">
        <v>51.3</v>
      </c>
      <c r="EB37" s="46">
        <v>51</v>
      </c>
      <c r="EC37" s="46">
        <v>51</v>
      </c>
      <c r="ED37" s="46">
        <v>102</v>
      </c>
      <c r="EE37" s="46" t="s">
        <v>367</v>
      </c>
      <c r="EF37" s="46">
        <v>1</v>
      </c>
      <c r="EG37" s="46">
        <v>100</v>
      </c>
      <c r="EH37" s="46">
        <v>100</v>
      </c>
      <c r="EJ37" s="49">
        <v>1.0720000000000001</v>
      </c>
      <c r="EK37" s="50">
        <v>7.15</v>
      </c>
      <c r="EL37" s="49">
        <v>1.0189999999999999</v>
      </c>
      <c r="EM37" s="49">
        <v>1.0189999999999999</v>
      </c>
      <c r="EN37" s="50">
        <v>7.31</v>
      </c>
      <c r="EP37" s="56">
        <v>0</v>
      </c>
      <c r="EQ37" s="56">
        <v>0.2073050345508391</v>
      </c>
      <c r="ER37" s="56">
        <v>0</v>
      </c>
      <c r="ES37" s="56">
        <v>19.052319842053304</v>
      </c>
      <c r="ET37" s="56">
        <v>66.535044422507397</v>
      </c>
      <c r="EU37" s="56">
        <v>0.78973346495557739</v>
      </c>
      <c r="EV37" s="56">
        <v>4.9358341559723593</v>
      </c>
      <c r="EW37" s="56">
        <v>0</v>
      </c>
      <c r="EX37" s="56">
        <v>536.32773938795651</v>
      </c>
      <c r="EY37" s="56">
        <v>9.8716683119447174E-2</v>
      </c>
      <c r="EZ37" s="56"/>
      <c r="FA37" s="46">
        <v>1</v>
      </c>
      <c r="FB37" s="46" t="s">
        <v>523</v>
      </c>
      <c r="FC37" s="46">
        <v>1</v>
      </c>
      <c r="FD37" s="46" t="s">
        <v>505</v>
      </c>
      <c r="FE37" s="47">
        <v>1</v>
      </c>
      <c r="FF37" s="47">
        <v>5</v>
      </c>
      <c r="FG37" s="47">
        <v>120</v>
      </c>
      <c r="FH37" s="47">
        <v>120</v>
      </c>
      <c r="FI37" s="47">
        <v>321</v>
      </c>
      <c r="FJ37" s="46">
        <v>61</v>
      </c>
      <c r="FK37" s="46">
        <v>61</v>
      </c>
      <c r="FL37" s="46">
        <v>61</v>
      </c>
      <c r="FM37" s="47">
        <f>FL37-EC37</f>
        <v>10</v>
      </c>
      <c r="FO37" s="49">
        <v>0.7974</v>
      </c>
      <c r="FP37" s="50">
        <v>7.04</v>
      </c>
      <c r="FQ37" s="49">
        <v>0.70020000000000004</v>
      </c>
      <c r="FR37" s="49">
        <v>0.7</v>
      </c>
      <c r="FS37" s="50">
        <v>7.02</v>
      </c>
      <c r="FU37" s="46">
        <v>563</v>
      </c>
      <c r="FV37" s="46"/>
      <c r="FW37" s="47">
        <v>1</v>
      </c>
      <c r="FX37" s="49" t="s">
        <v>536</v>
      </c>
      <c r="FY37" s="47">
        <v>1</v>
      </c>
      <c r="FZ37" s="47">
        <v>20</v>
      </c>
      <c r="GA37" s="47">
        <v>60</v>
      </c>
      <c r="GB37" s="53" t="s">
        <v>1575</v>
      </c>
      <c r="GC37" s="47">
        <v>1</v>
      </c>
      <c r="GD37" s="47">
        <v>25</v>
      </c>
      <c r="GE37" s="47">
        <v>160</v>
      </c>
      <c r="GF37" s="47">
        <v>51</v>
      </c>
      <c r="GH37" s="47">
        <v>51</v>
      </c>
      <c r="GI37" s="47">
        <f>GE37-GH37</f>
        <v>109</v>
      </c>
      <c r="GJ37" s="47">
        <f>GI37-FH37</f>
        <v>-11</v>
      </c>
      <c r="GM37" s="46">
        <v>65.5</v>
      </c>
      <c r="GN37" s="46">
        <v>66</v>
      </c>
      <c r="GO37" s="46">
        <v>66</v>
      </c>
      <c r="GP37" s="46">
        <f>GO37-FL37</f>
        <v>5</v>
      </c>
      <c r="GS37" s="46">
        <v>71.5</v>
      </c>
      <c r="GT37" s="46">
        <v>72</v>
      </c>
      <c r="GU37" s="46">
        <v>72</v>
      </c>
      <c r="GV37" s="46">
        <f>GU37-GO37</f>
        <v>6</v>
      </c>
      <c r="GW37" s="57">
        <v>1.0194473266601563</v>
      </c>
      <c r="GX37" s="57">
        <v>50.067977905273438</v>
      </c>
      <c r="GY37" s="46">
        <f t="shared" si="183"/>
        <v>10.194473266601563</v>
      </c>
      <c r="GZ37" s="46"/>
      <c r="HA37" s="46">
        <v>10.194473266601563</v>
      </c>
      <c r="HB37" s="46">
        <f t="shared" si="184"/>
        <v>500.67977905273438</v>
      </c>
      <c r="HC37" s="46"/>
      <c r="HD37" s="57">
        <v>0.99441975355148315</v>
      </c>
      <c r="HE37" s="57">
        <v>48.428981781005859</v>
      </c>
      <c r="HF37" s="57">
        <v>9.9441975355148315</v>
      </c>
      <c r="HG37" s="57"/>
      <c r="HH37" s="46">
        <f t="shared" si="185"/>
        <v>9.9441975355148315</v>
      </c>
      <c r="HI37" s="46">
        <f t="shared" si="186"/>
        <v>-1.1346632242202759</v>
      </c>
      <c r="HJ37" s="46">
        <f t="shared" si="187"/>
        <v>484.28981781005859</v>
      </c>
      <c r="HL37" s="50">
        <v>28.784648187633262</v>
      </c>
      <c r="HM37" s="50">
        <f t="shared" si="188"/>
        <v>28.784648187633262</v>
      </c>
      <c r="HN37" s="50">
        <v>1247.3347547974415</v>
      </c>
      <c r="HO37" s="50">
        <v>6.3965884861407254</v>
      </c>
      <c r="HP37" s="50">
        <f t="shared" si="189"/>
        <v>-5.6034115138592746</v>
      </c>
      <c r="HQ37" s="50">
        <v>42.643923240938172</v>
      </c>
      <c r="HR37" s="50">
        <v>5084.2217484008534</v>
      </c>
      <c r="HS37" s="50">
        <f t="shared" si="190"/>
        <v>-127.77825159914664</v>
      </c>
      <c r="HT37" s="50">
        <v>490.40511727078888</v>
      </c>
      <c r="HU37" s="50">
        <v>60.767590618336882</v>
      </c>
      <c r="HV37" s="50">
        <v>0</v>
      </c>
      <c r="HW37" s="50">
        <v>703.62473347547973</v>
      </c>
      <c r="HX37" s="50">
        <f t="shared" si="191"/>
        <v>14.132814073201382</v>
      </c>
      <c r="HY37" s="50">
        <f t="shared" si="192"/>
        <v>19.624733475479729</v>
      </c>
      <c r="HZ37" s="50">
        <v>1292.1108742004265</v>
      </c>
      <c r="IA37" s="50">
        <v>71.428571428571431</v>
      </c>
      <c r="IB37" s="56">
        <v>0</v>
      </c>
      <c r="IC37" s="56">
        <v>6.9019917176099399E-2</v>
      </c>
      <c r="ID37" s="56">
        <v>0</v>
      </c>
      <c r="IE37" s="56">
        <v>10.254387694734767</v>
      </c>
      <c r="IF37" s="56">
        <v>36.777755866692964</v>
      </c>
      <c r="IG37" s="56">
        <v>0.69019917176099399</v>
      </c>
      <c r="IH37" s="56">
        <v>2.1691973969631237</v>
      </c>
      <c r="II37" s="56">
        <v>0</v>
      </c>
      <c r="IJ37" s="56">
        <v>396.86452376257148</v>
      </c>
      <c r="IK37" s="56">
        <v>0.19719976336028397</v>
      </c>
      <c r="IL37" s="46">
        <v>0.78600245714187622</v>
      </c>
      <c r="IM37" s="57">
        <v>50.001091003417969</v>
      </c>
      <c r="IN37" s="46">
        <v>7.8600245714187622</v>
      </c>
      <c r="IP37" s="46">
        <f t="shared" si="216"/>
        <v>7.8600245714187622</v>
      </c>
      <c r="IQ37" s="46">
        <f t="shared" si="216"/>
        <v>500.01091003417969</v>
      </c>
      <c r="IS37" s="46">
        <v>990.5</v>
      </c>
      <c r="IT37" s="49">
        <f>IS37/1000</f>
        <v>0.99050000000000005</v>
      </c>
      <c r="IU37" s="49">
        <v>0.99099999999999999</v>
      </c>
      <c r="IV37" s="46">
        <v>7.09</v>
      </c>
      <c r="IW37" s="50">
        <v>0</v>
      </c>
      <c r="IX37" s="50">
        <v>0.14946193702670388</v>
      </c>
      <c r="IY37" s="50">
        <v>0</v>
      </c>
      <c r="IZ37" s="50">
        <v>6.1777600637704264</v>
      </c>
      <c r="JA37" s="50">
        <v>45.13750498206457</v>
      </c>
      <c r="JB37" s="50">
        <v>1.195695496213631</v>
      </c>
      <c r="JC37" s="50">
        <v>3.8860103626943006</v>
      </c>
      <c r="JD37" s="50">
        <v>0</v>
      </c>
      <c r="JE37" s="50">
        <v>694.20087684336397</v>
      </c>
      <c r="JF37" s="50">
        <v>0.69748903945795149</v>
      </c>
      <c r="JG37" s="47">
        <v>1</v>
      </c>
      <c r="JI37" s="47">
        <v>1</v>
      </c>
      <c r="JJ37" s="46" t="s">
        <v>724</v>
      </c>
      <c r="JK37" s="46">
        <v>3</v>
      </c>
      <c r="JL37" s="46" t="s">
        <v>1144</v>
      </c>
      <c r="JM37" s="46">
        <v>1</v>
      </c>
      <c r="JN37" s="46">
        <v>31</v>
      </c>
      <c r="JO37" s="46">
        <v>31</v>
      </c>
      <c r="JQ37" s="46">
        <v>5</v>
      </c>
      <c r="JR37" s="46" t="s">
        <v>1034</v>
      </c>
      <c r="JT37" s="57">
        <v>0.86134308576583862</v>
      </c>
      <c r="JU37" s="57">
        <v>49.884147644042969</v>
      </c>
      <c r="JV37" s="57">
        <v>8.6134308576583862</v>
      </c>
      <c r="JW37" s="46">
        <f t="shared" si="217"/>
        <v>8.6134308576583862</v>
      </c>
      <c r="JX37" s="46">
        <f t="shared" si="217"/>
        <v>498.84147644042969</v>
      </c>
      <c r="JY37" s="46" t="s">
        <v>716</v>
      </c>
      <c r="JZ37" s="52">
        <v>838.7</v>
      </c>
      <c r="KA37" s="49">
        <f>JZ37/1000</f>
        <v>0.8387</v>
      </c>
      <c r="KB37" s="49">
        <v>0.83899999999999997</v>
      </c>
      <c r="KC37" s="52">
        <v>397.7</v>
      </c>
      <c r="KD37" s="49">
        <f>KC37/1000</f>
        <v>0.3977</v>
      </c>
      <c r="KE37" s="49">
        <v>0.39800000000000002</v>
      </c>
      <c r="KF37" s="52">
        <v>307.10000000000002</v>
      </c>
      <c r="KG37" s="49">
        <f>KF37/1000</f>
        <v>0.30710000000000004</v>
      </c>
      <c r="KH37" s="49">
        <v>0.307</v>
      </c>
      <c r="KI37" s="50">
        <v>6.51</v>
      </c>
      <c r="KJ37" s="50">
        <v>4.79</v>
      </c>
      <c r="KK37" s="50">
        <v>4.58</v>
      </c>
      <c r="KL37" s="49"/>
      <c r="KN37" s="46">
        <v>1</v>
      </c>
      <c r="KO37" s="46">
        <v>1</v>
      </c>
      <c r="KP37" s="47">
        <v>1</v>
      </c>
      <c r="KQ37" s="46">
        <v>1</v>
      </c>
      <c r="KR37" s="46" t="s">
        <v>1220</v>
      </c>
      <c r="KT37" s="50">
        <v>50.938337801608583</v>
      </c>
      <c r="KU37" s="50">
        <v>1140.7506702412868</v>
      </c>
      <c r="KV37" s="50">
        <v>10.723860589812332</v>
      </c>
      <c r="KW37" s="50">
        <v>72.386058981233248</v>
      </c>
      <c r="KX37" s="50">
        <v>6777.4798927613938</v>
      </c>
      <c r="KY37" s="50">
        <v>367.29222520107237</v>
      </c>
      <c r="KZ37" s="50">
        <v>46.916890080428956</v>
      </c>
      <c r="LA37" s="50">
        <v>21.447721179624665</v>
      </c>
      <c r="LB37" s="50">
        <v>698.39142091152814</v>
      </c>
      <c r="LC37" s="50">
        <f t="shared" si="193"/>
        <v>14.597076884615673</v>
      </c>
      <c r="LD37" s="50">
        <v>1083.1099195710456</v>
      </c>
      <c r="LE37" s="50">
        <v>50.938337801608583</v>
      </c>
      <c r="LF37" s="50">
        <v>66.889632107023417</v>
      </c>
      <c r="LG37" s="50">
        <v>1404.6822742474917</v>
      </c>
      <c r="LH37" s="50">
        <v>5.0167224080267561</v>
      </c>
      <c r="LI37" s="50">
        <v>80.267558528428097</v>
      </c>
      <c r="LJ37" s="50">
        <v>5429.765886287626</v>
      </c>
      <c r="LK37" s="50">
        <v>610.36789297658868</v>
      </c>
      <c r="LL37" s="50">
        <v>88.628762541806026</v>
      </c>
      <c r="LM37" s="50">
        <v>15.050167224080267</v>
      </c>
      <c r="LN37" s="50">
        <v>1205.6856187290971</v>
      </c>
      <c r="LO37" s="50">
        <f>(IP37*1000)/LN37</f>
        <v>6.5191327235900411</v>
      </c>
      <c r="LP37" s="50">
        <v>1959.8662207357861</v>
      </c>
      <c r="LQ37" s="50">
        <v>95.317725752508352</v>
      </c>
      <c r="LR37" s="50">
        <v>56.000000000000007</v>
      </c>
      <c r="LS37" s="50">
        <v>1560</v>
      </c>
      <c r="LT37" s="50">
        <v>0</v>
      </c>
      <c r="LU37" s="50">
        <v>44</v>
      </c>
      <c r="LV37" s="50">
        <v>3915.9999999999995</v>
      </c>
      <c r="LW37" s="50">
        <v>544</v>
      </c>
      <c r="LX37" s="50">
        <v>0</v>
      </c>
      <c r="LY37" s="50">
        <v>84.000000000000028</v>
      </c>
      <c r="LZ37" s="50">
        <v>1060</v>
      </c>
      <c r="MA37" s="50">
        <f>(JW37*1000)/LZ37</f>
        <v>8.1258781676022505</v>
      </c>
      <c r="MB37" s="50">
        <v>1544</v>
      </c>
      <c r="MC37" s="50">
        <v>40</v>
      </c>
      <c r="MD37" s="50">
        <v>0</v>
      </c>
      <c r="ME37" s="50">
        <v>0.39690414764834298</v>
      </c>
      <c r="MF37" s="50">
        <v>0.59535622147251444</v>
      </c>
      <c r="MG37" s="50">
        <v>2.3814248858900577</v>
      </c>
      <c r="MH37" s="50">
        <v>25.997221670966464</v>
      </c>
      <c r="MI37" s="50">
        <v>3.3736852550109151</v>
      </c>
      <c r="MJ37" s="50">
        <v>14.387775352252431</v>
      </c>
      <c r="MK37" s="50">
        <v>0</v>
      </c>
      <c r="ML37" s="50">
        <v>769.0017860686645</v>
      </c>
      <c r="MM37" s="50">
        <v>0.99226036912085736</v>
      </c>
      <c r="MN37" s="50">
        <v>1.3991605036977814</v>
      </c>
      <c r="MO37" s="50">
        <v>20.887467519488307</v>
      </c>
      <c r="MP37" s="50">
        <v>0.59964021587047767</v>
      </c>
      <c r="MQ37" s="50">
        <v>5.8964621227263638</v>
      </c>
      <c r="MR37" s="50">
        <v>18.289026584049569</v>
      </c>
      <c r="MS37" s="50">
        <v>20.387767339596241</v>
      </c>
      <c r="MT37" s="50">
        <v>5.1968818708774736</v>
      </c>
      <c r="MU37" s="50">
        <v>0</v>
      </c>
      <c r="MV37" s="50">
        <v>297.62142714371379</v>
      </c>
      <c r="MW37" s="50">
        <v>28.283030181890865</v>
      </c>
      <c r="MX37" s="50">
        <v>3.5885167464114831</v>
      </c>
      <c r="MY37" s="50">
        <v>34.4896331738437</v>
      </c>
      <c r="MZ37" s="50">
        <v>0.69776714513556626</v>
      </c>
      <c r="NA37" s="50">
        <v>8.9712918660287073</v>
      </c>
      <c r="NB37" s="50">
        <v>19.338118022328548</v>
      </c>
      <c r="NC37" s="50">
        <v>12.06140350877193</v>
      </c>
      <c r="ND37" s="50">
        <v>5.9808612440191391</v>
      </c>
      <c r="NE37" s="50">
        <v>0.69776714513556626</v>
      </c>
      <c r="NF37" s="50">
        <v>252.59170653907495</v>
      </c>
      <c r="NG37" s="50">
        <v>41.666666666666664</v>
      </c>
      <c r="NI37" s="56">
        <v>7.7546262989608321</v>
      </c>
      <c r="NJ37" s="56">
        <v>79.428457234212587</v>
      </c>
      <c r="NL37" s="56">
        <v>4.591901303352901</v>
      </c>
      <c r="NM37" s="56">
        <v>5.8448209133419553</v>
      </c>
      <c r="NN37" s="56"/>
      <c r="NO37" s="56">
        <v>5.4945672788979829</v>
      </c>
      <c r="NP37" s="56">
        <v>1.1336893591535226</v>
      </c>
      <c r="NQ37" s="56">
        <v>5.7202715733543252</v>
      </c>
      <c r="NR37" s="56">
        <v>2.8119748105874245</v>
      </c>
      <c r="NS37" s="56">
        <v>4.0065541211519351</v>
      </c>
      <c r="NT37" s="56">
        <v>0</v>
      </c>
      <c r="NU37" s="56">
        <v>3.9516693037974684</v>
      </c>
      <c r="NV37" s="56">
        <v>0</v>
      </c>
      <c r="NW37" s="51"/>
      <c r="NX37" s="58">
        <v>743</v>
      </c>
      <c r="NY37" s="51">
        <v>743</v>
      </c>
      <c r="NZ37" s="51">
        <v>2764.6666666666665</v>
      </c>
      <c r="OA37" s="54">
        <f t="shared" si="194"/>
        <v>2765</v>
      </c>
      <c r="OB37" s="58">
        <v>2283.6666666666665</v>
      </c>
      <c r="OC37" s="58">
        <f t="shared" si="218"/>
        <v>2284</v>
      </c>
      <c r="OD37" s="58">
        <v>794.66666666666663</v>
      </c>
      <c r="OE37" s="58">
        <f t="shared" ref="OE37" si="229">ROUND(OD37,0)</f>
        <v>795</v>
      </c>
      <c r="OF37" s="58">
        <v>832.33333333333337</v>
      </c>
      <c r="OG37" s="58">
        <f t="shared" ref="OG37" si="230">ROUND(OF37,0)</f>
        <v>832</v>
      </c>
      <c r="OH37" s="58">
        <v>11570</v>
      </c>
      <c r="OI37" s="58">
        <v>11570</v>
      </c>
      <c r="OJ37" s="58">
        <v>44811</v>
      </c>
      <c r="OK37" s="54">
        <f t="shared" si="198"/>
        <v>44811</v>
      </c>
      <c r="OL37" s="58">
        <v>24327</v>
      </c>
      <c r="OM37" s="58">
        <f t="shared" ref="OM37" si="231">ROUND(OL37,0)</f>
        <v>24327</v>
      </c>
      <c r="ON37" s="58">
        <v>12835</v>
      </c>
      <c r="OO37" s="58">
        <f t="shared" ref="OO37" si="232">ROUND(ON37,0)</f>
        <v>12835</v>
      </c>
      <c r="OP37" s="58">
        <v>13555.333333333334</v>
      </c>
      <c r="OQ37" s="58">
        <f t="shared" ref="OQ37" si="233">ROUND(OP37,0)</f>
        <v>13555</v>
      </c>
      <c r="OR37" s="51">
        <v>1</v>
      </c>
      <c r="OS37" s="51"/>
    </row>
    <row r="38" spans="1:409" ht="21" customHeight="1" x14ac:dyDescent="0.35">
      <c r="A38" s="46" t="s">
        <v>38</v>
      </c>
      <c r="B38" s="46" t="s">
        <v>38</v>
      </c>
      <c r="C38" s="46" t="b">
        <f t="shared" si="207"/>
        <v>1</v>
      </c>
      <c r="D38" s="46">
        <v>3</v>
      </c>
      <c r="E38" s="51">
        <v>3</v>
      </c>
      <c r="F38" s="46" t="b">
        <f t="shared" si="208"/>
        <v>1</v>
      </c>
      <c r="G38" s="46">
        <v>8</v>
      </c>
      <c r="H38" s="51">
        <v>8</v>
      </c>
      <c r="I38" s="46" t="b">
        <f t="shared" si="209"/>
        <v>1</v>
      </c>
      <c r="J38" s="46">
        <v>10</v>
      </c>
      <c r="K38" s="46">
        <v>4744417</v>
      </c>
      <c r="L38" s="46">
        <v>468600</v>
      </c>
      <c r="M38" s="46">
        <v>1049.4570000000001</v>
      </c>
      <c r="N38" s="46">
        <v>5.14263766376195</v>
      </c>
      <c r="O38" s="46">
        <v>170.24631136020801</v>
      </c>
      <c r="P38" s="46">
        <v>4</v>
      </c>
      <c r="Q38" s="46">
        <v>22</v>
      </c>
      <c r="R38" s="46">
        <v>1049.6526439312699</v>
      </c>
      <c r="S38" s="46">
        <v>14.2126106383931</v>
      </c>
      <c r="T38" s="46">
        <v>165.89797525396401</v>
      </c>
      <c r="U38" s="46">
        <v>4</v>
      </c>
      <c r="V38" s="46">
        <v>1</v>
      </c>
      <c r="W38" s="46" t="s">
        <v>169</v>
      </c>
      <c r="X38" s="46">
        <v>42.851688379999999</v>
      </c>
      <c r="Y38" s="46">
        <v>-123.3843128</v>
      </c>
      <c r="Z38" s="46">
        <v>1049.4570000000001</v>
      </c>
      <c r="AA38" s="46" t="s">
        <v>129</v>
      </c>
      <c r="AB38" s="46">
        <v>1</v>
      </c>
      <c r="AC38" s="55">
        <v>1</v>
      </c>
      <c r="AD38" s="46">
        <v>10</v>
      </c>
      <c r="AE38" s="46">
        <v>1</v>
      </c>
      <c r="AF38" s="46">
        <v>25</v>
      </c>
      <c r="AH38" s="55">
        <v>1</v>
      </c>
      <c r="AI38" s="46">
        <v>5</v>
      </c>
      <c r="AJ38" s="46">
        <v>1</v>
      </c>
      <c r="AK38" s="47">
        <v>91</v>
      </c>
      <c r="AL38" s="46" t="s">
        <v>1534</v>
      </c>
      <c r="AM38" s="46">
        <v>1</v>
      </c>
      <c r="AN38" s="46">
        <v>15</v>
      </c>
      <c r="AO38" s="46">
        <v>161</v>
      </c>
      <c r="AP38" s="46" t="s">
        <v>284</v>
      </c>
      <c r="AQ38" s="46">
        <v>1</v>
      </c>
      <c r="AR38" s="46">
        <v>3</v>
      </c>
      <c r="AS38" s="55"/>
      <c r="AT38" s="46">
        <v>1</v>
      </c>
      <c r="AU38" s="46">
        <v>0</v>
      </c>
      <c r="AV38" s="46">
        <v>250</v>
      </c>
      <c r="AW38" s="46" t="s">
        <v>404</v>
      </c>
      <c r="AX38" s="46">
        <v>1</v>
      </c>
      <c r="AY38" s="46">
        <v>0</v>
      </c>
      <c r="AZ38" s="46">
        <v>0</v>
      </c>
      <c r="BA38" s="46">
        <v>332</v>
      </c>
      <c r="BB38" s="46">
        <v>332</v>
      </c>
      <c r="BC38" s="46">
        <v>70</v>
      </c>
      <c r="BD38" s="46">
        <f t="shared" si="179"/>
        <v>493</v>
      </c>
      <c r="BE38" s="50">
        <v>3.05</v>
      </c>
      <c r="BF38" s="46">
        <v>227</v>
      </c>
      <c r="BG38" s="46">
        <f t="shared" si="210"/>
        <v>0.22700000000000001</v>
      </c>
      <c r="BH38" s="49">
        <v>0.22700000000000001</v>
      </c>
      <c r="BI38" s="50">
        <v>8.0299999999999994</v>
      </c>
      <c r="BJ38" s="52">
        <v>1053</v>
      </c>
      <c r="BK38" s="46">
        <f t="shared" si="211"/>
        <v>1.0529999999999999</v>
      </c>
      <c r="BL38" s="46">
        <v>1.0529999999999999</v>
      </c>
      <c r="BM38" s="46">
        <v>7.96</v>
      </c>
      <c r="BN38" s="46">
        <v>425.6</v>
      </c>
      <c r="BO38" s="46">
        <f t="shared" si="212"/>
        <v>0.42560000000000003</v>
      </c>
      <c r="BP38" s="46">
        <f t="shared" si="213"/>
        <v>0.42599999999999999</v>
      </c>
      <c r="BQ38" s="46">
        <v>6.87</v>
      </c>
      <c r="BR38" s="50">
        <f t="shared" si="214"/>
        <v>-1.1599999999999993</v>
      </c>
      <c r="BS38" s="52">
        <v>674.8</v>
      </c>
      <c r="BT38" s="53" t="s">
        <v>261</v>
      </c>
      <c r="BU38" s="46">
        <v>0.67500000000000004</v>
      </c>
      <c r="BV38" s="49">
        <f t="shared" si="215"/>
        <v>-0.37799999999999989</v>
      </c>
      <c r="BW38" s="46">
        <v>1.698195219039917</v>
      </c>
      <c r="BX38" s="46">
        <v>48.714839935302734</v>
      </c>
      <c r="BY38" s="46">
        <f t="shared" si="180"/>
        <v>16.98195219039917</v>
      </c>
      <c r="CA38" s="46">
        <v>16.98195219039917</v>
      </c>
      <c r="CB38" s="46">
        <f t="shared" si="181"/>
        <v>487.14839935302734</v>
      </c>
      <c r="CC38" s="46">
        <v>0</v>
      </c>
      <c r="CD38" s="46">
        <v>4405.5068836045057</v>
      </c>
      <c r="CE38" s="46">
        <v>6.2578222778473096</v>
      </c>
      <c r="CF38" s="46">
        <v>75.093867334167712</v>
      </c>
      <c r="CG38" s="46">
        <v>5838.5481852315397</v>
      </c>
      <c r="CH38" s="46">
        <v>594.49311639549433</v>
      </c>
      <c r="CI38" s="46">
        <v>100.12515644555695</v>
      </c>
      <c r="CJ38" s="46">
        <v>0</v>
      </c>
      <c r="CK38" s="46">
        <v>1752.1902377972465</v>
      </c>
      <c r="CL38" s="46">
        <f t="shared" si="182"/>
        <v>9.6918427143778132</v>
      </c>
      <c r="CM38" s="46">
        <v>1927.4092615769712</v>
      </c>
      <c r="CN38" s="46">
        <v>62.578222778473091</v>
      </c>
      <c r="CO38" s="50">
        <v>5.0550667596652072</v>
      </c>
      <c r="CP38" s="46">
        <v>0</v>
      </c>
      <c r="CQ38" s="50">
        <v>147.27054589082184</v>
      </c>
      <c r="CR38" s="50">
        <v>65.45690861827633</v>
      </c>
      <c r="CS38" s="50">
        <v>7.6984603079384115</v>
      </c>
      <c r="CT38" s="50">
        <v>0</v>
      </c>
      <c r="CU38" s="50">
        <v>20.095980803839229</v>
      </c>
      <c r="CV38" s="50">
        <v>3.2993401319736049</v>
      </c>
      <c r="CW38" s="50">
        <v>4.3991201759648071</v>
      </c>
      <c r="CX38" s="50">
        <v>1.5996800639872024</v>
      </c>
      <c r="CY38" s="50">
        <v>363.22735452909416</v>
      </c>
      <c r="CZ38" s="50">
        <v>30.593881223755247</v>
      </c>
      <c r="DA38" s="56">
        <v>17.970293386374941</v>
      </c>
      <c r="DB38" s="56">
        <v>0.80169865738438573</v>
      </c>
      <c r="DC38" s="50">
        <v>0</v>
      </c>
      <c r="DD38" s="50">
        <v>0</v>
      </c>
      <c r="DE38" s="50">
        <v>0</v>
      </c>
      <c r="DF38" s="50">
        <v>19.502487562189053</v>
      </c>
      <c r="DG38" s="50">
        <v>32.636815920398007</v>
      </c>
      <c r="DH38" s="50">
        <v>0</v>
      </c>
      <c r="DI38" s="50">
        <v>4.0796019900497509</v>
      </c>
      <c r="DJ38" s="50">
        <v>0</v>
      </c>
      <c r="DK38" s="50">
        <v>143.48258706467661</v>
      </c>
      <c r="DL38" s="50">
        <v>9.9502487562189046E-2</v>
      </c>
      <c r="DM38" s="50">
        <v>0</v>
      </c>
      <c r="DN38" s="50">
        <v>9.5219512195121911</v>
      </c>
      <c r="DO38" s="50">
        <v>3.3972585365853667</v>
      </c>
      <c r="DQ38" s="46">
        <v>1</v>
      </c>
      <c r="DR38" s="46">
        <v>3</v>
      </c>
      <c r="DT38" s="46">
        <v>1</v>
      </c>
      <c r="DU38" s="46">
        <v>1</v>
      </c>
      <c r="DW38" s="46">
        <v>1</v>
      </c>
      <c r="DY38" s="46">
        <v>1</v>
      </c>
      <c r="DZ38" s="46">
        <v>1198</v>
      </c>
      <c r="EA38" s="46">
        <v>119.8</v>
      </c>
      <c r="EB38" s="46">
        <v>120</v>
      </c>
      <c r="EC38" s="46">
        <v>120</v>
      </c>
      <c r="ED38" s="46">
        <v>452</v>
      </c>
      <c r="EF38" s="46">
        <v>1</v>
      </c>
      <c r="EG38" s="46">
        <v>458</v>
      </c>
      <c r="EH38" s="46">
        <v>458</v>
      </c>
      <c r="EI38" s="46" t="s">
        <v>494</v>
      </c>
      <c r="EJ38" s="49">
        <v>0.59599999999999997</v>
      </c>
      <c r="EK38" s="50">
        <v>7.32</v>
      </c>
      <c r="EL38" s="49">
        <v>0.77</v>
      </c>
      <c r="EM38" s="49">
        <v>0.77</v>
      </c>
      <c r="EN38" s="50">
        <v>7.03</v>
      </c>
      <c r="EP38" s="56">
        <v>0</v>
      </c>
      <c r="EQ38" s="56">
        <v>0</v>
      </c>
      <c r="ER38" s="56">
        <v>0</v>
      </c>
      <c r="ES38" s="56">
        <v>24.134014764338438</v>
      </c>
      <c r="ET38" s="56">
        <v>41.548362672723826</v>
      </c>
      <c r="EU38" s="56">
        <v>0.946431951542684</v>
      </c>
      <c r="EV38" s="56">
        <v>5.6785917092561045</v>
      </c>
      <c r="EW38" s="56">
        <v>0</v>
      </c>
      <c r="EX38" s="56">
        <v>274.65455233768688</v>
      </c>
      <c r="EY38" s="56">
        <v>9.4643195154268403E-2</v>
      </c>
      <c r="EZ38" s="56"/>
      <c r="FA38" s="46">
        <v>1</v>
      </c>
      <c r="FC38" s="46">
        <v>1</v>
      </c>
      <c r="FE38" s="47">
        <v>1</v>
      </c>
      <c r="FF38" s="47">
        <v>3</v>
      </c>
      <c r="FG38" s="47">
        <v>255</v>
      </c>
      <c r="FH38" s="47">
        <v>255</v>
      </c>
      <c r="FI38" s="47">
        <v>688</v>
      </c>
      <c r="FJ38" s="46">
        <v>143.5</v>
      </c>
      <c r="FK38" s="46">
        <v>144</v>
      </c>
      <c r="FL38" s="46">
        <v>144</v>
      </c>
      <c r="FM38" s="47">
        <f>FL38-EC38</f>
        <v>24</v>
      </c>
      <c r="FO38" s="49">
        <v>0.36519999999999997</v>
      </c>
      <c r="FP38" s="50">
        <v>7.4</v>
      </c>
      <c r="FQ38" s="49">
        <v>0.3155</v>
      </c>
      <c r="FR38" s="49">
        <v>0.316</v>
      </c>
      <c r="FS38" s="50">
        <v>7.5</v>
      </c>
      <c r="FU38" s="46">
        <v>564</v>
      </c>
      <c r="FV38" s="46"/>
      <c r="FW38" s="47">
        <v>1</v>
      </c>
      <c r="FX38" s="49" t="s">
        <v>503</v>
      </c>
      <c r="FY38" s="47">
        <v>1</v>
      </c>
      <c r="FZ38" s="47">
        <v>3</v>
      </c>
      <c r="GA38" s="47">
        <v>70</v>
      </c>
      <c r="GB38" s="53" t="s">
        <v>1577</v>
      </c>
      <c r="GC38" s="47">
        <v>1</v>
      </c>
      <c r="GD38" s="47">
        <v>3</v>
      </c>
      <c r="GE38" s="47">
        <v>318</v>
      </c>
      <c r="GF38" s="47">
        <v>95</v>
      </c>
      <c r="GH38" s="47">
        <v>95</v>
      </c>
      <c r="GI38" s="47">
        <f>GE38-GH38</f>
        <v>223</v>
      </c>
      <c r="GJ38" s="47">
        <f>GI38-FH38</f>
        <v>-32</v>
      </c>
      <c r="GM38" s="46">
        <v>151</v>
      </c>
      <c r="GN38" s="46">
        <v>151</v>
      </c>
      <c r="GO38" s="46">
        <v>151</v>
      </c>
      <c r="GP38" s="46">
        <f>GO38-FL38</f>
        <v>7</v>
      </c>
      <c r="GS38" s="46">
        <v>154.5</v>
      </c>
      <c r="GT38" s="46">
        <v>155</v>
      </c>
      <c r="GU38" s="46">
        <v>155</v>
      </c>
      <c r="GV38" s="46">
        <f>GU38-GO38</f>
        <v>4</v>
      </c>
      <c r="GW38" s="57">
        <v>1.5303663015365601</v>
      </c>
      <c r="GX38" s="57">
        <v>47.88720703125</v>
      </c>
      <c r="GY38" s="46">
        <f t="shared" si="183"/>
        <v>15.303663015365601</v>
      </c>
      <c r="GZ38" s="46"/>
      <c r="HA38" s="46">
        <v>15.303663015365601</v>
      </c>
      <c r="HB38" s="46">
        <f t="shared" si="184"/>
        <v>478.8720703125</v>
      </c>
      <c r="HC38" s="46"/>
      <c r="HD38" s="57">
        <v>0.96849906444549561</v>
      </c>
      <c r="HE38" s="57">
        <v>47.757476806640625</v>
      </c>
      <c r="HF38" s="57">
        <v>9.6849906444549561</v>
      </c>
      <c r="HG38" s="57"/>
      <c r="HH38" s="46">
        <f t="shared" si="185"/>
        <v>9.6849906444549561</v>
      </c>
      <c r="HI38" s="46">
        <f t="shared" si="186"/>
        <v>-7.2969615459442139</v>
      </c>
      <c r="HJ38" s="46">
        <f t="shared" si="187"/>
        <v>477.57476806640625</v>
      </c>
      <c r="HL38" s="50">
        <v>73.401162790697683</v>
      </c>
      <c r="HM38" s="50">
        <f t="shared" si="188"/>
        <v>73.401162790697683</v>
      </c>
      <c r="HN38" s="50">
        <v>2633.7209302325582</v>
      </c>
      <c r="HO38" s="50">
        <v>2.9069767441860468</v>
      </c>
      <c r="HP38" s="50">
        <f t="shared" si="189"/>
        <v>-3.3508455336612628</v>
      </c>
      <c r="HQ38" s="50">
        <v>28.343023255813957</v>
      </c>
      <c r="HR38" s="50">
        <v>4545.7848837209303</v>
      </c>
      <c r="HS38" s="50">
        <f t="shared" si="190"/>
        <v>-1292.7633015106094</v>
      </c>
      <c r="HT38" s="50">
        <v>672.23837209302326</v>
      </c>
      <c r="HU38" s="50">
        <v>73.401162790697683</v>
      </c>
      <c r="HV38" s="50">
        <v>10.901162790697676</v>
      </c>
      <c r="HW38" s="50">
        <v>927.32558139534888</v>
      </c>
      <c r="HX38" s="50">
        <f t="shared" si="191"/>
        <v>10.444002450446723</v>
      </c>
      <c r="HY38" s="50">
        <f t="shared" si="192"/>
        <v>-824.86465640189761</v>
      </c>
      <c r="HZ38" s="50">
        <v>978.92441860465124</v>
      </c>
      <c r="IA38" s="50">
        <v>34.156976744186046</v>
      </c>
      <c r="IB38" s="56">
        <v>0</v>
      </c>
      <c r="IC38" s="56">
        <v>6.6819396716303936E-2</v>
      </c>
      <c r="ID38" s="56">
        <v>0</v>
      </c>
      <c r="IE38" s="56">
        <v>19.759450171821303</v>
      </c>
      <c r="IF38" s="56">
        <v>24.532264222985869</v>
      </c>
      <c r="IG38" s="56">
        <v>0.47728140511645661</v>
      </c>
      <c r="IH38" s="56">
        <v>4.4864452080946924</v>
      </c>
      <c r="II38" s="56">
        <v>0</v>
      </c>
      <c r="IJ38" s="56">
        <v>100.99274532264222</v>
      </c>
      <c r="IK38" s="56">
        <v>0.19091256204658266</v>
      </c>
      <c r="IL38" s="46">
        <v>0.79534643888473511</v>
      </c>
      <c r="IM38" s="57">
        <v>49.107254028320313</v>
      </c>
      <c r="IN38" s="46">
        <v>7.9534643888473511</v>
      </c>
      <c r="IP38" s="46">
        <f t="shared" si="216"/>
        <v>7.9534643888473511</v>
      </c>
      <c r="IQ38" s="46">
        <f t="shared" si="216"/>
        <v>491.07254028320313</v>
      </c>
      <c r="IS38" s="46">
        <v>368</v>
      </c>
      <c r="IT38" s="49">
        <f>IS38/1000</f>
        <v>0.36799999999999999</v>
      </c>
      <c r="IU38" s="49">
        <v>0.36799999999999999</v>
      </c>
      <c r="IV38" s="46">
        <v>7.44</v>
      </c>
      <c r="IW38" s="50">
        <v>0</v>
      </c>
      <c r="IX38" s="50">
        <v>0.17931858936043035</v>
      </c>
      <c r="IY38" s="50">
        <v>0</v>
      </c>
      <c r="IZ38" s="50">
        <v>16.337915919505878</v>
      </c>
      <c r="JA38" s="50">
        <v>26.300059772863118</v>
      </c>
      <c r="JB38" s="50">
        <v>2.590157401872883</v>
      </c>
      <c r="JC38" s="50">
        <v>3.0882645945407452</v>
      </c>
      <c r="JD38" s="50">
        <v>0</v>
      </c>
      <c r="JE38" s="50">
        <v>106.79418210798964</v>
      </c>
      <c r="JF38" s="50">
        <v>0.89659294680215185</v>
      </c>
      <c r="JG38" s="47">
        <v>1</v>
      </c>
      <c r="JI38" s="47">
        <v>1</v>
      </c>
      <c r="JJ38" s="46" t="s">
        <v>724</v>
      </c>
      <c r="JK38" s="46">
        <v>5</v>
      </c>
      <c r="JM38" s="46">
        <v>1</v>
      </c>
      <c r="JN38" s="46">
        <v>44</v>
      </c>
      <c r="JO38" s="46">
        <v>44</v>
      </c>
      <c r="JQ38" s="46">
        <v>5</v>
      </c>
      <c r="JR38" s="46" t="s">
        <v>1034</v>
      </c>
      <c r="JT38" s="57">
        <v>0.77590459585189819</v>
      </c>
      <c r="JU38" s="57">
        <v>50.054817199707031</v>
      </c>
      <c r="JV38" s="57">
        <v>7.7590459585189819</v>
      </c>
      <c r="JW38" s="46">
        <f t="shared" si="217"/>
        <v>7.7590459585189819</v>
      </c>
      <c r="JX38" s="46">
        <f t="shared" si="217"/>
        <v>500.54817199707031</v>
      </c>
      <c r="JY38" s="46" t="s">
        <v>723</v>
      </c>
      <c r="JZ38" s="52">
        <v>234.4</v>
      </c>
      <c r="KA38" s="49">
        <f>JZ38/1000</f>
        <v>0.2344</v>
      </c>
      <c r="KB38" s="49">
        <v>0.23400000000000001</v>
      </c>
      <c r="KC38" s="52">
        <v>189.3</v>
      </c>
      <c r="KD38" s="49">
        <f>KC38/1000</f>
        <v>0.18930000000000002</v>
      </c>
      <c r="KE38" s="49">
        <v>0.189</v>
      </c>
      <c r="KF38" s="52">
        <v>243.6</v>
      </c>
      <c r="KG38" s="49">
        <f>KF38/1000</f>
        <v>0.24359999999999998</v>
      </c>
      <c r="KH38" s="49">
        <v>0.24399999999999999</v>
      </c>
      <c r="KI38" s="50">
        <v>6.58</v>
      </c>
      <c r="KJ38" s="50">
        <v>5.83</v>
      </c>
      <c r="KK38" s="50">
        <v>6.93</v>
      </c>
      <c r="KL38" s="49"/>
      <c r="KN38" s="46">
        <v>1</v>
      </c>
      <c r="KO38" s="46">
        <v>1</v>
      </c>
      <c r="KP38" s="47">
        <v>1</v>
      </c>
      <c r="KQ38" s="46">
        <v>1</v>
      </c>
      <c r="KR38" s="46" t="s">
        <v>1220</v>
      </c>
      <c r="KS38" s="46" t="s">
        <v>1229</v>
      </c>
      <c r="KT38" s="50">
        <v>123.40966921119592</v>
      </c>
      <c r="KU38" s="50">
        <v>4653.9440203562335</v>
      </c>
      <c r="KV38" s="50">
        <v>5.0890585241730282</v>
      </c>
      <c r="KW38" s="50">
        <v>62.340966921119588</v>
      </c>
      <c r="KX38" s="50">
        <v>9456.7430025445283</v>
      </c>
      <c r="KY38" s="50">
        <v>935.1145038167939</v>
      </c>
      <c r="KZ38" s="50">
        <v>100.5089058524173</v>
      </c>
      <c r="LA38" s="50">
        <v>24.173027989821882</v>
      </c>
      <c r="LB38" s="50">
        <v>1601.7811704834605</v>
      </c>
      <c r="LC38" s="50">
        <f t="shared" si="193"/>
        <v>9.5541533995848784</v>
      </c>
      <c r="LD38" s="50">
        <v>1863.8676844783715</v>
      </c>
      <c r="LE38" s="50">
        <v>127.22646310432569</v>
      </c>
      <c r="LF38" s="50">
        <v>177.31629392971249</v>
      </c>
      <c r="LG38" s="50">
        <v>2728.4345047923321</v>
      </c>
      <c r="LH38" s="50">
        <v>3.1948881789137382</v>
      </c>
      <c r="LI38" s="50">
        <v>79.87220447284345</v>
      </c>
      <c r="LJ38" s="50">
        <v>6841.8530351437703</v>
      </c>
      <c r="LK38" s="50">
        <v>798.72204472843453</v>
      </c>
      <c r="LL38" s="50">
        <v>148.56230031948883</v>
      </c>
      <c r="LM38" s="50">
        <v>15.974440894568691</v>
      </c>
      <c r="LN38" s="50">
        <v>1142.1725239616612</v>
      </c>
      <c r="LO38" s="50">
        <f>(IP38*1000)/LN38</f>
        <v>6.9634527376481712</v>
      </c>
      <c r="LP38" s="50">
        <v>1236.4217252396165</v>
      </c>
      <c r="LQ38" s="50">
        <v>63.897763578274763</v>
      </c>
      <c r="LR38" s="50">
        <v>102.62008733624454</v>
      </c>
      <c r="LS38" s="50">
        <v>1635.3711790393013</v>
      </c>
      <c r="LT38" s="50">
        <v>0</v>
      </c>
      <c r="LU38" s="50">
        <v>50.21834061135371</v>
      </c>
      <c r="LV38" s="50">
        <v>5224.8908296943227</v>
      </c>
      <c r="LW38" s="50">
        <v>554.58515283842792</v>
      </c>
      <c r="LX38" s="50">
        <v>124.4541484716157</v>
      </c>
      <c r="LY38" s="50">
        <v>100.43668122270743</v>
      </c>
      <c r="LZ38" s="50">
        <v>1034.9344978165939</v>
      </c>
      <c r="MA38" s="50">
        <f>(JW38*1000)/LZ38</f>
        <v>7.4971372341807889</v>
      </c>
      <c r="MB38" s="50">
        <v>827.51091703056761</v>
      </c>
      <c r="MC38" s="50">
        <v>28.384279475982531</v>
      </c>
      <c r="MD38" s="50">
        <v>0</v>
      </c>
      <c r="ME38" s="50">
        <v>0.19988007195682589</v>
      </c>
      <c r="MF38" s="50">
        <v>0.59964021587047767</v>
      </c>
      <c r="MG38" s="50">
        <v>26.584049570257843</v>
      </c>
      <c r="MH38" s="50">
        <v>20.887467519488307</v>
      </c>
      <c r="MI38" s="50">
        <v>3.597841295222866</v>
      </c>
      <c r="MJ38" s="50">
        <v>5.9964021587047771</v>
      </c>
      <c r="MK38" s="50">
        <v>0</v>
      </c>
      <c r="ML38" s="50">
        <v>103.43793723765741</v>
      </c>
      <c r="MM38" s="50">
        <v>0.8994603238057165</v>
      </c>
      <c r="MN38" s="50">
        <v>0</v>
      </c>
      <c r="MO38" s="50">
        <v>2.1899263388413299</v>
      </c>
      <c r="MP38" s="50">
        <v>0.59725263786581728</v>
      </c>
      <c r="MQ38" s="50">
        <v>23.989647620943661</v>
      </c>
      <c r="MR38" s="50">
        <v>25.681863428230145</v>
      </c>
      <c r="MS38" s="50">
        <v>14.134979096157675</v>
      </c>
      <c r="MT38" s="50">
        <v>7.6647421859446547</v>
      </c>
      <c r="MU38" s="50">
        <v>0</v>
      </c>
      <c r="MV38" s="50">
        <v>108.20226956002389</v>
      </c>
      <c r="MW38" s="50">
        <v>16.922158072864821</v>
      </c>
      <c r="MX38" s="50">
        <v>0</v>
      </c>
      <c r="MY38" s="50">
        <v>9.9661152082918078E-2</v>
      </c>
      <c r="MZ38" s="50">
        <v>0.59796691249750844</v>
      </c>
      <c r="NA38" s="50">
        <v>19.932230416583614</v>
      </c>
      <c r="NB38" s="50">
        <v>27.406816822802469</v>
      </c>
      <c r="NC38" s="50">
        <v>2.1925453458241977</v>
      </c>
      <c r="ND38" s="50">
        <v>12.158660554116004</v>
      </c>
      <c r="NE38" s="50">
        <v>0</v>
      </c>
      <c r="NF38" s="50">
        <v>105.34183775164441</v>
      </c>
      <c r="NG38" s="50">
        <v>0.29898345624875422</v>
      </c>
      <c r="NI38" s="56">
        <v>3.9003481201511829</v>
      </c>
      <c r="NJ38" s="56">
        <v>166.25542072806837</v>
      </c>
      <c r="NL38" s="56">
        <v>4.1939227053140096</v>
      </c>
      <c r="NM38" s="56">
        <v>4.6349995169082119</v>
      </c>
      <c r="NN38" s="56"/>
      <c r="NO38" s="56">
        <v>3.6597320803758864</v>
      </c>
      <c r="NP38" s="56">
        <v>2.0154273717884634</v>
      </c>
      <c r="NQ38" s="56">
        <v>3.6005666400638474</v>
      </c>
      <c r="NR38" s="56">
        <v>1.1694233838786909</v>
      </c>
      <c r="NS38" s="56">
        <v>3.8479738173162756</v>
      </c>
      <c r="NT38" s="56">
        <v>0</v>
      </c>
      <c r="NU38" s="56">
        <v>2.4817637669592978</v>
      </c>
      <c r="NV38" s="56">
        <v>0</v>
      </c>
      <c r="NW38" s="51"/>
      <c r="NX38" s="58">
        <v>595.66666666666663</v>
      </c>
      <c r="NY38" s="51">
        <v>596</v>
      </c>
      <c r="NZ38" s="51">
        <v>2512.6666666666665</v>
      </c>
      <c r="OA38" s="54">
        <f t="shared" si="194"/>
        <v>2513</v>
      </c>
      <c r="OB38" s="58">
        <v>895.33333333333337</v>
      </c>
      <c r="OC38" s="58">
        <f t="shared" si="218"/>
        <v>895</v>
      </c>
      <c r="OD38" s="58">
        <v>698.66666666666663</v>
      </c>
      <c r="OE38" s="58">
        <f t="shared" ref="OE38" si="234">ROUND(OD38,0)</f>
        <v>699</v>
      </c>
      <c r="OF38" s="58">
        <v>587</v>
      </c>
      <c r="OG38" s="58">
        <f t="shared" ref="OG38" si="235">ROUND(OF38,0)</f>
        <v>587</v>
      </c>
      <c r="OH38" s="58">
        <v>17772.333333333332</v>
      </c>
      <c r="OI38" s="58">
        <v>17772</v>
      </c>
      <c r="OJ38" s="58">
        <v>89882.333333333328</v>
      </c>
      <c r="OK38" s="54">
        <f t="shared" si="198"/>
        <v>89882</v>
      </c>
      <c r="OL38" s="58">
        <v>18804</v>
      </c>
      <c r="OM38" s="58">
        <f t="shared" ref="OM38" si="236">ROUND(OL38,0)</f>
        <v>18804</v>
      </c>
      <c r="ON38" s="58">
        <v>13281</v>
      </c>
      <c r="OO38" s="58">
        <f t="shared" ref="OO38" si="237">ROUND(ON38,0)</f>
        <v>13281</v>
      </c>
      <c r="OP38" s="58">
        <v>22050</v>
      </c>
      <c r="OQ38" s="58">
        <f t="shared" ref="OQ38" si="238">ROUND(OP38,0)</f>
        <v>22050</v>
      </c>
      <c r="OR38" s="51">
        <v>1</v>
      </c>
      <c r="OS38" s="51"/>
    </row>
    <row r="39" spans="1:409" ht="21" customHeight="1" x14ac:dyDescent="0.35">
      <c r="A39" s="46" t="s">
        <v>39</v>
      </c>
      <c r="B39" s="46" t="s">
        <v>39</v>
      </c>
      <c r="C39" s="46" t="b">
        <f t="shared" si="207"/>
        <v>1</v>
      </c>
      <c r="D39" s="46">
        <v>3</v>
      </c>
      <c r="E39" s="51">
        <v>3</v>
      </c>
      <c r="F39" s="46" t="b">
        <f t="shared" si="208"/>
        <v>1</v>
      </c>
      <c r="G39" s="46">
        <v>9</v>
      </c>
      <c r="H39" s="51">
        <v>9</v>
      </c>
      <c r="I39" s="46" t="b">
        <f t="shared" si="209"/>
        <v>1</v>
      </c>
      <c r="J39" s="46">
        <v>11</v>
      </c>
      <c r="K39" s="46">
        <v>4744414</v>
      </c>
      <c r="L39" s="46">
        <v>468601</v>
      </c>
      <c r="M39" s="46">
        <v>1048.797</v>
      </c>
      <c r="N39" s="46">
        <v>5.14263766376195</v>
      </c>
      <c r="O39" s="46">
        <v>170.24631136020801</v>
      </c>
      <c r="P39" s="46">
        <v>4</v>
      </c>
      <c r="Q39" s="46">
        <v>22</v>
      </c>
      <c r="R39" s="46">
        <v>1049.6526439312699</v>
      </c>
      <c r="S39" s="46">
        <v>14.2126106383931</v>
      </c>
      <c r="T39" s="46">
        <v>165.89797525396401</v>
      </c>
      <c r="U39" s="46">
        <v>4</v>
      </c>
      <c r="V39" s="46">
        <v>2</v>
      </c>
      <c r="W39" s="46" t="s">
        <v>170</v>
      </c>
      <c r="X39" s="46">
        <v>42.851664900000003</v>
      </c>
      <c r="Y39" s="46">
        <v>-123.38430150000001</v>
      </c>
      <c r="Z39" s="46">
        <v>1048.797</v>
      </c>
      <c r="AA39" s="46" t="s">
        <v>1487</v>
      </c>
      <c r="AB39" s="46">
        <v>1</v>
      </c>
      <c r="AC39" s="55">
        <v>1</v>
      </c>
      <c r="AD39" s="46">
        <v>5</v>
      </c>
      <c r="AE39" s="46">
        <v>0</v>
      </c>
      <c r="AF39" s="46">
        <v>12</v>
      </c>
      <c r="AH39" s="55">
        <v>1</v>
      </c>
      <c r="AI39" s="46">
        <v>10</v>
      </c>
      <c r="AJ39" s="46">
        <v>1</v>
      </c>
      <c r="AK39" s="47">
        <v>80</v>
      </c>
      <c r="AM39" s="46">
        <v>1</v>
      </c>
      <c r="AN39" s="46">
        <v>15</v>
      </c>
      <c r="AO39" s="46">
        <v>85</v>
      </c>
      <c r="AQ39" s="46">
        <v>1</v>
      </c>
      <c r="AR39" s="46">
        <v>0</v>
      </c>
      <c r="AS39" s="55" t="s">
        <v>375</v>
      </c>
      <c r="AT39" s="46">
        <v>1</v>
      </c>
      <c r="AU39" s="46">
        <v>0</v>
      </c>
      <c r="AV39" s="46">
        <v>161</v>
      </c>
      <c r="AW39" s="46" t="s">
        <v>415</v>
      </c>
      <c r="AX39" s="46">
        <v>1</v>
      </c>
      <c r="AY39" s="46">
        <v>0</v>
      </c>
      <c r="AZ39" s="46">
        <v>0</v>
      </c>
      <c r="BA39" s="46">
        <v>160</v>
      </c>
      <c r="BB39" s="46">
        <v>160</v>
      </c>
      <c r="BD39" s="46">
        <f t="shared" si="179"/>
        <v>245</v>
      </c>
      <c r="BE39" s="50">
        <v>4.3499999999999996</v>
      </c>
      <c r="BF39" s="46">
        <v>306.3</v>
      </c>
      <c r="BG39" s="46">
        <f t="shared" si="210"/>
        <v>0.30630000000000002</v>
      </c>
      <c r="BH39" s="49">
        <v>0.30599999999999999</v>
      </c>
      <c r="BI39" s="50">
        <v>7.91</v>
      </c>
      <c r="BJ39" s="52">
        <v>716.7</v>
      </c>
      <c r="BK39" s="46">
        <f t="shared" si="211"/>
        <v>0.7167</v>
      </c>
      <c r="BL39" s="46">
        <v>0.71699999999999997</v>
      </c>
      <c r="BM39" s="46">
        <v>7.93</v>
      </c>
      <c r="BN39" s="46">
        <v>344.1</v>
      </c>
      <c r="BO39" s="46">
        <f t="shared" si="212"/>
        <v>0.34410000000000002</v>
      </c>
      <c r="BP39" s="46">
        <f t="shared" si="213"/>
        <v>0.34399999999999997</v>
      </c>
      <c r="BQ39" s="46">
        <v>7.08</v>
      </c>
      <c r="BR39" s="50">
        <f t="shared" si="214"/>
        <v>-0.83000000000000007</v>
      </c>
      <c r="BS39" s="52">
        <v>434.5</v>
      </c>
      <c r="BT39" s="53" t="s">
        <v>261</v>
      </c>
      <c r="BU39" s="46">
        <v>0.435</v>
      </c>
      <c r="BV39" s="49">
        <f t="shared" si="215"/>
        <v>-0.28199999999999997</v>
      </c>
      <c r="BW39" s="46">
        <v>1.7105013132095337</v>
      </c>
      <c r="BX39" s="46">
        <v>49.987995147705078</v>
      </c>
      <c r="BY39" s="46">
        <f t="shared" si="180"/>
        <v>17.105013132095337</v>
      </c>
      <c r="CA39" s="46">
        <v>17.105013132095337</v>
      </c>
      <c r="CB39" s="46">
        <f t="shared" si="181"/>
        <v>499.87995147705078</v>
      </c>
      <c r="CC39" s="46">
        <v>111.48812409112942</v>
      </c>
      <c r="CD39" s="46">
        <v>4047.5036354823069</v>
      </c>
      <c r="CE39" s="46">
        <v>7.2709646146388751</v>
      </c>
      <c r="CF39" s="46">
        <v>126.03005332040716</v>
      </c>
      <c r="CG39" s="46">
        <v>6284.5370819195341</v>
      </c>
      <c r="CH39" s="46">
        <v>862.82113427047989</v>
      </c>
      <c r="CI39" s="46">
        <v>106.64081434803684</v>
      </c>
      <c r="CJ39" s="46">
        <v>36.354823073194375</v>
      </c>
      <c r="CK39" s="46">
        <v>1308.7736306349975</v>
      </c>
      <c r="CL39" s="46">
        <f t="shared" si="182"/>
        <v>13.069497070930623</v>
      </c>
      <c r="CM39" s="46">
        <v>1897.7217644207465</v>
      </c>
      <c r="CN39" s="46">
        <v>77.55695588948133</v>
      </c>
      <c r="CO39" s="50">
        <v>4.6676007433489843</v>
      </c>
      <c r="CP39" s="46">
        <v>0</v>
      </c>
      <c r="CQ39" s="50">
        <v>21.475442433883476</v>
      </c>
      <c r="CR39" s="50">
        <v>364.61523165639295</v>
      </c>
      <c r="CS39" s="50">
        <v>1.1930801352157487</v>
      </c>
      <c r="CT39" s="50">
        <v>7.3573275004971173</v>
      </c>
      <c r="CU39" s="50">
        <v>9.9423344601312387</v>
      </c>
      <c r="CV39" s="50">
        <v>6.860210777490555</v>
      </c>
      <c r="CW39" s="50">
        <v>11.234837939948299</v>
      </c>
      <c r="CX39" s="50">
        <v>11.63253131835355</v>
      </c>
      <c r="CY39" s="50">
        <v>290.81328295883873</v>
      </c>
      <c r="CZ39" s="50">
        <v>214.25730761582821</v>
      </c>
      <c r="DA39" s="56">
        <v>17.169112652136995</v>
      </c>
      <c r="DB39" s="56">
        <v>4.9190999150863286</v>
      </c>
      <c r="DC39" s="50">
        <v>0</v>
      </c>
      <c r="DD39" s="50">
        <v>0</v>
      </c>
      <c r="DE39" s="50">
        <v>0</v>
      </c>
      <c r="DF39" s="50">
        <v>26.703318279992146</v>
      </c>
      <c r="DG39" s="50">
        <v>13.057137247202043</v>
      </c>
      <c r="DH39" s="50">
        <v>0</v>
      </c>
      <c r="DI39" s="50">
        <v>5.5959159630865889</v>
      </c>
      <c r="DJ39" s="50">
        <v>0</v>
      </c>
      <c r="DK39" s="50">
        <v>53.701158452778323</v>
      </c>
      <c r="DL39" s="50">
        <v>9.8173964264677005E-2</v>
      </c>
      <c r="DM39" s="50">
        <v>0</v>
      </c>
      <c r="DN39" s="50">
        <v>4.0025613240074867</v>
      </c>
      <c r="DO39" s="50">
        <v>2.8587183528716382</v>
      </c>
      <c r="DQ39" s="46">
        <v>1</v>
      </c>
      <c r="DR39" s="46">
        <v>3</v>
      </c>
      <c r="DT39" s="46">
        <v>1</v>
      </c>
      <c r="DU39" s="46">
        <v>1</v>
      </c>
      <c r="DW39" s="46">
        <v>1</v>
      </c>
      <c r="DY39" s="46">
        <v>1</v>
      </c>
      <c r="DZ39" s="46">
        <v>797</v>
      </c>
      <c r="EA39" s="46">
        <v>79.7</v>
      </c>
      <c r="EB39" s="46">
        <v>80</v>
      </c>
      <c r="EC39" s="46">
        <v>80</v>
      </c>
      <c r="ED39" s="46">
        <v>317</v>
      </c>
      <c r="EF39" s="46">
        <v>1</v>
      </c>
      <c r="EG39" s="46">
        <v>349</v>
      </c>
      <c r="EH39" s="46">
        <v>349</v>
      </c>
      <c r="EI39" s="46" t="s">
        <v>494</v>
      </c>
      <c r="EJ39" s="49">
        <v>0.52200000000000002</v>
      </c>
      <c r="EK39" s="50">
        <v>7.5</v>
      </c>
      <c r="EL39" s="49">
        <v>0.48399999999999999</v>
      </c>
      <c r="EM39" s="49">
        <v>0.48399999999999999</v>
      </c>
      <c r="EN39" s="50">
        <v>7.49</v>
      </c>
      <c r="EP39" s="56">
        <v>0</v>
      </c>
      <c r="EQ39" s="56">
        <v>0.60068649885583525</v>
      </c>
      <c r="ER39" s="56">
        <v>0</v>
      </c>
      <c r="ES39" s="56">
        <v>65.312738367658284</v>
      </c>
      <c r="ET39" s="56">
        <v>95.0610221205187</v>
      </c>
      <c r="EU39" s="56">
        <v>0.76277650648360029</v>
      </c>
      <c r="EV39" s="56">
        <v>9.1533180778032044</v>
      </c>
      <c r="EW39" s="56">
        <v>2.192982456140351</v>
      </c>
      <c r="EX39" s="56">
        <v>72.177726926010678</v>
      </c>
      <c r="EY39" s="56">
        <v>0.19069412662090007</v>
      </c>
      <c r="EZ39" s="56"/>
      <c r="FA39" s="46">
        <v>1</v>
      </c>
      <c r="FC39" s="46">
        <v>1</v>
      </c>
      <c r="FD39" s="46" t="s">
        <v>524</v>
      </c>
      <c r="FE39" s="47">
        <v>1</v>
      </c>
      <c r="FF39" s="47">
        <v>3</v>
      </c>
      <c r="FG39" s="47">
        <v>117</v>
      </c>
      <c r="FH39" s="47">
        <v>117</v>
      </c>
      <c r="FI39" s="47">
        <v>415</v>
      </c>
      <c r="FJ39" s="46">
        <v>92.5</v>
      </c>
      <c r="FK39" s="46">
        <v>93</v>
      </c>
      <c r="FL39" s="46">
        <v>93</v>
      </c>
      <c r="FM39" s="47">
        <f>FL39-EC39</f>
        <v>13</v>
      </c>
      <c r="FO39" s="49">
        <v>0.35520000000000002</v>
      </c>
      <c r="FP39" s="50">
        <v>7.37</v>
      </c>
      <c r="FQ39" s="49">
        <v>0.31860000000000005</v>
      </c>
      <c r="FR39" s="49">
        <v>0.31900000000000001</v>
      </c>
      <c r="FS39" s="50">
        <v>7.49</v>
      </c>
      <c r="FU39" s="46" t="s">
        <v>674</v>
      </c>
      <c r="FV39" s="46"/>
      <c r="FW39" s="47">
        <v>1</v>
      </c>
      <c r="FX39" s="49" t="s">
        <v>524</v>
      </c>
      <c r="FY39" s="47">
        <v>1</v>
      </c>
      <c r="FZ39" s="47">
        <v>3</v>
      </c>
      <c r="GA39" s="47">
        <v>30</v>
      </c>
      <c r="GB39" s="53" t="s">
        <v>524</v>
      </c>
      <c r="GC39" s="47">
        <v>1</v>
      </c>
      <c r="GD39" s="47">
        <v>5</v>
      </c>
      <c r="GE39" s="47">
        <v>150</v>
      </c>
      <c r="GF39" s="47">
        <v>53</v>
      </c>
      <c r="GH39" s="47">
        <v>53</v>
      </c>
      <c r="GI39" s="47">
        <f>GE39-GH39</f>
        <v>97</v>
      </c>
      <c r="GJ39" s="47">
        <f>GI39-FH39</f>
        <v>-20</v>
      </c>
      <c r="GM39" s="46">
        <v>95</v>
      </c>
      <c r="GN39" s="46">
        <v>95</v>
      </c>
      <c r="GO39" s="46">
        <v>95</v>
      </c>
      <c r="GP39" s="46">
        <f>GO39-FL39</f>
        <v>2</v>
      </c>
      <c r="GS39" s="46">
        <v>99</v>
      </c>
      <c r="GT39" s="46">
        <v>99</v>
      </c>
      <c r="GU39" s="46">
        <v>99</v>
      </c>
      <c r="GV39" s="46">
        <f>GU39-GO39</f>
        <v>4</v>
      </c>
      <c r="GW39" s="57">
        <v>1.5492494106292725</v>
      </c>
      <c r="GX39" s="57">
        <v>48.816932678222656</v>
      </c>
      <c r="GY39" s="46">
        <f t="shared" si="183"/>
        <v>15.492494106292725</v>
      </c>
      <c r="GZ39" s="46"/>
      <c r="HA39" s="46">
        <v>15.492494106292725</v>
      </c>
      <c r="HB39" s="46">
        <f t="shared" si="184"/>
        <v>488.16932678222656</v>
      </c>
      <c r="HC39" s="46"/>
      <c r="HD39" s="57">
        <v>0.99713367223739624</v>
      </c>
      <c r="HE39" s="57">
        <v>47.920299530029297</v>
      </c>
      <c r="HF39" s="57">
        <v>9.9713367223739624</v>
      </c>
      <c r="HG39" s="57"/>
      <c r="HH39" s="46">
        <f t="shared" si="185"/>
        <v>9.9713367223739624</v>
      </c>
      <c r="HI39" s="46">
        <f t="shared" si="186"/>
        <v>-7.1336764097213745</v>
      </c>
      <c r="HJ39" s="46">
        <f t="shared" si="187"/>
        <v>479.20299530029297</v>
      </c>
      <c r="HL39" s="50">
        <v>70.175438596491219</v>
      </c>
      <c r="HM39" s="50">
        <f t="shared" si="188"/>
        <v>-41.312685494638202</v>
      </c>
      <c r="HN39" s="50">
        <v>1808.4795321637425</v>
      </c>
      <c r="HO39" s="50">
        <v>2.9239766081871341</v>
      </c>
      <c r="HP39" s="50">
        <f t="shared" si="189"/>
        <v>-4.346988006451741</v>
      </c>
      <c r="HQ39" s="50">
        <v>35.087719298245609</v>
      </c>
      <c r="HR39" s="50">
        <v>5093.5672514619882</v>
      </c>
      <c r="HS39" s="50">
        <f t="shared" si="190"/>
        <v>-1190.9698304575459</v>
      </c>
      <c r="HT39" s="50">
        <v>672.51461988304084</v>
      </c>
      <c r="HU39" s="50">
        <v>73.099415204678351</v>
      </c>
      <c r="HV39" s="50">
        <v>0</v>
      </c>
      <c r="HW39" s="50">
        <v>745.61403508771912</v>
      </c>
      <c r="HX39" s="50">
        <f t="shared" si="191"/>
        <v>13.373322192360376</v>
      </c>
      <c r="HY39" s="50">
        <f t="shared" si="192"/>
        <v>-563.1595955472784</v>
      </c>
      <c r="HZ39" s="50">
        <v>738.30409356725136</v>
      </c>
      <c r="IA39" s="50">
        <v>40.935672514619888</v>
      </c>
      <c r="IB39" s="56">
        <v>0</v>
      </c>
      <c r="IC39" s="56">
        <v>0.18050541516245486</v>
      </c>
      <c r="ID39" s="56">
        <v>0</v>
      </c>
      <c r="IE39" s="56">
        <v>18.715561466844004</v>
      </c>
      <c r="IF39" s="56">
        <v>16.055481664449935</v>
      </c>
      <c r="IG39" s="56">
        <v>0</v>
      </c>
      <c r="IH39" s="56">
        <v>4.6551396541896262</v>
      </c>
      <c r="II39" s="56">
        <v>0</v>
      </c>
      <c r="IJ39" s="56">
        <v>115.42846285388562</v>
      </c>
      <c r="IK39" s="56">
        <v>9.5002850085502563E-2</v>
      </c>
      <c r="IL39" s="46">
        <v>0.62274450063705444</v>
      </c>
      <c r="IM39" s="57">
        <v>50.025943756103516</v>
      </c>
      <c r="IN39" s="46">
        <v>6.2274450063705444</v>
      </c>
      <c r="IP39" s="46">
        <f t="shared" si="216"/>
        <v>6.2274450063705444</v>
      </c>
      <c r="IQ39" s="46">
        <f t="shared" si="216"/>
        <v>500.25943756103516</v>
      </c>
      <c r="IS39" s="46">
        <v>181.4</v>
      </c>
      <c r="IT39" s="49">
        <f>IS39/1000</f>
        <v>0.18140000000000001</v>
      </c>
      <c r="IU39" s="49">
        <v>0.18099999999999999</v>
      </c>
      <c r="IV39" s="46">
        <v>8.07</v>
      </c>
      <c r="IW39" s="50">
        <v>0</v>
      </c>
      <c r="IX39" s="50">
        <v>0.29785544082605242</v>
      </c>
      <c r="IY39" s="50">
        <v>0</v>
      </c>
      <c r="IZ39" s="50">
        <v>30.976965845909454</v>
      </c>
      <c r="JA39" s="50">
        <v>12.112787926926133</v>
      </c>
      <c r="JB39" s="50">
        <v>0</v>
      </c>
      <c r="JC39" s="50">
        <v>4.2692613185067518</v>
      </c>
      <c r="JD39" s="50">
        <v>0</v>
      </c>
      <c r="JE39" s="50">
        <v>25.21842732327244</v>
      </c>
      <c r="JF39" s="50">
        <v>9.9285146942017483E-2</v>
      </c>
      <c r="JG39" s="47">
        <v>1</v>
      </c>
      <c r="JI39" s="47">
        <v>1</v>
      </c>
      <c r="JJ39" s="46" t="s">
        <v>724</v>
      </c>
      <c r="JK39" s="46">
        <v>10</v>
      </c>
      <c r="JL39" s="46" t="s">
        <v>1145</v>
      </c>
      <c r="JM39" s="46">
        <v>1</v>
      </c>
      <c r="JN39" s="46">
        <v>25</v>
      </c>
      <c r="JO39" s="46">
        <v>25</v>
      </c>
      <c r="JQ39" s="46">
        <v>5</v>
      </c>
      <c r="JR39" s="46" t="s">
        <v>1047</v>
      </c>
      <c r="JT39" s="57">
        <v>0.69470846652984619</v>
      </c>
      <c r="JU39" s="57">
        <v>49.158946990966797</v>
      </c>
      <c r="JV39" s="57">
        <v>6.9470846652984619</v>
      </c>
      <c r="JW39" s="46">
        <f t="shared" si="217"/>
        <v>6.9470846652984619</v>
      </c>
      <c r="JX39" s="46">
        <f t="shared" si="217"/>
        <v>491.58946990966797</v>
      </c>
      <c r="JY39" s="46" t="s">
        <v>705</v>
      </c>
      <c r="JZ39" s="52">
        <v>229.6</v>
      </c>
      <c r="KA39" s="49">
        <f>JZ39/1000</f>
        <v>0.2296</v>
      </c>
      <c r="KB39" s="49">
        <v>0.23</v>
      </c>
      <c r="KC39" s="52">
        <v>184.9</v>
      </c>
      <c r="KD39" s="49">
        <f>KC39/1000</f>
        <v>0.18490000000000001</v>
      </c>
      <c r="KE39" s="49">
        <v>0.185</v>
      </c>
      <c r="KF39" s="52">
        <v>176.5</v>
      </c>
      <c r="KG39" s="49">
        <f>KF39/1000</f>
        <v>0.17649999999999999</v>
      </c>
      <c r="KH39" s="49">
        <v>0.17699999999999999</v>
      </c>
      <c r="KI39" s="50">
        <v>7.39</v>
      </c>
      <c r="KJ39" s="50">
        <v>7.08</v>
      </c>
      <c r="KK39" s="50">
        <v>6.84</v>
      </c>
      <c r="KL39" s="49"/>
      <c r="KN39" s="46">
        <v>1</v>
      </c>
      <c r="KO39" s="46">
        <v>1</v>
      </c>
      <c r="KP39" s="47">
        <v>1</v>
      </c>
      <c r="KQ39" s="46">
        <v>1</v>
      </c>
      <c r="KR39" s="46" t="s">
        <v>1220</v>
      </c>
      <c r="KS39" s="46" t="s">
        <v>1229</v>
      </c>
      <c r="KT39" s="50">
        <v>151.44230769230771</v>
      </c>
      <c r="KU39" s="50">
        <v>3439.9038461538462</v>
      </c>
      <c r="KV39" s="50">
        <v>6.009615384615385</v>
      </c>
      <c r="KW39" s="50">
        <v>92.548076923076934</v>
      </c>
      <c r="KX39" s="50">
        <v>8258.413461538461</v>
      </c>
      <c r="KY39" s="50">
        <v>1046.8750000000002</v>
      </c>
      <c r="KZ39" s="50">
        <v>100.96153846153847</v>
      </c>
      <c r="LA39" s="50">
        <v>14.423076923076923</v>
      </c>
      <c r="LB39" s="50">
        <v>977.16346153846177</v>
      </c>
      <c r="LC39" s="50">
        <f t="shared" si="193"/>
        <v>15.854557314188861</v>
      </c>
      <c r="LD39" s="50">
        <v>1472.3557692307693</v>
      </c>
      <c r="LE39" s="50">
        <v>87.740384615384613</v>
      </c>
      <c r="LF39" s="50">
        <v>80.321285140562253</v>
      </c>
      <c r="LG39" s="50">
        <v>1785.140562248996</v>
      </c>
      <c r="LH39" s="50">
        <v>2.0080321285140563</v>
      </c>
      <c r="LI39" s="50">
        <v>88.353413654618478</v>
      </c>
      <c r="LJ39" s="50">
        <v>8839.3574297188752</v>
      </c>
      <c r="LK39" s="50">
        <v>678.71485943775099</v>
      </c>
      <c r="LL39" s="50">
        <v>60.24096385542169</v>
      </c>
      <c r="LM39" s="50">
        <v>24.096385542168676</v>
      </c>
      <c r="LN39" s="50">
        <v>965.86345381526098</v>
      </c>
      <c r="LO39" s="50">
        <f>(IP39*1000)/LN39</f>
        <v>6.4475418153275079</v>
      </c>
      <c r="LP39" s="50">
        <v>712.85140562249001</v>
      </c>
      <c r="LQ39" s="50">
        <v>60.24096385542169</v>
      </c>
      <c r="LR39" s="50">
        <v>52.036199095022624</v>
      </c>
      <c r="LS39" s="50">
        <v>1300.9049773755655</v>
      </c>
      <c r="LT39" s="50">
        <v>0</v>
      </c>
      <c r="LU39" s="50">
        <v>42.986425339366512</v>
      </c>
      <c r="LV39" s="50">
        <v>6861.9909502262444</v>
      </c>
      <c r="LW39" s="50">
        <v>495.47511312217193</v>
      </c>
      <c r="LX39" s="50">
        <v>61.085972850678729</v>
      </c>
      <c r="LY39" s="50">
        <v>74.660633484162872</v>
      </c>
      <c r="LZ39" s="50">
        <v>1033.9366515837105</v>
      </c>
      <c r="MA39" s="50">
        <f>(JW39*1000)/LZ39</f>
        <v>6.7190621926956675</v>
      </c>
      <c r="MB39" s="50">
        <v>554.29864253393669</v>
      </c>
      <c r="MC39" s="50">
        <v>22.624434389140273</v>
      </c>
      <c r="MD39" s="50">
        <v>0</v>
      </c>
      <c r="ME39" s="50">
        <v>0.89056006332871562</v>
      </c>
      <c r="MF39" s="50">
        <v>0.59370670888581045</v>
      </c>
      <c r="MG39" s="50">
        <v>35.919255887591532</v>
      </c>
      <c r="MH39" s="50">
        <v>25.430437363942215</v>
      </c>
      <c r="MI39" s="50">
        <v>2.8695824262814167</v>
      </c>
      <c r="MJ39" s="50">
        <v>5.5412626162675647</v>
      </c>
      <c r="MK39" s="50">
        <v>0.7916089451810806</v>
      </c>
      <c r="ML39" s="50">
        <v>53.235701563427668</v>
      </c>
      <c r="MM39" s="50">
        <v>0.49475559073817532</v>
      </c>
      <c r="MN39" s="50">
        <v>0</v>
      </c>
      <c r="MO39" s="50">
        <v>0.29970029970029971</v>
      </c>
      <c r="MP39" s="50">
        <v>0.59940059940059942</v>
      </c>
      <c r="MQ39" s="50">
        <v>24.375624375624376</v>
      </c>
      <c r="MR39" s="50">
        <v>28.371628371628372</v>
      </c>
      <c r="MS39" s="50">
        <v>5.2947052947052944</v>
      </c>
      <c r="MT39" s="50">
        <v>7.7922077922077921</v>
      </c>
      <c r="MU39" s="50">
        <v>0</v>
      </c>
      <c r="MV39" s="50">
        <v>60.939060939060937</v>
      </c>
      <c r="MW39" s="50">
        <v>0.59940059940059942</v>
      </c>
      <c r="MX39" s="50">
        <v>0</v>
      </c>
      <c r="MY39" s="50">
        <v>1.6908693057489557</v>
      </c>
      <c r="MZ39" s="50">
        <v>0.59677740202904317</v>
      </c>
      <c r="NA39" s="50">
        <v>18.301173662223992</v>
      </c>
      <c r="NB39" s="50">
        <v>17.207081758504078</v>
      </c>
      <c r="NC39" s="50">
        <v>5.569922418937737</v>
      </c>
      <c r="ND39" s="50">
        <v>11.040381937537299</v>
      </c>
      <c r="NE39" s="50">
        <v>0</v>
      </c>
      <c r="NF39" s="50">
        <v>89.516610304356476</v>
      </c>
      <c r="NG39" s="50">
        <v>10.04575293415556</v>
      </c>
      <c r="NI39" s="56">
        <v>13.794740443836154</v>
      </c>
      <c r="NJ39" s="56">
        <v>35.035362205494181</v>
      </c>
      <c r="NL39" s="56">
        <v>4.0497434904655893</v>
      </c>
      <c r="NM39" s="56">
        <v>1.7193383989933213</v>
      </c>
      <c r="NN39" s="56"/>
      <c r="NO39" s="56">
        <v>4.556729135432283</v>
      </c>
      <c r="NP39" s="56">
        <v>2.7418670664667668</v>
      </c>
      <c r="NQ39" s="56">
        <v>4.0129301770439616</v>
      </c>
      <c r="NR39" s="56">
        <v>0</v>
      </c>
      <c r="NS39" s="56">
        <v>2.9876003550646018</v>
      </c>
      <c r="NT39" s="56">
        <v>0</v>
      </c>
      <c r="NU39" s="56">
        <v>2.5587028301886803</v>
      </c>
      <c r="NV39" s="56">
        <v>0</v>
      </c>
      <c r="NW39" s="51"/>
      <c r="NX39" s="51">
        <v>678.33333333333337</v>
      </c>
      <c r="NY39" s="51">
        <v>678</v>
      </c>
      <c r="NZ39" s="51">
        <v>3101.6666666666665</v>
      </c>
      <c r="OA39" s="54">
        <f t="shared" si="194"/>
        <v>3102</v>
      </c>
      <c r="OB39" s="58">
        <v>1984.6666666666667</v>
      </c>
      <c r="OC39" s="58">
        <f t="shared" si="218"/>
        <v>1985</v>
      </c>
      <c r="OD39" s="58">
        <v>673.66666666666663</v>
      </c>
      <c r="OE39" s="58">
        <f t="shared" ref="OE39" si="239">ROUND(OD39,0)</f>
        <v>674</v>
      </c>
      <c r="OF39" s="58">
        <v>594</v>
      </c>
      <c r="OG39" s="58">
        <f t="shared" ref="OG39" si="240">ROUND(OF39,0)</f>
        <v>594</v>
      </c>
      <c r="OH39" s="51">
        <v>21157</v>
      </c>
      <c r="OI39" s="58">
        <v>21157</v>
      </c>
      <c r="OJ39" s="58">
        <v>53491.666666666664</v>
      </c>
      <c r="OK39" s="54">
        <f t="shared" si="198"/>
        <v>53492</v>
      </c>
      <c r="OL39" s="58">
        <v>52926.666666666664</v>
      </c>
      <c r="OM39" s="58">
        <f t="shared" ref="OM39" si="241">ROUND(OL39,0)</f>
        <v>52927</v>
      </c>
      <c r="ON39" s="58">
        <v>16365.333333333334</v>
      </c>
      <c r="OO39" s="58">
        <f t="shared" ref="OO39" si="242">ROUND(ON39,0)</f>
        <v>16365</v>
      </c>
      <c r="OP39" s="58">
        <v>16155.666666666666</v>
      </c>
      <c r="OQ39" s="58">
        <f t="shared" ref="OQ39" si="243">ROUND(OP39,0)</f>
        <v>16156</v>
      </c>
      <c r="OR39" s="51">
        <v>1</v>
      </c>
      <c r="OS39" s="51"/>
    </row>
    <row r="40" spans="1:409" ht="21" customHeight="1" x14ac:dyDescent="0.35">
      <c r="A40" s="46" t="s">
        <v>40</v>
      </c>
      <c r="B40" s="46" t="s">
        <v>40</v>
      </c>
      <c r="C40" s="46" t="b">
        <f t="shared" si="207"/>
        <v>1</v>
      </c>
      <c r="D40" s="46">
        <v>3</v>
      </c>
      <c r="E40" s="51">
        <v>3</v>
      </c>
      <c r="F40" s="46" t="b">
        <f t="shared" si="208"/>
        <v>1</v>
      </c>
      <c r="G40" s="46">
        <v>10</v>
      </c>
      <c r="H40" s="51">
        <v>10</v>
      </c>
      <c r="I40" s="46" t="b">
        <f t="shared" si="209"/>
        <v>1</v>
      </c>
      <c r="J40" s="46">
        <v>12</v>
      </c>
      <c r="K40" s="46">
        <v>4744411</v>
      </c>
      <c r="L40" s="46">
        <v>468602.5</v>
      </c>
      <c r="M40" s="46">
        <v>1047.8869999999999</v>
      </c>
      <c r="N40" s="46">
        <v>5.8333804440022297</v>
      </c>
      <c r="O40" s="46">
        <v>180.00000000000799</v>
      </c>
      <c r="P40" s="46">
        <v>4</v>
      </c>
      <c r="Q40" s="46">
        <v>10</v>
      </c>
      <c r="R40" s="46">
        <v>1047.63295265032</v>
      </c>
      <c r="S40" s="46">
        <v>15.412329825894</v>
      </c>
      <c r="T40" s="46">
        <v>168.67145009682201</v>
      </c>
      <c r="U40" s="46">
        <v>4</v>
      </c>
      <c r="V40" s="46">
        <v>2</v>
      </c>
      <c r="W40" s="46" t="s">
        <v>245</v>
      </c>
      <c r="X40" s="46">
        <v>42.85163842</v>
      </c>
      <c r="Y40" s="46">
        <v>-123.3842825</v>
      </c>
      <c r="Z40" s="46">
        <v>1047.8869999999999</v>
      </c>
      <c r="AA40" s="46" t="s">
        <v>130</v>
      </c>
      <c r="AB40" s="46">
        <v>1</v>
      </c>
      <c r="AC40" s="55">
        <v>1</v>
      </c>
      <c r="AD40" s="46">
        <v>3</v>
      </c>
      <c r="AE40" s="46">
        <v>1</v>
      </c>
      <c r="AF40" s="46">
        <v>12</v>
      </c>
      <c r="AH40" s="55">
        <v>1</v>
      </c>
      <c r="AI40" s="46">
        <v>20</v>
      </c>
      <c r="AJ40" s="46">
        <v>1</v>
      </c>
      <c r="AK40" s="47">
        <v>38</v>
      </c>
      <c r="AM40" s="55">
        <v>0</v>
      </c>
      <c r="AN40" s="46">
        <v>100</v>
      </c>
      <c r="AP40" s="46" t="s">
        <v>131</v>
      </c>
      <c r="AQ40" s="55">
        <v>0</v>
      </c>
      <c r="AR40" s="46">
        <v>100</v>
      </c>
      <c r="AS40" s="55" t="s">
        <v>1624</v>
      </c>
      <c r="AT40" s="55">
        <v>0</v>
      </c>
      <c r="AU40" s="46">
        <v>100</v>
      </c>
      <c r="AW40" s="55" t="s">
        <v>1616</v>
      </c>
      <c r="AX40" s="55">
        <v>0</v>
      </c>
      <c r="AZ40" s="46">
        <v>100</v>
      </c>
      <c r="BE40" s="50">
        <v>3.31</v>
      </c>
      <c r="BF40" s="46">
        <v>1421</v>
      </c>
      <c r="BG40" s="46">
        <f t="shared" si="210"/>
        <v>1.421</v>
      </c>
      <c r="BH40" s="49">
        <v>1.421</v>
      </c>
      <c r="BI40" s="50">
        <v>7.69</v>
      </c>
      <c r="BJ40" s="52">
        <v>665.5</v>
      </c>
      <c r="BK40" s="46">
        <f t="shared" si="211"/>
        <v>0.66549999999999998</v>
      </c>
      <c r="BL40" s="46">
        <v>0.66600000000000004</v>
      </c>
      <c r="BM40" s="46">
        <v>7.44</v>
      </c>
      <c r="BN40" s="46">
        <v>2604</v>
      </c>
      <c r="BO40" s="46">
        <f t="shared" si="212"/>
        <v>2.6040000000000001</v>
      </c>
      <c r="BP40" s="46">
        <f t="shared" si="213"/>
        <v>2.6040000000000001</v>
      </c>
      <c r="BQ40" s="46">
        <v>2.16</v>
      </c>
      <c r="BR40" s="50">
        <f t="shared" si="214"/>
        <v>-5.53</v>
      </c>
      <c r="BS40" s="49">
        <v>4.5250000000000004</v>
      </c>
      <c r="BT40" s="53" t="s">
        <v>262</v>
      </c>
      <c r="BU40" s="49">
        <v>4.5250000000000004</v>
      </c>
      <c r="BV40" s="49">
        <f t="shared" si="215"/>
        <v>3.8590000000000004</v>
      </c>
      <c r="CO40" s="50">
        <v>2.2471747765640524</v>
      </c>
      <c r="CP40" s="46">
        <v>0</v>
      </c>
      <c r="CQ40" s="50">
        <v>186.9241325230347</v>
      </c>
      <c r="CR40" s="50">
        <v>87.198588512056475</v>
      </c>
      <c r="CS40" s="50">
        <v>16.369339345226425</v>
      </c>
      <c r="CT40" s="50">
        <v>0</v>
      </c>
      <c r="CU40" s="50">
        <v>75.769456969221721</v>
      </c>
      <c r="CV40" s="50">
        <v>16.761419329543227</v>
      </c>
      <c r="CW40" s="50">
        <v>1.9603999215840031</v>
      </c>
      <c r="CX40" s="50">
        <v>2.3524799059008039</v>
      </c>
      <c r="CY40" s="50">
        <v>1290.0411683983534</v>
      </c>
      <c r="CZ40" s="50">
        <v>100.47049598118016</v>
      </c>
      <c r="DA40" s="56">
        <v>8.4205216437263122</v>
      </c>
      <c r="DB40" s="56">
        <v>0.69890684221025368</v>
      </c>
      <c r="DC40" s="50">
        <v>643.09533150254993</v>
      </c>
      <c r="DD40" s="50">
        <v>218.03648489603771</v>
      </c>
      <c r="DE40" s="50">
        <v>343.9584150647313</v>
      </c>
      <c r="DF40" s="50">
        <v>0</v>
      </c>
      <c r="DG40" s="50">
        <v>87.289132993330725</v>
      </c>
      <c r="DH40" s="50">
        <v>25.696351510396234</v>
      </c>
      <c r="DI40" s="50">
        <v>0</v>
      </c>
      <c r="DJ40" s="50">
        <v>6.1788936837975674</v>
      </c>
      <c r="DK40" s="50">
        <v>2411.8281679089841</v>
      </c>
      <c r="DL40" s="50">
        <v>193.70341310317772</v>
      </c>
      <c r="DM40" s="50">
        <v>0</v>
      </c>
      <c r="DN40" s="50">
        <v>0</v>
      </c>
      <c r="DO40" s="50">
        <v>2.5983500646059041</v>
      </c>
      <c r="DP40" s="46" t="s">
        <v>1847</v>
      </c>
      <c r="DQ40" s="46">
        <v>0</v>
      </c>
      <c r="DS40" s="46" t="s">
        <v>131</v>
      </c>
      <c r="DT40" s="46">
        <v>0</v>
      </c>
      <c r="DU40" s="46">
        <v>0</v>
      </c>
      <c r="DW40" s="46">
        <v>0</v>
      </c>
      <c r="DY40" s="46">
        <v>0</v>
      </c>
      <c r="EF40" s="46">
        <v>0</v>
      </c>
      <c r="EJ40" s="49"/>
      <c r="EK40" s="50"/>
      <c r="EN40" s="50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46">
        <v>0</v>
      </c>
      <c r="FC40" s="46">
        <v>0</v>
      </c>
      <c r="FE40" s="47">
        <v>0</v>
      </c>
      <c r="FJ40" s="46"/>
      <c r="FK40" s="46"/>
      <c r="FL40" s="46"/>
      <c r="FM40" s="47"/>
      <c r="FO40" s="52"/>
      <c r="FP40" s="50"/>
      <c r="FS40" s="50"/>
      <c r="FU40" s="46"/>
      <c r="FV40" s="46" t="s">
        <v>669</v>
      </c>
      <c r="FW40" s="47">
        <v>0</v>
      </c>
      <c r="FY40" s="47">
        <v>0</v>
      </c>
      <c r="GC40" s="47">
        <v>0</v>
      </c>
      <c r="GL40" s="46" t="s">
        <v>612</v>
      </c>
      <c r="GW40" s="57"/>
      <c r="GX40" s="57"/>
      <c r="GY40" s="46"/>
      <c r="GZ40" s="46"/>
      <c r="HA40" s="46"/>
      <c r="HB40" s="46"/>
      <c r="HC40" s="46"/>
      <c r="HD40" s="57"/>
      <c r="HE40" s="57"/>
      <c r="HF40" s="57"/>
      <c r="HG40" s="57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M40" s="57"/>
      <c r="IR40" s="46" t="s">
        <v>665</v>
      </c>
      <c r="IW40" s="50"/>
      <c r="IX40" s="50"/>
      <c r="IY40" s="50"/>
      <c r="IZ40" s="50"/>
      <c r="JA40" s="50"/>
      <c r="JB40" s="50"/>
      <c r="JC40" s="50"/>
      <c r="JD40" s="50"/>
      <c r="JE40" s="50"/>
      <c r="JF40" s="50"/>
      <c r="JG40" s="47">
        <v>0</v>
      </c>
      <c r="JI40" s="47">
        <v>0</v>
      </c>
      <c r="JM40" s="46">
        <v>0</v>
      </c>
      <c r="JT40" s="57"/>
      <c r="JU40" s="57"/>
      <c r="JV40" s="57"/>
      <c r="JZ40" s="52"/>
      <c r="KC40" s="52"/>
      <c r="KF40" s="52"/>
      <c r="KG40" s="49"/>
      <c r="KH40" s="49"/>
      <c r="KI40" s="50"/>
      <c r="KJ40" s="50"/>
      <c r="KK40" s="50"/>
      <c r="KL40" s="49"/>
      <c r="KN40" s="46">
        <v>0</v>
      </c>
      <c r="KT40" s="50"/>
      <c r="KU40" s="50"/>
      <c r="KV40" s="50"/>
      <c r="KW40" s="50"/>
      <c r="KX40" s="50"/>
      <c r="KY40" s="50"/>
      <c r="KZ40" s="50"/>
      <c r="LA40" s="50"/>
      <c r="LB40" s="50"/>
      <c r="LC40" s="50"/>
      <c r="LD40" s="50"/>
      <c r="LE40" s="50"/>
      <c r="LF40" s="50"/>
      <c r="LG40" s="50"/>
      <c r="LH40" s="50"/>
      <c r="LI40" s="50"/>
      <c r="LJ40" s="50"/>
      <c r="LK40" s="50"/>
      <c r="LL40" s="50"/>
      <c r="LM40" s="50"/>
      <c r="LN40" s="50"/>
      <c r="LO40" s="50"/>
      <c r="LP40" s="50"/>
      <c r="LQ40" s="50"/>
      <c r="LR40" s="50"/>
      <c r="LS40" s="50"/>
      <c r="LT40" s="50"/>
      <c r="LU40" s="50"/>
      <c r="LV40" s="50"/>
      <c r="LW40" s="50"/>
      <c r="LX40" s="50"/>
      <c r="LY40" s="50"/>
      <c r="LZ40" s="50"/>
      <c r="MA40" s="50"/>
      <c r="MB40" s="50"/>
      <c r="MC40" s="50"/>
      <c r="MD40" s="50"/>
      <c r="ME40" s="50"/>
      <c r="MF40" s="50"/>
      <c r="MG40" s="50"/>
      <c r="MH40" s="50"/>
      <c r="MI40" s="50"/>
      <c r="MJ40" s="50"/>
      <c r="MK40" s="50"/>
      <c r="ML40" s="50"/>
      <c r="MM40" s="50"/>
      <c r="MN40" s="50"/>
      <c r="MO40" s="50"/>
      <c r="MP40" s="50"/>
      <c r="MQ40" s="50"/>
      <c r="MR40" s="50"/>
      <c r="MS40" s="50"/>
      <c r="MT40" s="50"/>
      <c r="MU40" s="50"/>
      <c r="MV40" s="50"/>
      <c r="MW40" s="50"/>
      <c r="MX40" s="50"/>
      <c r="MY40" s="50"/>
      <c r="MZ40" s="50"/>
      <c r="NA40" s="50"/>
      <c r="NB40" s="50"/>
      <c r="NC40" s="50"/>
      <c r="ND40" s="50"/>
      <c r="NE40" s="50"/>
      <c r="NF40" s="50"/>
      <c r="NG40" s="50"/>
      <c r="NI40" s="56"/>
      <c r="NJ40" s="56"/>
      <c r="NL40" s="56"/>
      <c r="NM40" s="56"/>
      <c r="NN40" s="56"/>
      <c r="NO40" s="56"/>
      <c r="NP40" s="56"/>
      <c r="NQ40" s="56"/>
      <c r="NR40" s="56"/>
      <c r="NS40" s="56"/>
      <c r="NT40" s="56"/>
      <c r="NU40" s="56"/>
      <c r="NV40" s="56"/>
      <c r="NW40" s="51"/>
      <c r="NX40" s="51"/>
      <c r="NY40" s="51"/>
      <c r="NZ40" s="51"/>
      <c r="OA40" s="54"/>
      <c r="OB40" s="58"/>
      <c r="OC40" s="58"/>
      <c r="OD40" s="58"/>
      <c r="OE40" s="58"/>
      <c r="OF40" s="58"/>
      <c r="OG40" s="58"/>
      <c r="OH40" s="51"/>
      <c r="OI40" s="58"/>
      <c r="OJ40" s="58"/>
      <c r="OK40" s="54"/>
      <c r="OL40" s="58"/>
      <c r="OM40" s="58"/>
      <c r="ON40" s="58"/>
      <c r="OO40" s="58"/>
      <c r="OP40" s="58"/>
      <c r="OQ40" s="58"/>
      <c r="OR40" s="51">
        <v>0</v>
      </c>
      <c r="OS40" s="51" t="s">
        <v>521</v>
      </c>
    </row>
    <row r="41" spans="1:409" ht="21" customHeight="1" x14ac:dyDescent="0.35">
      <c r="A41" s="46" t="s">
        <v>41</v>
      </c>
      <c r="B41" s="46" t="s">
        <v>41</v>
      </c>
      <c r="C41" s="46" t="b">
        <f t="shared" si="207"/>
        <v>1</v>
      </c>
      <c r="D41" s="46">
        <v>3</v>
      </c>
      <c r="E41" s="51">
        <v>3</v>
      </c>
      <c r="F41" s="46" t="b">
        <f t="shared" si="208"/>
        <v>1</v>
      </c>
      <c r="G41" s="46">
        <v>11</v>
      </c>
      <c r="H41" s="51">
        <v>11</v>
      </c>
      <c r="I41" s="46" t="b">
        <f t="shared" si="209"/>
        <v>1</v>
      </c>
      <c r="J41" s="46">
        <v>13</v>
      </c>
      <c r="K41" s="46">
        <v>4744409</v>
      </c>
      <c r="L41" s="46">
        <v>468603.5</v>
      </c>
      <c r="M41" s="46">
        <v>1046.9390000000001</v>
      </c>
      <c r="N41" s="46">
        <v>5.8333804440022297</v>
      </c>
      <c r="O41" s="46">
        <v>180.00000000000799</v>
      </c>
      <c r="P41" s="46">
        <v>4</v>
      </c>
      <c r="Q41" s="46">
        <v>10</v>
      </c>
      <c r="R41" s="46">
        <v>1047.25112646359</v>
      </c>
      <c r="S41" s="46">
        <v>13.395667799518399</v>
      </c>
      <c r="T41" s="46">
        <v>173.63954713381099</v>
      </c>
      <c r="U41" s="46">
        <v>4</v>
      </c>
      <c r="V41" s="46">
        <v>7</v>
      </c>
      <c r="W41" s="46" t="s">
        <v>171</v>
      </c>
      <c r="X41" s="46">
        <v>42.85161351</v>
      </c>
      <c r="Y41" s="46">
        <v>-123.3842695</v>
      </c>
      <c r="Z41" s="46">
        <v>1046.9390000000001</v>
      </c>
      <c r="AA41" s="46" t="s">
        <v>129</v>
      </c>
      <c r="AB41" s="46">
        <v>1</v>
      </c>
      <c r="AC41" s="55">
        <v>1</v>
      </c>
      <c r="AD41" s="46">
        <v>3</v>
      </c>
      <c r="AE41" s="46">
        <v>1</v>
      </c>
      <c r="AF41" s="46">
        <v>18</v>
      </c>
      <c r="AG41" s="46" t="s">
        <v>331</v>
      </c>
      <c r="AH41" s="55">
        <v>1</v>
      </c>
      <c r="AI41" s="46">
        <v>3</v>
      </c>
      <c r="AJ41" s="46">
        <v>1</v>
      </c>
      <c r="AK41" s="47">
        <v>55</v>
      </c>
      <c r="AL41" s="46" t="s">
        <v>362</v>
      </c>
      <c r="AM41" s="46">
        <v>1</v>
      </c>
      <c r="AN41" s="46">
        <v>15</v>
      </c>
      <c r="AO41" s="46">
        <v>62</v>
      </c>
      <c r="AP41" s="46" t="s">
        <v>285</v>
      </c>
      <c r="AQ41" s="46">
        <v>1</v>
      </c>
      <c r="AR41" s="46">
        <v>15</v>
      </c>
      <c r="AS41" s="55" t="s">
        <v>383</v>
      </c>
      <c r="AT41" s="46">
        <v>1</v>
      </c>
      <c r="AU41" s="46">
        <v>3</v>
      </c>
      <c r="AV41" s="46">
        <v>149</v>
      </c>
      <c r="AX41" s="46">
        <v>1</v>
      </c>
      <c r="AY41" s="46">
        <v>3</v>
      </c>
      <c r="AZ41" s="46">
        <v>3</v>
      </c>
      <c r="BA41" s="46">
        <v>150</v>
      </c>
      <c r="BB41" s="46">
        <v>150</v>
      </c>
      <c r="BD41" s="46">
        <f>AO41+BB41</f>
        <v>212</v>
      </c>
      <c r="BE41" s="50">
        <v>3.45</v>
      </c>
      <c r="BF41" s="46">
        <v>183.3</v>
      </c>
      <c r="BG41" s="46">
        <f t="shared" si="210"/>
        <v>0.18330000000000002</v>
      </c>
      <c r="BH41" s="49">
        <v>0.183</v>
      </c>
      <c r="BI41" s="50">
        <v>7.77</v>
      </c>
      <c r="BJ41" s="52">
        <v>1181</v>
      </c>
      <c r="BK41" s="46">
        <f t="shared" si="211"/>
        <v>1.181</v>
      </c>
      <c r="BL41" s="46">
        <v>1.181</v>
      </c>
      <c r="BM41" s="46">
        <v>7.79</v>
      </c>
      <c r="BN41" s="46">
        <v>553.20000000000005</v>
      </c>
      <c r="BO41" s="46">
        <f t="shared" si="212"/>
        <v>0.55320000000000003</v>
      </c>
      <c r="BP41" s="46">
        <f t="shared" si="213"/>
        <v>0.55300000000000005</v>
      </c>
      <c r="BQ41" s="46">
        <v>3.87</v>
      </c>
      <c r="BR41" s="50">
        <f t="shared" si="214"/>
        <v>-3.8999999999999995</v>
      </c>
      <c r="BS41" s="52">
        <v>409.4</v>
      </c>
      <c r="BT41" s="53" t="s">
        <v>261</v>
      </c>
      <c r="BU41" s="46">
        <v>0.40899999999999997</v>
      </c>
      <c r="BV41" s="49">
        <f t="shared" si="215"/>
        <v>-0.77200000000000002</v>
      </c>
      <c r="BW41" s="46">
        <v>1.0766953229904175</v>
      </c>
      <c r="BX41" s="46">
        <v>49.990962982177734</v>
      </c>
      <c r="BY41" s="46">
        <f>BW41*10</f>
        <v>10.766953229904175</v>
      </c>
      <c r="CA41" s="46">
        <v>10.766953229904175</v>
      </c>
      <c r="CB41" s="46">
        <f>BX41*10</f>
        <v>499.90962982177734</v>
      </c>
      <c r="CC41" s="46">
        <v>0</v>
      </c>
      <c r="CD41" s="46">
        <v>2585.7400722021662</v>
      </c>
      <c r="CE41" s="46">
        <v>9.025270758122744</v>
      </c>
      <c r="CF41" s="46">
        <v>72.202166064981952</v>
      </c>
      <c r="CG41" s="46">
        <v>5663.3574007220222</v>
      </c>
      <c r="CH41" s="46">
        <v>645.30685920577616</v>
      </c>
      <c r="CI41" s="46">
        <v>45.12635379061372</v>
      </c>
      <c r="CJ41" s="46">
        <v>49.638989169675092</v>
      </c>
      <c r="CK41" s="46">
        <v>636.28158844765346</v>
      </c>
      <c r="CL41" s="46">
        <f>BY41*1000/CK41</f>
        <v>16.921679686147268</v>
      </c>
      <c r="CM41" s="46">
        <v>1886.2815884476536</v>
      </c>
      <c r="CN41" s="46">
        <v>45.12635379061372</v>
      </c>
      <c r="CO41" s="50">
        <v>5.7085443668993028</v>
      </c>
      <c r="CP41" s="46">
        <v>0</v>
      </c>
      <c r="CQ41" s="50">
        <v>114.61006910167818</v>
      </c>
      <c r="CR41" s="50">
        <v>75.686080947680139</v>
      </c>
      <c r="CS41" s="50">
        <v>2.4679170779861797</v>
      </c>
      <c r="CT41" s="50">
        <v>5.4294175715695951</v>
      </c>
      <c r="CU41" s="50">
        <v>9.0819348469891406</v>
      </c>
      <c r="CV41" s="50">
        <v>3.0602171767028628</v>
      </c>
      <c r="CW41" s="50">
        <v>3.9486673247778872</v>
      </c>
      <c r="CX41" s="50">
        <v>0</v>
      </c>
      <c r="CY41" s="50">
        <v>155.97235932872655</v>
      </c>
      <c r="CZ41" s="50">
        <v>23.09970384995064</v>
      </c>
      <c r="DA41" s="56">
        <v>9.9904252283105048</v>
      </c>
      <c r="DB41" s="56">
        <v>3.5562956621004553</v>
      </c>
      <c r="DC41" s="50">
        <v>60.495049504950494</v>
      </c>
      <c r="DD41" s="50">
        <v>105.93069306930694</v>
      </c>
      <c r="DE41" s="50">
        <v>0</v>
      </c>
      <c r="DF41" s="50">
        <v>9.5049504950495045</v>
      </c>
      <c r="DG41" s="50">
        <v>16.237623762376238</v>
      </c>
      <c r="DH41" s="50">
        <v>11.386138613861386</v>
      </c>
      <c r="DI41" s="50">
        <v>3.7623762376237626</v>
      </c>
      <c r="DJ41" s="50">
        <v>0</v>
      </c>
      <c r="DK41" s="50">
        <v>294.45544554455449</v>
      </c>
      <c r="DL41" s="50">
        <v>76.732673267326732</v>
      </c>
      <c r="DM41" s="50">
        <v>0</v>
      </c>
      <c r="DN41" s="50">
        <v>0</v>
      </c>
      <c r="DO41" s="50">
        <v>6.633249183249184</v>
      </c>
      <c r="DQ41" s="46">
        <v>1</v>
      </c>
      <c r="DR41" s="46">
        <v>3</v>
      </c>
      <c r="DT41" s="46">
        <v>1</v>
      </c>
      <c r="DU41" s="46">
        <v>1</v>
      </c>
      <c r="DV41" s="46" t="s">
        <v>537</v>
      </c>
      <c r="DW41" s="46">
        <v>1</v>
      </c>
      <c r="DY41" s="46">
        <v>1</v>
      </c>
      <c r="DZ41" s="46">
        <v>600</v>
      </c>
      <c r="EA41" s="46">
        <v>60</v>
      </c>
      <c r="EB41" s="46">
        <v>60</v>
      </c>
      <c r="EC41" s="46">
        <v>60</v>
      </c>
      <c r="ED41" s="46">
        <v>165</v>
      </c>
      <c r="EE41" s="46" t="s">
        <v>367</v>
      </c>
      <c r="EF41" s="46">
        <v>1</v>
      </c>
      <c r="EG41" s="46">
        <v>183</v>
      </c>
      <c r="EH41" s="46">
        <v>183</v>
      </c>
      <c r="EI41" s="46" t="s">
        <v>494</v>
      </c>
      <c r="EJ41" s="49">
        <v>1.073</v>
      </c>
      <c r="EK41" s="50">
        <v>7.23</v>
      </c>
      <c r="EL41" s="49">
        <v>0.79900000000000004</v>
      </c>
      <c r="EM41" s="49">
        <v>0.79900000000000004</v>
      </c>
      <c r="EN41" s="50">
        <v>7.24</v>
      </c>
      <c r="EP41" s="56">
        <v>0</v>
      </c>
      <c r="EQ41" s="56">
        <v>0</v>
      </c>
      <c r="ER41" s="56">
        <v>0</v>
      </c>
      <c r="ES41" s="56">
        <v>6.1752219220378226</v>
      </c>
      <c r="ET41" s="56">
        <v>35.796989579313006</v>
      </c>
      <c r="EU41" s="56">
        <v>0.48243921265920492</v>
      </c>
      <c r="EV41" s="56">
        <v>2.798147433423388</v>
      </c>
      <c r="EW41" s="56">
        <v>0</v>
      </c>
      <c r="EX41" s="56">
        <v>453.87881126977999</v>
      </c>
      <c r="EY41" s="56">
        <v>9.6487842531840978E-2</v>
      </c>
      <c r="EZ41" s="56"/>
      <c r="FA41" s="46">
        <v>1</v>
      </c>
      <c r="FC41" s="46">
        <v>1</v>
      </c>
      <c r="FE41" s="47">
        <v>1</v>
      </c>
      <c r="FF41" s="47">
        <v>0</v>
      </c>
      <c r="FG41" s="47">
        <v>272</v>
      </c>
      <c r="FH41" s="47">
        <v>272</v>
      </c>
      <c r="FI41" s="47">
        <v>430</v>
      </c>
      <c r="FJ41" s="46">
        <v>86</v>
      </c>
      <c r="FK41" s="46">
        <v>86</v>
      </c>
      <c r="FL41" s="46">
        <v>86</v>
      </c>
      <c r="FM41" s="47">
        <f>FL41-EC41</f>
        <v>26</v>
      </c>
      <c r="FO41" s="49">
        <v>0.52070000000000005</v>
      </c>
      <c r="FP41" s="50">
        <v>7.34</v>
      </c>
      <c r="FQ41" s="49">
        <v>0.45639999999999997</v>
      </c>
      <c r="FR41" s="49">
        <v>0.45600000000000002</v>
      </c>
      <c r="FS41" s="50">
        <v>7.39</v>
      </c>
      <c r="FU41" s="46">
        <v>568</v>
      </c>
      <c r="FV41" s="46"/>
      <c r="FW41" s="47">
        <v>1</v>
      </c>
      <c r="FY41" s="47">
        <v>1</v>
      </c>
      <c r="FZ41" s="47">
        <v>3</v>
      </c>
      <c r="GA41" s="47">
        <v>80</v>
      </c>
      <c r="GC41" s="47">
        <v>1</v>
      </c>
      <c r="GD41" s="47">
        <v>3</v>
      </c>
      <c r="GE41" s="47">
        <v>400</v>
      </c>
      <c r="GF41" s="47">
        <v>130</v>
      </c>
      <c r="GH41" s="47">
        <v>130</v>
      </c>
      <c r="GI41" s="47">
        <f>GE41-GH41</f>
        <v>270</v>
      </c>
      <c r="GJ41" s="47">
        <f>GI41-FH41</f>
        <v>-2</v>
      </c>
      <c r="GL41" s="46" t="s">
        <v>610</v>
      </c>
      <c r="GM41" s="46">
        <v>96.5</v>
      </c>
      <c r="GN41" s="46">
        <v>97</v>
      </c>
      <c r="GO41" s="46">
        <v>97</v>
      </c>
      <c r="GP41" s="46">
        <f>GO41-FL41</f>
        <v>11</v>
      </c>
      <c r="GS41" s="46">
        <v>103</v>
      </c>
      <c r="GT41" s="46">
        <v>103</v>
      </c>
      <c r="GU41" s="46">
        <v>103</v>
      </c>
      <c r="GV41" s="46">
        <f>GU41-GO41</f>
        <v>6</v>
      </c>
      <c r="GW41" s="57">
        <v>1.2816672325134277</v>
      </c>
      <c r="GX41" s="57">
        <v>48.128471374511719</v>
      </c>
      <c r="GY41" s="46">
        <f>GW41*10</f>
        <v>12.816672325134277</v>
      </c>
      <c r="GZ41" s="46"/>
      <c r="HA41" s="46">
        <v>12.816672325134277</v>
      </c>
      <c r="HB41" s="46">
        <f>GX41*10</f>
        <v>481.28471374511719</v>
      </c>
      <c r="HC41" s="46"/>
      <c r="HD41" s="57">
        <v>0.99329107999801636</v>
      </c>
      <c r="HE41" s="57">
        <v>47.428321838378906</v>
      </c>
      <c r="HF41" s="57">
        <v>9.9329107999801636</v>
      </c>
      <c r="HG41" s="57"/>
      <c r="HH41" s="46">
        <f>HD41*10</f>
        <v>9.9329107999801636</v>
      </c>
      <c r="HI41" s="46">
        <f>HH41-BY41</f>
        <v>-0.83404242992401123</v>
      </c>
      <c r="HJ41" s="46">
        <f>HE41*10</f>
        <v>474.28321838378906</v>
      </c>
      <c r="HL41" s="50">
        <v>49.494949494949495</v>
      </c>
      <c r="HM41" s="50">
        <f>HL41-CC41</f>
        <v>49.494949494949495</v>
      </c>
      <c r="HN41" s="50">
        <v>2337.3737373737372</v>
      </c>
      <c r="HO41" s="50">
        <v>4.0404040404040407</v>
      </c>
      <c r="HP41" s="50">
        <f>HO41-CE41</f>
        <v>-4.9848667177187034</v>
      </c>
      <c r="HQ41" s="50">
        <v>31.313131313131315</v>
      </c>
      <c r="HR41" s="50">
        <v>5102.0202020202023</v>
      </c>
      <c r="HS41" s="50">
        <f>HR41-CG41</f>
        <v>-561.33719870181994</v>
      </c>
      <c r="HT41" s="50">
        <v>830.30303030303048</v>
      </c>
      <c r="HU41" s="50">
        <v>88.888888888888886</v>
      </c>
      <c r="HV41" s="50">
        <v>0</v>
      </c>
      <c r="HW41" s="50">
        <v>952.52525252525254</v>
      </c>
      <c r="HX41" s="50">
        <f>HH41*1000/HW41</f>
        <v>10.427976343563481</v>
      </c>
      <c r="HY41" s="50">
        <f>HW41-CK41</f>
        <v>316.24366407759908</v>
      </c>
      <c r="HZ41" s="50">
        <v>1668.6868686868686</v>
      </c>
      <c r="IA41" s="50">
        <v>97.979797979797979</v>
      </c>
      <c r="IB41" s="56">
        <v>0</v>
      </c>
      <c r="IC41" s="56">
        <v>0.11855364552459988</v>
      </c>
      <c r="ID41" s="56">
        <v>0</v>
      </c>
      <c r="IE41" s="56">
        <v>10.472238688006323</v>
      </c>
      <c r="IF41" s="56">
        <v>25.785417901600475</v>
      </c>
      <c r="IG41" s="56">
        <v>0</v>
      </c>
      <c r="IH41" s="56">
        <v>2.8650464335111634</v>
      </c>
      <c r="II41" s="56">
        <v>0</v>
      </c>
      <c r="IJ41" s="56">
        <v>208.25923730488046</v>
      </c>
      <c r="IK41" s="56">
        <v>9.879470460383323E-2</v>
      </c>
      <c r="IL41" s="46">
        <v>0.82610684633255005</v>
      </c>
      <c r="IM41" s="57">
        <v>49.842998504638672</v>
      </c>
      <c r="IN41" s="46">
        <v>8.2610684633255005</v>
      </c>
      <c r="IP41" s="46">
        <f t="shared" ref="IP41:IQ43" si="244">IL41*10</f>
        <v>8.2610684633255005</v>
      </c>
      <c r="IQ41" s="46">
        <f t="shared" si="244"/>
        <v>498.42998504638672</v>
      </c>
      <c r="IS41" s="46">
        <v>577.79999999999995</v>
      </c>
      <c r="IT41" s="49">
        <f>IS41/1000</f>
        <v>0.57779999999999998</v>
      </c>
      <c r="IU41" s="49">
        <v>0.57799999999999996</v>
      </c>
      <c r="IV41" s="46">
        <v>6.57</v>
      </c>
      <c r="IW41" s="50">
        <v>0</v>
      </c>
      <c r="IX41" s="50">
        <v>0.39952057530962842</v>
      </c>
      <c r="IY41" s="50">
        <v>0</v>
      </c>
      <c r="IZ41" s="50">
        <v>8.7894526568118252</v>
      </c>
      <c r="JA41" s="50">
        <v>23.671594087095485</v>
      </c>
      <c r="JB41" s="50">
        <v>3.1961646024770274</v>
      </c>
      <c r="JC41" s="50">
        <v>3.1961646024770274</v>
      </c>
      <c r="JD41" s="50">
        <v>0</v>
      </c>
      <c r="JE41" s="50">
        <v>407.41110667199359</v>
      </c>
      <c r="JF41" s="50">
        <v>3.5956851777866556</v>
      </c>
      <c r="JG41" s="47">
        <v>1</v>
      </c>
      <c r="JI41" s="47">
        <v>1</v>
      </c>
      <c r="JK41" s="46">
        <v>10</v>
      </c>
      <c r="JL41" s="46" t="s">
        <v>1146</v>
      </c>
      <c r="JM41" s="46">
        <v>1</v>
      </c>
      <c r="JN41" s="46">
        <v>65</v>
      </c>
      <c r="JO41" s="46">
        <v>65</v>
      </c>
      <c r="JQ41" s="46">
        <v>20</v>
      </c>
      <c r="JR41" s="46" t="s">
        <v>1048</v>
      </c>
      <c r="JT41" s="57">
        <v>0.77276700735092163</v>
      </c>
      <c r="JU41" s="57">
        <v>49.576736450195313</v>
      </c>
      <c r="JV41" s="57">
        <v>7.7276700735092163</v>
      </c>
      <c r="JW41" s="46">
        <f t="shared" ref="JW41:JX43" si="245">JT41*10</f>
        <v>7.7276700735092163</v>
      </c>
      <c r="JX41" s="46">
        <f t="shared" si="245"/>
        <v>495.76736450195313</v>
      </c>
      <c r="JY41" s="46" t="s">
        <v>723</v>
      </c>
      <c r="JZ41" s="52">
        <v>450.4</v>
      </c>
      <c r="KA41" s="49">
        <f>JZ41/1000</f>
        <v>0.45039999999999997</v>
      </c>
      <c r="KB41" s="49">
        <v>0.45</v>
      </c>
      <c r="KC41" s="52">
        <v>389.8</v>
      </c>
      <c r="KD41" s="49">
        <f>KC41/1000</f>
        <v>0.38980000000000004</v>
      </c>
      <c r="KE41" s="49">
        <v>0.39</v>
      </c>
      <c r="KF41" s="52">
        <v>262.5</v>
      </c>
      <c r="KG41" s="49">
        <f>KF41/1000</f>
        <v>0.26250000000000001</v>
      </c>
      <c r="KH41" s="49">
        <v>0.26300000000000001</v>
      </c>
      <c r="KI41" s="50">
        <v>6.67</v>
      </c>
      <c r="KJ41" s="50">
        <v>5.44</v>
      </c>
      <c r="KK41" s="50">
        <v>5.32</v>
      </c>
      <c r="KL41" s="49"/>
      <c r="KN41" s="46">
        <v>1</v>
      </c>
      <c r="KO41" s="46">
        <v>1</v>
      </c>
      <c r="KP41" s="47">
        <v>1</v>
      </c>
      <c r="KQ41" s="46">
        <v>1</v>
      </c>
      <c r="KR41" s="46" t="s">
        <v>1220</v>
      </c>
      <c r="KS41" s="46" t="s">
        <v>1229</v>
      </c>
      <c r="KT41" s="50">
        <v>57.377049180327873</v>
      </c>
      <c r="KU41" s="50">
        <v>3035.128805620609</v>
      </c>
      <c r="KV41" s="50">
        <v>7.0257611241217797</v>
      </c>
      <c r="KW41" s="50">
        <v>73.770491803278688</v>
      </c>
      <c r="KX41" s="50">
        <v>7052.6932084309137</v>
      </c>
      <c r="KY41" s="50">
        <v>871.19437939110071</v>
      </c>
      <c r="KZ41" s="50">
        <v>72.599531615925059</v>
      </c>
      <c r="LA41" s="50">
        <v>12.880562060889931</v>
      </c>
      <c r="LB41" s="50">
        <v>916.8618266978923</v>
      </c>
      <c r="LC41" s="50">
        <f>GY41*1000/LB41</f>
        <v>13.978848232011076</v>
      </c>
      <c r="LD41" s="50">
        <v>2800.9367681498829</v>
      </c>
      <c r="LE41" s="50">
        <v>100.70257611241217</v>
      </c>
      <c r="LF41" s="50">
        <v>91.346153846153854</v>
      </c>
      <c r="LG41" s="50">
        <v>2603.3653846153848</v>
      </c>
      <c r="LH41" s="50">
        <v>4.8076923076923075</v>
      </c>
      <c r="LI41" s="50">
        <v>73.317307692307693</v>
      </c>
      <c r="LJ41" s="50">
        <v>3774.0384615384619</v>
      </c>
      <c r="LK41" s="50">
        <v>1045.6730769230769</v>
      </c>
      <c r="LL41" s="50">
        <v>149.03846153846155</v>
      </c>
      <c r="LM41" s="50">
        <v>10.817307692307693</v>
      </c>
      <c r="LN41" s="50">
        <v>1173.0769230769231</v>
      </c>
      <c r="LO41" s="50">
        <f>(IP41*1000)/LN41</f>
        <v>7.0422222966053445</v>
      </c>
      <c r="LP41" s="50">
        <v>1800.4807692307693</v>
      </c>
      <c r="LQ41" s="50">
        <v>75.721153846153854</v>
      </c>
      <c r="LR41" s="50">
        <v>62.248995983935743</v>
      </c>
      <c r="LS41" s="50">
        <v>2100.401606425703</v>
      </c>
      <c r="LT41" s="50">
        <v>4.0160642570281126</v>
      </c>
      <c r="LU41" s="50">
        <v>36.144578313253014</v>
      </c>
      <c r="LV41" s="50">
        <v>3311.2449799196784</v>
      </c>
      <c r="LW41" s="50">
        <v>819.27710843373495</v>
      </c>
      <c r="LX41" s="50">
        <v>88.353413654618478</v>
      </c>
      <c r="LY41" s="50">
        <v>68.273092369477908</v>
      </c>
      <c r="LZ41" s="50">
        <v>1126.5060240963855</v>
      </c>
      <c r="MA41" s="50">
        <f>(JW41*1000)/LZ41</f>
        <v>6.8598568566980207</v>
      </c>
      <c r="MB41" s="50">
        <v>923.69477911646572</v>
      </c>
      <c r="MC41" s="50">
        <v>42.168674698795179</v>
      </c>
      <c r="MD41" s="50">
        <v>0</v>
      </c>
      <c r="ME41" s="50">
        <v>0.3958044725905403</v>
      </c>
      <c r="MF41" s="50">
        <v>0.59370670888581045</v>
      </c>
      <c r="MG41" s="50">
        <v>36.611913714624976</v>
      </c>
      <c r="MH41" s="50">
        <v>38.986740550168214</v>
      </c>
      <c r="MI41" s="50">
        <v>6.3328715614486448</v>
      </c>
      <c r="MJ41" s="50">
        <v>7.6192360973679003</v>
      </c>
      <c r="MK41" s="50">
        <v>0</v>
      </c>
      <c r="ML41" s="50">
        <v>222.54106471403128</v>
      </c>
      <c r="MM41" s="50">
        <v>1.2863645359192559</v>
      </c>
      <c r="MN41" s="50">
        <v>0</v>
      </c>
      <c r="MO41" s="50">
        <v>0.98483356312783144</v>
      </c>
      <c r="MP41" s="50">
        <v>0.59090013787669882</v>
      </c>
      <c r="MQ41" s="50">
        <v>55.150679535158559</v>
      </c>
      <c r="MR41" s="50">
        <v>31.61315737640339</v>
      </c>
      <c r="MS41" s="50">
        <v>13.492219814851291</v>
      </c>
      <c r="MT41" s="50">
        <v>7.0908016545203862</v>
      </c>
      <c r="MU41" s="50">
        <v>0</v>
      </c>
      <c r="MV41" s="50">
        <v>200.01969667126252</v>
      </c>
      <c r="MW41" s="50">
        <v>5.4165845972030731</v>
      </c>
      <c r="MX41" s="50">
        <v>0</v>
      </c>
      <c r="MY41" s="50">
        <v>4.0787902904894553</v>
      </c>
      <c r="MZ41" s="50">
        <v>0.59689614007162761</v>
      </c>
      <c r="NA41" s="50">
        <v>19.399124552327894</v>
      </c>
      <c r="NB41" s="50">
        <v>22.284122562674099</v>
      </c>
      <c r="NC41" s="50">
        <v>18.006366892160766</v>
      </c>
      <c r="ND41" s="50">
        <v>6.5658575407879027</v>
      </c>
      <c r="NE41" s="50">
        <v>0</v>
      </c>
      <c r="NF41" s="50">
        <v>147.03541583764425</v>
      </c>
      <c r="NG41" s="50">
        <v>24.174293672900919</v>
      </c>
      <c r="NI41" s="56">
        <v>4.2035710786714979</v>
      </c>
      <c r="NJ41" s="56">
        <v>25.561500930733803</v>
      </c>
      <c r="NL41" s="56">
        <v>4.6708818635607319</v>
      </c>
      <c r="NM41" s="56">
        <v>3.5576788685524123</v>
      </c>
      <c r="NN41" s="56"/>
      <c r="NO41" s="56">
        <v>5.3095270202776943</v>
      </c>
      <c r="NP41" s="56">
        <v>0.48453900709219833</v>
      </c>
      <c r="NQ41" s="56">
        <v>5.3944254473161033</v>
      </c>
      <c r="NR41" s="56">
        <v>0</v>
      </c>
      <c r="NS41" s="56">
        <v>7.891544424567682</v>
      </c>
      <c r="NT41" s="56">
        <v>0</v>
      </c>
      <c r="NU41" s="56">
        <v>4.6073083067092648</v>
      </c>
      <c r="NV41" s="56">
        <v>0</v>
      </c>
      <c r="NW41" s="51"/>
      <c r="NX41" s="51">
        <v>751.66666666666663</v>
      </c>
      <c r="NY41" s="51">
        <v>752</v>
      </c>
      <c r="NZ41" s="51">
        <v>1791</v>
      </c>
      <c r="OA41" s="54">
        <f t="shared" ref="OA41:OA43" si="246">ROUND(NZ41,0)</f>
        <v>1791</v>
      </c>
      <c r="OB41" s="58">
        <v>2029.3333333333333</v>
      </c>
      <c r="OC41" s="58">
        <f t="shared" ref="OC41:OC43" si="247">ROUND(OB41,0)</f>
        <v>2029</v>
      </c>
      <c r="OD41" s="58">
        <v>1552.6666666666667</v>
      </c>
      <c r="OE41" s="58">
        <f t="shared" ref="OE41" si="248">ROUND(OD41,0)</f>
        <v>1553</v>
      </c>
      <c r="OF41" s="58">
        <v>998.66666666666663</v>
      </c>
      <c r="OG41" s="58">
        <f t="shared" ref="OG41" si="249">ROUND(OF41,0)</f>
        <v>999</v>
      </c>
      <c r="OH41" s="51">
        <v>11543.333333333334</v>
      </c>
      <c r="OI41" s="58">
        <v>11543</v>
      </c>
      <c r="OJ41" s="58">
        <v>56405.666666666664</v>
      </c>
      <c r="OK41" s="54">
        <f t="shared" ref="OK41:OK43" si="250">ROUND(OJ41,0)</f>
        <v>56406</v>
      </c>
      <c r="OL41" s="58">
        <v>28266.333333333332</v>
      </c>
      <c r="OM41" s="58">
        <f t="shared" ref="OM41" si="251">ROUND(OL41,0)</f>
        <v>28266</v>
      </c>
      <c r="ON41" s="58">
        <v>17007</v>
      </c>
      <c r="OO41" s="58">
        <f t="shared" ref="OO41" si="252">ROUND(ON41,0)</f>
        <v>17007</v>
      </c>
      <c r="OP41" s="58">
        <v>14894</v>
      </c>
      <c r="OQ41" s="58">
        <f t="shared" ref="OQ41" si="253">ROUND(OP41,0)</f>
        <v>14894</v>
      </c>
      <c r="OR41" s="51">
        <v>1</v>
      </c>
      <c r="OS41" s="51"/>
    </row>
    <row r="42" spans="1:409" ht="21" customHeight="1" x14ac:dyDescent="0.35">
      <c r="A42" s="46" t="s">
        <v>42</v>
      </c>
      <c r="B42" s="46" t="s">
        <v>42</v>
      </c>
      <c r="C42" s="46" t="b">
        <f t="shared" si="207"/>
        <v>1</v>
      </c>
      <c r="D42" s="46">
        <v>3</v>
      </c>
      <c r="E42" s="51">
        <v>3</v>
      </c>
      <c r="F42" s="46" t="b">
        <f t="shared" si="208"/>
        <v>1</v>
      </c>
      <c r="G42" s="46">
        <v>12</v>
      </c>
      <c r="H42" s="51">
        <v>12</v>
      </c>
      <c r="I42" s="46" t="b">
        <f t="shared" si="209"/>
        <v>1</v>
      </c>
      <c r="J42" s="46">
        <v>14</v>
      </c>
      <c r="K42" s="46">
        <v>4744406</v>
      </c>
      <c r="L42" s="46">
        <v>468604.3</v>
      </c>
      <c r="M42" s="46">
        <v>1046.104</v>
      </c>
      <c r="N42" s="46">
        <v>7.4226754962145298</v>
      </c>
      <c r="O42" s="46">
        <v>179.99999999999801</v>
      </c>
      <c r="P42" s="46">
        <v>4</v>
      </c>
      <c r="Q42" s="46">
        <v>11</v>
      </c>
      <c r="R42" s="46">
        <v>1047.25112646359</v>
      </c>
      <c r="S42" s="46">
        <v>13.395667799518399</v>
      </c>
      <c r="T42" s="46">
        <v>173.63954713381099</v>
      </c>
      <c r="U42" s="46">
        <v>4</v>
      </c>
      <c r="V42" s="46">
        <v>8</v>
      </c>
      <c r="W42" s="46" t="s">
        <v>172</v>
      </c>
      <c r="X42" s="46">
        <v>42.851591239999998</v>
      </c>
      <c r="Y42" s="46">
        <v>-123.3842606</v>
      </c>
      <c r="Z42" s="46">
        <v>1046.104</v>
      </c>
      <c r="AA42" s="46" t="s">
        <v>1487</v>
      </c>
      <c r="AB42" s="46">
        <v>1</v>
      </c>
      <c r="AC42" s="55">
        <v>1</v>
      </c>
      <c r="AD42" s="46">
        <v>3</v>
      </c>
      <c r="AE42" s="46">
        <v>1</v>
      </c>
      <c r="AF42" s="46">
        <v>20</v>
      </c>
      <c r="AH42" s="55">
        <v>1</v>
      </c>
      <c r="AI42" s="46">
        <v>5</v>
      </c>
      <c r="AJ42" s="46">
        <v>1</v>
      </c>
      <c r="AK42" s="47">
        <v>80</v>
      </c>
      <c r="AM42" s="46">
        <v>1</v>
      </c>
      <c r="AN42" s="46">
        <v>15</v>
      </c>
      <c r="AO42" s="46">
        <v>90</v>
      </c>
      <c r="AQ42" s="46">
        <v>1</v>
      </c>
      <c r="AR42" s="46">
        <v>0</v>
      </c>
      <c r="AS42" s="55" t="s">
        <v>384</v>
      </c>
      <c r="AT42" s="46">
        <v>1</v>
      </c>
      <c r="AU42" s="46">
        <v>0</v>
      </c>
      <c r="AV42" s="46">
        <v>128</v>
      </c>
      <c r="AX42" s="46">
        <v>1</v>
      </c>
      <c r="AY42" s="46">
        <v>0</v>
      </c>
      <c r="AZ42" s="46">
        <v>0</v>
      </c>
      <c r="BA42" s="46">
        <v>126</v>
      </c>
      <c r="BB42" s="46">
        <v>126</v>
      </c>
      <c r="BD42" s="46">
        <f>AO42+BB42</f>
        <v>216</v>
      </c>
      <c r="BE42" s="50">
        <v>2.78</v>
      </c>
      <c r="BF42" s="46">
        <v>915.6</v>
      </c>
      <c r="BG42" s="46">
        <f t="shared" si="210"/>
        <v>0.91559999999999997</v>
      </c>
      <c r="BH42" s="49">
        <v>0.91600000000000004</v>
      </c>
      <c r="BI42" s="50">
        <v>7.94</v>
      </c>
      <c r="BJ42" s="52">
        <v>1330</v>
      </c>
      <c r="BK42" s="46">
        <f t="shared" si="211"/>
        <v>1.33</v>
      </c>
      <c r="BL42" s="46">
        <v>1.33</v>
      </c>
      <c r="BM42" s="46">
        <v>7.74</v>
      </c>
      <c r="BN42" s="46">
        <v>1318</v>
      </c>
      <c r="BO42" s="46">
        <f t="shared" si="212"/>
        <v>1.3180000000000001</v>
      </c>
      <c r="BP42" s="46">
        <f t="shared" si="213"/>
        <v>1.3180000000000001</v>
      </c>
      <c r="BQ42" s="46">
        <v>4.41</v>
      </c>
      <c r="BR42" s="50">
        <f t="shared" si="214"/>
        <v>-3.5300000000000002</v>
      </c>
      <c r="BS42" s="49">
        <v>1.3560000000000001</v>
      </c>
      <c r="BT42" s="53" t="s">
        <v>262</v>
      </c>
      <c r="BU42" s="49">
        <v>1.3560000000000001</v>
      </c>
      <c r="BV42" s="49">
        <f t="shared" si="215"/>
        <v>2.6000000000000023E-2</v>
      </c>
      <c r="BW42" s="46">
        <v>1.1053543090820313</v>
      </c>
      <c r="BX42" s="46">
        <v>49.409431457519531</v>
      </c>
      <c r="BY42" s="46">
        <f>BW42*10</f>
        <v>11.053543090820313</v>
      </c>
      <c r="CA42" s="46">
        <v>11.053543090820313</v>
      </c>
      <c r="CB42" s="46">
        <f>BX42*10</f>
        <v>494.09431457519531</v>
      </c>
      <c r="CC42" s="46">
        <v>48.928238583410995</v>
      </c>
      <c r="CD42" s="46">
        <v>3546.1323392357872</v>
      </c>
      <c r="CE42" s="46">
        <v>6.9897483690587139</v>
      </c>
      <c r="CF42" s="46">
        <v>79.217148182665426</v>
      </c>
      <c r="CG42" s="46">
        <v>10391.425908667288</v>
      </c>
      <c r="CH42" s="46">
        <v>764.21248835041933</v>
      </c>
      <c r="CI42" s="46">
        <v>93.196644920782845</v>
      </c>
      <c r="CJ42" s="46">
        <v>37.278657968313141</v>
      </c>
      <c r="CK42" s="46">
        <v>1095.0605778191984</v>
      </c>
      <c r="CL42" s="46">
        <f>BY42*1000/CK42</f>
        <v>10.094001477829954</v>
      </c>
      <c r="CM42" s="46">
        <v>4690.1211556383969</v>
      </c>
      <c r="CN42" s="46">
        <v>76.887232059645854</v>
      </c>
      <c r="CO42" s="50">
        <v>4.3523949412467644</v>
      </c>
      <c r="CP42" s="46">
        <v>0</v>
      </c>
      <c r="CQ42" s="50">
        <v>159.03206532563235</v>
      </c>
      <c r="CR42" s="50">
        <v>50.707030472017529</v>
      </c>
      <c r="CS42" s="50">
        <v>8.1657040430193195</v>
      </c>
      <c r="CT42" s="50">
        <v>1.9916351324437362</v>
      </c>
      <c r="CU42" s="50">
        <v>44.911372236606255</v>
      </c>
      <c r="CV42" s="50">
        <v>8.3648675562636932</v>
      </c>
      <c r="CW42" s="50">
        <v>5.3774148575980885</v>
      </c>
      <c r="CX42" s="50">
        <v>0</v>
      </c>
      <c r="CY42" s="50">
        <v>467.83509261103364</v>
      </c>
      <c r="CZ42" s="50">
        <v>61.939852619000199</v>
      </c>
      <c r="DA42" s="56">
        <v>10.722481045490824</v>
      </c>
      <c r="DB42" s="56">
        <v>3.6427334397446134</v>
      </c>
      <c r="DC42" s="50">
        <v>0</v>
      </c>
      <c r="DD42" s="50">
        <v>0</v>
      </c>
      <c r="DE42" s="50">
        <v>0</v>
      </c>
      <c r="DF42" s="50">
        <v>18.769968051118212</v>
      </c>
      <c r="DG42" s="50">
        <v>59.305111821086264</v>
      </c>
      <c r="DH42" s="50">
        <v>2.0966453674121404</v>
      </c>
      <c r="DI42" s="50">
        <v>0</v>
      </c>
      <c r="DJ42" s="50">
        <v>0</v>
      </c>
      <c r="DK42" s="50">
        <v>336.96086261980832</v>
      </c>
      <c r="DL42" s="50">
        <v>0.99840255591054317</v>
      </c>
      <c r="DM42" s="50">
        <v>0</v>
      </c>
      <c r="DN42" s="50">
        <v>4.3141439205955345</v>
      </c>
      <c r="DO42" s="50">
        <v>3.5086302729528542</v>
      </c>
      <c r="DQ42" s="46">
        <v>1</v>
      </c>
      <c r="DR42" s="46">
        <v>3</v>
      </c>
      <c r="DT42" s="46">
        <v>1</v>
      </c>
      <c r="DU42" s="46">
        <v>1</v>
      </c>
      <c r="DW42" s="46">
        <v>1</v>
      </c>
      <c r="DY42" s="46">
        <v>1</v>
      </c>
      <c r="DZ42" s="46">
        <v>841</v>
      </c>
      <c r="EA42" s="46">
        <v>84.1</v>
      </c>
      <c r="EB42" s="46">
        <v>84</v>
      </c>
      <c r="EC42" s="46">
        <v>84</v>
      </c>
      <c r="ED42" s="46">
        <v>225</v>
      </c>
      <c r="EF42" s="46">
        <v>1</v>
      </c>
      <c r="EG42" s="46">
        <v>236</v>
      </c>
      <c r="EH42" s="46">
        <v>236</v>
      </c>
      <c r="EI42" s="46" t="s">
        <v>494</v>
      </c>
      <c r="EJ42" s="49">
        <v>1.052</v>
      </c>
      <c r="EK42" s="50">
        <v>7.38</v>
      </c>
      <c r="EL42" s="49">
        <v>1.018</v>
      </c>
      <c r="EM42" s="49">
        <v>1.018</v>
      </c>
      <c r="EN42" s="50">
        <v>7.31</v>
      </c>
      <c r="EP42" s="56">
        <v>0</v>
      </c>
      <c r="EQ42" s="56">
        <v>0</v>
      </c>
      <c r="ER42" s="56">
        <v>0</v>
      </c>
      <c r="ES42" s="56">
        <v>18.485390578413835</v>
      </c>
      <c r="ET42" s="56">
        <v>54.16418207115882</v>
      </c>
      <c r="EU42" s="56">
        <v>0.59630292188431722</v>
      </c>
      <c r="EV42" s="56">
        <v>3.0808984297356394</v>
      </c>
      <c r="EW42" s="56">
        <v>0</v>
      </c>
      <c r="EX42" s="56">
        <v>668.75372689326196</v>
      </c>
      <c r="EY42" s="56">
        <v>9.9383820314052879E-2</v>
      </c>
      <c r="EZ42" s="56"/>
      <c r="FA42" s="46">
        <v>1</v>
      </c>
      <c r="FB42" s="46" t="s">
        <v>523</v>
      </c>
      <c r="FC42" s="46">
        <v>1</v>
      </c>
      <c r="FD42" s="46" t="s">
        <v>505</v>
      </c>
      <c r="FE42" s="47">
        <v>1</v>
      </c>
      <c r="FF42" s="47">
        <v>3</v>
      </c>
      <c r="FG42" s="47">
        <v>145</v>
      </c>
      <c r="FH42" s="47">
        <v>145</v>
      </c>
      <c r="FI42" s="47">
        <v>358</v>
      </c>
      <c r="FJ42" s="46">
        <v>77</v>
      </c>
      <c r="FK42" s="46">
        <v>77</v>
      </c>
      <c r="FL42" s="46">
        <v>77</v>
      </c>
      <c r="FM42" s="47">
        <f>FL42-EC42</f>
        <v>-7</v>
      </c>
      <c r="FO42" s="49">
        <v>0.6552</v>
      </c>
      <c r="FP42" s="50">
        <v>7.17</v>
      </c>
      <c r="FQ42" s="49">
        <v>0.54259999999999997</v>
      </c>
      <c r="FR42" s="49">
        <v>0.54300000000000004</v>
      </c>
      <c r="FS42" s="50">
        <v>7.24</v>
      </c>
      <c r="FU42" s="46">
        <v>570</v>
      </c>
      <c r="FV42" s="46"/>
      <c r="FW42" s="47">
        <v>1</v>
      </c>
      <c r="FX42" s="49" t="s">
        <v>501</v>
      </c>
      <c r="FY42" s="47">
        <v>1</v>
      </c>
      <c r="FZ42" s="47">
        <v>5</v>
      </c>
      <c r="GA42" s="47">
        <v>43</v>
      </c>
      <c r="GB42" s="53" t="s">
        <v>1578</v>
      </c>
      <c r="GC42" s="47">
        <v>1</v>
      </c>
      <c r="GD42" s="47">
        <v>10</v>
      </c>
      <c r="GE42" s="47">
        <v>155</v>
      </c>
      <c r="GF42" s="47">
        <v>30</v>
      </c>
      <c r="GH42" s="47">
        <v>30</v>
      </c>
      <c r="GI42" s="47">
        <f>GE42-GH42</f>
        <v>125</v>
      </c>
      <c r="GJ42" s="47">
        <f>GI42-FH42</f>
        <v>-20</v>
      </c>
      <c r="GK42" s="46" t="s">
        <v>390</v>
      </c>
      <c r="GM42" s="46">
        <v>80</v>
      </c>
      <c r="GN42" s="46">
        <v>80</v>
      </c>
      <c r="GO42" s="46">
        <v>80</v>
      </c>
      <c r="GP42" s="46">
        <f>GO42-FL42</f>
        <v>3</v>
      </c>
      <c r="GQ42" s="46" t="s">
        <v>1542</v>
      </c>
      <c r="GS42" s="46">
        <v>83</v>
      </c>
      <c r="GT42" s="46">
        <v>83</v>
      </c>
      <c r="GU42" s="46">
        <v>83</v>
      </c>
      <c r="GV42" s="46">
        <f>GU42-GO42</f>
        <v>3</v>
      </c>
      <c r="GW42" s="57">
        <v>1.3058615922927856</v>
      </c>
      <c r="GX42" s="57">
        <v>48.511032104492188</v>
      </c>
      <c r="GY42" s="46">
        <f>GW42*10</f>
        <v>13.058615922927856</v>
      </c>
      <c r="GZ42" s="46"/>
      <c r="HA42" s="46">
        <v>13.058615922927856</v>
      </c>
      <c r="HB42" s="46">
        <f>GX42*10</f>
        <v>485.11032104492188</v>
      </c>
      <c r="HC42" s="46"/>
      <c r="HD42" s="57">
        <v>0.80697810649871826</v>
      </c>
      <c r="HE42" s="57">
        <v>48.259387969970703</v>
      </c>
      <c r="HF42" s="57">
        <v>8.0697810649871826</v>
      </c>
      <c r="HG42" s="57"/>
      <c r="HH42" s="46">
        <f>HD42*10</f>
        <v>8.0697810649871826</v>
      </c>
      <c r="HI42" s="46">
        <f>HH42-BY42</f>
        <v>-2.9837620258331299</v>
      </c>
      <c r="HJ42" s="46">
        <f>HE42*10</f>
        <v>482.59387969970703</v>
      </c>
      <c r="HL42" s="50">
        <v>28.880866425992778</v>
      </c>
      <c r="HM42" s="50">
        <f>HL42-CC42</f>
        <v>-20.047372157418216</v>
      </c>
      <c r="HN42" s="50">
        <v>1306.8592057761732</v>
      </c>
      <c r="HO42" s="50">
        <v>3.6101083032490973</v>
      </c>
      <c r="HP42" s="50">
        <f>HO42-CE42</f>
        <v>-3.3796400658096166</v>
      </c>
      <c r="HQ42" s="50">
        <v>27.075812274368229</v>
      </c>
      <c r="HR42" s="50">
        <v>3810.469314079422</v>
      </c>
      <c r="HS42" s="50">
        <f>HR42-CG42</f>
        <v>-6580.9565945878658</v>
      </c>
      <c r="HT42" s="50">
        <v>588.44765342960284</v>
      </c>
      <c r="HU42" s="50">
        <v>45.126353790613713</v>
      </c>
      <c r="HV42" s="50">
        <v>523.46570397111907</v>
      </c>
      <c r="HW42" s="50">
        <v>801.44404332129966</v>
      </c>
      <c r="HX42" s="50">
        <f>HH42*1000/HW42</f>
        <v>10.069051148655179</v>
      </c>
      <c r="HY42" s="50">
        <f>HW42-CK42</f>
        <v>-293.61653449789878</v>
      </c>
      <c r="HZ42" s="50">
        <v>1398.9169675090252</v>
      </c>
      <c r="IA42" s="50">
        <v>36.101083032490969</v>
      </c>
      <c r="IB42" s="56">
        <v>0</v>
      </c>
      <c r="IC42" s="56">
        <v>0.29405998823760049</v>
      </c>
      <c r="ID42" s="56">
        <v>0</v>
      </c>
      <c r="IE42" s="56">
        <v>26.171338953146442</v>
      </c>
      <c r="IF42" s="56">
        <v>47.931778082728869</v>
      </c>
      <c r="IG42" s="56">
        <v>1.0782199568712016</v>
      </c>
      <c r="IH42" s="56">
        <v>2.6465398941384044</v>
      </c>
      <c r="II42" s="56">
        <v>0.58811997647520098</v>
      </c>
      <c r="IJ42" s="56">
        <v>232.11135071554597</v>
      </c>
      <c r="IK42" s="56">
        <v>0.29405998823760049</v>
      </c>
      <c r="IL42" s="46">
        <v>0.61436939239501953</v>
      </c>
      <c r="IM42" s="57">
        <v>50.369602203369141</v>
      </c>
      <c r="IN42" s="46">
        <v>6.1436939239501953</v>
      </c>
      <c r="IP42" s="46">
        <f t="shared" si="244"/>
        <v>6.1436939239501953</v>
      </c>
      <c r="IQ42" s="46">
        <f t="shared" si="244"/>
        <v>503.69602203369141</v>
      </c>
      <c r="IS42" s="46">
        <v>1348</v>
      </c>
      <c r="IT42" s="49">
        <f>IS42/1000</f>
        <v>1.3480000000000001</v>
      </c>
      <c r="IU42" s="49">
        <v>1.3480000000000001</v>
      </c>
      <c r="IV42" s="46">
        <v>6.81</v>
      </c>
      <c r="IW42" s="50">
        <v>0</v>
      </c>
      <c r="IX42" s="50">
        <v>0.11980830670926518</v>
      </c>
      <c r="IY42" s="50">
        <v>0</v>
      </c>
      <c r="IZ42" s="50">
        <v>19.369009584664536</v>
      </c>
      <c r="JA42" s="50">
        <v>100.63897763578275</v>
      </c>
      <c r="JB42" s="50">
        <v>7.3881789137380194</v>
      </c>
      <c r="JC42" s="50">
        <v>3.5942492012779552</v>
      </c>
      <c r="JD42" s="50">
        <v>0</v>
      </c>
      <c r="JE42" s="50">
        <v>951.37779552715654</v>
      </c>
      <c r="JF42" s="50">
        <v>6.289936102236422</v>
      </c>
      <c r="JG42" s="47">
        <v>1</v>
      </c>
      <c r="JI42" s="47">
        <v>1</v>
      </c>
      <c r="JK42" s="46">
        <v>60</v>
      </c>
      <c r="JM42" s="46">
        <v>1</v>
      </c>
      <c r="JN42" s="46">
        <v>31</v>
      </c>
      <c r="JO42" s="46">
        <v>31</v>
      </c>
      <c r="JQ42" s="46">
        <v>40</v>
      </c>
      <c r="JR42" s="46" t="s">
        <v>1049</v>
      </c>
      <c r="JT42" s="57">
        <v>0.67634719610214233</v>
      </c>
      <c r="JU42" s="57">
        <v>49.549720764160156</v>
      </c>
      <c r="JV42" s="57">
        <v>6.7634719610214233</v>
      </c>
      <c r="JW42" s="46">
        <f t="shared" si="245"/>
        <v>6.7634719610214233</v>
      </c>
      <c r="JX42" s="46">
        <f t="shared" si="245"/>
        <v>495.49720764160156</v>
      </c>
      <c r="JY42" s="46" t="s">
        <v>716</v>
      </c>
      <c r="JZ42" s="52">
        <v>619.70000000000005</v>
      </c>
      <c r="KA42" s="49">
        <f>JZ42/1000</f>
        <v>0.61970000000000003</v>
      </c>
      <c r="KB42" s="49">
        <v>0.62</v>
      </c>
      <c r="KC42" s="52">
        <v>491.1</v>
      </c>
      <c r="KD42" s="49">
        <f>KC42/1000</f>
        <v>0.49110000000000004</v>
      </c>
      <c r="KE42" s="49">
        <v>0.49099999999999999</v>
      </c>
      <c r="KF42" s="52">
        <v>384</v>
      </c>
      <c r="KG42" s="49">
        <f>KF42/1000</f>
        <v>0.38400000000000001</v>
      </c>
      <c r="KH42" s="49">
        <v>0.38400000000000001</v>
      </c>
      <c r="KI42" s="50">
        <v>6.26</v>
      </c>
      <c r="KJ42" s="50">
        <v>4.82</v>
      </c>
      <c r="KK42" s="50">
        <v>3.69</v>
      </c>
      <c r="KL42" s="49"/>
      <c r="KN42" s="46">
        <v>1</v>
      </c>
      <c r="KO42" s="46">
        <v>1</v>
      </c>
      <c r="KP42" s="47">
        <v>1</v>
      </c>
      <c r="KQ42" s="46">
        <v>1</v>
      </c>
      <c r="KR42" s="46" t="s">
        <v>1220</v>
      </c>
      <c r="KS42" s="46" t="s">
        <v>1229</v>
      </c>
      <c r="KT42" s="50">
        <v>42.824074074074076</v>
      </c>
      <c r="KU42" s="50">
        <v>3736.1111111111113</v>
      </c>
      <c r="KV42" s="50">
        <v>5.7870370370370372</v>
      </c>
      <c r="KW42" s="50">
        <v>60.185185185185183</v>
      </c>
      <c r="KX42" s="50">
        <v>8738.4259259259252</v>
      </c>
      <c r="KY42" s="50">
        <v>1130.787037037037</v>
      </c>
      <c r="KZ42" s="50">
        <v>184.02777777777777</v>
      </c>
      <c r="LA42" s="50">
        <v>17.361111111111111</v>
      </c>
      <c r="LB42" s="50">
        <v>671.2962962962963</v>
      </c>
      <c r="LC42" s="50">
        <f>GY42*1000/LB42</f>
        <v>19.452834754154601</v>
      </c>
      <c r="LD42" s="50">
        <v>2447.9166666666665</v>
      </c>
      <c r="LE42" s="50">
        <v>182.87037037037038</v>
      </c>
      <c r="LF42" s="50">
        <v>41.17647058823529</v>
      </c>
      <c r="LG42" s="50">
        <v>1721.5686274509801</v>
      </c>
      <c r="LH42" s="50">
        <v>3.9215686274509802</v>
      </c>
      <c r="LI42" s="50">
        <v>60.784313725490193</v>
      </c>
      <c r="LJ42" s="50">
        <v>3976.4705882352941</v>
      </c>
      <c r="LK42" s="50">
        <v>682.35294117647061</v>
      </c>
      <c r="LL42" s="50">
        <v>52.941176470588232</v>
      </c>
      <c r="LM42" s="50">
        <v>15.686274509803921</v>
      </c>
      <c r="LN42" s="50">
        <v>1156.8627450980391</v>
      </c>
      <c r="LO42" s="50">
        <f>(IP42*1000)/LN42</f>
        <v>5.3106506800247457</v>
      </c>
      <c r="LP42" s="50">
        <v>1227.4509803921569</v>
      </c>
      <c r="LQ42" s="50">
        <v>52.941176470588232</v>
      </c>
      <c r="LR42" s="50">
        <v>32.520325203252035</v>
      </c>
      <c r="LS42" s="50">
        <v>1063.0081300813008</v>
      </c>
      <c r="LT42" s="50">
        <v>4.0650406504065044</v>
      </c>
      <c r="LU42" s="50">
        <v>44.715447154471548</v>
      </c>
      <c r="LV42" s="50">
        <v>3443.0894308943093</v>
      </c>
      <c r="LW42" s="50">
        <v>583.33333333333337</v>
      </c>
      <c r="LX42" s="50">
        <v>0</v>
      </c>
      <c r="LY42" s="50">
        <v>71.138211382113823</v>
      </c>
      <c r="LZ42" s="50">
        <v>1221.5447154471544</v>
      </c>
      <c r="MA42" s="50">
        <f>(JW42*1000)/LZ42</f>
        <v>5.5368189764102169</v>
      </c>
      <c r="MB42" s="50">
        <v>804.8780487804878</v>
      </c>
      <c r="MC42" s="50">
        <v>32.520325203252035</v>
      </c>
      <c r="MD42" s="50">
        <v>0</v>
      </c>
      <c r="ME42" s="50">
        <v>0.19976028765481421</v>
      </c>
      <c r="MF42" s="50">
        <v>0.59928086296444261</v>
      </c>
      <c r="MG42" s="50">
        <v>6.4922093487814623</v>
      </c>
      <c r="MH42" s="50">
        <v>26.767878545745106</v>
      </c>
      <c r="MI42" s="50">
        <v>4.1949660407510985</v>
      </c>
      <c r="MJ42" s="50">
        <v>2.596883739512585</v>
      </c>
      <c r="MK42" s="50">
        <v>0</v>
      </c>
      <c r="ML42" s="50">
        <v>495.70515381542145</v>
      </c>
      <c r="MM42" s="50">
        <v>1.0986815821014781</v>
      </c>
      <c r="MN42" s="50">
        <v>9.433962264150944</v>
      </c>
      <c r="MO42" s="50">
        <v>17.576961271102284</v>
      </c>
      <c r="MP42" s="50">
        <v>0.79443892750744782</v>
      </c>
      <c r="MQ42" s="50">
        <v>8.5402184707050637</v>
      </c>
      <c r="MR42" s="50">
        <v>22.34359483614697</v>
      </c>
      <c r="MS42" s="50">
        <v>10.327706057596822</v>
      </c>
      <c r="MT42" s="50">
        <v>3.7735849056603774</v>
      </c>
      <c r="MU42" s="50">
        <v>0</v>
      </c>
      <c r="MV42" s="50">
        <v>274.7765640516385</v>
      </c>
      <c r="MW42" s="50">
        <v>30.287984111221448</v>
      </c>
      <c r="MX42" s="50">
        <v>78.496950619712763</v>
      </c>
      <c r="MY42" s="50">
        <v>43.183159551445989</v>
      </c>
      <c r="MZ42" s="50">
        <v>2.754278969112729</v>
      </c>
      <c r="NA42" s="50">
        <v>9.9350777100137702</v>
      </c>
      <c r="NB42" s="50">
        <v>20.657092268345465</v>
      </c>
      <c r="NC42" s="50">
        <v>11.410584300609875</v>
      </c>
      <c r="ND42" s="50">
        <v>4.2297855597088336</v>
      </c>
      <c r="NE42" s="50">
        <v>0.88530395435766274</v>
      </c>
      <c r="NF42" s="50">
        <v>222.40802675585283</v>
      </c>
      <c r="NG42" s="50">
        <v>31.182372614597679</v>
      </c>
      <c r="NI42" s="56">
        <v>4.7832092111709947</v>
      </c>
      <c r="NJ42" s="56">
        <v>18.769708966193036</v>
      </c>
      <c r="NL42" s="56">
        <v>5.5126486162453778</v>
      </c>
      <c r="NM42" s="56">
        <v>6.3413093216105505</v>
      </c>
      <c r="NN42" s="56"/>
      <c r="NO42" s="56">
        <v>4.3174640431482212</v>
      </c>
      <c r="NP42" s="56">
        <v>5.8364282860567309</v>
      </c>
      <c r="NQ42" s="56">
        <v>5.535058917515479</v>
      </c>
      <c r="NR42" s="56">
        <v>3.6298781705612146</v>
      </c>
      <c r="NS42" s="56">
        <v>3.5510054699154656</v>
      </c>
      <c r="NT42" s="56">
        <v>0</v>
      </c>
      <c r="NU42" s="56">
        <v>2.5185843883959729</v>
      </c>
      <c r="NV42" s="56">
        <v>0</v>
      </c>
      <c r="NW42" s="51"/>
      <c r="NX42" s="51">
        <v>906.66666666666663</v>
      </c>
      <c r="NY42" s="51">
        <v>907</v>
      </c>
      <c r="NZ42" s="51">
        <v>1879.3333333333333</v>
      </c>
      <c r="OA42" s="54">
        <f t="shared" si="246"/>
        <v>1879</v>
      </c>
      <c r="OB42" s="58">
        <v>2274</v>
      </c>
      <c r="OC42" s="58">
        <f t="shared" si="247"/>
        <v>2274</v>
      </c>
      <c r="OD42" s="58">
        <v>863.33333333333337</v>
      </c>
      <c r="OE42" s="58">
        <f t="shared" ref="OE42" si="254">ROUND(OD42,0)</f>
        <v>863</v>
      </c>
      <c r="OF42" s="58">
        <v>657.66666666666663</v>
      </c>
      <c r="OG42" s="58">
        <f t="shared" ref="OG42" si="255">ROUND(OF42,0)</f>
        <v>658</v>
      </c>
      <c r="OH42" s="51">
        <v>22204.666666666668</v>
      </c>
      <c r="OI42" s="58">
        <v>22205</v>
      </c>
      <c r="OJ42" s="58">
        <v>107506</v>
      </c>
      <c r="OK42" s="54">
        <f t="shared" si="250"/>
        <v>107506</v>
      </c>
      <c r="OL42" s="58">
        <v>27569.666666666668</v>
      </c>
      <c r="OM42" s="58">
        <f t="shared" ref="OM42" si="256">ROUND(OL42,0)</f>
        <v>27570</v>
      </c>
      <c r="ON42" s="58">
        <v>12829.666666666666</v>
      </c>
      <c r="OO42" s="58">
        <f t="shared" ref="OO42" si="257">ROUND(ON42,0)</f>
        <v>12830</v>
      </c>
      <c r="OP42" s="58">
        <v>10463.666666666666</v>
      </c>
      <c r="OQ42" s="58">
        <f t="shared" ref="OQ42" si="258">ROUND(OP42,0)</f>
        <v>10464</v>
      </c>
      <c r="OR42" s="51">
        <v>1</v>
      </c>
      <c r="OS42" s="51"/>
    </row>
    <row r="43" spans="1:409" ht="21" customHeight="1" x14ac:dyDescent="0.35">
      <c r="A43" s="46" t="s">
        <v>43</v>
      </c>
      <c r="B43" s="46" t="s">
        <v>43</v>
      </c>
      <c r="C43" s="46" t="b">
        <f t="shared" si="207"/>
        <v>1</v>
      </c>
      <c r="D43" s="46">
        <v>3</v>
      </c>
      <c r="E43" s="51">
        <v>3</v>
      </c>
      <c r="F43" s="46" t="b">
        <f t="shared" si="208"/>
        <v>1</v>
      </c>
      <c r="G43" s="46">
        <v>13</v>
      </c>
      <c r="H43" s="51">
        <v>13</v>
      </c>
      <c r="I43" s="46" t="b">
        <f t="shared" si="209"/>
        <v>1</v>
      </c>
      <c r="J43" s="46">
        <v>15</v>
      </c>
      <c r="K43" s="46">
        <v>4744403</v>
      </c>
      <c r="L43" s="46">
        <v>468605.2</v>
      </c>
      <c r="M43" s="46">
        <v>1045.471</v>
      </c>
      <c r="N43" s="46">
        <v>7.4226754962145298</v>
      </c>
      <c r="O43" s="46">
        <v>179.99999999999801</v>
      </c>
      <c r="P43" s="46">
        <v>4</v>
      </c>
      <c r="Q43" s="46">
        <v>11</v>
      </c>
      <c r="R43" s="46">
        <v>1045.75505531357</v>
      </c>
      <c r="S43" s="46">
        <v>13.761547324562599</v>
      </c>
      <c r="T43" s="46">
        <v>177.272538235219</v>
      </c>
      <c r="U43" s="46">
        <v>4</v>
      </c>
      <c r="V43" s="46">
        <v>8</v>
      </c>
      <c r="W43" s="46" t="s">
        <v>173</v>
      </c>
      <c r="X43" s="46">
        <v>42.851567199999998</v>
      </c>
      <c r="Y43" s="46">
        <v>-123.38424860000001</v>
      </c>
      <c r="Z43" s="46">
        <v>1045.471</v>
      </c>
      <c r="AA43" s="46" t="s">
        <v>130</v>
      </c>
      <c r="AB43" s="46">
        <v>1</v>
      </c>
      <c r="AC43" s="55">
        <v>1</v>
      </c>
      <c r="AD43" s="46">
        <v>3</v>
      </c>
      <c r="AE43" s="46">
        <v>1</v>
      </c>
      <c r="AF43" s="46">
        <v>34</v>
      </c>
      <c r="AG43" s="46" t="s">
        <v>1530</v>
      </c>
      <c r="AH43" s="55">
        <v>1</v>
      </c>
      <c r="AI43" s="46">
        <v>3</v>
      </c>
      <c r="AJ43" s="46">
        <v>1</v>
      </c>
      <c r="AK43" s="47">
        <v>80</v>
      </c>
      <c r="AM43" s="46">
        <v>1</v>
      </c>
      <c r="AN43" s="46">
        <v>10</v>
      </c>
      <c r="AO43" s="46">
        <v>80</v>
      </c>
      <c r="AP43" s="46" t="s">
        <v>286</v>
      </c>
      <c r="AQ43" s="46">
        <v>1</v>
      </c>
      <c r="AR43" s="46">
        <v>0</v>
      </c>
      <c r="AS43" s="55" t="s">
        <v>1622</v>
      </c>
      <c r="AT43" s="46">
        <v>1</v>
      </c>
      <c r="AU43" s="46">
        <v>3</v>
      </c>
      <c r="AV43" s="46">
        <v>327</v>
      </c>
      <c r="AW43" s="46" t="s">
        <v>416</v>
      </c>
      <c r="AX43" s="46">
        <v>1</v>
      </c>
      <c r="AY43" s="46">
        <v>0</v>
      </c>
      <c r="AZ43" s="46">
        <v>0</v>
      </c>
      <c r="BA43" s="46">
        <v>328</v>
      </c>
      <c r="BB43" s="46">
        <v>328</v>
      </c>
      <c r="BD43" s="46">
        <f>AO43+BB43</f>
        <v>408</v>
      </c>
      <c r="BE43" s="50">
        <v>2.72</v>
      </c>
      <c r="BF43" s="46">
        <v>866.6</v>
      </c>
      <c r="BG43" s="46">
        <f t="shared" si="210"/>
        <v>0.86660000000000004</v>
      </c>
      <c r="BH43" s="49">
        <v>0.86699999999999999</v>
      </c>
      <c r="BI43" s="50">
        <v>7.67</v>
      </c>
      <c r="BJ43" s="52">
        <v>1253</v>
      </c>
      <c r="BK43" s="46">
        <f t="shared" si="211"/>
        <v>1.2529999999999999</v>
      </c>
      <c r="BL43" s="46">
        <v>1.2529999999999999</v>
      </c>
      <c r="BM43" s="46">
        <v>7.65</v>
      </c>
      <c r="BN43" s="46">
        <v>2442</v>
      </c>
      <c r="BO43" s="46">
        <f t="shared" si="212"/>
        <v>2.4420000000000002</v>
      </c>
      <c r="BP43" s="46">
        <f t="shared" si="213"/>
        <v>2.4420000000000002</v>
      </c>
      <c r="BQ43" s="46">
        <v>4.07</v>
      </c>
      <c r="BR43" s="50">
        <f t="shared" si="214"/>
        <v>-3.5999999999999996</v>
      </c>
      <c r="BS43" s="49">
        <v>1.121</v>
      </c>
      <c r="BT43" s="53" t="s">
        <v>262</v>
      </c>
      <c r="BU43" s="49">
        <v>1.121</v>
      </c>
      <c r="BV43" s="49">
        <f t="shared" si="215"/>
        <v>-0.1319999999999999</v>
      </c>
      <c r="BW43" s="46">
        <v>0.9093252420425415</v>
      </c>
      <c r="BX43" s="46">
        <v>48.142356872558594</v>
      </c>
      <c r="BY43" s="46">
        <f>BW43*10</f>
        <v>9.093252420425415</v>
      </c>
      <c r="CA43" s="46">
        <v>9.093252420425415</v>
      </c>
      <c r="CB43" s="46">
        <f>BX43*10</f>
        <v>481.42356872558594</v>
      </c>
      <c r="CC43" s="46">
        <v>33.726812816188868</v>
      </c>
      <c r="CD43" s="46">
        <v>2381.1129848229343</v>
      </c>
      <c r="CE43" s="46">
        <v>3.3726812816188874</v>
      </c>
      <c r="CF43" s="46">
        <v>75.885328836424961</v>
      </c>
      <c r="CG43" s="46">
        <v>11242.833052276561</v>
      </c>
      <c r="CH43" s="46">
        <v>433.389544688027</v>
      </c>
      <c r="CI43" s="46">
        <v>101.18043844856662</v>
      </c>
      <c r="CJ43" s="46">
        <v>35.413153456998316</v>
      </c>
      <c r="CK43" s="46">
        <v>1220.910623946037</v>
      </c>
      <c r="CL43" s="46">
        <f>BY43*1000/CK43</f>
        <v>7.4479263609285518</v>
      </c>
      <c r="CM43" s="46">
        <v>4155.1433389544691</v>
      </c>
      <c r="CN43" s="46">
        <v>79.258010118043842</v>
      </c>
      <c r="CO43" s="50">
        <v>4.7399235200635692</v>
      </c>
      <c r="CP43" s="46">
        <v>0</v>
      </c>
      <c r="CQ43" s="50">
        <v>114.65157832042883</v>
      </c>
      <c r="CR43" s="50">
        <v>44.331943617232483</v>
      </c>
      <c r="CS43" s="50">
        <v>8.0405002977963083</v>
      </c>
      <c r="CT43" s="50">
        <v>1.786777843954735</v>
      </c>
      <c r="CU43" s="50">
        <v>48.838594401429425</v>
      </c>
      <c r="CV43" s="50">
        <v>6.5515187611673618</v>
      </c>
      <c r="CW43" s="50">
        <v>2.2831050228310503</v>
      </c>
      <c r="CX43" s="50">
        <v>0</v>
      </c>
      <c r="CY43" s="50">
        <v>390.01389716100852</v>
      </c>
      <c r="CZ43" s="50">
        <v>34.246575342465754</v>
      </c>
      <c r="DA43" s="56">
        <v>11.213196656050956</v>
      </c>
      <c r="DB43" s="56">
        <v>0</v>
      </c>
      <c r="DC43" s="50">
        <v>19.996020692399519</v>
      </c>
      <c r="DD43" s="50">
        <v>75.974930362116993</v>
      </c>
      <c r="DE43" s="50">
        <v>0</v>
      </c>
      <c r="DF43" s="50">
        <v>18.006366892160766</v>
      </c>
      <c r="DG43" s="50">
        <v>60.286510147234381</v>
      </c>
      <c r="DH43" s="50">
        <v>32.928770393951453</v>
      </c>
      <c r="DI43" s="50">
        <v>2.4870672502984483</v>
      </c>
      <c r="DJ43" s="50">
        <v>0</v>
      </c>
      <c r="DK43" s="50">
        <v>371.26939912455236</v>
      </c>
      <c r="DL43" s="50">
        <v>170.01591723040193</v>
      </c>
      <c r="DM43" s="50">
        <v>0</v>
      </c>
      <c r="DN43" s="50">
        <v>0</v>
      </c>
      <c r="DO43" s="50">
        <v>4.8528494301139764</v>
      </c>
      <c r="DQ43" s="46">
        <v>1</v>
      </c>
      <c r="DR43" s="46">
        <v>3</v>
      </c>
      <c r="DT43" s="46">
        <v>1</v>
      </c>
      <c r="DU43" s="46">
        <v>1</v>
      </c>
      <c r="DV43" s="46" t="s">
        <v>390</v>
      </c>
      <c r="DW43" s="46">
        <v>1</v>
      </c>
      <c r="DY43" s="46">
        <v>1</v>
      </c>
      <c r="DZ43" s="46">
        <v>799</v>
      </c>
      <c r="EA43" s="46">
        <v>79.900000000000006</v>
      </c>
      <c r="EB43" s="46">
        <v>80</v>
      </c>
      <c r="EC43" s="46">
        <v>80</v>
      </c>
      <c r="ED43" s="46">
        <v>187</v>
      </c>
      <c r="EF43" s="46">
        <v>1</v>
      </c>
      <c r="EG43" s="46">
        <v>186</v>
      </c>
      <c r="EH43" s="46">
        <v>186</v>
      </c>
      <c r="EJ43" s="49">
        <v>0.73199999999999998</v>
      </c>
      <c r="EK43" s="50">
        <v>7.36</v>
      </c>
      <c r="EL43" s="49">
        <v>1.133</v>
      </c>
      <c r="EM43" s="49">
        <v>1.133</v>
      </c>
      <c r="EN43" s="50">
        <v>7.21</v>
      </c>
      <c r="EP43" s="56">
        <v>0</v>
      </c>
      <c r="EQ43" s="56">
        <v>0.68917299240910912</v>
      </c>
      <c r="ER43" s="56">
        <v>0</v>
      </c>
      <c r="ES43" s="56">
        <v>45.545345585297632</v>
      </c>
      <c r="ET43" s="56">
        <v>129.74430683180182</v>
      </c>
      <c r="EU43" s="56">
        <v>2.9964043148222133</v>
      </c>
      <c r="EV43" s="56">
        <v>5.5932880543347983</v>
      </c>
      <c r="EW43" s="56">
        <v>1.6979624450659208</v>
      </c>
      <c r="EX43" s="56">
        <v>549.44067119456645</v>
      </c>
      <c r="EY43" s="56">
        <v>0.59928086296444261</v>
      </c>
      <c r="EZ43" s="56"/>
      <c r="FA43" s="46">
        <v>1</v>
      </c>
      <c r="FB43" s="46" t="s">
        <v>527</v>
      </c>
      <c r="FC43" s="46">
        <v>1</v>
      </c>
      <c r="FE43" s="47">
        <v>1</v>
      </c>
      <c r="FF43" s="47">
        <v>3</v>
      </c>
      <c r="FG43" s="47">
        <v>174</v>
      </c>
      <c r="FH43" s="47">
        <v>174</v>
      </c>
      <c r="FI43" s="47">
        <v>355</v>
      </c>
      <c r="FJ43" s="46">
        <v>95.5</v>
      </c>
      <c r="FK43" s="46">
        <v>96</v>
      </c>
      <c r="FL43" s="46">
        <v>96</v>
      </c>
      <c r="FM43" s="47">
        <f>FL43-EC43</f>
        <v>16</v>
      </c>
      <c r="FN43" s="49" t="s">
        <v>367</v>
      </c>
      <c r="FO43" s="49">
        <v>0.71079999999999999</v>
      </c>
      <c r="FP43" s="50">
        <v>7.09</v>
      </c>
      <c r="FQ43" s="49">
        <v>0.67559999999999998</v>
      </c>
      <c r="FR43" s="49">
        <v>0.67600000000000005</v>
      </c>
      <c r="FS43" s="50">
        <v>7.17</v>
      </c>
      <c r="FU43" s="46">
        <v>571</v>
      </c>
      <c r="FV43" s="46"/>
      <c r="FW43" s="47">
        <v>1</v>
      </c>
      <c r="FX43" s="49" t="s">
        <v>538</v>
      </c>
      <c r="FY43" s="47">
        <v>1</v>
      </c>
      <c r="FZ43" s="47">
        <v>5</v>
      </c>
      <c r="GA43" s="47">
        <v>42</v>
      </c>
      <c r="GB43" s="53" t="s">
        <v>634</v>
      </c>
      <c r="GC43" s="47">
        <v>1</v>
      </c>
      <c r="GD43" s="47">
        <v>20</v>
      </c>
      <c r="GE43" s="47">
        <v>210</v>
      </c>
      <c r="GF43" s="47">
        <v>61</v>
      </c>
      <c r="GH43" s="47">
        <v>61</v>
      </c>
      <c r="GI43" s="47">
        <f>GE43-GH43</f>
        <v>149</v>
      </c>
      <c r="GJ43" s="47">
        <f>GI43-FH43</f>
        <v>-25</v>
      </c>
      <c r="GM43" s="46">
        <v>99</v>
      </c>
      <c r="GN43" s="46">
        <v>99</v>
      </c>
      <c r="GO43" s="46">
        <v>99</v>
      </c>
      <c r="GP43" s="46">
        <f>GO43-FL43</f>
        <v>3</v>
      </c>
      <c r="GS43" s="46">
        <v>106.5</v>
      </c>
      <c r="GT43" s="46">
        <v>107</v>
      </c>
      <c r="GU43" s="46">
        <v>107</v>
      </c>
      <c r="GV43" s="46">
        <f>GU43-GO43</f>
        <v>8</v>
      </c>
      <c r="GW43" s="57">
        <v>1.3699346780776978</v>
      </c>
      <c r="GX43" s="57">
        <v>48.16595458984375</v>
      </c>
      <c r="GY43" s="46">
        <f>GW43*10</f>
        <v>13.699346780776978</v>
      </c>
      <c r="GZ43" s="46"/>
      <c r="HA43" s="46">
        <v>13.699346780776978</v>
      </c>
      <c r="HB43" s="46">
        <f>GX43*10</f>
        <v>481.6595458984375</v>
      </c>
      <c r="HC43" s="46"/>
      <c r="HD43" s="57">
        <v>0.79191404581069946</v>
      </c>
      <c r="HE43" s="57">
        <v>47.358875274658203</v>
      </c>
      <c r="HF43" s="57">
        <v>7.9191404581069946</v>
      </c>
      <c r="HG43" s="57"/>
      <c r="HH43" s="46">
        <f>HD43*10</f>
        <v>7.9191404581069946</v>
      </c>
      <c r="HI43" s="46">
        <f>HH43-BY43</f>
        <v>-1.1741119623184204</v>
      </c>
      <c r="HJ43" s="46">
        <f>HE43*10</f>
        <v>473.58875274658203</v>
      </c>
      <c r="HL43" s="50">
        <v>25.911708253358924</v>
      </c>
      <c r="HM43" s="50">
        <f>HL43-CC43</f>
        <v>-7.8151045628299443</v>
      </c>
      <c r="HN43" s="50">
        <v>1246.6410748560461</v>
      </c>
      <c r="HO43" s="50">
        <v>2.8790786948176583</v>
      </c>
      <c r="HP43" s="50">
        <f>HO43-CE43</f>
        <v>-0.49360258680122904</v>
      </c>
      <c r="HQ43" s="50">
        <v>35.508637236084454</v>
      </c>
      <c r="HR43" s="50">
        <v>4797.5047984644916</v>
      </c>
      <c r="HS43" s="50">
        <f>HR43-CG43</f>
        <v>-6445.3282538120693</v>
      </c>
      <c r="HT43" s="50">
        <v>523.99232245681378</v>
      </c>
      <c r="HU43" s="50">
        <v>88.291746641074852</v>
      </c>
      <c r="HV43" s="50">
        <v>93.090211132437616</v>
      </c>
      <c r="HW43" s="50">
        <v>1002.8790786948176</v>
      </c>
      <c r="HX43" s="50">
        <f>HH43*1000/HW43</f>
        <v>7.8964060835861138</v>
      </c>
      <c r="HY43" s="50">
        <f>HW43-CK43</f>
        <v>-218.03154525121943</v>
      </c>
      <c r="HZ43" s="50">
        <v>1566.2188099808061</v>
      </c>
      <c r="IA43" s="50">
        <v>64.299424184261028</v>
      </c>
      <c r="IB43" s="56">
        <v>0</v>
      </c>
      <c r="IC43" s="56">
        <v>0.11558466576767482</v>
      </c>
      <c r="ID43" s="56">
        <v>0</v>
      </c>
      <c r="IE43" s="56">
        <v>35.060681949528032</v>
      </c>
      <c r="IF43" s="56">
        <v>37.468695819687923</v>
      </c>
      <c r="IG43" s="56">
        <v>1.3484877672895399</v>
      </c>
      <c r="IH43" s="56">
        <v>2.8896166441918707</v>
      </c>
      <c r="II43" s="56">
        <v>0.48160277403197843</v>
      </c>
      <c r="IJ43" s="56">
        <v>306.58832594875747</v>
      </c>
      <c r="IK43" s="56">
        <v>0.57792332883837416</v>
      </c>
      <c r="IL43" s="46">
        <v>0.66420137882232666</v>
      </c>
      <c r="IM43" s="57">
        <v>49.890205383300781</v>
      </c>
      <c r="IN43" s="46">
        <v>6.6420137882232666</v>
      </c>
      <c r="IP43" s="46">
        <f t="shared" si="244"/>
        <v>6.6420137882232666</v>
      </c>
      <c r="IQ43" s="46">
        <f t="shared" si="244"/>
        <v>498.90205383300781</v>
      </c>
      <c r="IS43" s="46">
        <v>966.1</v>
      </c>
      <c r="IT43" s="49">
        <f>IS43/1000</f>
        <v>0.96610000000000007</v>
      </c>
      <c r="IU43" s="49">
        <v>0.96599999999999997</v>
      </c>
      <c r="IV43" s="46">
        <v>6.63</v>
      </c>
      <c r="IW43" s="50">
        <v>0</v>
      </c>
      <c r="IX43" s="50">
        <v>0.38844621513944227</v>
      </c>
      <c r="IY43" s="50">
        <v>0</v>
      </c>
      <c r="IZ43" s="50">
        <v>30.876494023904385</v>
      </c>
      <c r="JA43" s="50">
        <v>54.183266932270918</v>
      </c>
      <c r="JB43" s="50">
        <v>8.665338645418327</v>
      </c>
      <c r="JC43" s="50">
        <v>4.5816733067729087</v>
      </c>
      <c r="JD43" s="50">
        <v>0</v>
      </c>
      <c r="JE43" s="50">
        <v>668.72509960159368</v>
      </c>
      <c r="JF43" s="50">
        <v>3.6852589641434266</v>
      </c>
      <c r="JG43" s="47">
        <v>1</v>
      </c>
      <c r="JI43" s="47">
        <v>1</v>
      </c>
      <c r="JK43" s="46">
        <v>70</v>
      </c>
      <c r="JM43" s="46">
        <v>1</v>
      </c>
      <c r="JN43" s="46">
        <v>15</v>
      </c>
      <c r="JO43" s="46">
        <v>15</v>
      </c>
      <c r="JQ43" s="46">
        <v>20</v>
      </c>
      <c r="JR43" s="46" t="s">
        <v>1043</v>
      </c>
      <c r="JT43" s="57">
        <v>0.75631427764892578</v>
      </c>
      <c r="JU43" s="57">
        <v>49.626789093017578</v>
      </c>
      <c r="JV43" s="57">
        <v>7.5631427764892578</v>
      </c>
      <c r="JW43" s="46">
        <f t="shared" si="245"/>
        <v>7.5631427764892578</v>
      </c>
      <c r="JX43" s="46">
        <f t="shared" si="245"/>
        <v>496.26789093017578</v>
      </c>
      <c r="JY43" s="46" t="s">
        <v>723</v>
      </c>
      <c r="JZ43" s="52">
        <v>1173</v>
      </c>
      <c r="KA43" s="49">
        <f>JZ43/1000</f>
        <v>1.173</v>
      </c>
      <c r="KB43" s="49">
        <v>1.173</v>
      </c>
      <c r="KC43" s="52">
        <v>1172</v>
      </c>
      <c r="KD43" s="49">
        <f>KC43/1000</f>
        <v>1.1719999999999999</v>
      </c>
      <c r="KE43" s="49">
        <v>1.1719999999999999</v>
      </c>
      <c r="KF43" s="52">
        <v>655.29999999999995</v>
      </c>
      <c r="KG43" s="49">
        <f>KF43/1000</f>
        <v>0.65529999999999999</v>
      </c>
      <c r="KH43" s="49">
        <v>0.65500000000000003</v>
      </c>
      <c r="KI43" s="50">
        <v>6.62</v>
      </c>
      <c r="KJ43" s="50">
        <v>4.2300000000000004</v>
      </c>
      <c r="KK43" s="50">
        <v>4.29</v>
      </c>
      <c r="KL43" s="49"/>
      <c r="KN43" s="46">
        <v>1</v>
      </c>
      <c r="KO43" s="46">
        <v>1</v>
      </c>
      <c r="KP43" s="47">
        <v>1</v>
      </c>
      <c r="KQ43" s="46">
        <v>1</v>
      </c>
      <c r="KR43" s="46" t="s">
        <v>1220</v>
      </c>
      <c r="KS43" s="46" t="s">
        <v>1229</v>
      </c>
      <c r="KT43" s="50">
        <v>43.973941368078179</v>
      </c>
      <c r="KU43" s="50">
        <v>1837.1335504885994</v>
      </c>
      <c r="KV43" s="50">
        <v>8.1433224755700326</v>
      </c>
      <c r="KW43" s="50">
        <v>63.517915309446252</v>
      </c>
      <c r="KX43" s="50">
        <v>10043.973941368078</v>
      </c>
      <c r="KY43" s="50">
        <v>656.35179153094464</v>
      </c>
      <c r="KZ43" s="50">
        <v>133.55048859934854</v>
      </c>
      <c r="LA43" s="50">
        <v>16.286644951140065</v>
      </c>
      <c r="LB43" s="50">
        <v>996.74267100977204</v>
      </c>
      <c r="LC43" s="50">
        <f>GY43*1000/LB43</f>
        <v>13.7441158879037</v>
      </c>
      <c r="LD43" s="50">
        <v>4008.1433224755701</v>
      </c>
      <c r="LE43" s="50">
        <v>136.80781758957656</v>
      </c>
      <c r="LF43" s="50">
        <v>49.180327868852459</v>
      </c>
      <c r="LG43" s="50">
        <v>1897.5409836065573</v>
      </c>
      <c r="LH43" s="50">
        <v>2.0491803278688523</v>
      </c>
      <c r="LI43" s="50">
        <v>75.819672131147541</v>
      </c>
      <c r="LJ43" s="50">
        <v>6149.5901639344265</v>
      </c>
      <c r="LK43" s="50">
        <v>586.06557377049182</v>
      </c>
      <c r="LL43" s="50">
        <v>110.65573770491804</v>
      </c>
      <c r="LM43" s="50">
        <v>20.491803278688526</v>
      </c>
      <c r="LN43" s="50">
        <v>1321.7213114754099</v>
      </c>
      <c r="LO43" s="50">
        <f>(IP43*1000)/LN43</f>
        <v>5.0252755482991533</v>
      </c>
      <c r="LP43" s="50">
        <v>1471.311475409836</v>
      </c>
      <c r="LQ43" s="50">
        <v>94.26229508196721</v>
      </c>
      <c r="LR43" s="50">
        <v>46.02510460251046</v>
      </c>
      <c r="LS43" s="50">
        <v>1489.539748953975</v>
      </c>
      <c r="LT43" s="50">
        <v>6.2761506276150634</v>
      </c>
      <c r="LU43" s="50">
        <v>58.577405857740594</v>
      </c>
      <c r="LV43" s="50">
        <v>5102.5104602510464</v>
      </c>
      <c r="LW43" s="50">
        <v>581.58995815899584</v>
      </c>
      <c r="LX43" s="50">
        <v>79.4979079497908</v>
      </c>
      <c r="LY43" s="50">
        <v>117.15481171548116</v>
      </c>
      <c r="LZ43" s="50">
        <v>1225.9414225941423</v>
      </c>
      <c r="MA43" s="50">
        <f>(JW43*1000)/LZ43</f>
        <v>6.1692529815048891</v>
      </c>
      <c r="MB43" s="50">
        <v>1077.4058577405858</v>
      </c>
      <c r="MC43" s="50">
        <v>50.209205020920507</v>
      </c>
      <c r="MD43" s="50">
        <v>0</v>
      </c>
      <c r="ME43" s="50">
        <v>0.1</v>
      </c>
      <c r="MF43" s="50">
        <v>0.6</v>
      </c>
      <c r="MG43" s="50">
        <v>13.4</v>
      </c>
      <c r="MH43" s="50">
        <v>32.4</v>
      </c>
      <c r="MI43" s="50">
        <v>3</v>
      </c>
      <c r="MJ43" s="50">
        <v>3.9</v>
      </c>
      <c r="MK43" s="50">
        <v>0</v>
      </c>
      <c r="ML43" s="50">
        <v>577.1</v>
      </c>
      <c r="MM43" s="50">
        <v>0.70000000000000007</v>
      </c>
      <c r="MN43" s="50">
        <v>21.461369534837292</v>
      </c>
      <c r="MO43" s="50">
        <v>28.947893791175883</v>
      </c>
      <c r="MP43" s="50">
        <v>1.0980235575963266</v>
      </c>
      <c r="MQ43" s="50">
        <v>15.372329806348571</v>
      </c>
      <c r="MR43" s="50">
        <v>17.169095627869833</v>
      </c>
      <c r="MS43" s="50">
        <v>28.748253144340186</v>
      </c>
      <c r="MT43" s="50">
        <v>5.8893990816530239</v>
      </c>
      <c r="MU43" s="50">
        <v>0.59892194050708725</v>
      </c>
      <c r="MV43" s="50">
        <v>216.70992214014771</v>
      </c>
      <c r="MW43" s="50">
        <v>20.762627270912358</v>
      </c>
      <c r="MX43" s="50">
        <v>0</v>
      </c>
      <c r="MY43" s="50">
        <v>3.7916583516264217</v>
      </c>
      <c r="MZ43" s="50">
        <v>0.59868289762522453</v>
      </c>
      <c r="NA43" s="50">
        <v>10.87607264019158</v>
      </c>
      <c r="NB43" s="50">
        <v>22.251047695070845</v>
      </c>
      <c r="NC43" s="50">
        <v>20.155657553382557</v>
      </c>
      <c r="ND43" s="50">
        <v>5.3881460786270203</v>
      </c>
      <c r="NE43" s="50">
        <v>0</v>
      </c>
      <c r="NF43" s="50">
        <v>381.85990820195576</v>
      </c>
      <c r="NG43" s="50">
        <v>19.257633206944721</v>
      </c>
      <c r="NI43" s="56">
        <v>9.966000595001983</v>
      </c>
      <c r="NJ43" s="56">
        <v>21.782427608092032</v>
      </c>
      <c r="NL43" s="56">
        <v>5.2892846571287633</v>
      </c>
      <c r="NM43" s="56">
        <v>4.3988233843117905</v>
      </c>
      <c r="NN43" s="56"/>
      <c r="NO43" s="56">
        <v>6.3237437810945263</v>
      </c>
      <c r="NP43" s="56">
        <v>0</v>
      </c>
      <c r="NQ43" s="56">
        <v>4.883918824352695</v>
      </c>
      <c r="NR43" s="56">
        <v>1.7302609217234826</v>
      </c>
      <c r="NS43" s="56">
        <v>4.9240560000000002</v>
      </c>
      <c r="NT43" s="56">
        <v>0</v>
      </c>
      <c r="NU43" s="56">
        <v>5.3345050624201322</v>
      </c>
      <c r="NV43" s="56">
        <v>0</v>
      </c>
      <c r="NW43" s="51"/>
      <c r="NX43" s="51">
        <v>1037.6666666666667</v>
      </c>
      <c r="NY43" s="51">
        <v>1038</v>
      </c>
      <c r="NZ43" s="51">
        <v>3661.3333333333335</v>
      </c>
      <c r="OA43" s="54">
        <f t="shared" si="246"/>
        <v>3661</v>
      </c>
      <c r="OB43" s="58">
        <v>1792.3333333333333</v>
      </c>
      <c r="OC43" s="58">
        <f t="shared" si="247"/>
        <v>1792</v>
      </c>
      <c r="OD43" s="58">
        <v>1177.6666666666667</v>
      </c>
      <c r="OE43" s="58">
        <f t="shared" ref="OE43" si="259">ROUND(OD43,0)</f>
        <v>1178</v>
      </c>
      <c r="OF43" s="58">
        <v>904</v>
      </c>
      <c r="OG43" s="58">
        <f t="shared" ref="OG43" si="260">ROUND(OF43,0)</f>
        <v>904</v>
      </c>
      <c r="OH43" s="51">
        <v>10674</v>
      </c>
      <c r="OI43" s="58">
        <v>10674</v>
      </c>
      <c r="OJ43" s="58">
        <v>141643</v>
      </c>
      <c r="OK43" s="54">
        <f t="shared" si="250"/>
        <v>141643</v>
      </c>
      <c r="OL43" s="58">
        <v>84050</v>
      </c>
      <c r="OM43" s="58">
        <f t="shared" ref="OM43" si="261">ROUND(OL43,0)</f>
        <v>84050</v>
      </c>
      <c r="ON43" s="58">
        <v>12095.333333333334</v>
      </c>
      <c r="OO43" s="58">
        <f t="shared" ref="OO43" si="262">ROUND(ON43,0)</f>
        <v>12095</v>
      </c>
      <c r="OP43" s="58">
        <v>11958.666666666666</v>
      </c>
      <c r="OQ43" s="58">
        <f t="shared" ref="OQ43" si="263">ROUND(OP43,0)</f>
        <v>11959</v>
      </c>
      <c r="OR43" s="51">
        <v>1</v>
      </c>
      <c r="OS43" s="51"/>
    </row>
    <row r="44" spans="1:409" ht="21" customHeight="1" x14ac:dyDescent="0.35">
      <c r="A44" s="46" t="s">
        <v>44</v>
      </c>
      <c r="B44" s="46" t="s">
        <v>44</v>
      </c>
      <c r="C44" s="46" t="b">
        <f t="shared" si="207"/>
        <v>1</v>
      </c>
      <c r="D44" s="46">
        <v>3</v>
      </c>
      <c r="E44" s="51">
        <v>3</v>
      </c>
      <c r="F44" s="46" t="b">
        <f t="shared" si="208"/>
        <v>1</v>
      </c>
      <c r="G44" s="46">
        <v>14</v>
      </c>
      <c r="H44" s="51">
        <v>14</v>
      </c>
      <c r="I44" s="46" t="b">
        <f t="shared" si="209"/>
        <v>1</v>
      </c>
      <c r="J44" s="46">
        <v>16</v>
      </c>
      <c r="K44" s="46">
        <v>4744401</v>
      </c>
      <c r="L44" s="46">
        <v>468606.2</v>
      </c>
      <c r="M44" s="46">
        <v>1045.0909999999999</v>
      </c>
      <c r="N44" s="46">
        <v>7.4023250681916402</v>
      </c>
      <c r="O44" s="46">
        <v>178.90242171211099</v>
      </c>
      <c r="P44" s="46">
        <v>4</v>
      </c>
      <c r="Q44" s="46">
        <v>15</v>
      </c>
      <c r="R44" s="46">
        <v>1045.75505531357</v>
      </c>
      <c r="S44" s="46">
        <v>13.761547324562599</v>
      </c>
      <c r="T44" s="46">
        <v>177.272538235219</v>
      </c>
      <c r="U44" s="46">
        <v>4</v>
      </c>
      <c r="V44" s="46">
        <v>9</v>
      </c>
      <c r="W44" s="46" t="s">
        <v>246</v>
      </c>
      <c r="X44" s="46">
        <v>42.851542389999999</v>
      </c>
      <c r="Y44" s="46">
        <v>-123.3842365</v>
      </c>
      <c r="Z44" s="46">
        <v>1045.0909999999999</v>
      </c>
      <c r="AA44" s="46" t="s">
        <v>129</v>
      </c>
      <c r="AB44" s="46">
        <v>1</v>
      </c>
      <c r="AC44" s="55">
        <v>1</v>
      </c>
      <c r="AD44" s="46">
        <v>20</v>
      </c>
      <c r="AE44" s="46">
        <v>1</v>
      </c>
      <c r="AF44" s="46">
        <v>20</v>
      </c>
      <c r="AH44" s="55">
        <v>1</v>
      </c>
      <c r="AI44" s="46">
        <v>90</v>
      </c>
      <c r="AJ44" s="46">
        <v>1</v>
      </c>
      <c r="AK44" s="47">
        <v>34</v>
      </c>
      <c r="AL44" s="46" t="s">
        <v>363</v>
      </c>
      <c r="AM44" s="55">
        <v>0</v>
      </c>
      <c r="AN44" s="46">
        <v>100</v>
      </c>
      <c r="AP44" s="46" t="s">
        <v>131</v>
      </c>
      <c r="AQ44" s="55">
        <v>0</v>
      </c>
      <c r="AR44" s="46">
        <v>100</v>
      </c>
      <c r="AS44" s="55" t="s">
        <v>1624</v>
      </c>
      <c r="AT44" s="55">
        <v>0</v>
      </c>
      <c r="AU44" s="46">
        <v>100</v>
      </c>
      <c r="AW44" s="55" t="s">
        <v>1616</v>
      </c>
      <c r="AX44" s="55">
        <v>0</v>
      </c>
      <c r="AZ44" s="46">
        <v>100</v>
      </c>
      <c r="BE44" s="50">
        <v>2.82</v>
      </c>
      <c r="BF44" s="46">
        <v>457</v>
      </c>
      <c r="BG44" s="46">
        <f t="shared" si="210"/>
        <v>0.45700000000000002</v>
      </c>
      <c r="BH44" s="49">
        <v>0.45700000000000002</v>
      </c>
      <c r="BI44" s="50">
        <v>7.68</v>
      </c>
      <c r="BJ44" s="52">
        <v>3846</v>
      </c>
      <c r="BK44" s="46">
        <f t="shared" si="211"/>
        <v>3.8460000000000001</v>
      </c>
      <c r="BL44" s="46">
        <v>3.8460000000000001</v>
      </c>
      <c r="BM44" s="46">
        <v>7.61</v>
      </c>
      <c r="BN44" s="46">
        <v>3217</v>
      </c>
      <c r="BO44" s="46">
        <f t="shared" si="212"/>
        <v>3.2170000000000001</v>
      </c>
      <c r="BP44" s="46">
        <f t="shared" si="213"/>
        <v>3.2170000000000001</v>
      </c>
      <c r="BQ44" s="46">
        <v>2.14</v>
      </c>
      <c r="BR44" s="50">
        <f t="shared" si="214"/>
        <v>-5.5399999999999991</v>
      </c>
      <c r="BS44" s="49">
        <v>822.9</v>
      </c>
      <c r="BT44" s="53" t="s">
        <v>261</v>
      </c>
      <c r="BU44" s="46">
        <v>0.82299999999999995</v>
      </c>
      <c r="BV44" s="49">
        <f t="shared" si="215"/>
        <v>-3.0230000000000001</v>
      </c>
      <c r="CO44" s="50">
        <v>2.8118469683348324</v>
      </c>
      <c r="CP44" s="46">
        <v>0</v>
      </c>
      <c r="CQ44" s="50">
        <v>139.97214484679665</v>
      </c>
      <c r="CR44" s="50">
        <v>44.518503780342215</v>
      </c>
      <c r="CS44" s="50">
        <v>16.414643851969757</v>
      </c>
      <c r="CT44" s="50">
        <v>2.7855153203342624</v>
      </c>
      <c r="CU44" s="50">
        <v>39.992041384799037</v>
      </c>
      <c r="CV44" s="50">
        <v>9.1524074810982885</v>
      </c>
      <c r="CW44" s="50">
        <v>3.5813768404297655</v>
      </c>
      <c r="CX44" s="50">
        <v>0</v>
      </c>
      <c r="CY44" s="50">
        <v>403.00437723836052</v>
      </c>
      <c r="CZ44" s="50">
        <v>53.024273776362918</v>
      </c>
      <c r="DA44" s="56">
        <v>15.71984951984952</v>
      </c>
      <c r="DB44" s="56">
        <v>0</v>
      </c>
      <c r="DC44" s="50">
        <v>430.18152802712945</v>
      </c>
      <c r="DD44" s="50">
        <v>318.34230999401558</v>
      </c>
      <c r="DE44" s="50">
        <v>1887.6920007979254</v>
      </c>
      <c r="DF44" s="50">
        <v>0</v>
      </c>
      <c r="DG44" s="50">
        <v>217.93337322960303</v>
      </c>
      <c r="DH44" s="50">
        <v>27.328944743666469</v>
      </c>
      <c r="DI44" s="50">
        <v>28.725314183123878</v>
      </c>
      <c r="DJ44" s="50">
        <v>11.769399561141034</v>
      </c>
      <c r="DK44" s="50">
        <v>4593.2575304209058</v>
      </c>
      <c r="DL44" s="50">
        <v>381.50807899461404</v>
      </c>
      <c r="DM44" s="50">
        <v>0</v>
      </c>
      <c r="DN44" s="50">
        <v>0</v>
      </c>
      <c r="DO44" s="50">
        <v>2.2102886824493062</v>
      </c>
      <c r="DP44" s="46" t="s">
        <v>1847</v>
      </c>
      <c r="DQ44" s="46">
        <v>0</v>
      </c>
      <c r="DS44" s="46" t="s">
        <v>131</v>
      </c>
      <c r="DT44" s="46">
        <v>0</v>
      </c>
      <c r="DU44" s="46">
        <v>0</v>
      </c>
      <c r="DW44" s="46">
        <v>0</v>
      </c>
      <c r="DY44" s="46">
        <v>0</v>
      </c>
      <c r="EF44" s="46">
        <v>0</v>
      </c>
      <c r="EJ44" s="49"/>
      <c r="EK44" s="50"/>
      <c r="EN44" s="50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46">
        <v>0</v>
      </c>
      <c r="FC44" s="46">
        <v>0</v>
      </c>
      <c r="FE44" s="47">
        <v>0</v>
      </c>
      <c r="FJ44" s="46"/>
      <c r="FK44" s="46"/>
      <c r="FL44" s="46"/>
      <c r="FM44" s="47"/>
      <c r="FO44" s="52"/>
      <c r="FP44" s="50"/>
      <c r="FS44" s="50"/>
      <c r="FU44" s="46"/>
      <c r="FV44" s="46" t="s">
        <v>669</v>
      </c>
      <c r="FW44" s="47">
        <v>0</v>
      </c>
      <c r="FY44" s="47">
        <v>0</v>
      </c>
      <c r="GC44" s="47">
        <v>0</v>
      </c>
      <c r="GL44" s="46" t="s">
        <v>612</v>
      </c>
      <c r="GW44" s="57"/>
      <c r="GX44" s="57"/>
      <c r="GY44" s="46"/>
      <c r="GZ44" s="46"/>
      <c r="HA44" s="46"/>
      <c r="HB44" s="46"/>
      <c r="HC44" s="46"/>
      <c r="HD44" s="57"/>
      <c r="HE44" s="57"/>
      <c r="HF44" s="57"/>
      <c r="HG44" s="57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M44" s="57"/>
      <c r="IR44" s="46" t="s">
        <v>665</v>
      </c>
      <c r="IW44" s="50"/>
      <c r="IX44" s="50"/>
      <c r="IY44" s="50"/>
      <c r="IZ44" s="50"/>
      <c r="JA44" s="50"/>
      <c r="JB44" s="50"/>
      <c r="JC44" s="50"/>
      <c r="JD44" s="50"/>
      <c r="JE44" s="50"/>
      <c r="JF44" s="50"/>
      <c r="JG44" s="47">
        <v>0</v>
      </c>
      <c r="JI44" s="47">
        <v>0</v>
      </c>
      <c r="JM44" s="46">
        <v>0</v>
      </c>
      <c r="JT44" s="57"/>
      <c r="JU44" s="57"/>
      <c r="JV44" s="57"/>
      <c r="JZ44" s="52"/>
      <c r="KC44" s="52"/>
      <c r="KF44" s="52"/>
      <c r="KG44" s="49"/>
      <c r="KH44" s="49"/>
      <c r="KI44" s="50"/>
      <c r="KJ44" s="50"/>
      <c r="KK44" s="50"/>
      <c r="KL44" s="49"/>
      <c r="KN44" s="46">
        <v>0</v>
      </c>
      <c r="KT44" s="50"/>
      <c r="KU44" s="50"/>
      <c r="KV44" s="50"/>
      <c r="KW44" s="50"/>
      <c r="KX44" s="50"/>
      <c r="KY44" s="50"/>
      <c r="KZ44" s="50"/>
      <c r="LA44" s="50"/>
      <c r="LB44" s="50"/>
      <c r="LC44" s="50"/>
      <c r="LD44" s="50"/>
      <c r="LE44" s="50"/>
      <c r="LF44" s="50"/>
      <c r="LG44" s="50"/>
      <c r="LH44" s="50"/>
      <c r="LI44" s="50"/>
      <c r="LJ44" s="50"/>
      <c r="LK44" s="50"/>
      <c r="LL44" s="50"/>
      <c r="LM44" s="50"/>
      <c r="LN44" s="50"/>
      <c r="LO44" s="50"/>
      <c r="LP44" s="50"/>
      <c r="LQ44" s="50"/>
      <c r="LR44" s="50"/>
      <c r="LS44" s="50"/>
      <c r="LT44" s="50"/>
      <c r="LU44" s="50"/>
      <c r="LV44" s="50"/>
      <c r="LW44" s="50"/>
      <c r="LX44" s="50"/>
      <c r="LY44" s="50"/>
      <c r="LZ44" s="50"/>
      <c r="MA44" s="50"/>
      <c r="MB44" s="50"/>
      <c r="MC44" s="50"/>
      <c r="MD44" s="50"/>
      <c r="ME44" s="50"/>
      <c r="MF44" s="50"/>
      <c r="MG44" s="50"/>
      <c r="MH44" s="50"/>
      <c r="MI44" s="50"/>
      <c r="MJ44" s="50"/>
      <c r="MK44" s="50"/>
      <c r="ML44" s="50"/>
      <c r="MM44" s="50"/>
      <c r="MN44" s="50"/>
      <c r="MO44" s="50"/>
      <c r="MP44" s="50"/>
      <c r="MQ44" s="50"/>
      <c r="MR44" s="50"/>
      <c r="MS44" s="50"/>
      <c r="MT44" s="50"/>
      <c r="MU44" s="50"/>
      <c r="MV44" s="50"/>
      <c r="MW44" s="50"/>
      <c r="MX44" s="50"/>
      <c r="MY44" s="50"/>
      <c r="MZ44" s="50"/>
      <c r="NA44" s="50"/>
      <c r="NB44" s="50"/>
      <c r="NC44" s="50"/>
      <c r="ND44" s="50"/>
      <c r="NE44" s="50"/>
      <c r="NF44" s="50"/>
      <c r="NG44" s="50"/>
      <c r="NI44" s="56"/>
      <c r="NJ44" s="56"/>
      <c r="NL44" s="56"/>
      <c r="NM44" s="56"/>
      <c r="NN44" s="56"/>
      <c r="NO44" s="56"/>
      <c r="NP44" s="56"/>
      <c r="NQ44" s="56"/>
      <c r="NR44" s="56"/>
      <c r="NS44" s="56"/>
      <c r="NT44" s="56"/>
      <c r="NU44" s="56"/>
      <c r="NV44" s="56"/>
      <c r="NW44" s="51"/>
      <c r="NX44" s="51"/>
      <c r="NY44" s="51"/>
      <c r="NZ44" s="51"/>
      <c r="OA44" s="54"/>
      <c r="OB44" s="58"/>
      <c r="OC44" s="58"/>
      <c r="OD44" s="58"/>
      <c r="OE44" s="58"/>
      <c r="OF44" s="58"/>
      <c r="OG44" s="58"/>
      <c r="OH44" s="51"/>
      <c r="OI44" s="58"/>
      <c r="OJ44" s="58"/>
      <c r="OK44" s="54"/>
      <c r="OL44" s="58"/>
      <c r="OM44" s="58"/>
      <c r="ON44" s="58"/>
      <c r="OO44" s="58"/>
      <c r="OP44" s="58"/>
      <c r="OQ44" s="58"/>
      <c r="OR44" s="51">
        <v>0</v>
      </c>
      <c r="OS44" s="51" t="s">
        <v>521</v>
      </c>
    </row>
    <row r="45" spans="1:409" ht="21" customHeight="1" x14ac:dyDescent="0.35">
      <c r="A45" s="46" t="s">
        <v>45</v>
      </c>
      <c r="B45" s="46" t="s">
        <v>45</v>
      </c>
      <c r="C45" s="46" t="b">
        <f t="shared" si="207"/>
        <v>1</v>
      </c>
      <c r="D45" s="46">
        <v>3</v>
      </c>
      <c r="E45" s="51">
        <v>3</v>
      </c>
      <c r="F45" s="46" t="b">
        <f t="shared" si="208"/>
        <v>1</v>
      </c>
      <c r="G45" s="46">
        <v>15</v>
      </c>
      <c r="H45" s="51">
        <v>15</v>
      </c>
      <c r="I45" s="46" t="b">
        <f t="shared" si="209"/>
        <v>1</v>
      </c>
      <c r="J45" s="46">
        <v>17</v>
      </c>
      <c r="K45" s="46">
        <v>4744398</v>
      </c>
      <c r="L45" s="46">
        <v>468607.3</v>
      </c>
      <c r="M45" s="46">
        <v>1044.5989999999999</v>
      </c>
      <c r="N45" s="46">
        <v>7.4023250681916402</v>
      </c>
      <c r="O45" s="46">
        <v>178.90242171211099</v>
      </c>
      <c r="P45" s="46">
        <v>4</v>
      </c>
      <c r="Q45" s="46">
        <v>15</v>
      </c>
      <c r="R45" s="46">
        <v>1044.1158292871301</v>
      </c>
      <c r="S45" s="46">
        <v>17.474018887412999</v>
      </c>
      <c r="T45" s="46">
        <v>169.97202063609799</v>
      </c>
      <c r="U45" s="46">
        <v>2</v>
      </c>
      <c r="V45" s="46">
        <v>9</v>
      </c>
      <c r="W45" s="46" t="s">
        <v>174</v>
      </c>
      <c r="X45" s="46">
        <v>42.851516619999998</v>
      </c>
      <c r="Y45" s="46">
        <v>-123.3842226</v>
      </c>
      <c r="Z45" s="46">
        <v>1044.5989999999999</v>
      </c>
      <c r="AA45" s="46" t="s">
        <v>1487</v>
      </c>
      <c r="AB45" s="46">
        <v>1</v>
      </c>
      <c r="AC45" s="55">
        <v>1</v>
      </c>
      <c r="AD45" s="46">
        <v>3</v>
      </c>
      <c r="AE45" s="46">
        <v>1</v>
      </c>
      <c r="AF45" s="46">
        <v>25</v>
      </c>
      <c r="AG45" s="46" t="s">
        <v>332</v>
      </c>
      <c r="AH45" s="55">
        <v>1</v>
      </c>
      <c r="AI45" s="46">
        <v>3</v>
      </c>
      <c r="AJ45" s="46">
        <v>1</v>
      </c>
      <c r="AK45" s="47">
        <v>110</v>
      </c>
      <c r="AM45" s="46">
        <v>1</v>
      </c>
      <c r="AN45" s="46">
        <v>20</v>
      </c>
      <c r="AO45" s="46">
        <v>100</v>
      </c>
      <c r="AQ45" s="46">
        <v>1</v>
      </c>
      <c r="AR45" s="46">
        <v>0</v>
      </c>
      <c r="AS45" s="55" t="s">
        <v>385</v>
      </c>
      <c r="AT45" s="46">
        <v>1</v>
      </c>
      <c r="AU45" s="46">
        <v>0</v>
      </c>
      <c r="AV45" s="46">
        <v>190</v>
      </c>
      <c r="AW45" s="46" t="s">
        <v>404</v>
      </c>
      <c r="AX45" s="46">
        <v>1</v>
      </c>
      <c r="AY45" s="46">
        <v>0</v>
      </c>
      <c r="AZ45" s="46">
        <v>0</v>
      </c>
      <c r="BA45" s="46">
        <v>231</v>
      </c>
      <c r="BB45" s="46">
        <v>231</v>
      </c>
      <c r="BD45" s="46">
        <f t="shared" ref="BD45:BD50" si="264">AO45+BB45</f>
        <v>331</v>
      </c>
      <c r="BE45" s="50">
        <v>2.61</v>
      </c>
      <c r="BF45" s="46">
        <v>752.6</v>
      </c>
      <c r="BG45" s="46">
        <f t="shared" si="210"/>
        <v>0.75260000000000005</v>
      </c>
      <c r="BH45" s="49">
        <v>0.753</v>
      </c>
      <c r="BI45" s="50">
        <v>7.87</v>
      </c>
      <c r="BJ45" s="52">
        <v>1240</v>
      </c>
      <c r="BK45" s="46">
        <f t="shared" si="211"/>
        <v>1.24</v>
      </c>
      <c r="BL45" s="46">
        <v>1.24</v>
      </c>
      <c r="BM45" s="46">
        <v>7.65</v>
      </c>
      <c r="BN45" s="46">
        <v>2731</v>
      </c>
      <c r="BO45" s="46">
        <f t="shared" si="212"/>
        <v>2.7309999999999999</v>
      </c>
      <c r="BP45" s="46">
        <f t="shared" si="213"/>
        <v>2.7309999999999999</v>
      </c>
      <c r="BQ45" s="46">
        <v>5.13</v>
      </c>
      <c r="BR45" s="50">
        <f t="shared" si="214"/>
        <v>-2.74</v>
      </c>
      <c r="BS45" s="52">
        <v>857.4</v>
      </c>
      <c r="BT45" s="53" t="s">
        <v>261</v>
      </c>
      <c r="BU45" s="46">
        <v>0.85699999999999998</v>
      </c>
      <c r="BV45" s="49">
        <f t="shared" si="215"/>
        <v>-0.38300000000000001</v>
      </c>
      <c r="BW45" s="46">
        <v>1.1607640981674194</v>
      </c>
      <c r="BX45" s="46">
        <v>47.638225555419922</v>
      </c>
      <c r="BY45" s="46">
        <f t="shared" ref="BY45:BY60" si="265">BW45*10</f>
        <v>11.607640981674194</v>
      </c>
      <c r="CA45" s="46">
        <v>11.607640981674194</v>
      </c>
      <c r="CB45" s="46">
        <f t="shared" ref="CB45:CB60" si="266">BX45*10</f>
        <v>476.38225555419922</v>
      </c>
      <c r="CC45" s="46">
        <v>48.738532110091747</v>
      </c>
      <c r="CD45" s="46">
        <v>4961.2958715596333</v>
      </c>
      <c r="CE45" s="46">
        <v>7.1674311926605503</v>
      </c>
      <c r="CF45" s="46">
        <v>86.0091743119266</v>
      </c>
      <c r="CG45" s="46">
        <v>15160.550458715596</v>
      </c>
      <c r="CH45" s="46">
        <v>1043.5779816513761</v>
      </c>
      <c r="CI45" s="46">
        <v>116.11238532110092</v>
      </c>
      <c r="CJ45" s="46">
        <v>40.137614678899091</v>
      </c>
      <c r="CK45" s="46">
        <v>797.01834862385317</v>
      </c>
      <c r="CL45" s="46">
        <f t="shared" ref="CL45:CL60" si="267">BY45*1000/CK45</f>
        <v>14.563831562618558</v>
      </c>
      <c r="CM45" s="46">
        <v>7012.6146788990827</v>
      </c>
      <c r="CN45" s="46">
        <v>80.275229357798182</v>
      </c>
      <c r="CO45" s="50">
        <v>3.6924230387288981</v>
      </c>
      <c r="CP45" s="46">
        <v>0</v>
      </c>
      <c r="CQ45" s="50">
        <v>139.93275316455697</v>
      </c>
      <c r="CR45" s="50">
        <v>51.058148734177223</v>
      </c>
      <c r="CS45" s="50">
        <v>14.339398734177214</v>
      </c>
      <c r="CT45" s="50">
        <v>1.6811708860759493</v>
      </c>
      <c r="CU45" s="50">
        <v>49.940664556962027</v>
      </c>
      <c r="CV45" s="50">
        <v>7.5158227848101262</v>
      </c>
      <c r="CW45" s="50">
        <v>4.1534810126582276</v>
      </c>
      <c r="CX45" s="50">
        <v>0</v>
      </c>
      <c r="CY45" s="50">
        <v>585.6408227848101</v>
      </c>
      <c r="CZ45" s="50">
        <v>29.371044303797468</v>
      </c>
      <c r="DA45" s="56">
        <v>7.1364020690341201</v>
      </c>
      <c r="DB45" s="56">
        <v>0</v>
      </c>
      <c r="DC45" s="50">
        <v>0</v>
      </c>
      <c r="DD45" s="50">
        <v>7.8310864393338626</v>
      </c>
      <c r="DE45" s="50">
        <v>0</v>
      </c>
      <c r="DF45" s="50">
        <v>13.58049167327518</v>
      </c>
      <c r="DG45" s="50">
        <v>40.642347343378269</v>
      </c>
      <c r="DH45" s="50">
        <v>15.860428231562253</v>
      </c>
      <c r="DI45" s="50">
        <v>3.370340999206979</v>
      </c>
      <c r="DJ45" s="50">
        <v>0</v>
      </c>
      <c r="DK45" s="50">
        <v>392.24821570182399</v>
      </c>
      <c r="DL45" s="50">
        <v>62.153053132434579</v>
      </c>
      <c r="DM45" s="50">
        <v>0</v>
      </c>
      <c r="DN45" s="50">
        <v>0</v>
      </c>
      <c r="DO45" s="50">
        <v>3.2845108695652177</v>
      </c>
      <c r="DQ45" s="46">
        <v>1</v>
      </c>
      <c r="DR45" s="46">
        <v>3</v>
      </c>
      <c r="DT45" s="46">
        <v>1</v>
      </c>
      <c r="DU45" s="46">
        <v>1</v>
      </c>
      <c r="DV45" s="46" t="s">
        <v>518</v>
      </c>
      <c r="DW45" s="46">
        <v>1</v>
      </c>
      <c r="DY45" s="46">
        <v>1</v>
      </c>
      <c r="DZ45" s="46">
        <v>822</v>
      </c>
      <c r="EA45" s="46">
        <v>82.2</v>
      </c>
      <c r="EB45" s="46">
        <v>82</v>
      </c>
      <c r="EC45" s="46">
        <v>82</v>
      </c>
      <c r="ED45" s="46">
        <v>175</v>
      </c>
      <c r="EE45" s="46" t="s">
        <v>367</v>
      </c>
      <c r="EF45" s="46">
        <v>1</v>
      </c>
      <c r="EG45" s="46">
        <v>175</v>
      </c>
      <c r="EH45" s="46">
        <v>175</v>
      </c>
      <c r="EJ45" s="49">
        <v>1.06</v>
      </c>
      <c r="EK45" s="50">
        <v>7.41</v>
      </c>
      <c r="EL45" s="49">
        <v>1.0009999999999999</v>
      </c>
      <c r="EM45" s="49">
        <v>1.0009999999999999</v>
      </c>
      <c r="EN45" s="50">
        <v>7.35</v>
      </c>
      <c r="EP45" s="56">
        <v>0.49009998039600078</v>
      </c>
      <c r="EQ45" s="56">
        <v>0</v>
      </c>
      <c r="ER45" s="56">
        <v>0</v>
      </c>
      <c r="ES45" s="56">
        <v>9.6059596157616163</v>
      </c>
      <c r="ET45" s="56">
        <v>61.556557537737696</v>
      </c>
      <c r="EU45" s="56">
        <v>1.0782199568712016</v>
      </c>
      <c r="EV45" s="56">
        <v>3.1366398745344051</v>
      </c>
      <c r="EW45" s="56">
        <v>0</v>
      </c>
      <c r="EX45" s="56">
        <v>690.25681238972754</v>
      </c>
      <c r="EY45" s="56">
        <v>0.19603999215840032</v>
      </c>
      <c r="EZ45" s="56"/>
      <c r="FA45" s="46">
        <v>1</v>
      </c>
      <c r="FC45" s="46">
        <v>1</v>
      </c>
      <c r="FE45" s="47">
        <v>1</v>
      </c>
      <c r="FF45" s="47">
        <v>3</v>
      </c>
      <c r="FG45" s="47">
        <v>235</v>
      </c>
      <c r="FH45" s="47">
        <v>235</v>
      </c>
      <c r="FI45" s="47">
        <v>385</v>
      </c>
      <c r="FJ45" s="46">
        <v>83.5</v>
      </c>
      <c r="FK45" s="46">
        <v>84</v>
      </c>
      <c r="FL45" s="46">
        <v>84</v>
      </c>
      <c r="FM45" s="47">
        <f t="shared" ref="FM45:FM50" si="268">FL45-EC45</f>
        <v>2</v>
      </c>
      <c r="FN45" s="49" t="s">
        <v>367</v>
      </c>
      <c r="FO45" s="49">
        <v>0.79089999999999994</v>
      </c>
      <c r="FP45" s="50">
        <v>7.13</v>
      </c>
      <c r="FQ45" s="49">
        <v>0.63590000000000002</v>
      </c>
      <c r="FR45" s="49">
        <v>0.63600000000000001</v>
      </c>
      <c r="FS45" s="50">
        <v>7.23</v>
      </c>
      <c r="FU45" s="46">
        <v>572</v>
      </c>
      <c r="FV45" s="46"/>
      <c r="FW45" s="47">
        <v>1</v>
      </c>
      <c r="FX45" s="49" t="s">
        <v>1584</v>
      </c>
      <c r="FY45" s="47">
        <v>1</v>
      </c>
      <c r="FZ45" s="47">
        <v>5</v>
      </c>
      <c r="GA45" s="47">
        <v>100</v>
      </c>
      <c r="GC45" s="47">
        <v>1</v>
      </c>
      <c r="GD45" s="47">
        <v>25</v>
      </c>
      <c r="GE45" s="47">
        <v>343</v>
      </c>
      <c r="GF45" s="47">
        <v>127</v>
      </c>
      <c r="GH45" s="47">
        <v>127</v>
      </c>
      <c r="GI45" s="47">
        <f t="shared" ref="GI45:GI50" si="269">GE45-GH45</f>
        <v>216</v>
      </c>
      <c r="GJ45" s="47">
        <f t="shared" ref="GJ45:GJ50" si="270">GI45-FH45</f>
        <v>-19</v>
      </c>
      <c r="GM45" s="46">
        <v>95</v>
      </c>
      <c r="GN45" s="46">
        <v>95</v>
      </c>
      <c r="GO45" s="46">
        <v>95</v>
      </c>
      <c r="GP45" s="46">
        <f t="shared" ref="GP45:GP50" si="271">GO45-FL45</f>
        <v>11</v>
      </c>
      <c r="GS45" s="46">
        <v>98.5</v>
      </c>
      <c r="GT45" s="46">
        <v>99</v>
      </c>
      <c r="GU45" s="46">
        <v>99</v>
      </c>
      <c r="GV45" s="46">
        <f t="shared" ref="GV45:GV50" si="272">GU45-GO45</f>
        <v>4</v>
      </c>
      <c r="GW45" s="57">
        <v>1.1280778646469116</v>
      </c>
      <c r="GX45" s="57">
        <v>46.8250732421875</v>
      </c>
      <c r="GY45" s="46">
        <f t="shared" ref="GY45:GY50" si="273">GW45*10</f>
        <v>11.280778646469116</v>
      </c>
      <c r="GZ45" s="46"/>
      <c r="HA45" s="46">
        <v>11.280778646469116</v>
      </c>
      <c r="HB45" s="46">
        <f t="shared" ref="HB45:HB50" si="274">GX45*10</f>
        <v>468.250732421875</v>
      </c>
      <c r="HC45" s="46"/>
      <c r="HD45" s="57">
        <v>0.59097683429718018</v>
      </c>
      <c r="HE45" s="57">
        <v>47.099079132080078</v>
      </c>
      <c r="HF45" s="57">
        <v>5.9097683429718018</v>
      </c>
      <c r="HG45" s="57"/>
      <c r="HH45" s="46">
        <f t="shared" ref="HH45:HH50" si="275">HD45*10</f>
        <v>5.9097683429718018</v>
      </c>
      <c r="HI45" s="46">
        <f t="shared" ref="HI45:HI50" si="276">HH45-BY45</f>
        <v>-5.6978726387023926</v>
      </c>
      <c r="HJ45" s="46">
        <f t="shared" ref="HJ45:HJ50" si="277">HE45*10</f>
        <v>470.99079132080078</v>
      </c>
      <c r="HL45" s="50">
        <v>24.390243902439025</v>
      </c>
      <c r="HM45" s="50">
        <f t="shared" ref="HM45:HM50" si="278">HL45-CC45</f>
        <v>-24.348288207652722</v>
      </c>
      <c r="HN45" s="50">
        <v>1407.0847851335657</v>
      </c>
      <c r="HO45" s="50">
        <v>3.4843205574912894</v>
      </c>
      <c r="HP45" s="50">
        <f t="shared" ref="HP45:HP50" si="279">HO45-CE45</f>
        <v>-3.6831106351692608</v>
      </c>
      <c r="HQ45" s="50">
        <v>31.939605110336821</v>
      </c>
      <c r="HR45" s="50">
        <v>5826.9454123112664</v>
      </c>
      <c r="HS45" s="50">
        <f t="shared" ref="HS45:HS50" si="280">HR45-CG45</f>
        <v>-9333.6050464043292</v>
      </c>
      <c r="HT45" s="50">
        <v>441.34727061556333</v>
      </c>
      <c r="HU45" s="50">
        <v>59.233449477351918</v>
      </c>
      <c r="HV45" s="50">
        <v>11.614401858304298</v>
      </c>
      <c r="HW45" s="50">
        <v>650.98722415795589</v>
      </c>
      <c r="HX45" s="50">
        <f t="shared" ref="HX45:HX50" si="281">HH45*1000/HW45</f>
        <v>9.0781633243509745</v>
      </c>
      <c r="HY45" s="50">
        <f t="shared" ref="HY45:HY50" si="282">HW45-CK45</f>
        <v>-146.03112446589728</v>
      </c>
      <c r="HZ45" s="50">
        <v>1295.0058072009292</v>
      </c>
      <c r="IA45" s="50">
        <v>52.845528455284551</v>
      </c>
      <c r="IB45" s="56">
        <v>0</v>
      </c>
      <c r="IC45" s="56">
        <v>4.8619214313496688E-2</v>
      </c>
      <c r="ID45" s="56">
        <v>0</v>
      </c>
      <c r="IE45" s="56">
        <v>23.33722287047841</v>
      </c>
      <c r="IF45" s="56">
        <v>30.921820303383896</v>
      </c>
      <c r="IG45" s="56">
        <v>0.68066900038895373</v>
      </c>
      <c r="IH45" s="56">
        <v>1.7502917152858808</v>
      </c>
      <c r="II45" s="56">
        <v>0</v>
      </c>
      <c r="IJ45" s="56">
        <v>352.48930377285103</v>
      </c>
      <c r="IK45" s="56">
        <v>0.19447685725398675</v>
      </c>
      <c r="IL45" s="46">
        <v>0.58397209644317627</v>
      </c>
      <c r="IM45" s="57">
        <v>49.265712738037109</v>
      </c>
      <c r="IN45" s="46">
        <v>5.8397209644317627</v>
      </c>
      <c r="IP45" s="46">
        <f t="shared" ref="IP45:IP50" si="283">IL45*10</f>
        <v>5.8397209644317627</v>
      </c>
      <c r="IQ45" s="46">
        <f t="shared" ref="IQ45:IQ50" si="284">IM45*10</f>
        <v>492.65712738037109</v>
      </c>
      <c r="IS45" s="46">
        <v>680.5</v>
      </c>
      <c r="IT45" s="49">
        <f t="shared" ref="IT45:IT50" si="285">IS45/1000</f>
        <v>0.68049999999999999</v>
      </c>
      <c r="IU45" s="49">
        <v>0.68100000000000005</v>
      </c>
      <c r="IV45" s="46">
        <v>7.18</v>
      </c>
      <c r="IW45" s="50">
        <v>0</v>
      </c>
      <c r="IX45" s="50">
        <v>5.9844404548174746E-2</v>
      </c>
      <c r="IY45" s="50">
        <v>0</v>
      </c>
      <c r="IZ45" s="50">
        <v>19.748653500897667</v>
      </c>
      <c r="JA45" s="50">
        <v>45.481747456612801</v>
      </c>
      <c r="JB45" s="50">
        <v>1.4961101137043686</v>
      </c>
      <c r="JC45" s="50">
        <v>2.4935168561739478</v>
      </c>
      <c r="JD45" s="50">
        <v>0</v>
      </c>
      <c r="JE45" s="50">
        <v>309.79453421105126</v>
      </c>
      <c r="JF45" s="50">
        <v>0.69818471972870544</v>
      </c>
      <c r="JG45" s="47">
        <v>1</v>
      </c>
      <c r="JI45" s="47">
        <v>1</v>
      </c>
      <c r="JK45" s="46">
        <v>15</v>
      </c>
      <c r="JM45" s="46">
        <v>1</v>
      </c>
      <c r="JN45" s="46">
        <v>60</v>
      </c>
      <c r="JO45" s="46">
        <v>60</v>
      </c>
      <c r="JQ45" s="46">
        <v>50</v>
      </c>
      <c r="JR45" s="46" t="s">
        <v>1045</v>
      </c>
      <c r="JT45" s="57">
        <v>0.72596395015716553</v>
      </c>
      <c r="JU45" s="57">
        <v>49.456256866455078</v>
      </c>
      <c r="JV45" s="57">
        <v>7.2596395015716553</v>
      </c>
      <c r="JW45" s="46">
        <f t="shared" ref="JW45:JX50" si="286">JT45*10</f>
        <v>7.2596395015716553</v>
      </c>
      <c r="JX45" s="46">
        <f t="shared" si="286"/>
        <v>494.56256866455078</v>
      </c>
      <c r="JY45" s="46" t="s">
        <v>716</v>
      </c>
      <c r="JZ45" s="52">
        <v>633.1</v>
      </c>
      <c r="KA45" s="49">
        <f t="shared" ref="KA45:KA50" si="287">JZ45/1000</f>
        <v>0.6331</v>
      </c>
      <c r="KB45" s="49">
        <v>0.63300000000000001</v>
      </c>
      <c r="KC45" s="52">
        <v>551.29999999999995</v>
      </c>
      <c r="KD45" s="49">
        <f t="shared" ref="KD45:KD50" si="288">KC45/1000</f>
        <v>0.5512999999999999</v>
      </c>
      <c r="KE45" s="49">
        <v>0.55100000000000005</v>
      </c>
      <c r="KF45" s="52">
        <v>652.70000000000005</v>
      </c>
      <c r="KG45" s="49">
        <f t="shared" ref="KG45:KG50" si="289">KF45/1000</f>
        <v>0.65270000000000006</v>
      </c>
      <c r="KH45" s="49">
        <v>0.65300000000000002</v>
      </c>
      <c r="KI45" s="50">
        <v>6.41</v>
      </c>
      <c r="KJ45" s="50">
        <v>5.84</v>
      </c>
      <c r="KK45" s="50">
        <v>6.34</v>
      </c>
      <c r="KL45" s="49"/>
      <c r="KN45" s="46">
        <v>1</v>
      </c>
      <c r="KO45" s="46">
        <v>1</v>
      </c>
      <c r="KP45" s="47">
        <v>1</v>
      </c>
      <c r="KQ45" s="46">
        <v>1</v>
      </c>
      <c r="KR45" s="46" t="s">
        <v>1220</v>
      </c>
      <c r="KS45" s="46" t="s">
        <v>1229</v>
      </c>
      <c r="KT45" s="50">
        <v>59.151785714285715</v>
      </c>
      <c r="KU45" s="50">
        <v>2908.4821428571427</v>
      </c>
      <c r="KV45" s="50">
        <v>12.276785714285714</v>
      </c>
      <c r="KW45" s="50">
        <v>79.241071428571431</v>
      </c>
      <c r="KX45" s="50">
        <v>8782.3660714285706</v>
      </c>
      <c r="KY45" s="50">
        <v>915.17857142857133</v>
      </c>
      <c r="KZ45" s="50">
        <v>89.285714285714278</v>
      </c>
      <c r="LA45" s="50">
        <v>16.741071428571427</v>
      </c>
      <c r="LB45" s="50">
        <v>796.875</v>
      </c>
      <c r="LC45" s="50">
        <f t="shared" ref="LC45:LC50" si="290">GY45*1000/LB45</f>
        <v>14.156271242627911</v>
      </c>
      <c r="LD45" s="50">
        <v>3190.8482142857142</v>
      </c>
      <c r="LE45" s="50">
        <v>110.49107142857143</v>
      </c>
      <c r="LF45" s="50">
        <v>63.260340632603409</v>
      </c>
      <c r="LG45" s="50">
        <v>1447.6885644768856</v>
      </c>
      <c r="LH45" s="50">
        <v>4.8661800486618008</v>
      </c>
      <c r="LI45" s="50">
        <v>72.992700729927009</v>
      </c>
      <c r="LJ45" s="50">
        <v>6997.5669099756697</v>
      </c>
      <c r="LK45" s="50">
        <v>435.52311435523114</v>
      </c>
      <c r="LL45" s="50">
        <v>133.81995133819953</v>
      </c>
      <c r="LM45" s="50">
        <v>14.598540145985403</v>
      </c>
      <c r="LN45" s="50">
        <v>1069.3430656934306</v>
      </c>
      <c r="LO45" s="50">
        <f t="shared" ref="LO45:LO50" si="291">(IP45*1000)/LN45</f>
        <v>5.461035987216051</v>
      </c>
      <c r="LP45" s="50">
        <v>1504.8661800486618</v>
      </c>
      <c r="LQ45" s="50">
        <v>74.209245742092463</v>
      </c>
      <c r="LR45" s="50">
        <v>59.322033898305094</v>
      </c>
      <c r="LS45" s="50">
        <v>1389.8305084745764</v>
      </c>
      <c r="LT45" s="50">
        <v>4.2372881355932206</v>
      </c>
      <c r="LU45" s="50">
        <v>50.847457627118644</v>
      </c>
      <c r="LV45" s="50">
        <v>4283.8983050847464</v>
      </c>
      <c r="LW45" s="50">
        <v>523.30508474576277</v>
      </c>
      <c r="LX45" s="50">
        <v>148.30508474576271</v>
      </c>
      <c r="LY45" s="50">
        <v>82.627118644067806</v>
      </c>
      <c r="LZ45" s="50">
        <v>978.81355932203383</v>
      </c>
      <c r="MA45" s="50">
        <f t="shared" ref="MA45:MA50" si="292">(JW45*1000)/LZ45</f>
        <v>7.4167745557182281</v>
      </c>
      <c r="MB45" s="50">
        <v>1582.6271186440679</v>
      </c>
      <c r="MC45" s="50">
        <v>82.627118644067806</v>
      </c>
      <c r="MD45" s="50">
        <v>0</v>
      </c>
      <c r="ME45" s="50">
        <v>9.9840255591054319E-2</v>
      </c>
      <c r="MF45" s="50">
        <v>0.59904153354632583</v>
      </c>
      <c r="MG45" s="50">
        <v>13.977635782747603</v>
      </c>
      <c r="MH45" s="50">
        <v>21.665335463258785</v>
      </c>
      <c r="MI45" s="50">
        <v>1.6972843450479234</v>
      </c>
      <c r="MJ45" s="50">
        <v>3.2947284345047922</v>
      </c>
      <c r="MK45" s="50">
        <v>0</v>
      </c>
      <c r="ML45" s="50">
        <v>520.76677316293933</v>
      </c>
      <c r="MM45" s="50">
        <v>0.39936102236421728</v>
      </c>
      <c r="MN45" s="50">
        <v>0</v>
      </c>
      <c r="MO45" s="50">
        <v>0</v>
      </c>
      <c r="MP45" s="50">
        <v>0.59844404548174746</v>
      </c>
      <c r="MQ45" s="50">
        <v>6.3834031518053065</v>
      </c>
      <c r="MR45" s="50">
        <v>17.753840015958509</v>
      </c>
      <c r="MS45" s="50">
        <v>7.2810692200279279</v>
      </c>
      <c r="MT45" s="50">
        <v>4.6878116896070221</v>
      </c>
      <c r="MU45" s="50">
        <v>0</v>
      </c>
      <c r="MV45" s="50">
        <v>402.95232395770995</v>
      </c>
      <c r="MW45" s="50">
        <v>1.1968880909634949</v>
      </c>
      <c r="MX45" s="50">
        <v>0</v>
      </c>
      <c r="MY45" s="50">
        <v>0</v>
      </c>
      <c r="MZ45" s="50">
        <v>0.59784774810681551</v>
      </c>
      <c r="NA45" s="50">
        <v>6.9748903945795142</v>
      </c>
      <c r="NB45" s="50">
        <v>17.636508569151058</v>
      </c>
      <c r="NC45" s="50">
        <v>2.6903148664806698</v>
      </c>
      <c r="ND45" s="50">
        <v>3.5870864886408929</v>
      </c>
      <c r="NE45" s="50">
        <v>0</v>
      </c>
      <c r="NF45" s="50">
        <v>368.8720605819052</v>
      </c>
      <c r="NG45" s="50">
        <v>0.29892387405340776</v>
      </c>
      <c r="NI45" s="56">
        <v>6.7189308053166537</v>
      </c>
      <c r="NJ45" s="56">
        <v>13.114706802189204</v>
      </c>
      <c r="NL45" s="56">
        <v>4.6864774624373959</v>
      </c>
      <c r="NM45" s="56">
        <v>4.580039772169302</v>
      </c>
      <c r="NN45" s="56"/>
      <c r="NO45" s="56">
        <v>4.794411117776443</v>
      </c>
      <c r="NP45" s="56">
        <v>3.7376144771045783</v>
      </c>
      <c r="NQ45" s="56">
        <v>3.4432646623952694</v>
      </c>
      <c r="NR45" s="56">
        <v>1.7554361754558891</v>
      </c>
      <c r="NS45" s="56">
        <v>3.2520542481053045</v>
      </c>
      <c r="NT45" s="56">
        <v>0.62660550458715591</v>
      </c>
      <c r="NU45" s="56">
        <v>2.6632363166782556</v>
      </c>
      <c r="NV45" s="56">
        <v>2.1672494288268607</v>
      </c>
      <c r="NW45" s="51"/>
      <c r="NX45" s="51">
        <v>777</v>
      </c>
      <c r="NY45" s="51">
        <v>777</v>
      </c>
      <c r="NZ45" s="51">
        <v>1877.3333333333333</v>
      </c>
      <c r="OA45" s="54">
        <f t="shared" ref="OA45:OA50" si="293">ROUND(NZ45,0)</f>
        <v>1877</v>
      </c>
      <c r="OB45" s="58">
        <v>686</v>
      </c>
      <c r="OC45" s="58">
        <f t="shared" ref="OC45:OC50" si="294">ROUND(OB45,0)</f>
        <v>686</v>
      </c>
      <c r="OD45" s="58">
        <v>730.33333333333337</v>
      </c>
      <c r="OE45" s="58">
        <f t="shared" ref="OE45" si="295">ROUND(OD45,0)</f>
        <v>730</v>
      </c>
      <c r="OF45" s="58">
        <v>619.33333333333337</v>
      </c>
      <c r="OG45" s="58">
        <f t="shared" ref="OG45" si="296">ROUND(OF45,0)</f>
        <v>619</v>
      </c>
      <c r="OH45" s="51">
        <v>12133.333333333334</v>
      </c>
      <c r="OI45" s="58">
        <v>12133</v>
      </c>
      <c r="OJ45" s="58">
        <v>114937.33333333333</v>
      </c>
      <c r="OK45" s="54">
        <f t="shared" ref="OK45:OK50" si="297">ROUND(OJ45,0)</f>
        <v>114937</v>
      </c>
      <c r="OL45" s="58">
        <v>17576</v>
      </c>
      <c r="OM45" s="58">
        <f t="shared" ref="OM45" si="298">ROUND(OL45,0)</f>
        <v>17576</v>
      </c>
      <c r="ON45" s="58">
        <v>14719</v>
      </c>
      <c r="OO45" s="58">
        <f t="shared" ref="OO45" si="299">ROUND(ON45,0)</f>
        <v>14719</v>
      </c>
      <c r="OP45" s="58">
        <v>19264.666666666668</v>
      </c>
      <c r="OQ45" s="58">
        <f t="shared" ref="OQ45" si="300">ROUND(OP45,0)</f>
        <v>19265</v>
      </c>
      <c r="OR45" s="51">
        <v>1</v>
      </c>
      <c r="OS45" s="51"/>
    </row>
    <row r="46" spans="1:409" ht="21" customHeight="1" x14ac:dyDescent="0.35">
      <c r="A46" s="46" t="s">
        <v>46</v>
      </c>
      <c r="B46" s="46" t="s">
        <v>46</v>
      </c>
      <c r="C46" s="46" t="b">
        <f t="shared" si="207"/>
        <v>1</v>
      </c>
      <c r="D46" s="46">
        <v>3</v>
      </c>
      <c r="E46" s="51">
        <v>3</v>
      </c>
      <c r="F46" s="46" t="b">
        <f t="shared" si="208"/>
        <v>1</v>
      </c>
      <c r="G46" s="46">
        <v>16</v>
      </c>
      <c r="H46" s="51">
        <v>16</v>
      </c>
      <c r="I46" s="46" t="b">
        <f t="shared" si="209"/>
        <v>1</v>
      </c>
      <c r="J46" s="46">
        <v>18</v>
      </c>
      <c r="K46" s="46">
        <v>4744395</v>
      </c>
      <c r="L46" s="46">
        <v>468608</v>
      </c>
      <c r="M46" s="46">
        <v>1044.181</v>
      </c>
      <c r="N46" s="46">
        <v>7.4895147296656903</v>
      </c>
      <c r="O46" s="46">
        <v>180.00000000000301</v>
      </c>
      <c r="P46" s="46">
        <v>4</v>
      </c>
      <c r="Q46" s="46">
        <v>16</v>
      </c>
      <c r="R46" s="46">
        <v>1044.1158292871301</v>
      </c>
      <c r="S46" s="46">
        <v>17.474018887412999</v>
      </c>
      <c r="T46" s="46">
        <v>169.97202063609799</v>
      </c>
      <c r="U46" s="46">
        <v>2</v>
      </c>
      <c r="V46" s="46">
        <v>9</v>
      </c>
      <c r="W46" s="46" t="s">
        <v>175</v>
      </c>
      <c r="X46" s="46">
        <v>42.85149303</v>
      </c>
      <c r="Y46" s="46">
        <v>-123.38421390000001</v>
      </c>
      <c r="Z46" s="46">
        <v>1044.181</v>
      </c>
      <c r="AA46" s="46" t="s">
        <v>130</v>
      </c>
      <c r="AB46" s="46">
        <v>1</v>
      </c>
      <c r="AC46" s="55">
        <v>1</v>
      </c>
      <c r="AD46" s="46">
        <v>5</v>
      </c>
      <c r="AE46" s="46">
        <v>1</v>
      </c>
      <c r="AF46" s="46">
        <v>10</v>
      </c>
      <c r="AG46" s="46" t="s">
        <v>333</v>
      </c>
      <c r="AH46" s="55">
        <v>1</v>
      </c>
      <c r="AI46" s="46">
        <v>5</v>
      </c>
      <c r="AJ46" s="46">
        <v>1</v>
      </c>
      <c r="AK46" s="47">
        <v>100</v>
      </c>
      <c r="AM46" s="46">
        <v>1</v>
      </c>
      <c r="AN46" s="46">
        <v>5</v>
      </c>
      <c r="AO46" s="46">
        <v>209</v>
      </c>
      <c r="AP46" s="46" t="s">
        <v>287</v>
      </c>
      <c r="AQ46" s="46">
        <v>1</v>
      </c>
      <c r="AR46" s="46">
        <v>3</v>
      </c>
      <c r="AS46" s="55" t="s">
        <v>375</v>
      </c>
      <c r="AT46" s="46">
        <v>1</v>
      </c>
      <c r="AU46" s="46">
        <v>0</v>
      </c>
      <c r="AV46" s="46">
        <v>275</v>
      </c>
      <c r="AW46" s="46" t="s">
        <v>417</v>
      </c>
      <c r="AX46" s="46">
        <v>1</v>
      </c>
      <c r="AY46" s="46">
        <v>0</v>
      </c>
      <c r="AZ46" s="46">
        <v>0</v>
      </c>
      <c r="BA46" s="46">
        <v>300</v>
      </c>
      <c r="BB46" s="46">
        <v>300</v>
      </c>
      <c r="BD46" s="46">
        <f t="shared" si="264"/>
        <v>509</v>
      </c>
      <c r="BE46" s="50">
        <v>2.67</v>
      </c>
      <c r="BF46" s="46">
        <v>586.9</v>
      </c>
      <c r="BG46" s="46">
        <f t="shared" si="210"/>
        <v>0.58689999999999998</v>
      </c>
      <c r="BH46" s="49">
        <v>0.58699999999999997</v>
      </c>
      <c r="BI46" s="50">
        <v>8.24</v>
      </c>
      <c r="BJ46" s="52">
        <v>1573</v>
      </c>
      <c r="BK46" s="46">
        <f t="shared" si="211"/>
        <v>1.573</v>
      </c>
      <c r="BL46" s="46">
        <v>1.573</v>
      </c>
      <c r="BM46" s="46">
        <v>8.0399999999999991</v>
      </c>
      <c r="BN46" s="46">
        <v>722</v>
      </c>
      <c r="BO46" s="46">
        <f t="shared" si="212"/>
        <v>0.72199999999999998</v>
      </c>
      <c r="BP46" s="46">
        <f t="shared" si="213"/>
        <v>0.72199999999999998</v>
      </c>
      <c r="BQ46" s="46">
        <v>5.27</v>
      </c>
      <c r="BR46" s="50">
        <f t="shared" si="214"/>
        <v>-2.9700000000000006</v>
      </c>
      <c r="BS46" s="62">
        <v>1.1850000000000001</v>
      </c>
      <c r="BT46" s="53" t="s">
        <v>262</v>
      </c>
      <c r="BU46" s="49">
        <v>1.1850000000000001</v>
      </c>
      <c r="BV46" s="49">
        <f t="shared" si="215"/>
        <v>-0.3879999999999999</v>
      </c>
      <c r="BW46" s="46">
        <v>0.95995175838470459</v>
      </c>
      <c r="BX46" s="46">
        <v>46.874385833740234</v>
      </c>
      <c r="BY46" s="46">
        <f t="shared" si="265"/>
        <v>9.5995175838470459</v>
      </c>
      <c r="CA46" s="46">
        <v>9.5995175838470459</v>
      </c>
      <c r="CB46" s="46">
        <f t="shared" si="266"/>
        <v>468.74385833740234</v>
      </c>
      <c r="CC46" s="46">
        <v>0</v>
      </c>
      <c r="CD46" s="46">
        <v>3449.7929606625257</v>
      </c>
      <c r="CE46" s="46">
        <v>2.5879917184265011</v>
      </c>
      <c r="CF46" s="46">
        <v>98.343685300207028</v>
      </c>
      <c r="CG46" s="46">
        <v>12104.037267080745</v>
      </c>
      <c r="CH46" s="46">
        <v>807.45341614906829</v>
      </c>
      <c r="CI46" s="46">
        <v>82.815734989648035</v>
      </c>
      <c r="CJ46" s="46">
        <v>49.171842650103514</v>
      </c>
      <c r="CK46" s="46">
        <v>1876.2939958592131</v>
      </c>
      <c r="CL46" s="46">
        <f t="shared" si="267"/>
        <v>5.1162118543427573</v>
      </c>
      <c r="CM46" s="46">
        <v>5119.0476190476184</v>
      </c>
      <c r="CN46" s="46">
        <v>72.463768115942031</v>
      </c>
      <c r="CO46" s="50">
        <v>2.9205190072877687</v>
      </c>
      <c r="CP46" s="46">
        <v>0</v>
      </c>
      <c r="CQ46" s="50">
        <v>74.640110431867484</v>
      </c>
      <c r="CR46" s="50">
        <v>20.479195424965489</v>
      </c>
      <c r="CS46" s="50">
        <v>9.2683888779333472</v>
      </c>
      <c r="CT46" s="50">
        <v>1.5775981068822718</v>
      </c>
      <c r="CU46" s="50">
        <v>26.819167816998622</v>
      </c>
      <c r="CV46" s="50">
        <v>4.732794320646815</v>
      </c>
      <c r="CW46" s="50">
        <v>1.9719976336028398</v>
      </c>
      <c r="CX46" s="50">
        <v>0</v>
      </c>
      <c r="CY46" s="50">
        <v>287.32005521593373</v>
      </c>
      <c r="CZ46" s="50">
        <v>28.396765923880892</v>
      </c>
      <c r="DA46" s="56">
        <v>8.0874400998336125</v>
      </c>
      <c r="DB46" s="56">
        <v>0</v>
      </c>
      <c r="DC46" s="50">
        <v>0</v>
      </c>
      <c r="DD46" s="50">
        <v>0</v>
      </c>
      <c r="DE46" s="50">
        <v>0</v>
      </c>
      <c r="DF46" s="50">
        <v>23.177496038034864</v>
      </c>
      <c r="DG46" s="50">
        <v>58.637083993660852</v>
      </c>
      <c r="DH46" s="50">
        <v>2.2781299524564185</v>
      </c>
      <c r="DI46" s="50">
        <v>4.7543581616481774</v>
      </c>
      <c r="DJ46" s="50">
        <v>0</v>
      </c>
      <c r="DK46" s="50">
        <v>294.17591125198101</v>
      </c>
      <c r="DL46" s="50">
        <v>0.69334389857369261</v>
      </c>
      <c r="DM46" s="50">
        <v>0</v>
      </c>
      <c r="DN46" s="50">
        <v>1.0334195345136263</v>
      </c>
      <c r="DO46" s="50">
        <v>3.1486572508454347</v>
      </c>
      <c r="DQ46" s="46">
        <v>1</v>
      </c>
      <c r="DR46" s="46">
        <v>3</v>
      </c>
      <c r="DT46" s="46">
        <v>1</v>
      </c>
      <c r="DU46" s="46">
        <v>1</v>
      </c>
      <c r="DW46" s="46">
        <v>1</v>
      </c>
      <c r="DY46" s="46">
        <v>1</v>
      </c>
      <c r="DZ46" s="46">
        <v>843</v>
      </c>
      <c r="EA46" s="46">
        <v>84.3</v>
      </c>
      <c r="EB46" s="46">
        <v>84</v>
      </c>
      <c r="EC46" s="46">
        <v>84</v>
      </c>
      <c r="ED46" s="46">
        <v>201</v>
      </c>
      <c r="EE46" s="46" t="s">
        <v>539</v>
      </c>
      <c r="EF46" s="46">
        <v>1</v>
      </c>
      <c r="EG46" s="46">
        <v>236</v>
      </c>
      <c r="EH46" s="46">
        <v>236</v>
      </c>
      <c r="EI46" s="46" t="s">
        <v>1557</v>
      </c>
      <c r="EJ46" s="49">
        <v>1.7170000000000001</v>
      </c>
      <c r="EK46" s="50">
        <v>7.13</v>
      </c>
      <c r="EL46" s="49">
        <v>1.5660000000000001</v>
      </c>
      <c r="EM46" s="49">
        <v>1.5660000000000001</v>
      </c>
      <c r="EN46" s="50">
        <v>7.23</v>
      </c>
      <c r="EP46" s="56">
        <v>0</v>
      </c>
      <c r="EQ46" s="56">
        <v>0.45248868778280538</v>
      </c>
      <c r="ER46" s="56">
        <v>0</v>
      </c>
      <c r="ES46" s="56">
        <v>68.070037379500292</v>
      </c>
      <c r="ET46" s="56">
        <v>215.22722801495181</v>
      </c>
      <c r="EU46" s="56">
        <v>0.68856974227818224</v>
      </c>
      <c r="EV46" s="56">
        <v>6.0003934684241589</v>
      </c>
      <c r="EW46" s="56">
        <v>14.558331693881566</v>
      </c>
      <c r="EX46" s="56">
        <v>471.47353924847528</v>
      </c>
      <c r="EY46" s="56">
        <v>9.8367106039740304E-2</v>
      </c>
      <c r="EZ46" s="56"/>
      <c r="FA46" s="46">
        <v>1</v>
      </c>
      <c r="FB46" s="46" t="s">
        <v>527</v>
      </c>
      <c r="FC46" s="46">
        <v>1</v>
      </c>
      <c r="FD46" s="46" t="s">
        <v>510</v>
      </c>
      <c r="FE46" s="47">
        <v>1</v>
      </c>
      <c r="FF46" s="47">
        <v>3</v>
      </c>
      <c r="FG46" s="47">
        <v>140</v>
      </c>
      <c r="FH46" s="47">
        <v>140</v>
      </c>
      <c r="FI46" s="47">
        <v>363</v>
      </c>
      <c r="FJ46" s="46">
        <v>103</v>
      </c>
      <c r="FK46" s="46">
        <v>103</v>
      </c>
      <c r="FL46" s="46">
        <v>103</v>
      </c>
      <c r="FM46" s="47">
        <f t="shared" si="268"/>
        <v>19</v>
      </c>
      <c r="FN46" s="49" t="s">
        <v>1639</v>
      </c>
      <c r="FO46" s="49">
        <v>0.46710000000000002</v>
      </c>
      <c r="FP46" s="50">
        <v>7.24</v>
      </c>
      <c r="FQ46" s="49">
        <v>0.44019999999999998</v>
      </c>
      <c r="FR46" s="49">
        <v>0.44</v>
      </c>
      <c r="FS46" s="50">
        <v>7.31</v>
      </c>
      <c r="FU46" s="46">
        <v>574</v>
      </c>
      <c r="FV46" s="46" t="s">
        <v>524</v>
      </c>
      <c r="FW46" s="47">
        <v>1</v>
      </c>
      <c r="FX46" s="49" t="s">
        <v>540</v>
      </c>
      <c r="FY46" s="47">
        <v>1</v>
      </c>
      <c r="FZ46" s="47">
        <v>3</v>
      </c>
      <c r="GA46" s="47">
        <v>64</v>
      </c>
      <c r="GB46" s="53" t="s">
        <v>635</v>
      </c>
      <c r="GC46" s="47">
        <v>1</v>
      </c>
      <c r="GD46" s="47">
        <v>5</v>
      </c>
      <c r="GE46" s="47">
        <v>216</v>
      </c>
      <c r="GF46" s="47">
        <v>86</v>
      </c>
      <c r="GH46" s="47">
        <v>86</v>
      </c>
      <c r="GI46" s="47">
        <f t="shared" si="269"/>
        <v>130</v>
      </c>
      <c r="GJ46" s="47">
        <f t="shared" si="270"/>
        <v>-10</v>
      </c>
      <c r="GK46" s="46" t="s">
        <v>593</v>
      </c>
      <c r="GM46" s="46">
        <v>109</v>
      </c>
      <c r="GN46" s="46">
        <v>109</v>
      </c>
      <c r="GO46" s="46">
        <v>109</v>
      </c>
      <c r="GP46" s="46">
        <f t="shared" si="271"/>
        <v>6</v>
      </c>
      <c r="GS46" s="46">
        <v>110</v>
      </c>
      <c r="GT46" s="46">
        <v>110</v>
      </c>
      <c r="GU46" s="46">
        <v>110</v>
      </c>
      <c r="GV46" s="46">
        <f t="shared" si="272"/>
        <v>1</v>
      </c>
      <c r="GW46" s="57">
        <v>1.651038646697998</v>
      </c>
      <c r="GX46" s="57">
        <v>47.059421539306641</v>
      </c>
      <c r="GY46" s="46">
        <f t="shared" si="273"/>
        <v>16.51038646697998</v>
      </c>
      <c r="GZ46" s="46"/>
      <c r="HA46" s="46">
        <v>16.51038646697998</v>
      </c>
      <c r="HB46" s="46">
        <f t="shared" si="274"/>
        <v>470.59421539306641</v>
      </c>
      <c r="HC46" s="46"/>
      <c r="HD46" s="57">
        <v>0.90358442068099976</v>
      </c>
      <c r="HE46" s="57">
        <v>47.337608337402344</v>
      </c>
      <c r="HF46" s="57">
        <v>9.0358442068099976</v>
      </c>
      <c r="HG46" s="57"/>
      <c r="HH46" s="46">
        <f t="shared" si="275"/>
        <v>9.0358442068099976</v>
      </c>
      <c r="HI46" s="46">
        <f t="shared" si="276"/>
        <v>-0.56367337703704834</v>
      </c>
      <c r="HJ46" s="46">
        <f t="shared" si="277"/>
        <v>473.37608337402344</v>
      </c>
      <c r="HL46" s="50">
        <v>31.700288184438044</v>
      </c>
      <c r="HM46" s="50">
        <f t="shared" si="278"/>
        <v>31.700288184438044</v>
      </c>
      <c r="HN46" s="50">
        <v>2188.7608069164266</v>
      </c>
      <c r="HO46" s="50">
        <v>2.8818443804034586</v>
      </c>
      <c r="HP46" s="50">
        <f t="shared" si="279"/>
        <v>0.29385266197695747</v>
      </c>
      <c r="HQ46" s="50">
        <v>54.755043227665709</v>
      </c>
      <c r="HR46" s="50">
        <v>3523.0547550432279</v>
      </c>
      <c r="HS46" s="50">
        <f t="shared" si="280"/>
        <v>-8580.9825120375172</v>
      </c>
      <c r="HT46" s="50">
        <v>720.46109510086455</v>
      </c>
      <c r="HU46" s="50">
        <v>86.455331412103746</v>
      </c>
      <c r="HV46" s="50">
        <v>0</v>
      </c>
      <c r="HW46" s="50">
        <v>1219.0201729106632</v>
      </c>
      <c r="HX46" s="50">
        <f t="shared" si="281"/>
        <v>7.4123828363193098</v>
      </c>
      <c r="HY46" s="50">
        <f t="shared" si="282"/>
        <v>-657.27382294854988</v>
      </c>
      <c r="HZ46" s="50">
        <v>1590.7780979827091</v>
      </c>
      <c r="IA46" s="50">
        <v>50.43227665706052</v>
      </c>
      <c r="IB46" s="56">
        <v>0</v>
      </c>
      <c r="IC46" s="56">
        <v>8.6688499325756105E-2</v>
      </c>
      <c r="ID46" s="56">
        <v>0</v>
      </c>
      <c r="IE46" s="56">
        <v>23.887497591986129</v>
      </c>
      <c r="IF46" s="56">
        <v>33.230591408206514</v>
      </c>
      <c r="IG46" s="56">
        <v>0.57792332883837416</v>
      </c>
      <c r="IH46" s="56">
        <v>7.0314005008668854</v>
      </c>
      <c r="II46" s="56">
        <v>0.48160277403197843</v>
      </c>
      <c r="IJ46" s="56">
        <v>133.88557118089</v>
      </c>
      <c r="IK46" s="56">
        <v>9.6320554806395689E-2</v>
      </c>
      <c r="IL46" s="46">
        <v>0.57734102010726929</v>
      </c>
      <c r="IM46" s="57">
        <v>48.656436920166016</v>
      </c>
      <c r="IN46" s="46">
        <v>5.7734102010726929</v>
      </c>
      <c r="IP46" s="46">
        <f t="shared" si="283"/>
        <v>5.7734102010726929</v>
      </c>
      <c r="IQ46" s="46">
        <f t="shared" si="284"/>
        <v>486.56436920166016</v>
      </c>
      <c r="IS46" s="46">
        <v>372.1</v>
      </c>
      <c r="IT46" s="49">
        <f t="shared" si="285"/>
        <v>0.37210000000000004</v>
      </c>
      <c r="IU46" s="49">
        <v>0.372</v>
      </c>
      <c r="IV46" s="46">
        <v>7.49</v>
      </c>
      <c r="IW46" s="50">
        <v>0</v>
      </c>
      <c r="IX46" s="50">
        <v>9.9285146942017483E-2</v>
      </c>
      <c r="IY46" s="50">
        <v>0</v>
      </c>
      <c r="IZ46" s="50">
        <v>21.147736298649725</v>
      </c>
      <c r="JA46" s="50">
        <v>35.34551231135822</v>
      </c>
      <c r="JB46" s="50">
        <v>1.3899920571882449</v>
      </c>
      <c r="JC46" s="50">
        <v>6.5528196981731535</v>
      </c>
      <c r="JD46" s="50">
        <v>1.3899920571882449</v>
      </c>
      <c r="JE46" s="50">
        <v>140.58776806989675</v>
      </c>
      <c r="JF46" s="50">
        <v>0.29785544082605242</v>
      </c>
      <c r="JG46" s="47">
        <v>1</v>
      </c>
      <c r="JI46" s="47">
        <v>1</v>
      </c>
      <c r="JJ46" s="46" t="s">
        <v>724</v>
      </c>
      <c r="JK46" s="46">
        <v>20</v>
      </c>
      <c r="JL46" s="46" t="s">
        <v>555</v>
      </c>
      <c r="JM46" s="46">
        <v>1</v>
      </c>
      <c r="JN46" s="46">
        <v>42</v>
      </c>
      <c r="JO46" s="46">
        <v>42</v>
      </c>
      <c r="JQ46" s="46">
        <v>25</v>
      </c>
      <c r="JR46" s="46" t="s">
        <v>1050</v>
      </c>
      <c r="JT46" s="57">
        <v>0.6450691819190979</v>
      </c>
      <c r="JU46" s="57">
        <v>49.833366394042969</v>
      </c>
      <c r="JV46" s="57">
        <v>6.450691819190979</v>
      </c>
      <c r="JW46" s="46">
        <f t="shared" si="286"/>
        <v>6.450691819190979</v>
      </c>
      <c r="JX46" s="46">
        <f t="shared" si="286"/>
        <v>498.33366394042969</v>
      </c>
      <c r="JY46" s="46" t="s">
        <v>716</v>
      </c>
      <c r="JZ46" s="52">
        <v>307.3</v>
      </c>
      <c r="KA46" s="49">
        <f t="shared" si="287"/>
        <v>0.30730000000000002</v>
      </c>
      <c r="KB46" s="49">
        <v>0.307</v>
      </c>
      <c r="KC46" s="52">
        <v>209.8</v>
      </c>
      <c r="KD46" s="49">
        <f t="shared" si="288"/>
        <v>0.20980000000000001</v>
      </c>
      <c r="KE46" s="49">
        <v>0.21</v>
      </c>
      <c r="KF46" s="52">
        <v>288.3</v>
      </c>
      <c r="KG46" s="49">
        <f t="shared" si="289"/>
        <v>0.2883</v>
      </c>
      <c r="KH46" s="49">
        <v>0.28799999999999998</v>
      </c>
      <c r="KI46" s="50">
        <v>6.6</v>
      </c>
      <c r="KJ46" s="50">
        <v>5.38</v>
      </c>
      <c r="KK46" s="50">
        <v>5.19</v>
      </c>
      <c r="KL46" s="49"/>
      <c r="KN46" s="46">
        <v>1</v>
      </c>
      <c r="KO46" s="46">
        <v>1</v>
      </c>
      <c r="KP46" s="47">
        <v>1</v>
      </c>
      <c r="KQ46" s="46">
        <v>1</v>
      </c>
      <c r="KR46" s="46" t="s">
        <v>1220</v>
      </c>
      <c r="KT46" s="50">
        <v>68.471337579617838</v>
      </c>
      <c r="KU46" s="50">
        <v>4254.7770700636938</v>
      </c>
      <c r="KV46" s="50">
        <v>6.369426751592357</v>
      </c>
      <c r="KW46" s="50">
        <v>95.541401273885356</v>
      </c>
      <c r="KX46" s="50">
        <v>10823.248407643312</v>
      </c>
      <c r="KY46" s="50">
        <v>1573.2484076433122</v>
      </c>
      <c r="KZ46" s="50">
        <v>246.81528662420382</v>
      </c>
      <c r="LA46" s="50">
        <v>19.108280254777071</v>
      </c>
      <c r="LB46" s="50">
        <v>1964.968152866242</v>
      </c>
      <c r="LC46" s="50">
        <f t="shared" si="290"/>
        <v>8.4023684775230372</v>
      </c>
      <c r="LD46" s="50">
        <v>5595.5414012738856</v>
      </c>
      <c r="LE46" s="50">
        <v>170.38216560509554</v>
      </c>
      <c r="LF46" s="50">
        <v>70.967741935483872</v>
      </c>
      <c r="LG46" s="50">
        <v>2395.6989247311826</v>
      </c>
      <c r="LH46" s="50">
        <v>2.150537634408602</v>
      </c>
      <c r="LI46" s="50">
        <v>102.15053763440859</v>
      </c>
      <c r="LJ46" s="50">
        <v>5202.1505376344085</v>
      </c>
      <c r="LK46" s="50">
        <v>813.97849462365582</v>
      </c>
      <c r="LL46" s="50">
        <v>103.2258064516129</v>
      </c>
      <c r="LM46" s="50">
        <v>17.204301075268816</v>
      </c>
      <c r="LN46" s="50">
        <v>1507.5268817204301</v>
      </c>
      <c r="LO46" s="50">
        <f t="shared" si="291"/>
        <v>3.8297228865888764</v>
      </c>
      <c r="LP46" s="50">
        <v>1912.9032258064515</v>
      </c>
      <c r="LQ46" s="50">
        <v>54.838709677419352</v>
      </c>
      <c r="LR46" s="50">
        <v>78.703703703703709</v>
      </c>
      <c r="LS46" s="50">
        <v>2740.7407407407409</v>
      </c>
      <c r="LT46" s="50">
        <v>0</v>
      </c>
      <c r="LU46" s="50">
        <v>120.37037037037037</v>
      </c>
      <c r="LV46" s="50">
        <v>5162.0370370370374</v>
      </c>
      <c r="LW46" s="50">
        <v>842.59259259259261</v>
      </c>
      <c r="LX46" s="50">
        <v>125</v>
      </c>
      <c r="LY46" s="50">
        <v>143.51851851851848</v>
      </c>
      <c r="LZ46" s="50">
        <v>1731.4814814814815</v>
      </c>
      <c r="MA46" s="50">
        <f t="shared" si="292"/>
        <v>3.7255332431691213</v>
      </c>
      <c r="MB46" s="50">
        <v>2078.7037037037039</v>
      </c>
      <c r="MC46" s="50">
        <v>69.444444444444443</v>
      </c>
      <c r="MD46" s="50">
        <v>0</v>
      </c>
      <c r="ME46" s="50">
        <v>9.8541584548679548E-2</v>
      </c>
      <c r="MF46" s="50">
        <v>0.59124950729207726</v>
      </c>
      <c r="MG46" s="50">
        <v>28.28143476547103</v>
      </c>
      <c r="MH46" s="50">
        <v>33.208513992905004</v>
      </c>
      <c r="MI46" s="50">
        <v>4.5329128892392587</v>
      </c>
      <c r="MJ46" s="50">
        <v>5.0256208119826571</v>
      </c>
      <c r="MK46" s="50">
        <v>0</v>
      </c>
      <c r="ML46" s="50">
        <v>85.139929050059123</v>
      </c>
      <c r="MM46" s="50">
        <v>0.59124950729207726</v>
      </c>
      <c r="MN46" s="50">
        <v>0</v>
      </c>
      <c r="MO46" s="50">
        <v>0.6955484896661368</v>
      </c>
      <c r="MP46" s="50">
        <v>0.59618441971383151</v>
      </c>
      <c r="MQ46" s="50">
        <v>19.375993640699523</v>
      </c>
      <c r="MR46" s="50">
        <v>29.809220985691574</v>
      </c>
      <c r="MS46" s="50">
        <v>25.139109697933225</v>
      </c>
      <c r="MT46" s="50">
        <v>4.372019077901431</v>
      </c>
      <c r="MU46" s="50">
        <v>0</v>
      </c>
      <c r="MV46" s="50">
        <v>130.16693163751987</v>
      </c>
      <c r="MW46" s="50">
        <v>13.513513513513514</v>
      </c>
      <c r="MX46" s="50">
        <v>0</v>
      </c>
      <c r="MY46" s="50">
        <v>2.394253790901836</v>
      </c>
      <c r="MZ46" s="50">
        <v>0.598563447725459</v>
      </c>
      <c r="NA46" s="50">
        <v>18.156424581005588</v>
      </c>
      <c r="NB46" s="50">
        <v>28.631284916201121</v>
      </c>
      <c r="NC46" s="50">
        <v>24.142059058260177</v>
      </c>
      <c r="ND46" s="50">
        <v>6.1851556264964094</v>
      </c>
      <c r="NE46" s="50">
        <v>0</v>
      </c>
      <c r="NF46" s="50">
        <v>167.29848363926578</v>
      </c>
      <c r="NG46" s="50">
        <v>26.636073423782925</v>
      </c>
      <c r="NI46" s="56">
        <v>32.731977440606912</v>
      </c>
      <c r="NJ46" s="56">
        <v>238.36167698143336</v>
      </c>
      <c r="NL46" s="56">
        <v>5.2530034296913284</v>
      </c>
      <c r="NM46" s="56">
        <v>5.5076447819696215</v>
      </c>
      <c r="NN46" s="56"/>
      <c r="NO46" s="56">
        <v>3.8468425259792158</v>
      </c>
      <c r="NP46" s="56">
        <v>0.5611710631494804</v>
      </c>
      <c r="NQ46" s="56">
        <v>3.9465955555555556</v>
      </c>
      <c r="NR46" s="56">
        <v>0</v>
      </c>
      <c r="NS46" s="56">
        <v>3.9185839999999992</v>
      </c>
      <c r="NT46" s="56">
        <v>0</v>
      </c>
      <c r="NU46" s="56">
        <v>3.2674839092979511</v>
      </c>
      <c r="NV46" s="56">
        <v>0</v>
      </c>
      <c r="NW46" s="51"/>
      <c r="NX46" s="51">
        <v>730.33333333333337</v>
      </c>
      <c r="NY46" s="51">
        <v>730</v>
      </c>
      <c r="NZ46" s="51">
        <v>2341</v>
      </c>
      <c r="OA46" s="54">
        <f t="shared" si="293"/>
        <v>2341</v>
      </c>
      <c r="OB46" s="58">
        <v>1560.3333333333333</v>
      </c>
      <c r="OC46" s="58">
        <f t="shared" si="294"/>
        <v>1560</v>
      </c>
      <c r="OD46" s="58">
        <v>906</v>
      </c>
      <c r="OE46" s="58">
        <f t="shared" ref="OE46" si="301">ROUND(OD46,0)</f>
        <v>906</v>
      </c>
      <c r="OF46" s="58">
        <v>703</v>
      </c>
      <c r="OG46" s="58">
        <f t="shared" ref="OG46" si="302">ROUND(OF46,0)</f>
        <v>703</v>
      </c>
      <c r="OH46" s="51">
        <v>13432</v>
      </c>
      <c r="OI46" s="58">
        <v>13432</v>
      </c>
      <c r="OJ46" s="58">
        <v>90280.666666666672</v>
      </c>
      <c r="OK46" s="54">
        <f t="shared" si="297"/>
        <v>90281</v>
      </c>
      <c r="OL46" s="58">
        <v>25701.666666666668</v>
      </c>
      <c r="OM46" s="58">
        <f t="shared" ref="OM46" si="303">ROUND(OL46,0)</f>
        <v>25702</v>
      </c>
      <c r="ON46" s="58">
        <v>11260.666666666666</v>
      </c>
      <c r="OO46" s="58">
        <f t="shared" ref="OO46" si="304">ROUND(ON46,0)</f>
        <v>11261</v>
      </c>
      <c r="OP46" s="58">
        <v>10830.333333333334</v>
      </c>
      <c r="OQ46" s="58">
        <f t="shared" ref="OQ46" si="305">ROUND(OP46,0)</f>
        <v>10830</v>
      </c>
      <c r="OR46" s="51">
        <v>1</v>
      </c>
      <c r="OS46" s="51"/>
    </row>
    <row r="47" spans="1:409" ht="21" customHeight="1" x14ac:dyDescent="0.35">
      <c r="A47" s="46" t="s">
        <v>47</v>
      </c>
      <c r="B47" s="46" t="s">
        <v>47</v>
      </c>
      <c r="C47" s="46" t="b">
        <f t="shared" si="207"/>
        <v>1</v>
      </c>
      <c r="D47" s="46">
        <v>4</v>
      </c>
      <c r="E47" s="51">
        <v>4</v>
      </c>
      <c r="F47" s="46" t="b">
        <f t="shared" si="208"/>
        <v>1</v>
      </c>
      <c r="G47" s="46">
        <v>1</v>
      </c>
      <c r="H47" s="51">
        <v>1</v>
      </c>
      <c r="I47" s="46" t="b">
        <f t="shared" si="209"/>
        <v>1</v>
      </c>
      <c r="J47" s="46">
        <v>2</v>
      </c>
      <c r="K47" s="46">
        <v>4744440</v>
      </c>
      <c r="L47" s="46">
        <v>468594.1</v>
      </c>
      <c r="M47" s="46">
        <v>1051.96</v>
      </c>
      <c r="N47" s="46">
        <v>4.6772865773625698</v>
      </c>
      <c r="O47" s="46">
        <v>167.008997564743</v>
      </c>
      <c r="P47" s="46">
        <v>4</v>
      </c>
      <c r="Q47" s="46">
        <v>8</v>
      </c>
      <c r="R47" s="46">
        <v>1051.76489287354</v>
      </c>
      <c r="S47" s="46">
        <v>9.9482869658799302</v>
      </c>
      <c r="T47" s="46">
        <v>275.42978354352402</v>
      </c>
      <c r="U47" s="46">
        <v>32</v>
      </c>
      <c r="V47" s="46">
        <v>1</v>
      </c>
      <c r="W47" s="46" t="s">
        <v>176</v>
      </c>
      <c r="X47" s="46">
        <v>42.851894369999997</v>
      </c>
      <c r="Y47" s="46">
        <v>-123.384387</v>
      </c>
      <c r="Z47" s="46">
        <v>1051.96</v>
      </c>
      <c r="AA47" s="46" t="s">
        <v>129</v>
      </c>
      <c r="AB47" s="46">
        <v>1</v>
      </c>
      <c r="AC47" s="55">
        <v>1</v>
      </c>
      <c r="AD47" s="46">
        <v>10</v>
      </c>
      <c r="AE47" s="46">
        <v>1</v>
      </c>
      <c r="AF47" s="46">
        <v>12</v>
      </c>
      <c r="AG47" s="46" t="s">
        <v>334</v>
      </c>
      <c r="AH47" s="55">
        <v>1</v>
      </c>
      <c r="AI47" s="46">
        <v>5</v>
      </c>
      <c r="AJ47" s="46">
        <v>1</v>
      </c>
      <c r="AK47" s="47">
        <v>58</v>
      </c>
      <c r="AM47" s="46">
        <v>1</v>
      </c>
      <c r="AN47" s="46">
        <v>15</v>
      </c>
      <c r="AO47" s="46">
        <v>77</v>
      </c>
      <c r="AQ47" s="46">
        <v>1</v>
      </c>
      <c r="AR47" s="46">
        <v>0</v>
      </c>
      <c r="AS47" s="55" t="s">
        <v>386</v>
      </c>
      <c r="AT47" s="46">
        <v>1</v>
      </c>
      <c r="AU47" s="46">
        <v>0</v>
      </c>
      <c r="AV47" s="46">
        <v>130</v>
      </c>
      <c r="AW47" s="46" t="s">
        <v>418</v>
      </c>
      <c r="AX47" s="46">
        <v>1</v>
      </c>
      <c r="AY47" s="46">
        <v>0</v>
      </c>
      <c r="AZ47" s="46">
        <v>0</v>
      </c>
      <c r="BA47" s="46">
        <v>149</v>
      </c>
      <c r="BB47" s="46">
        <v>149</v>
      </c>
      <c r="BD47" s="46">
        <f t="shared" si="264"/>
        <v>226</v>
      </c>
      <c r="BE47" s="50">
        <v>4.01</v>
      </c>
      <c r="BF47" s="46">
        <v>361.7</v>
      </c>
      <c r="BG47" s="46">
        <f t="shared" si="210"/>
        <v>0.36169999999999997</v>
      </c>
      <c r="BH47" s="49">
        <v>0.36199999999999999</v>
      </c>
      <c r="BI47" s="50">
        <v>7.81</v>
      </c>
      <c r="BJ47" s="52">
        <v>1827</v>
      </c>
      <c r="BK47" s="46">
        <f t="shared" si="211"/>
        <v>1.827</v>
      </c>
      <c r="BL47" s="46">
        <v>1.827</v>
      </c>
      <c r="BM47" s="46">
        <v>7.62</v>
      </c>
      <c r="BN47" s="46">
        <v>1626</v>
      </c>
      <c r="BO47" s="46">
        <f t="shared" si="212"/>
        <v>1.6259999999999999</v>
      </c>
      <c r="BP47" s="46">
        <f t="shared" si="213"/>
        <v>1.6259999999999999</v>
      </c>
      <c r="BQ47" s="46">
        <v>6.08</v>
      </c>
      <c r="BR47" s="50">
        <f t="shared" si="214"/>
        <v>-1.7299999999999995</v>
      </c>
      <c r="BS47" s="52">
        <v>828.9</v>
      </c>
      <c r="BT47" s="53" t="s">
        <v>261</v>
      </c>
      <c r="BU47" s="46">
        <v>0.82899999999999996</v>
      </c>
      <c r="BV47" s="49">
        <f t="shared" si="215"/>
        <v>-0.998</v>
      </c>
      <c r="BW47" s="46">
        <v>1.2913380861282349</v>
      </c>
      <c r="BX47" s="46">
        <v>49.949592590332031</v>
      </c>
      <c r="BY47" s="46">
        <f t="shared" si="265"/>
        <v>12.913380861282349</v>
      </c>
      <c r="CA47" s="46">
        <v>12.913380861282349</v>
      </c>
      <c r="CB47" s="46">
        <f t="shared" si="266"/>
        <v>499.49592590332031</v>
      </c>
      <c r="CC47" s="46">
        <v>57.381324986958788</v>
      </c>
      <c r="CD47" s="46">
        <v>2224.8304642670837</v>
      </c>
      <c r="CE47" s="46">
        <v>2.6082420448617629</v>
      </c>
      <c r="CF47" s="46">
        <v>122.58737610850287</v>
      </c>
      <c r="CG47" s="46">
        <v>7605.6338028169012</v>
      </c>
      <c r="CH47" s="46">
        <v>299.94783515910274</v>
      </c>
      <c r="CI47" s="46">
        <v>31.298904538341155</v>
      </c>
      <c r="CJ47" s="46">
        <v>41.731872717788207</v>
      </c>
      <c r="CK47" s="46">
        <v>1197.1830985915492</v>
      </c>
      <c r="CL47" s="46">
        <f t="shared" si="267"/>
        <v>10.786471072365257</v>
      </c>
      <c r="CM47" s="46">
        <v>2603.0255607720396</v>
      </c>
      <c r="CN47" s="46">
        <v>23.474178403755868</v>
      </c>
      <c r="CO47" s="50">
        <v>7.809636775273157</v>
      </c>
      <c r="CP47" s="46">
        <v>0</v>
      </c>
      <c r="CQ47" s="50">
        <v>28.34692659637955</v>
      </c>
      <c r="CR47" s="50">
        <v>97.891386512830721</v>
      </c>
      <c r="CS47" s="50">
        <v>2.4865725084543464</v>
      </c>
      <c r="CT47" s="50">
        <v>4.9731450169086928</v>
      </c>
      <c r="CU47" s="50">
        <v>14.123731848020688</v>
      </c>
      <c r="CV47" s="50">
        <v>7.1613288243485176</v>
      </c>
      <c r="CW47" s="50">
        <v>4.7742192162323454</v>
      </c>
      <c r="CX47" s="50">
        <v>0</v>
      </c>
      <c r="CY47" s="50">
        <v>540.58086333797496</v>
      </c>
      <c r="CZ47" s="50">
        <v>115.07857569126715</v>
      </c>
      <c r="DA47" s="56">
        <v>6.8599745247893411</v>
      </c>
      <c r="DB47" s="56">
        <v>15.695323829120124</v>
      </c>
      <c r="DC47" s="50">
        <v>0</v>
      </c>
      <c r="DD47" s="50">
        <v>9.9681020733652315E-2</v>
      </c>
      <c r="DE47" s="50">
        <v>0</v>
      </c>
      <c r="DF47" s="50">
        <v>34.290271132376397</v>
      </c>
      <c r="DG47" s="50">
        <v>25.917065390749602</v>
      </c>
      <c r="DH47" s="50">
        <v>1.7942583732057416</v>
      </c>
      <c r="DI47" s="50">
        <v>5.3827751196172251</v>
      </c>
      <c r="DJ47" s="50">
        <v>0</v>
      </c>
      <c r="DK47" s="50">
        <v>194.87639553429028</v>
      </c>
      <c r="DL47" s="50">
        <v>0.99681020733652315</v>
      </c>
      <c r="DM47" s="50">
        <v>0</v>
      </c>
      <c r="DN47" s="50">
        <v>3.1828990389378777</v>
      </c>
      <c r="DO47" s="50">
        <v>2.6660705439413457</v>
      </c>
      <c r="DQ47" s="46">
        <v>1</v>
      </c>
      <c r="DR47" s="46">
        <v>3</v>
      </c>
      <c r="DT47" s="46">
        <v>1</v>
      </c>
      <c r="DU47" s="46">
        <v>1</v>
      </c>
      <c r="DW47" s="46">
        <v>1</v>
      </c>
      <c r="DY47" s="46">
        <v>1</v>
      </c>
      <c r="DZ47" s="46">
        <v>843</v>
      </c>
      <c r="EA47" s="46">
        <v>84.3</v>
      </c>
      <c r="EB47" s="46">
        <v>84</v>
      </c>
      <c r="EC47" s="46">
        <v>84</v>
      </c>
      <c r="ED47" s="46">
        <v>225</v>
      </c>
      <c r="EE47" s="46" t="s">
        <v>541</v>
      </c>
      <c r="EF47" s="46">
        <v>1</v>
      </c>
      <c r="EG47" s="46">
        <v>271</v>
      </c>
      <c r="EH47" s="46">
        <v>271</v>
      </c>
      <c r="EI47" s="46" t="s">
        <v>494</v>
      </c>
      <c r="EJ47" s="49">
        <v>1.2050000000000001</v>
      </c>
      <c r="EK47" s="50">
        <v>6.8</v>
      </c>
      <c r="EL47" s="49">
        <v>1.2150000000000001</v>
      </c>
      <c r="EM47" s="49">
        <v>1.2150000000000001</v>
      </c>
      <c r="EN47" s="50">
        <v>7.08</v>
      </c>
      <c r="EP47" s="56">
        <v>0</v>
      </c>
      <c r="EQ47" s="56">
        <v>0.1928268414963363</v>
      </c>
      <c r="ER47" s="56">
        <v>0</v>
      </c>
      <c r="ES47" s="56">
        <v>17.64365599691477</v>
      </c>
      <c r="ET47" s="56">
        <v>55.63054377169302</v>
      </c>
      <c r="EU47" s="56">
        <v>1.0605476282298496</v>
      </c>
      <c r="EV47" s="56">
        <v>2.4103355187042035</v>
      </c>
      <c r="EW47" s="56">
        <v>0</v>
      </c>
      <c r="EX47" s="56">
        <v>727.63208638642504</v>
      </c>
      <c r="EY47" s="56">
        <v>9.6413420748168152E-2</v>
      </c>
      <c r="EZ47" s="56"/>
      <c r="FA47" s="46">
        <v>1</v>
      </c>
      <c r="FB47" s="46" t="s">
        <v>523</v>
      </c>
      <c r="FC47" s="46">
        <v>1</v>
      </c>
      <c r="FE47" s="47">
        <v>1</v>
      </c>
      <c r="FF47" s="47">
        <v>3</v>
      </c>
      <c r="FG47" s="47">
        <v>205</v>
      </c>
      <c r="FH47" s="47">
        <v>205</v>
      </c>
      <c r="FI47" s="47">
        <v>450</v>
      </c>
      <c r="FJ47" s="46">
        <v>84</v>
      </c>
      <c r="FK47" s="46">
        <v>84</v>
      </c>
      <c r="FL47" s="46">
        <v>84</v>
      </c>
      <c r="FM47" s="47">
        <f t="shared" si="268"/>
        <v>0</v>
      </c>
      <c r="FN47" s="49" t="s">
        <v>542</v>
      </c>
      <c r="FO47" s="49">
        <v>0.7367999999999999</v>
      </c>
      <c r="FP47" s="50">
        <v>7.03</v>
      </c>
      <c r="FQ47" s="49">
        <v>0.66049999999999998</v>
      </c>
      <c r="FR47" s="49">
        <v>0.66100000000000003</v>
      </c>
      <c r="FS47" s="50">
        <v>7.19</v>
      </c>
      <c r="FU47" s="46">
        <v>592</v>
      </c>
      <c r="FV47" s="46"/>
      <c r="FW47" s="47">
        <v>1</v>
      </c>
      <c r="FY47" s="47">
        <v>1</v>
      </c>
      <c r="FZ47" s="47">
        <v>5</v>
      </c>
      <c r="GA47" s="47">
        <v>60</v>
      </c>
      <c r="GB47" s="53" t="s">
        <v>367</v>
      </c>
      <c r="GC47" s="47">
        <v>1</v>
      </c>
      <c r="GD47" s="47">
        <v>10</v>
      </c>
      <c r="GE47" s="47">
        <v>280</v>
      </c>
      <c r="GF47" s="47">
        <v>110</v>
      </c>
      <c r="GH47" s="47">
        <v>110</v>
      </c>
      <c r="GI47" s="47">
        <f t="shared" si="269"/>
        <v>170</v>
      </c>
      <c r="GJ47" s="47">
        <f t="shared" si="270"/>
        <v>-35</v>
      </c>
      <c r="GM47" s="46">
        <v>100.5</v>
      </c>
      <c r="GN47" s="46">
        <v>101</v>
      </c>
      <c r="GO47" s="46">
        <v>101</v>
      </c>
      <c r="GP47" s="46">
        <f t="shared" si="271"/>
        <v>17</v>
      </c>
      <c r="GS47" s="46">
        <v>103</v>
      </c>
      <c r="GT47" s="46">
        <v>103</v>
      </c>
      <c r="GU47" s="46">
        <v>103</v>
      </c>
      <c r="GV47" s="46">
        <f t="shared" si="272"/>
        <v>2</v>
      </c>
      <c r="GW47" s="57">
        <v>1.1686714887619019</v>
      </c>
      <c r="GX47" s="57">
        <v>47.127292633056641</v>
      </c>
      <c r="GY47" s="46">
        <f t="shared" si="273"/>
        <v>11.686714887619019</v>
      </c>
      <c r="GZ47" s="46"/>
      <c r="HA47" s="46">
        <v>11.686714887619019</v>
      </c>
      <c r="HB47" s="46">
        <f t="shared" si="274"/>
        <v>471.27292633056641</v>
      </c>
      <c r="HC47" s="46"/>
      <c r="HD47" s="57">
        <v>0.59021210670471191</v>
      </c>
      <c r="HE47" s="57">
        <v>46.295497894287109</v>
      </c>
      <c r="HF47" s="57">
        <v>5.9021210670471191</v>
      </c>
      <c r="HG47" s="57"/>
      <c r="HH47" s="46">
        <f t="shared" si="275"/>
        <v>5.9021210670471191</v>
      </c>
      <c r="HI47" s="46">
        <f t="shared" si="276"/>
        <v>-7.0112597942352295</v>
      </c>
      <c r="HJ47" s="46">
        <f t="shared" si="277"/>
        <v>462.95497894287109</v>
      </c>
      <c r="HL47" s="50">
        <v>40.139616055846425</v>
      </c>
      <c r="HM47" s="50">
        <f t="shared" si="278"/>
        <v>-17.241708931112363</v>
      </c>
      <c r="HN47" s="50">
        <v>1598.6038394415359</v>
      </c>
      <c r="HO47" s="50">
        <v>1.7452006980802794</v>
      </c>
      <c r="HP47" s="50">
        <f t="shared" si="279"/>
        <v>-0.86304134678148348</v>
      </c>
      <c r="HQ47" s="50">
        <v>34.904013961605585</v>
      </c>
      <c r="HR47" s="50">
        <v>5041.0122164048871</v>
      </c>
      <c r="HS47" s="50">
        <f t="shared" si="280"/>
        <v>-2564.621586412014</v>
      </c>
      <c r="HT47" s="50">
        <v>481.67539267015712</v>
      </c>
      <c r="HU47" s="50">
        <v>40.139616055846425</v>
      </c>
      <c r="HV47" s="50">
        <v>13.089005235602095</v>
      </c>
      <c r="HW47" s="50">
        <v>691.9720767888308</v>
      </c>
      <c r="HX47" s="50">
        <f t="shared" si="281"/>
        <v>8.5294208610794424</v>
      </c>
      <c r="HY47" s="50">
        <f t="shared" si="282"/>
        <v>-505.21102180271839</v>
      </c>
      <c r="HZ47" s="50">
        <v>1228.6212914485168</v>
      </c>
      <c r="IA47" s="50">
        <v>49.738219895287955</v>
      </c>
      <c r="IB47" s="56">
        <v>0</v>
      </c>
      <c r="IC47" s="56">
        <v>9.4357425929420632E-2</v>
      </c>
      <c r="ID47" s="56">
        <v>0</v>
      </c>
      <c r="IE47" s="56">
        <v>15.002830722777881</v>
      </c>
      <c r="IF47" s="56">
        <v>31.421022834497073</v>
      </c>
      <c r="IG47" s="56">
        <v>0.47178712964710318</v>
      </c>
      <c r="IH47" s="56">
        <v>3.7742970371768254</v>
      </c>
      <c r="II47" s="56">
        <v>0</v>
      </c>
      <c r="IJ47" s="56">
        <v>394.5083978109077</v>
      </c>
      <c r="IK47" s="56">
        <v>9.4357425929420632E-2</v>
      </c>
      <c r="IL47" s="46">
        <v>0.71810346841812134</v>
      </c>
      <c r="IM47" s="57">
        <v>50.086513519287109</v>
      </c>
      <c r="IN47" s="46">
        <v>7.1810346841812134</v>
      </c>
      <c r="IP47" s="46">
        <f t="shared" si="283"/>
        <v>7.1810346841812134</v>
      </c>
      <c r="IQ47" s="46">
        <f t="shared" si="284"/>
        <v>500.86513519287109</v>
      </c>
      <c r="IS47" s="46">
        <v>719</v>
      </c>
      <c r="IT47" s="49">
        <f t="shared" si="285"/>
        <v>0.71899999999999997</v>
      </c>
      <c r="IU47" s="49">
        <v>0.71899999999999997</v>
      </c>
      <c r="IV47" s="46">
        <v>7.06</v>
      </c>
      <c r="IW47" s="50">
        <v>0</v>
      </c>
      <c r="IX47" s="50">
        <v>0.57688482196140844</v>
      </c>
      <c r="IY47" s="50">
        <v>0</v>
      </c>
      <c r="IZ47" s="50">
        <v>39.088919832902327</v>
      </c>
      <c r="JA47" s="50">
        <v>38.889994032225978</v>
      </c>
      <c r="JB47" s="50">
        <v>3.4812015118360851</v>
      </c>
      <c r="JC47" s="50">
        <v>6.3656256216431268</v>
      </c>
      <c r="JD47" s="50">
        <v>0</v>
      </c>
      <c r="JE47" s="50">
        <v>312.11458126118958</v>
      </c>
      <c r="JF47" s="50">
        <v>0.49731450169086927</v>
      </c>
      <c r="JG47" s="47">
        <v>1</v>
      </c>
      <c r="JI47" s="47">
        <v>1</v>
      </c>
      <c r="JJ47" s="46" t="s">
        <v>724</v>
      </c>
      <c r="JK47" s="46">
        <v>5</v>
      </c>
      <c r="JL47" s="46" t="s">
        <v>1147</v>
      </c>
      <c r="JM47" s="46">
        <v>1</v>
      </c>
      <c r="JN47" s="46">
        <v>70</v>
      </c>
      <c r="JO47" s="46">
        <v>70</v>
      </c>
      <c r="JQ47" s="46">
        <v>10</v>
      </c>
      <c r="JR47" s="46" t="s">
        <v>1041</v>
      </c>
      <c r="JT47" s="57">
        <v>0.67469227313995361</v>
      </c>
      <c r="JU47" s="57">
        <v>48.494926452636719</v>
      </c>
      <c r="JV47" s="57">
        <v>6.7469227313995361</v>
      </c>
      <c r="JW47" s="46">
        <f t="shared" si="286"/>
        <v>6.7469227313995361</v>
      </c>
      <c r="JX47" s="46">
        <f t="shared" si="286"/>
        <v>484.94926452636719</v>
      </c>
      <c r="JY47" s="46" t="s">
        <v>716</v>
      </c>
      <c r="JZ47" s="52">
        <v>499.3</v>
      </c>
      <c r="KA47" s="49">
        <f t="shared" si="287"/>
        <v>0.49930000000000002</v>
      </c>
      <c r="KB47" s="49">
        <v>0.499</v>
      </c>
      <c r="KC47" s="52">
        <v>1147</v>
      </c>
      <c r="KD47" s="49">
        <f t="shared" si="288"/>
        <v>1.147</v>
      </c>
      <c r="KE47" s="49">
        <v>1.147</v>
      </c>
      <c r="KF47" s="52">
        <v>864.2</v>
      </c>
      <c r="KG47" s="49">
        <f t="shared" si="289"/>
        <v>0.86420000000000008</v>
      </c>
      <c r="KH47" s="49">
        <v>0.86399999999999999</v>
      </c>
      <c r="KI47" s="50">
        <v>6.79</v>
      </c>
      <c r="KJ47" s="50">
        <v>6.97</v>
      </c>
      <c r="KK47" s="50">
        <v>6.1</v>
      </c>
      <c r="KL47" s="49"/>
      <c r="KN47" s="46">
        <v>1</v>
      </c>
      <c r="KO47" s="46">
        <v>1</v>
      </c>
      <c r="KP47" s="47">
        <v>1</v>
      </c>
      <c r="KQ47" s="46">
        <v>1</v>
      </c>
      <c r="KR47" s="46" t="s">
        <v>1220</v>
      </c>
      <c r="KS47" s="46" t="s">
        <v>1230</v>
      </c>
      <c r="KT47" s="50">
        <v>64.367816091954026</v>
      </c>
      <c r="KU47" s="50">
        <v>2780.4597701149423</v>
      </c>
      <c r="KV47" s="50">
        <v>3.4482758620689657</v>
      </c>
      <c r="KW47" s="50">
        <v>80.459770114942529</v>
      </c>
      <c r="KX47" s="50">
        <v>7934.4827586206893</v>
      </c>
      <c r="KY47" s="50">
        <v>667.81609195402302</v>
      </c>
      <c r="KZ47" s="50">
        <v>75.862068965517238</v>
      </c>
      <c r="LA47" s="50">
        <v>10.344827586206897</v>
      </c>
      <c r="LB47" s="50">
        <v>1051.7241379310344</v>
      </c>
      <c r="LC47" s="50">
        <f t="shared" si="290"/>
        <v>11.111958417736117</v>
      </c>
      <c r="LD47" s="50">
        <v>2236.7816091954023</v>
      </c>
      <c r="LE47" s="50">
        <v>48.275862068965516</v>
      </c>
      <c r="LF47" s="50">
        <v>111.00000000000001</v>
      </c>
      <c r="LG47" s="50">
        <v>1532</v>
      </c>
      <c r="LH47" s="50">
        <v>3</v>
      </c>
      <c r="LI47" s="50">
        <v>92</v>
      </c>
      <c r="LJ47" s="50">
        <v>5756</v>
      </c>
      <c r="LK47" s="50">
        <v>440.00000000000006</v>
      </c>
      <c r="LL47" s="50">
        <v>82</v>
      </c>
      <c r="LM47" s="50">
        <v>11</v>
      </c>
      <c r="LN47" s="50">
        <v>1164</v>
      </c>
      <c r="LO47" s="50">
        <f t="shared" si="291"/>
        <v>6.1692737836608362</v>
      </c>
      <c r="LP47" s="50">
        <v>1382</v>
      </c>
      <c r="LQ47" s="50">
        <v>35</v>
      </c>
      <c r="LR47" s="50">
        <v>65.727699530516446</v>
      </c>
      <c r="LS47" s="50">
        <v>1575.1173708920189</v>
      </c>
      <c r="LT47" s="50">
        <v>0</v>
      </c>
      <c r="LU47" s="50">
        <v>49.295774647887328</v>
      </c>
      <c r="LV47" s="50">
        <v>4748.8262910798121</v>
      </c>
      <c r="LW47" s="50">
        <v>500</v>
      </c>
      <c r="LX47" s="50">
        <v>89.201877934272304</v>
      </c>
      <c r="LY47" s="50">
        <v>72.769953051643171</v>
      </c>
      <c r="LZ47" s="50">
        <v>990.61032863849778</v>
      </c>
      <c r="MA47" s="50">
        <f t="shared" si="292"/>
        <v>6.8108746056308105</v>
      </c>
      <c r="MB47" s="50">
        <v>1300.4694835680752</v>
      </c>
      <c r="MC47" s="50">
        <v>35.2112676056338</v>
      </c>
      <c r="MD47" s="50">
        <v>0</v>
      </c>
      <c r="ME47" s="50">
        <v>0.19920318725099603</v>
      </c>
      <c r="MF47" s="50">
        <v>0.59760956175298807</v>
      </c>
      <c r="MG47" s="50">
        <v>17.828685258964146</v>
      </c>
      <c r="MH47" s="50">
        <v>37.450199203187253</v>
      </c>
      <c r="MI47" s="50">
        <v>3.2868525896414345</v>
      </c>
      <c r="MJ47" s="50">
        <v>9.661354581673308</v>
      </c>
      <c r="MK47" s="50">
        <v>0</v>
      </c>
      <c r="ML47" s="50">
        <v>279.18326693227095</v>
      </c>
      <c r="MM47" s="50">
        <v>0.19920318725099603</v>
      </c>
      <c r="MN47" s="50">
        <v>0</v>
      </c>
      <c r="MO47" s="50">
        <v>0.19786307874950534</v>
      </c>
      <c r="MP47" s="50">
        <v>0.59358923624851601</v>
      </c>
      <c r="MQ47" s="50">
        <v>13.355757815591609</v>
      </c>
      <c r="MR47" s="50">
        <v>69.84566679857538</v>
      </c>
      <c r="MS47" s="50">
        <v>3.6604669568658488</v>
      </c>
      <c r="MT47" s="50">
        <v>21.270280965571825</v>
      </c>
      <c r="MU47" s="50">
        <v>0.49465769687376332</v>
      </c>
      <c r="MV47" s="50">
        <v>1176.8895924020578</v>
      </c>
      <c r="MW47" s="50">
        <v>0.39572615749901069</v>
      </c>
      <c r="MX47" s="50">
        <v>0</v>
      </c>
      <c r="MY47" s="50">
        <v>0.19956096587507482</v>
      </c>
      <c r="MZ47" s="50">
        <v>0.59868289762522453</v>
      </c>
      <c r="NA47" s="50">
        <v>10.476950708441429</v>
      </c>
      <c r="NB47" s="50">
        <v>47.295948912392738</v>
      </c>
      <c r="NC47" s="50">
        <v>7.3837557373777685</v>
      </c>
      <c r="ND47" s="50">
        <v>9.5789263620035925</v>
      </c>
      <c r="NE47" s="50">
        <v>0</v>
      </c>
      <c r="NF47" s="50">
        <v>672.02155258431435</v>
      </c>
      <c r="NG47" s="50">
        <v>1.9956096587507484</v>
      </c>
      <c r="NI47" s="56">
        <v>6.338622252882625</v>
      </c>
      <c r="NJ47" s="56">
        <v>28.135117768798661</v>
      </c>
      <c r="NL47" s="56">
        <v>4.7649312377210213</v>
      </c>
      <c r="NM47" s="56">
        <v>2.7914837917485267</v>
      </c>
      <c r="NN47" s="56"/>
      <c r="NO47" s="56">
        <v>3.5161995403677055</v>
      </c>
      <c r="NP47" s="56">
        <v>0.52292765787370121</v>
      </c>
      <c r="NQ47" s="56">
        <v>3.4872274881516589</v>
      </c>
      <c r="NR47" s="56">
        <v>0</v>
      </c>
      <c r="NS47" s="56">
        <v>4.0756705322628601</v>
      </c>
      <c r="NT47" s="56">
        <v>0</v>
      </c>
      <c r="NU47" s="56">
        <v>3.7765100804449303</v>
      </c>
      <c r="NV47" s="56">
        <v>0</v>
      </c>
      <c r="NW47" s="51"/>
      <c r="NX47" s="51">
        <v>1871</v>
      </c>
      <c r="NY47" s="51">
        <v>1871</v>
      </c>
      <c r="NZ47" s="51">
        <v>2462</v>
      </c>
      <c r="OA47" s="54">
        <f t="shared" si="293"/>
        <v>2462</v>
      </c>
      <c r="OB47" s="58">
        <v>725.66666666666663</v>
      </c>
      <c r="OC47" s="58">
        <f t="shared" si="294"/>
        <v>726</v>
      </c>
      <c r="OD47" s="58">
        <v>508.33333333333331</v>
      </c>
      <c r="OE47" s="58">
        <f t="shared" ref="OE47" si="306">ROUND(OD47,0)</f>
        <v>508</v>
      </c>
      <c r="OF47" s="58">
        <v>513.66666666666663</v>
      </c>
      <c r="OG47" s="58">
        <f t="shared" ref="OG47" si="307">ROUND(OF47,0)</f>
        <v>514</v>
      </c>
      <c r="OH47" s="51">
        <v>14065.333333333334</v>
      </c>
      <c r="OI47" s="58">
        <v>14065</v>
      </c>
      <c r="OJ47" s="58">
        <v>70692.333333333328</v>
      </c>
      <c r="OK47" s="54">
        <f t="shared" si="297"/>
        <v>70692</v>
      </c>
      <c r="OL47" s="58">
        <v>49837.333333333336</v>
      </c>
      <c r="OM47" s="58">
        <f t="shared" ref="OM47" si="308">ROUND(OL47,0)</f>
        <v>49837</v>
      </c>
      <c r="ON47" s="58">
        <v>26080</v>
      </c>
      <c r="OO47" s="58">
        <f t="shared" ref="OO47" si="309">ROUND(ON47,0)</f>
        <v>26080</v>
      </c>
      <c r="OP47" s="58">
        <v>15690.333333333334</v>
      </c>
      <c r="OQ47" s="58">
        <f t="shared" ref="OQ47" si="310">ROUND(OP47,0)</f>
        <v>15690</v>
      </c>
      <c r="OR47" s="51">
        <v>1</v>
      </c>
      <c r="OS47" s="51"/>
    </row>
    <row r="48" spans="1:409" ht="21" customHeight="1" x14ac:dyDescent="0.35">
      <c r="A48" s="46" t="s">
        <v>48</v>
      </c>
      <c r="B48" s="46" t="s">
        <v>48</v>
      </c>
      <c r="C48" s="46" t="b">
        <f t="shared" si="207"/>
        <v>1</v>
      </c>
      <c r="D48" s="46">
        <v>4</v>
      </c>
      <c r="E48" s="51">
        <v>4</v>
      </c>
      <c r="F48" s="46" t="b">
        <f t="shared" si="208"/>
        <v>1</v>
      </c>
      <c r="G48" s="46">
        <v>2</v>
      </c>
      <c r="H48" s="51">
        <v>2</v>
      </c>
      <c r="I48" s="46" t="b">
        <f t="shared" si="209"/>
        <v>1</v>
      </c>
      <c r="J48" s="46">
        <v>3</v>
      </c>
      <c r="K48" s="46">
        <v>4744437</v>
      </c>
      <c r="L48" s="46">
        <v>468595.3</v>
      </c>
      <c r="M48" s="46">
        <v>1052.1880000000001</v>
      </c>
      <c r="N48" s="46">
        <v>5.3081326610852404</v>
      </c>
      <c r="O48" s="46">
        <v>160.66013466811799</v>
      </c>
      <c r="P48" s="46">
        <v>2</v>
      </c>
      <c r="Q48" s="46">
        <v>10</v>
      </c>
      <c r="R48" s="46">
        <v>1051.76489287354</v>
      </c>
      <c r="S48" s="46">
        <v>9.9482869658799302</v>
      </c>
      <c r="T48" s="46">
        <v>275.42978354352402</v>
      </c>
      <c r="U48" s="46">
        <v>32</v>
      </c>
      <c r="V48" s="46">
        <v>1</v>
      </c>
      <c r="W48" s="46" t="s">
        <v>177</v>
      </c>
      <c r="X48" s="46">
        <v>42.851870409999997</v>
      </c>
      <c r="Y48" s="46">
        <v>-123.3843715</v>
      </c>
      <c r="Z48" s="46">
        <v>1052.1880000000001</v>
      </c>
      <c r="AA48" s="46" t="s">
        <v>1487</v>
      </c>
      <c r="AB48" s="46">
        <v>1</v>
      </c>
      <c r="AC48" s="55">
        <v>1</v>
      </c>
      <c r="AD48" s="46">
        <v>15</v>
      </c>
      <c r="AE48" s="46">
        <v>0</v>
      </c>
      <c r="AF48" s="46">
        <v>6</v>
      </c>
      <c r="AG48" s="46" t="s">
        <v>335</v>
      </c>
      <c r="AH48" s="55">
        <v>1</v>
      </c>
      <c r="AI48" s="46">
        <v>5</v>
      </c>
      <c r="AJ48" s="46">
        <v>1</v>
      </c>
      <c r="AK48" s="47">
        <v>68</v>
      </c>
      <c r="AM48" s="46">
        <v>1</v>
      </c>
      <c r="AN48" s="46">
        <v>5</v>
      </c>
      <c r="AO48" s="46">
        <v>88</v>
      </c>
      <c r="AQ48" s="46">
        <v>1</v>
      </c>
      <c r="AR48" s="46">
        <v>3</v>
      </c>
      <c r="AS48" s="55"/>
      <c r="AT48" s="46">
        <v>1</v>
      </c>
      <c r="AU48" s="46">
        <v>0</v>
      </c>
      <c r="AV48" s="46">
        <v>221</v>
      </c>
      <c r="AW48" s="46" t="s">
        <v>404</v>
      </c>
      <c r="AX48" s="46">
        <v>1</v>
      </c>
      <c r="AY48" s="46">
        <v>0</v>
      </c>
      <c r="AZ48" s="46">
        <v>0</v>
      </c>
      <c r="BA48" s="46">
        <v>270</v>
      </c>
      <c r="BB48" s="46">
        <v>270</v>
      </c>
      <c r="BD48" s="46">
        <f t="shared" si="264"/>
        <v>358</v>
      </c>
      <c r="BE48" s="50">
        <v>2.5499999999999998</v>
      </c>
      <c r="BF48" s="46">
        <v>843.3</v>
      </c>
      <c r="BG48" s="46">
        <f t="shared" si="210"/>
        <v>0.84329999999999994</v>
      </c>
      <c r="BH48" s="49">
        <v>0.84299999999999997</v>
      </c>
      <c r="BI48" s="50">
        <v>7.74</v>
      </c>
      <c r="BJ48" s="52">
        <v>1123</v>
      </c>
      <c r="BK48" s="46">
        <f t="shared" si="211"/>
        <v>1.123</v>
      </c>
      <c r="BL48" s="46">
        <v>1.123</v>
      </c>
      <c r="BM48" s="46">
        <v>7.5</v>
      </c>
      <c r="BN48" s="46">
        <v>2955</v>
      </c>
      <c r="BO48" s="46">
        <f t="shared" si="212"/>
        <v>2.9550000000000001</v>
      </c>
      <c r="BP48" s="46">
        <f t="shared" si="213"/>
        <v>2.9550000000000001</v>
      </c>
      <c r="BQ48" s="46">
        <v>4.9400000000000004</v>
      </c>
      <c r="BR48" s="50">
        <f t="shared" si="214"/>
        <v>-2.8</v>
      </c>
      <c r="BS48" s="52">
        <v>970.5</v>
      </c>
      <c r="BT48" s="53" t="s">
        <v>261</v>
      </c>
      <c r="BU48" s="46">
        <v>0.97099999999999997</v>
      </c>
      <c r="BV48" s="49">
        <f t="shared" si="215"/>
        <v>-0.15200000000000002</v>
      </c>
      <c r="BW48" s="46">
        <v>1.1920168399810791</v>
      </c>
      <c r="BX48" s="46">
        <v>48.604358673095703</v>
      </c>
      <c r="BY48" s="46">
        <f t="shared" si="265"/>
        <v>11.920168399810791</v>
      </c>
      <c r="CA48" s="46">
        <v>11.920168399810791</v>
      </c>
      <c r="CB48" s="46">
        <f t="shared" si="266"/>
        <v>486.04358673095703</v>
      </c>
      <c r="CC48" s="46">
        <v>82.411379543915103</v>
      </c>
      <c r="CD48" s="46">
        <v>2716.1887559268457</v>
      </c>
      <c r="CE48" s="46">
        <v>9.0313840596071344</v>
      </c>
      <c r="CF48" s="46">
        <v>195.30368028900429</v>
      </c>
      <c r="CG48" s="46">
        <v>10826.371641454052</v>
      </c>
      <c r="CH48" s="46">
        <v>628.81011515014677</v>
      </c>
      <c r="CI48" s="46">
        <v>44.027997290584779</v>
      </c>
      <c r="CJ48" s="46">
        <v>37.254459245879431</v>
      </c>
      <c r="CK48" s="46">
        <v>1437.1189884849853</v>
      </c>
      <c r="CL48" s="46">
        <f t="shared" si="267"/>
        <v>8.294489527535271</v>
      </c>
      <c r="CM48" s="46">
        <v>3911.7182208173399</v>
      </c>
      <c r="CN48" s="46">
        <v>56.446150372544594</v>
      </c>
      <c r="CO48" s="50">
        <v>5.5035686080947679</v>
      </c>
      <c r="CP48" s="46">
        <v>0</v>
      </c>
      <c r="CQ48" s="50">
        <v>124.10996835443038</v>
      </c>
      <c r="CR48" s="50">
        <v>49.79232594936709</v>
      </c>
      <c r="CS48" s="50">
        <v>22.943037974683541</v>
      </c>
      <c r="CT48" s="50">
        <v>1.5822784810126582</v>
      </c>
      <c r="CU48" s="50">
        <v>50.830696202531648</v>
      </c>
      <c r="CV48" s="50">
        <v>10.284810126582279</v>
      </c>
      <c r="CW48" s="50">
        <v>2.5712025316455698</v>
      </c>
      <c r="CX48" s="50">
        <v>1.1867088607594936</v>
      </c>
      <c r="CY48" s="50">
        <v>568.63132911392404</v>
      </c>
      <c r="CZ48" s="50">
        <v>51.226265822784811</v>
      </c>
      <c r="DA48" s="56">
        <v>6.9325529153354637</v>
      </c>
      <c r="DB48" s="56">
        <v>6.8504642571884995</v>
      </c>
      <c r="DC48" s="50">
        <v>0</v>
      </c>
      <c r="DD48" s="50">
        <v>2.2977022977022976</v>
      </c>
      <c r="DE48" s="50">
        <v>0</v>
      </c>
      <c r="DF48" s="50">
        <v>18.481518481518481</v>
      </c>
      <c r="DG48" s="50">
        <v>38.661338661338661</v>
      </c>
      <c r="DH48" s="50">
        <v>4.9950049950049955</v>
      </c>
      <c r="DI48" s="50">
        <v>2.9970029970029972</v>
      </c>
      <c r="DJ48" s="50">
        <v>0</v>
      </c>
      <c r="DK48" s="50">
        <v>350.54945054945063</v>
      </c>
      <c r="DL48" s="50">
        <v>14.985014985014985</v>
      </c>
      <c r="DM48" s="50">
        <v>0</v>
      </c>
      <c r="DN48" s="50">
        <v>0.15673355295996799</v>
      </c>
      <c r="DO48" s="50">
        <v>4.213596885294999</v>
      </c>
      <c r="DQ48" s="46">
        <v>1</v>
      </c>
      <c r="DR48" s="46">
        <v>3</v>
      </c>
      <c r="DT48" s="46">
        <v>1</v>
      </c>
      <c r="DU48" s="46">
        <v>0</v>
      </c>
      <c r="DW48" s="46">
        <v>1</v>
      </c>
      <c r="DY48" s="46">
        <v>1</v>
      </c>
      <c r="DZ48" s="46">
        <v>779</v>
      </c>
      <c r="EA48" s="46">
        <v>77.900000000000006</v>
      </c>
      <c r="EB48" s="46">
        <v>78</v>
      </c>
      <c r="EC48" s="46">
        <v>78</v>
      </c>
      <c r="ED48" s="46">
        <v>233</v>
      </c>
      <c r="EF48" s="46">
        <v>1</v>
      </c>
      <c r="EG48" s="46">
        <v>236</v>
      </c>
      <c r="EH48" s="46">
        <v>236</v>
      </c>
      <c r="EJ48" s="49">
        <v>1.738</v>
      </c>
      <c r="EK48" s="50">
        <v>7.47</v>
      </c>
      <c r="EL48" s="49">
        <v>1.7689999999999999</v>
      </c>
      <c r="EM48" s="49">
        <v>1.7689999999999999</v>
      </c>
      <c r="EN48" s="50">
        <v>7.33</v>
      </c>
      <c r="EP48" s="56">
        <v>0</v>
      </c>
      <c r="EQ48" s="56">
        <v>0.17960486928756733</v>
      </c>
      <c r="ER48" s="56">
        <v>0</v>
      </c>
      <c r="ES48" s="56">
        <v>23.747754939133905</v>
      </c>
      <c r="ET48" s="56">
        <v>47.595290361205343</v>
      </c>
      <c r="EU48" s="56">
        <v>0</v>
      </c>
      <c r="EV48" s="56">
        <v>13.869487128317701</v>
      </c>
      <c r="EW48" s="56">
        <v>0</v>
      </c>
      <c r="EX48" s="56">
        <v>2123.3286769107963</v>
      </c>
      <c r="EY48" s="56">
        <v>9.9780482937537412E-2</v>
      </c>
      <c r="EZ48" s="56"/>
      <c r="FA48" s="46">
        <v>1</v>
      </c>
      <c r="FB48" s="46" t="s">
        <v>527</v>
      </c>
      <c r="FC48" s="46">
        <v>1</v>
      </c>
      <c r="FE48" s="47">
        <v>1</v>
      </c>
      <c r="FF48" s="47">
        <v>3</v>
      </c>
      <c r="FG48" s="47">
        <v>313</v>
      </c>
      <c r="FH48" s="47">
        <v>313</v>
      </c>
      <c r="FI48" s="47">
        <v>528</v>
      </c>
      <c r="FJ48" s="46">
        <v>108</v>
      </c>
      <c r="FK48" s="46">
        <v>108</v>
      </c>
      <c r="FL48" s="46">
        <v>108</v>
      </c>
      <c r="FM48" s="47">
        <f t="shared" si="268"/>
        <v>30</v>
      </c>
      <c r="FO48" s="49">
        <v>0.45879999999999999</v>
      </c>
      <c r="FP48" s="50">
        <v>7.26</v>
      </c>
      <c r="FQ48" s="49">
        <v>0.4551</v>
      </c>
      <c r="FR48" s="49">
        <v>0.45500000000000002</v>
      </c>
      <c r="FS48" s="50">
        <v>7.41</v>
      </c>
      <c r="FU48" s="46">
        <v>591</v>
      </c>
      <c r="FV48" s="46"/>
      <c r="FW48" s="47">
        <v>1</v>
      </c>
      <c r="FY48" s="47">
        <v>1</v>
      </c>
      <c r="FZ48" s="47">
        <v>3</v>
      </c>
      <c r="GA48" s="47">
        <v>60</v>
      </c>
      <c r="GC48" s="47">
        <v>1</v>
      </c>
      <c r="GD48" s="47">
        <v>10</v>
      </c>
      <c r="GE48" s="47">
        <v>405</v>
      </c>
      <c r="GF48" s="47">
        <v>115</v>
      </c>
      <c r="GH48" s="47">
        <v>115</v>
      </c>
      <c r="GI48" s="47">
        <f t="shared" si="269"/>
        <v>290</v>
      </c>
      <c r="GJ48" s="47">
        <f t="shared" si="270"/>
        <v>-23</v>
      </c>
      <c r="GL48" s="46" t="s">
        <v>613</v>
      </c>
      <c r="GM48" s="46">
        <v>118</v>
      </c>
      <c r="GN48" s="46">
        <v>118</v>
      </c>
      <c r="GO48" s="46">
        <v>118</v>
      </c>
      <c r="GP48" s="46">
        <f t="shared" si="271"/>
        <v>10</v>
      </c>
      <c r="GS48" s="46">
        <v>123.5</v>
      </c>
      <c r="GT48" s="46">
        <v>124</v>
      </c>
      <c r="GU48" s="46">
        <v>124</v>
      </c>
      <c r="GV48" s="46">
        <f t="shared" si="272"/>
        <v>6</v>
      </c>
      <c r="GW48" s="57">
        <v>1.3278794288635254</v>
      </c>
      <c r="GX48" s="57">
        <v>47.565200805664063</v>
      </c>
      <c r="GY48" s="46">
        <f t="shared" si="273"/>
        <v>13.278794288635254</v>
      </c>
      <c r="GZ48" s="46"/>
      <c r="HA48" s="46">
        <v>13.278794288635254</v>
      </c>
      <c r="HB48" s="46">
        <f t="shared" si="274"/>
        <v>475.65200805664063</v>
      </c>
      <c r="HC48" s="46"/>
      <c r="HD48" s="57">
        <v>0.8600468635559082</v>
      </c>
      <c r="HE48" s="57">
        <v>47.108116149902344</v>
      </c>
      <c r="HF48" s="57">
        <v>8.600468635559082</v>
      </c>
      <c r="HG48" s="57"/>
      <c r="HH48" s="46">
        <f t="shared" si="275"/>
        <v>8.600468635559082</v>
      </c>
      <c r="HI48" s="46">
        <f t="shared" si="276"/>
        <v>-3.319699764251709</v>
      </c>
      <c r="HJ48" s="46">
        <f t="shared" si="277"/>
        <v>471.08116149902344</v>
      </c>
      <c r="HL48" s="50">
        <v>93.314763231197773</v>
      </c>
      <c r="HM48" s="50">
        <f t="shared" si="278"/>
        <v>10.90338368728267</v>
      </c>
      <c r="HN48" s="50">
        <v>1412.2562674094709</v>
      </c>
      <c r="HO48" s="50">
        <v>19.498607242339837</v>
      </c>
      <c r="HP48" s="50">
        <f t="shared" si="279"/>
        <v>10.467223182732702</v>
      </c>
      <c r="HQ48" s="50">
        <v>47.353760445682454</v>
      </c>
      <c r="HR48" s="50">
        <v>5771.5877437325908</v>
      </c>
      <c r="HS48" s="50">
        <f t="shared" si="280"/>
        <v>-5054.7838977214615</v>
      </c>
      <c r="HT48" s="50">
        <v>615.59888579387189</v>
      </c>
      <c r="HU48" s="50">
        <v>47.353760445682454</v>
      </c>
      <c r="HV48" s="50">
        <v>0</v>
      </c>
      <c r="HW48" s="50">
        <v>856.54596100278559</v>
      </c>
      <c r="HX48" s="50">
        <f t="shared" si="281"/>
        <v>10.040872325742146</v>
      </c>
      <c r="HY48" s="50">
        <f t="shared" si="282"/>
        <v>-580.57302748219968</v>
      </c>
      <c r="HZ48" s="50">
        <v>2403.8997214484684</v>
      </c>
      <c r="IA48" s="50">
        <v>51.532033426183844</v>
      </c>
      <c r="IB48" s="56">
        <v>0</v>
      </c>
      <c r="IC48" s="56">
        <v>0.28386844166014102</v>
      </c>
      <c r="ID48" s="56">
        <v>0</v>
      </c>
      <c r="IE48" s="56">
        <v>26.527016444792483</v>
      </c>
      <c r="IF48" s="56">
        <v>41.699295223179327</v>
      </c>
      <c r="IG48" s="56">
        <v>0</v>
      </c>
      <c r="IH48" s="56">
        <v>4.5027407987470633</v>
      </c>
      <c r="II48" s="56">
        <v>1.1746280344557558</v>
      </c>
      <c r="IJ48" s="56">
        <v>132.63508222396243</v>
      </c>
      <c r="IK48" s="56">
        <v>0</v>
      </c>
      <c r="IL48" s="46">
        <v>0.58198654651641846</v>
      </c>
      <c r="IM48" s="57">
        <v>48.759162902832031</v>
      </c>
      <c r="IN48" s="46">
        <v>5.8198654651641846</v>
      </c>
      <c r="IP48" s="46">
        <f t="shared" si="283"/>
        <v>5.8198654651641846</v>
      </c>
      <c r="IQ48" s="46">
        <f t="shared" si="284"/>
        <v>487.59162902832031</v>
      </c>
      <c r="IS48" s="46">
        <v>921.1</v>
      </c>
      <c r="IT48" s="49">
        <f t="shared" si="285"/>
        <v>0.92110000000000003</v>
      </c>
      <c r="IU48" s="49">
        <v>0.92100000000000004</v>
      </c>
      <c r="IV48" s="46">
        <v>7.17</v>
      </c>
      <c r="IW48" s="50">
        <v>0</v>
      </c>
      <c r="IX48" s="50">
        <v>0.71613288243485174</v>
      </c>
      <c r="IY48" s="50">
        <v>0</v>
      </c>
      <c r="IZ48" s="50">
        <v>36.701810224786151</v>
      </c>
      <c r="JA48" s="50">
        <v>78.575691267157353</v>
      </c>
      <c r="JB48" s="50">
        <v>1.3924806047344342</v>
      </c>
      <c r="JC48" s="50">
        <v>6.5645514223194743</v>
      </c>
      <c r="JD48" s="50">
        <v>0</v>
      </c>
      <c r="JE48" s="50">
        <v>495.42470658444398</v>
      </c>
      <c r="JF48" s="50">
        <v>0.79570320270539086</v>
      </c>
      <c r="JG48" s="47">
        <v>1</v>
      </c>
      <c r="JI48" s="47">
        <v>1</v>
      </c>
      <c r="JJ48" s="46" t="s">
        <v>724</v>
      </c>
      <c r="JK48" s="46">
        <v>30</v>
      </c>
      <c r="JL48" s="46" t="s">
        <v>390</v>
      </c>
      <c r="JM48" s="46">
        <v>1</v>
      </c>
      <c r="JN48" s="46">
        <v>56</v>
      </c>
      <c r="JO48" s="46">
        <v>56</v>
      </c>
      <c r="JQ48" s="46">
        <v>10</v>
      </c>
      <c r="JR48" s="46" t="s">
        <v>1041</v>
      </c>
      <c r="JT48" s="57">
        <v>0.73222994804382324</v>
      </c>
      <c r="JU48" s="57">
        <v>49.832843780517578</v>
      </c>
      <c r="JV48" s="57">
        <v>7.3222994804382324</v>
      </c>
      <c r="JW48" s="46">
        <f t="shared" si="286"/>
        <v>7.3222994804382324</v>
      </c>
      <c r="JX48" s="46">
        <f t="shared" si="286"/>
        <v>498.32843780517578</v>
      </c>
      <c r="JY48" s="46" t="s">
        <v>723</v>
      </c>
      <c r="JZ48" s="52">
        <v>355.7</v>
      </c>
      <c r="KA48" s="49">
        <f t="shared" si="287"/>
        <v>0.35570000000000002</v>
      </c>
      <c r="KB48" s="49">
        <v>0.35599999999999998</v>
      </c>
      <c r="KC48" s="52">
        <v>636.70000000000005</v>
      </c>
      <c r="KD48" s="49">
        <f t="shared" si="288"/>
        <v>0.63670000000000004</v>
      </c>
      <c r="KE48" s="49">
        <v>0.63700000000000001</v>
      </c>
      <c r="KF48" s="52">
        <v>581.70000000000005</v>
      </c>
      <c r="KG48" s="49">
        <f t="shared" si="289"/>
        <v>0.58169999999999999</v>
      </c>
      <c r="KH48" s="49">
        <v>0.58199999999999996</v>
      </c>
      <c r="KI48" s="50">
        <v>6.75</v>
      </c>
      <c r="KJ48" s="50">
        <v>5.55</v>
      </c>
      <c r="KK48" s="50">
        <v>3.65</v>
      </c>
      <c r="KL48" s="49"/>
      <c r="KN48" s="46">
        <v>1</v>
      </c>
      <c r="KO48" s="46">
        <v>1</v>
      </c>
      <c r="KP48" s="47">
        <v>1</v>
      </c>
      <c r="KQ48" s="46">
        <v>1</v>
      </c>
      <c r="KR48" s="46" t="s">
        <v>1220</v>
      </c>
      <c r="KS48" s="46" t="s">
        <v>1231</v>
      </c>
      <c r="KT48" s="50">
        <v>110.73059360730593</v>
      </c>
      <c r="KU48" s="50">
        <v>2902.9680365296804</v>
      </c>
      <c r="KV48" s="50">
        <v>23.972602739726028</v>
      </c>
      <c r="KW48" s="50">
        <v>124.42922374429226</v>
      </c>
      <c r="KX48" s="50">
        <v>11770.547945205479</v>
      </c>
      <c r="KY48" s="50">
        <v>1047.9452054794519</v>
      </c>
      <c r="KZ48" s="50">
        <v>75.342465753424662</v>
      </c>
      <c r="LA48" s="50">
        <v>14.840182648401827</v>
      </c>
      <c r="LB48" s="50">
        <v>1121.0045662100456</v>
      </c>
      <c r="LC48" s="50">
        <f t="shared" si="290"/>
        <v>11.845441748314137</v>
      </c>
      <c r="LD48" s="50">
        <v>4450.9132420091328</v>
      </c>
      <c r="LE48" s="50">
        <v>83.333333333333329</v>
      </c>
      <c r="LF48" s="50">
        <v>84.269662921348313</v>
      </c>
      <c r="LG48" s="50">
        <v>1596.629213483146</v>
      </c>
      <c r="LH48" s="50">
        <v>5.6179775280898872</v>
      </c>
      <c r="LI48" s="50">
        <v>107.86516853932584</v>
      </c>
      <c r="LJ48" s="50">
        <v>6671.9101123595501</v>
      </c>
      <c r="LK48" s="50">
        <v>644.94382022471905</v>
      </c>
      <c r="LL48" s="50">
        <v>35.955056179775283</v>
      </c>
      <c r="LM48" s="50">
        <v>15.730337078651687</v>
      </c>
      <c r="LN48" s="50">
        <v>1083.1460674157304</v>
      </c>
      <c r="LO48" s="50">
        <f t="shared" si="291"/>
        <v>5.3731123070499214</v>
      </c>
      <c r="LP48" s="50">
        <v>1510.1123595505617</v>
      </c>
      <c r="LQ48" s="50">
        <v>30.337078651685392</v>
      </c>
      <c r="LR48" s="50">
        <v>65.610859728506782</v>
      </c>
      <c r="LS48" s="50">
        <v>957.01357466063359</v>
      </c>
      <c r="LT48" s="50">
        <v>4.5248868778280542</v>
      </c>
      <c r="LU48" s="50">
        <v>70.135746606334834</v>
      </c>
      <c r="LV48" s="50">
        <v>6047.5113122171942</v>
      </c>
      <c r="LW48" s="50">
        <v>540.72398190045249</v>
      </c>
      <c r="LX48" s="50">
        <v>0</v>
      </c>
      <c r="LY48" s="50">
        <v>56.561085972850705</v>
      </c>
      <c r="LZ48" s="50">
        <v>1171.9457013574661</v>
      </c>
      <c r="MA48" s="50">
        <f t="shared" si="292"/>
        <v>6.2479852709530865</v>
      </c>
      <c r="MB48" s="50">
        <v>1255.6561085972851</v>
      </c>
      <c r="MC48" s="50">
        <v>24.886877828054299</v>
      </c>
      <c r="MD48" s="50">
        <v>0</v>
      </c>
      <c r="ME48" s="50">
        <v>1.6808384417638915</v>
      </c>
      <c r="MF48" s="50">
        <v>0.59323709709313821</v>
      </c>
      <c r="MG48" s="50">
        <v>43.602926636345657</v>
      </c>
      <c r="MH48" s="50">
        <v>75.439984180344069</v>
      </c>
      <c r="MI48" s="50">
        <v>2.2740755388570295</v>
      </c>
      <c r="MJ48" s="50">
        <v>7.5143365631797501</v>
      </c>
      <c r="MK48" s="50">
        <v>8.4041922088194578</v>
      </c>
      <c r="ML48" s="50">
        <v>145.04647023927228</v>
      </c>
      <c r="MM48" s="50">
        <v>0.29661854854656911</v>
      </c>
      <c r="MN48" s="50">
        <v>0</v>
      </c>
      <c r="MO48" s="50">
        <v>0.59892194050708725</v>
      </c>
      <c r="MP48" s="50">
        <v>0.59892194050708725</v>
      </c>
      <c r="MQ48" s="50">
        <v>9.6825713715312425</v>
      </c>
      <c r="MR48" s="50">
        <v>28.249151527250948</v>
      </c>
      <c r="MS48" s="50">
        <v>4.9910161708923937</v>
      </c>
      <c r="MT48" s="50">
        <v>5.1906568177280894</v>
      </c>
      <c r="MU48" s="50">
        <v>0</v>
      </c>
      <c r="MV48" s="50">
        <v>386.50429227390697</v>
      </c>
      <c r="MW48" s="50">
        <v>5.3902974645637851</v>
      </c>
      <c r="MX48" s="50">
        <v>49.463647199046491</v>
      </c>
      <c r="MY48" s="50">
        <v>31.0885975367501</v>
      </c>
      <c r="MZ48" s="50">
        <v>3.1783869686134287</v>
      </c>
      <c r="NA48" s="50">
        <v>7.0520460866110453</v>
      </c>
      <c r="NB48" s="50">
        <v>27.413587604290825</v>
      </c>
      <c r="NC48" s="50">
        <v>7.1513706793802152</v>
      </c>
      <c r="ND48" s="50">
        <v>4.5689312673818039</v>
      </c>
      <c r="NE48" s="50">
        <v>0</v>
      </c>
      <c r="NF48" s="50">
        <v>333.33333333333337</v>
      </c>
      <c r="NG48" s="50">
        <v>23.14263011521653</v>
      </c>
      <c r="NI48" s="56">
        <v>12.332856172360248</v>
      </c>
      <c r="NJ48" s="56">
        <v>24.95086180124223</v>
      </c>
      <c r="NL48" s="56">
        <v>12.285635413585723</v>
      </c>
      <c r="NM48" s="56">
        <v>0.89173863748397908</v>
      </c>
      <c r="NN48" s="56"/>
      <c r="NO48" s="56">
        <v>7.4585764787890838</v>
      </c>
      <c r="NP48" s="56">
        <v>0</v>
      </c>
      <c r="NQ48" s="56">
        <v>8.3979009900990089</v>
      </c>
      <c r="NR48" s="56">
        <v>0</v>
      </c>
      <c r="NS48" s="56">
        <v>4.6850373280943032</v>
      </c>
      <c r="NT48" s="56">
        <v>1.3556090373280938</v>
      </c>
      <c r="NU48" s="56">
        <v>4.031712913030689</v>
      </c>
      <c r="NV48" s="56">
        <v>0</v>
      </c>
      <c r="NW48" s="51"/>
      <c r="NX48" s="51">
        <v>730.33333333333337</v>
      </c>
      <c r="NY48" s="51">
        <v>730</v>
      </c>
      <c r="NZ48" s="51">
        <v>1730</v>
      </c>
      <c r="OA48" s="54">
        <f t="shared" si="293"/>
        <v>1730</v>
      </c>
      <c r="OB48" s="58">
        <v>2616.6666666666665</v>
      </c>
      <c r="OC48" s="58">
        <f t="shared" si="294"/>
        <v>2617</v>
      </c>
      <c r="OD48" s="58">
        <v>942.66666666666663</v>
      </c>
      <c r="OE48" s="58">
        <f t="shared" ref="OE48" si="311">ROUND(OD48,0)</f>
        <v>943</v>
      </c>
      <c r="OF48" s="58">
        <v>678.33333333333337</v>
      </c>
      <c r="OG48" s="58">
        <f t="shared" ref="OG48" si="312">ROUND(OF48,0)</f>
        <v>678</v>
      </c>
      <c r="OH48" s="51">
        <v>15837.333333333334</v>
      </c>
      <c r="OI48" s="58">
        <v>15837</v>
      </c>
      <c r="OJ48" s="58">
        <v>84505.666666666672</v>
      </c>
      <c r="OK48" s="54">
        <f t="shared" si="297"/>
        <v>84506</v>
      </c>
      <c r="OL48" s="58">
        <v>34262.333333333336</v>
      </c>
      <c r="OM48" s="58">
        <f t="shared" ref="OM48" si="313">ROUND(OL48,0)</f>
        <v>34262</v>
      </c>
      <c r="ON48" s="58">
        <v>13594.666666666666</v>
      </c>
      <c r="OO48" s="58">
        <f t="shared" ref="OO48" si="314">ROUND(ON48,0)</f>
        <v>13595</v>
      </c>
      <c r="OP48" s="58">
        <v>11288</v>
      </c>
      <c r="OQ48" s="58">
        <f t="shared" ref="OQ48" si="315">ROUND(OP48,0)</f>
        <v>11288</v>
      </c>
      <c r="OR48" s="51">
        <v>1</v>
      </c>
      <c r="OS48" s="51"/>
    </row>
    <row r="49" spans="1:409" ht="21" customHeight="1" x14ac:dyDescent="0.35">
      <c r="A49" s="46" t="s">
        <v>49</v>
      </c>
      <c r="B49" s="46" t="s">
        <v>49</v>
      </c>
      <c r="C49" s="46" t="b">
        <f t="shared" si="207"/>
        <v>1</v>
      </c>
      <c r="D49" s="46">
        <v>4</v>
      </c>
      <c r="E49" s="51">
        <v>4</v>
      </c>
      <c r="F49" s="46" t="b">
        <f t="shared" si="208"/>
        <v>1</v>
      </c>
      <c r="G49" s="46">
        <v>3</v>
      </c>
      <c r="H49" s="51">
        <v>3</v>
      </c>
      <c r="I49" s="46" t="b">
        <f t="shared" si="209"/>
        <v>1</v>
      </c>
      <c r="J49" s="46">
        <v>4</v>
      </c>
      <c r="K49" s="46">
        <v>4744434</v>
      </c>
      <c r="L49" s="46">
        <v>468596.4</v>
      </c>
      <c r="M49" s="46">
        <v>1052.1880000000001</v>
      </c>
      <c r="N49" s="46">
        <v>5.6911995406588698</v>
      </c>
      <c r="O49" s="46">
        <v>174.232393877242</v>
      </c>
      <c r="P49" s="46">
        <v>4</v>
      </c>
      <c r="Q49" s="46">
        <v>5</v>
      </c>
      <c r="R49" s="46">
        <v>1052.65338078176</v>
      </c>
      <c r="S49" s="46">
        <v>7.5349016434829803</v>
      </c>
      <c r="T49" s="46">
        <v>239.078587052139</v>
      </c>
      <c r="U49" s="46">
        <v>16</v>
      </c>
      <c r="V49" s="46">
        <v>0</v>
      </c>
      <c r="W49" s="46" t="s">
        <v>178</v>
      </c>
      <c r="X49" s="46">
        <v>42.851843590000001</v>
      </c>
      <c r="Y49" s="46">
        <v>-123.3843579</v>
      </c>
      <c r="Z49" s="46">
        <v>1052.1880000000001</v>
      </c>
      <c r="AA49" s="46" t="s">
        <v>130</v>
      </c>
      <c r="AB49" s="46">
        <v>1</v>
      </c>
      <c r="AC49" s="55">
        <v>1</v>
      </c>
      <c r="AD49" s="46">
        <v>20</v>
      </c>
      <c r="AE49" s="46">
        <v>1</v>
      </c>
      <c r="AF49" s="46">
        <v>56</v>
      </c>
      <c r="AH49" s="55">
        <v>1</v>
      </c>
      <c r="AI49" s="46">
        <v>10</v>
      </c>
      <c r="AJ49" s="46">
        <v>1</v>
      </c>
      <c r="AK49" s="47">
        <v>120</v>
      </c>
      <c r="AM49" s="46">
        <v>1</v>
      </c>
      <c r="AN49" s="46">
        <v>20</v>
      </c>
      <c r="AO49" s="46">
        <v>119</v>
      </c>
      <c r="AP49" s="46" t="s">
        <v>288</v>
      </c>
      <c r="AQ49" s="46">
        <v>1</v>
      </c>
      <c r="AR49" s="46">
        <v>5</v>
      </c>
      <c r="AS49" s="55"/>
      <c r="AT49" s="46">
        <v>1</v>
      </c>
      <c r="AU49" s="46">
        <v>3</v>
      </c>
      <c r="AV49" s="46">
        <v>87</v>
      </c>
      <c r="AX49" s="46">
        <v>1</v>
      </c>
      <c r="AY49" s="46">
        <v>0</v>
      </c>
      <c r="AZ49" s="46">
        <v>0</v>
      </c>
      <c r="BA49" s="46">
        <v>95</v>
      </c>
      <c r="BB49" s="46">
        <v>95</v>
      </c>
      <c r="BD49" s="46">
        <f t="shared" si="264"/>
        <v>214</v>
      </c>
      <c r="BE49" s="50">
        <v>2.6</v>
      </c>
      <c r="BF49" s="46">
        <v>786.9</v>
      </c>
      <c r="BG49" s="46">
        <f t="shared" si="210"/>
        <v>0.78689999999999993</v>
      </c>
      <c r="BH49" s="49">
        <v>0.78700000000000003</v>
      </c>
      <c r="BI49" s="50">
        <v>7.53</v>
      </c>
      <c r="BJ49" s="52">
        <v>2434</v>
      </c>
      <c r="BK49" s="46">
        <f t="shared" si="211"/>
        <v>2.4340000000000002</v>
      </c>
      <c r="BL49" s="46">
        <v>2.4340000000000002</v>
      </c>
      <c r="BM49" s="46">
        <v>7.39</v>
      </c>
      <c r="BN49" s="46">
        <v>5417</v>
      </c>
      <c r="BO49" s="46">
        <f t="shared" si="212"/>
        <v>5.4169999999999998</v>
      </c>
      <c r="BP49" s="46">
        <f t="shared" si="213"/>
        <v>5.4169999999999998</v>
      </c>
      <c r="BQ49" s="46">
        <v>3.96</v>
      </c>
      <c r="BR49" s="50">
        <f t="shared" si="214"/>
        <v>-3.5700000000000003</v>
      </c>
      <c r="BS49" s="52">
        <v>975.3</v>
      </c>
      <c r="BT49" s="53" t="s">
        <v>261</v>
      </c>
      <c r="BU49" s="46">
        <v>0.97499999999999998</v>
      </c>
      <c r="BV49" s="49">
        <f t="shared" si="215"/>
        <v>-1.4590000000000001</v>
      </c>
      <c r="BW49" s="46">
        <v>0.82354354858398438</v>
      </c>
      <c r="BX49" s="46">
        <v>49.649898529052734</v>
      </c>
      <c r="BY49" s="46">
        <f t="shared" si="265"/>
        <v>8.2354354858398438</v>
      </c>
      <c r="CA49" s="46">
        <v>8.2354354858398438</v>
      </c>
      <c r="CB49" s="46">
        <f t="shared" si="266"/>
        <v>496.49898529052734</v>
      </c>
      <c r="CC49" s="46">
        <v>0</v>
      </c>
      <c r="CD49" s="46">
        <v>1610.9109624292332</v>
      </c>
      <c r="CE49" s="46">
        <v>2.5733401955738548</v>
      </c>
      <c r="CF49" s="46">
        <v>84.920226453937204</v>
      </c>
      <c r="CG49" s="46">
        <v>7933.6078229541945</v>
      </c>
      <c r="CH49" s="46">
        <v>434.8944930519815</v>
      </c>
      <c r="CI49" s="46">
        <v>51.466803911477101</v>
      </c>
      <c r="CJ49" s="46">
        <v>36.026762738033973</v>
      </c>
      <c r="CK49" s="46">
        <v>1139.9897066392177</v>
      </c>
      <c r="CL49" s="46">
        <f t="shared" si="267"/>
        <v>7.2241314442378401</v>
      </c>
      <c r="CM49" s="46">
        <v>3373.6489963973236</v>
      </c>
      <c r="CN49" s="46">
        <v>84.920226453937204</v>
      </c>
      <c r="CO49" s="50">
        <v>4.9931212723658058</v>
      </c>
      <c r="CP49" s="46">
        <v>0</v>
      </c>
      <c r="CQ49" s="50">
        <v>244.45332800319807</v>
      </c>
      <c r="CR49" s="50">
        <v>112.18269038576854</v>
      </c>
      <c r="CS49" s="50">
        <v>26.484109534279433</v>
      </c>
      <c r="CT49" s="50">
        <v>1.798920647611433</v>
      </c>
      <c r="CU49" s="50">
        <v>76.354187487507488</v>
      </c>
      <c r="CV49" s="50">
        <v>18.089146512092743</v>
      </c>
      <c r="CW49" s="50">
        <v>2.7983210073955629</v>
      </c>
      <c r="CX49" s="50">
        <v>2.4985008994603239</v>
      </c>
      <c r="CY49" s="50">
        <v>889.36638017189682</v>
      </c>
      <c r="CZ49" s="50">
        <v>115.13092144713171</v>
      </c>
      <c r="DA49" s="56">
        <v>8.5385794920037625</v>
      </c>
      <c r="DB49" s="56">
        <v>0.26264158043273667</v>
      </c>
      <c r="DC49" s="50">
        <v>29.370768618080444</v>
      </c>
      <c r="DD49" s="50">
        <v>68.030665073675834</v>
      </c>
      <c r="DE49" s="50">
        <v>0</v>
      </c>
      <c r="DF49" s="50">
        <v>25.686977299880525</v>
      </c>
      <c r="DG49" s="50">
        <v>37.933094384707289</v>
      </c>
      <c r="DH49" s="50">
        <v>14.237355635205097</v>
      </c>
      <c r="DI49" s="50">
        <v>4.1816009557945044</v>
      </c>
      <c r="DJ49" s="50">
        <v>0</v>
      </c>
      <c r="DK49" s="50">
        <v>354.44046196734365</v>
      </c>
      <c r="DL49" s="50">
        <v>111.80804460374353</v>
      </c>
      <c r="DM49" s="50">
        <v>0</v>
      </c>
      <c r="DN49" s="50">
        <v>0</v>
      </c>
      <c r="DO49" s="50">
        <v>4.4202872531418311</v>
      </c>
      <c r="DQ49" s="46">
        <v>1</v>
      </c>
      <c r="DR49" s="46">
        <v>3</v>
      </c>
      <c r="DS49" s="46" t="s">
        <v>390</v>
      </c>
      <c r="DT49" s="46">
        <v>1</v>
      </c>
      <c r="DU49" s="46">
        <v>0</v>
      </c>
      <c r="DW49" s="46">
        <v>1</v>
      </c>
      <c r="DY49" s="46">
        <v>1</v>
      </c>
      <c r="DZ49" s="46">
        <v>530</v>
      </c>
      <c r="EA49" s="46">
        <v>53</v>
      </c>
      <c r="EB49" s="46">
        <v>53</v>
      </c>
      <c r="EC49" s="46">
        <v>53</v>
      </c>
      <c r="ED49" s="46">
        <v>35</v>
      </c>
      <c r="EE49" s="46" t="s">
        <v>543</v>
      </c>
      <c r="EF49" s="46">
        <v>1</v>
      </c>
      <c r="EG49" s="46">
        <v>51</v>
      </c>
      <c r="EH49" s="46">
        <v>51</v>
      </c>
      <c r="EI49" s="46" t="s">
        <v>544</v>
      </c>
      <c r="EJ49" s="49">
        <v>1.9990000000000001</v>
      </c>
      <c r="EK49" s="50">
        <v>6.89</v>
      </c>
      <c r="EL49" s="49">
        <v>1.9219999999999999</v>
      </c>
      <c r="EM49" s="49">
        <v>1.9219999999999999</v>
      </c>
      <c r="EN49" s="50">
        <v>6.83</v>
      </c>
      <c r="EP49" s="56">
        <v>0</v>
      </c>
      <c r="EQ49" s="56">
        <v>0</v>
      </c>
      <c r="ER49" s="56">
        <v>0</v>
      </c>
      <c r="ES49" s="56">
        <v>16.988869361452839</v>
      </c>
      <c r="ET49" s="56">
        <v>80.257762155828942</v>
      </c>
      <c r="EU49" s="56">
        <v>1.0740089826205819</v>
      </c>
      <c r="EV49" s="56">
        <v>4.5889474711970317</v>
      </c>
      <c r="EW49" s="56">
        <v>0</v>
      </c>
      <c r="EX49" s="56">
        <v>2141.5739113454401</v>
      </c>
      <c r="EY49" s="56">
        <v>0.39054872095293885</v>
      </c>
      <c r="EZ49" s="56"/>
      <c r="FA49" s="46">
        <v>1</v>
      </c>
      <c r="FB49" s="46" t="s">
        <v>1588</v>
      </c>
      <c r="FC49" s="46">
        <v>1</v>
      </c>
      <c r="FD49" s="46" t="s">
        <v>545</v>
      </c>
      <c r="FE49" s="47">
        <v>1</v>
      </c>
      <c r="FF49" s="47">
        <v>10</v>
      </c>
      <c r="FG49" s="47">
        <v>30</v>
      </c>
      <c r="FH49" s="47">
        <v>30</v>
      </c>
      <c r="FI49" s="47">
        <v>120</v>
      </c>
      <c r="FJ49" s="46">
        <v>55</v>
      </c>
      <c r="FK49" s="46">
        <v>55</v>
      </c>
      <c r="FL49" s="46">
        <v>55</v>
      </c>
      <c r="FM49" s="47">
        <f t="shared" si="268"/>
        <v>2</v>
      </c>
      <c r="FN49" s="49" t="s">
        <v>1640</v>
      </c>
      <c r="FO49" s="49">
        <v>0.66300000000000003</v>
      </c>
      <c r="FP49" s="50">
        <v>7.13</v>
      </c>
      <c r="FQ49" s="49">
        <v>0.61039999999999994</v>
      </c>
      <c r="FR49" s="49">
        <v>0.61</v>
      </c>
      <c r="FS49" s="50">
        <v>7.25</v>
      </c>
      <c r="FU49" s="46">
        <v>590</v>
      </c>
      <c r="FV49" s="46" t="s">
        <v>555</v>
      </c>
      <c r="FW49" s="47">
        <v>1</v>
      </c>
      <c r="FX49" s="49" t="s">
        <v>546</v>
      </c>
      <c r="FY49" s="47">
        <v>1</v>
      </c>
      <c r="FZ49" s="47">
        <v>30</v>
      </c>
      <c r="GA49" s="47">
        <v>27</v>
      </c>
      <c r="GB49" s="53" t="s">
        <v>555</v>
      </c>
      <c r="GC49" s="47">
        <v>1</v>
      </c>
      <c r="GD49" s="47">
        <v>80</v>
      </c>
      <c r="GE49" s="47">
        <v>65</v>
      </c>
      <c r="GF49" s="47">
        <v>25</v>
      </c>
      <c r="GH49" s="47">
        <v>25</v>
      </c>
      <c r="GI49" s="47">
        <f t="shared" si="269"/>
        <v>40</v>
      </c>
      <c r="GJ49" s="47">
        <f t="shared" si="270"/>
        <v>10</v>
      </c>
      <c r="GK49" s="46" t="s">
        <v>360</v>
      </c>
      <c r="GM49" s="46">
        <v>56</v>
      </c>
      <c r="GN49" s="46">
        <v>56</v>
      </c>
      <c r="GO49" s="46">
        <v>56</v>
      </c>
      <c r="GP49" s="46">
        <f t="shared" si="271"/>
        <v>1</v>
      </c>
      <c r="GQ49" s="46" t="s">
        <v>1543</v>
      </c>
      <c r="GS49" s="46">
        <v>60.5</v>
      </c>
      <c r="GT49" s="46">
        <v>61</v>
      </c>
      <c r="GU49" s="46">
        <v>61</v>
      </c>
      <c r="GV49" s="46">
        <f t="shared" si="272"/>
        <v>5</v>
      </c>
      <c r="GW49" s="57">
        <v>0.93172186613082886</v>
      </c>
      <c r="GX49" s="57">
        <v>47.5108642578125</v>
      </c>
      <c r="GY49" s="46">
        <f t="shared" si="273"/>
        <v>9.3172186613082886</v>
      </c>
      <c r="GZ49" s="46"/>
      <c r="HA49" s="46">
        <v>9.3172186613082886</v>
      </c>
      <c r="HB49" s="46">
        <f t="shared" si="274"/>
        <v>475.108642578125</v>
      </c>
      <c r="HC49" s="46"/>
      <c r="HD49" s="57">
        <v>0.75391000509262085</v>
      </c>
      <c r="HE49" s="57">
        <v>47.281631469726563</v>
      </c>
      <c r="HF49" s="57">
        <v>7.5391000509262085</v>
      </c>
      <c r="HG49" s="57"/>
      <c r="HH49" s="46">
        <f t="shared" si="275"/>
        <v>7.5391000509262085</v>
      </c>
      <c r="HI49" s="46">
        <f t="shared" si="276"/>
        <v>-0.69633543491363525</v>
      </c>
      <c r="HJ49" s="46">
        <f t="shared" si="277"/>
        <v>472.81631469726563</v>
      </c>
      <c r="HL49" s="50">
        <v>24.509803921568629</v>
      </c>
      <c r="HM49" s="50">
        <f t="shared" si="278"/>
        <v>24.509803921568629</v>
      </c>
      <c r="HN49" s="50">
        <v>1161.7647058823529</v>
      </c>
      <c r="HO49" s="50">
        <v>4.9019607843137258</v>
      </c>
      <c r="HP49" s="50">
        <f t="shared" si="279"/>
        <v>2.328620588739871</v>
      </c>
      <c r="HQ49" s="50">
        <v>39.215686274509807</v>
      </c>
      <c r="HR49" s="50">
        <v>3911.7647058823532</v>
      </c>
      <c r="HS49" s="50">
        <f t="shared" si="280"/>
        <v>-4021.8431170718413</v>
      </c>
      <c r="HT49" s="50">
        <v>544.11764705882365</v>
      </c>
      <c r="HU49" s="50">
        <v>58.82352941176471</v>
      </c>
      <c r="HV49" s="50">
        <v>0</v>
      </c>
      <c r="HW49" s="50">
        <v>784.31372549019613</v>
      </c>
      <c r="HX49" s="50">
        <f t="shared" si="281"/>
        <v>9.6123525649309158</v>
      </c>
      <c r="HY49" s="50">
        <f t="shared" si="282"/>
        <v>-355.6759811490216</v>
      </c>
      <c r="HZ49" s="50">
        <v>1313.7254901960785</v>
      </c>
      <c r="IA49" s="50">
        <v>93.137254901960787</v>
      </c>
      <c r="IB49" s="56">
        <v>0</v>
      </c>
      <c r="IC49" s="56">
        <v>6.7024128686327081E-2</v>
      </c>
      <c r="ID49" s="56">
        <v>0</v>
      </c>
      <c r="IE49" s="56">
        <v>13.979318268862503</v>
      </c>
      <c r="IF49" s="56">
        <v>36.193029490616617</v>
      </c>
      <c r="IG49" s="56">
        <v>0.57449253159708924</v>
      </c>
      <c r="IH49" s="56">
        <v>3.8299502106472612</v>
      </c>
      <c r="II49" s="56">
        <v>0</v>
      </c>
      <c r="IJ49" s="56">
        <v>293.27843738031402</v>
      </c>
      <c r="IK49" s="56">
        <v>0.28724626579854462</v>
      </c>
      <c r="IL49" s="46">
        <v>0.54983609914779663</v>
      </c>
      <c r="IM49" s="57">
        <v>49.133319854736328</v>
      </c>
      <c r="IN49" s="46">
        <v>5.4983609914779663</v>
      </c>
      <c r="IP49" s="46">
        <f t="shared" si="283"/>
        <v>5.4983609914779663</v>
      </c>
      <c r="IQ49" s="46">
        <f t="shared" si="284"/>
        <v>491.33319854736328</v>
      </c>
      <c r="IS49" s="46">
        <v>1037</v>
      </c>
      <c r="IT49" s="49">
        <f t="shared" si="285"/>
        <v>1.0369999999999999</v>
      </c>
      <c r="IU49" s="49">
        <v>1.0369999999999999</v>
      </c>
      <c r="IV49" s="46">
        <v>7.11</v>
      </c>
      <c r="IW49" s="50">
        <v>0</v>
      </c>
      <c r="IX49" s="50">
        <v>0.21829728120658859</v>
      </c>
      <c r="IY49" s="50">
        <v>0</v>
      </c>
      <c r="IZ49" s="50">
        <v>10.021829728120659</v>
      </c>
      <c r="JA49" s="50">
        <v>46.735463385592382</v>
      </c>
      <c r="JB49" s="50">
        <v>2.182972812065886</v>
      </c>
      <c r="JC49" s="50">
        <v>4.7628497717801155</v>
      </c>
      <c r="JD49" s="50">
        <v>0</v>
      </c>
      <c r="JE49" s="50">
        <v>589.3034332208772</v>
      </c>
      <c r="JF49" s="50">
        <v>1.5876165905933719</v>
      </c>
      <c r="JG49" s="47">
        <v>1</v>
      </c>
      <c r="JH49" s="46" t="s">
        <v>1030</v>
      </c>
      <c r="JI49" s="47">
        <v>1</v>
      </c>
      <c r="JJ49" s="46" t="s">
        <v>724</v>
      </c>
      <c r="JK49" s="46">
        <v>90</v>
      </c>
      <c r="JL49" s="46" t="s">
        <v>1148</v>
      </c>
      <c r="JM49" s="46">
        <v>1</v>
      </c>
      <c r="JN49" s="46">
        <v>23</v>
      </c>
      <c r="JO49" s="46">
        <v>23</v>
      </c>
      <c r="JQ49" s="46">
        <v>90</v>
      </c>
      <c r="JR49" s="46" t="s">
        <v>1051</v>
      </c>
      <c r="JT49" s="57">
        <v>0.69170719385147095</v>
      </c>
      <c r="JU49" s="57">
        <v>49.714305877685547</v>
      </c>
      <c r="JV49" s="57">
        <v>6.9170719385147095</v>
      </c>
      <c r="JW49" s="46">
        <f t="shared" si="286"/>
        <v>6.9170719385147095</v>
      </c>
      <c r="JX49" s="46">
        <f t="shared" si="286"/>
        <v>497.14305877685547</v>
      </c>
      <c r="JY49" s="46" t="s">
        <v>1275</v>
      </c>
      <c r="JZ49" s="52">
        <v>430.5</v>
      </c>
      <c r="KA49" s="49">
        <f t="shared" si="287"/>
        <v>0.43049999999999999</v>
      </c>
      <c r="KB49" s="49">
        <v>0.43099999999999999</v>
      </c>
      <c r="KC49" s="52">
        <v>654</v>
      </c>
      <c r="KD49" s="49">
        <f t="shared" si="288"/>
        <v>0.65400000000000003</v>
      </c>
      <c r="KE49" s="49">
        <v>0.65400000000000003</v>
      </c>
      <c r="KF49" s="52">
        <v>695</v>
      </c>
      <c r="KG49" s="49">
        <f t="shared" si="289"/>
        <v>0.69499999999999995</v>
      </c>
      <c r="KH49" s="49">
        <v>0.69499999999999995</v>
      </c>
      <c r="KI49" s="50">
        <v>5.69</v>
      </c>
      <c r="KJ49" s="50">
        <v>6.02</v>
      </c>
      <c r="KK49" s="50">
        <v>4.3899999999999997</v>
      </c>
      <c r="KL49" s="49"/>
      <c r="KN49" s="46">
        <v>1</v>
      </c>
      <c r="KO49" s="46">
        <v>1</v>
      </c>
      <c r="KP49" s="47">
        <v>1</v>
      </c>
      <c r="KQ49" s="46">
        <v>1</v>
      </c>
      <c r="KR49" s="46" t="s">
        <v>1220</v>
      </c>
      <c r="KS49" s="46" t="s">
        <v>1232</v>
      </c>
      <c r="KT49" s="50">
        <v>66.40625</v>
      </c>
      <c r="KU49" s="50">
        <v>1984.375</v>
      </c>
      <c r="KV49" s="50">
        <v>3.90625</v>
      </c>
      <c r="KW49" s="50">
        <v>117.1875</v>
      </c>
      <c r="KX49" s="50">
        <v>7792.96875</v>
      </c>
      <c r="KY49" s="50">
        <v>714.84375</v>
      </c>
      <c r="KZ49" s="50">
        <v>109.37500000000001</v>
      </c>
      <c r="LA49" s="50">
        <v>58.59375</v>
      </c>
      <c r="LB49" s="50">
        <v>839.84375</v>
      </c>
      <c r="LC49" s="50">
        <f t="shared" si="290"/>
        <v>11.093990592069405</v>
      </c>
      <c r="LD49" s="50">
        <v>3800.78125</v>
      </c>
      <c r="LE49" s="50">
        <v>85.9375</v>
      </c>
      <c r="LF49" s="50">
        <v>82.914572864321599</v>
      </c>
      <c r="LG49" s="50">
        <v>2108.0402010050252</v>
      </c>
      <c r="LH49" s="50">
        <v>5.0251256281407031</v>
      </c>
      <c r="LI49" s="50">
        <v>125.62814070351759</v>
      </c>
      <c r="LJ49" s="50">
        <v>2698.4924623115576</v>
      </c>
      <c r="LK49" s="50">
        <v>711.05527638190949</v>
      </c>
      <c r="LL49" s="50">
        <v>82.914572864321599</v>
      </c>
      <c r="LM49" s="50">
        <v>15.075376884422109</v>
      </c>
      <c r="LN49" s="50">
        <v>545.2261306532663</v>
      </c>
      <c r="LO49" s="50">
        <f t="shared" si="291"/>
        <v>10.084551495890464</v>
      </c>
      <c r="LP49" s="50">
        <v>1693.467336683417</v>
      </c>
      <c r="LQ49" s="50">
        <v>52.763819095477388</v>
      </c>
      <c r="LR49" s="50">
        <v>86.206896551724128</v>
      </c>
      <c r="LS49" s="50">
        <v>1034.4827586206895</v>
      </c>
      <c r="LT49" s="50">
        <v>0</v>
      </c>
      <c r="LU49" s="50">
        <v>60.344827586206904</v>
      </c>
      <c r="LV49" s="50">
        <v>5077.5862068965516</v>
      </c>
      <c r="LW49" s="50">
        <v>594.82758620689651</v>
      </c>
      <c r="LX49" s="50">
        <v>0</v>
      </c>
      <c r="LY49" s="50">
        <v>43.103448275862107</v>
      </c>
      <c r="LZ49" s="50">
        <v>1000.0000000000001</v>
      </c>
      <c r="MA49" s="50">
        <f t="shared" si="292"/>
        <v>6.9170719385147086</v>
      </c>
      <c r="MB49" s="50">
        <v>1250</v>
      </c>
      <c r="MC49" s="50">
        <v>34.482758620689651</v>
      </c>
      <c r="MD49" s="50">
        <v>0</v>
      </c>
      <c r="ME49" s="50">
        <v>0.69832402234636881</v>
      </c>
      <c r="MF49" s="50">
        <v>0.598563447725459</v>
      </c>
      <c r="MG49" s="50">
        <v>6.9832402234636879</v>
      </c>
      <c r="MH49" s="50">
        <v>30.327214684756587</v>
      </c>
      <c r="MI49" s="50">
        <v>6.1851556264964094</v>
      </c>
      <c r="MJ49" s="50">
        <v>5.0877893056664014</v>
      </c>
      <c r="MK49" s="50">
        <v>0</v>
      </c>
      <c r="ML49" s="50">
        <v>286.11332801276939</v>
      </c>
      <c r="MM49" s="50">
        <v>8.1803671189146048</v>
      </c>
      <c r="MN49" s="50">
        <v>0</v>
      </c>
      <c r="MO49" s="50">
        <v>0</v>
      </c>
      <c r="MP49" s="50">
        <v>0.59844404548174746</v>
      </c>
      <c r="MQ49" s="50">
        <v>5.6852184320766002</v>
      </c>
      <c r="MR49" s="50">
        <v>32.116497107520445</v>
      </c>
      <c r="MS49" s="50">
        <v>4.2888489926191902</v>
      </c>
      <c r="MT49" s="50">
        <v>4.1891083183722326</v>
      </c>
      <c r="MU49" s="50">
        <v>0</v>
      </c>
      <c r="MV49" s="50">
        <v>565.9285856772392</v>
      </c>
      <c r="MW49" s="50">
        <v>1.1968880909634949</v>
      </c>
      <c r="MX49" s="50">
        <v>3.8844621513944229</v>
      </c>
      <c r="MY49" s="50">
        <v>24.003984063745023</v>
      </c>
      <c r="MZ49" s="50">
        <v>0.59760956175298807</v>
      </c>
      <c r="NA49" s="50">
        <v>6.9721115537848615</v>
      </c>
      <c r="NB49" s="50">
        <v>25.796812749003987</v>
      </c>
      <c r="NC49" s="50">
        <v>10.956175298804784</v>
      </c>
      <c r="ND49" s="50">
        <v>5.378486055776893</v>
      </c>
      <c r="NE49" s="50">
        <v>0</v>
      </c>
      <c r="NF49" s="50">
        <v>417.33067729083666</v>
      </c>
      <c r="NG49" s="50">
        <v>51.792828685258968</v>
      </c>
      <c r="NI49" s="56">
        <v>8.8633065715135277</v>
      </c>
      <c r="NJ49" s="56">
        <v>70.948208940430106</v>
      </c>
      <c r="NL49" s="56">
        <v>3.6270115509922016</v>
      </c>
      <c r="NM49" s="56">
        <v>7.2404882021917256</v>
      </c>
      <c r="NN49" s="56"/>
      <c r="NO49" s="56">
        <v>7.2738990734283151</v>
      </c>
      <c r="NP49" s="56">
        <v>6.5845491680781087</v>
      </c>
      <c r="NQ49" s="56">
        <v>5.0691126858967968</v>
      </c>
      <c r="NR49" s="56">
        <v>1.3273779818345148</v>
      </c>
      <c r="NS49" s="56">
        <v>3.9162342594443325</v>
      </c>
      <c r="NT49" s="56">
        <v>13.923345992404569</v>
      </c>
      <c r="NU49" s="56">
        <v>5.5617535873330031</v>
      </c>
      <c r="NV49" s="56">
        <v>0</v>
      </c>
      <c r="NW49" s="51"/>
      <c r="NX49" s="51">
        <v>662.33333333333337</v>
      </c>
      <c r="NY49" s="51">
        <v>662</v>
      </c>
      <c r="NZ49" s="51">
        <v>2692</v>
      </c>
      <c r="OA49" s="54">
        <f t="shared" si="293"/>
        <v>2692</v>
      </c>
      <c r="OB49" s="51">
        <v>988.5</v>
      </c>
      <c r="OC49" s="58">
        <f t="shared" si="294"/>
        <v>989</v>
      </c>
      <c r="OD49" s="58">
        <v>863</v>
      </c>
      <c r="OE49" s="58">
        <f t="shared" ref="OE49" si="316">ROUND(OD49,0)</f>
        <v>863</v>
      </c>
      <c r="OF49" s="58">
        <v>832.33333333333337</v>
      </c>
      <c r="OG49" s="58">
        <f t="shared" ref="OG49" si="317">ROUND(OF49,0)</f>
        <v>832</v>
      </c>
      <c r="OH49" s="51">
        <v>14076.666666666666</v>
      </c>
      <c r="OI49" s="58">
        <v>14077</v>
      </c>
      <c r="OJ49" s="58">
        <v>67377.333333333328</v>
      </c>
      <c r="OK49" s="54">
        <f t="shared" si="297"/>
        <v>67377</v>
      </c>
      <c r="OL49" s="58">
        <v>15396.25</v>
      </c>
      <c r="OM49" s="58">
        <f t="shared" ref="OM49" si="318">ROUND(OL49,0)</f>
        <v>15396</v>
      </c>
      <c r="ON49" s="58">
        <v>17291</v>
      </c>
      <c r="OO49" s="58">
        <f t="shared" ref="OO49" si="319">ROUND(ON49,0)</f>
        <v>17291</v>
      </c>
      <c r="OP49" s="58">
        <v>13008.666666666666</v>
      </c>
      <c r="OQ49" s="58">
        <f t="shared" ref="OQ49" si="320">ROUND(OP49,0)</f>
        <v>13009</v>
      </c>
      <c r="OR49" s="51">
        <v>1</v>
      </c>
      <c r="OS49" s="51"/>
    </row>
    <row r="50" spans="1:409" ht="21" customHeight="1" x14ac:dyDescent="0.35">
      <c r="A50" s="46" t="s">
        <v>50</v>
      </c>
      <c r="B50" s="46" t="s">
        <v>50</v>
      </c>
      <c r="C50" s="46" t="b">
        <f t="shared" si="207"/>
        <v>1</v>
      </c>
      <c r="D50" s="46">
        <v>4</v>
      </c>
      <c r="E50" s="51">
        <v>4</v>
      </c>
      <c r="F50" s="46" t="b">
        <f t="shared" si="208"/>
        <v>1</v>
      </c>
      <c r="G50" s="46">
        <v>4</v>
      </c>
      <c r="H50" s="51">
        <v>4</v>
      </c>
      <c r="I50" s="46" t="b">
        <f t="shared" si="209"/>
        <v>1</v>
      </c>
      <c r="J50" s="46">
        <v>5</v>
      </c>
      <c r="K50" s="46">
        <v>4744431</v>
      </c>
      <c r="L50" s="46">
        <v>468597.5</v>
      </c>
      <c r="M50" s="46">
        <v>1052.125</v>
      </c>
      <c r="N50" s="46">
        <v>5.57557913801877</v>
      </c>
      <c r="O50" s="46">
        <v>169.63062256919</v>
      </c>
      <c r="P50" s="46">
        <v>4</v>
      </c>
      <c r="Q50" s="46">
        <v>17</v>
      </c>
      <c r="R50" s="46">
        <v>1052.15603937323</v>
      </c>
      <c r="S50" s="46">
        <v>6.3211421623203696</v>
      </c>
      <c r="T50" s="46">
        <v>195.45584156248</v>
      </c>
      <c r="U50" s="46">
        <v>2</v>
      </c>
      <c r="V50" s="46">
        <v>0</v>
      </c>
      <c r="W50" s="46" t="s">
        <v>179</v>
      </c>
      <c r="X50" s="46">
        <v>42.851819929999998</v>
      </c>
      <c r="Y50" s="46">
        <v>-123.3843451</v>
      </c>
      <c r="Z50" s="46">
        <v>1052.125</v>
      </c>
      <c r="AA50" s="46" t="s">
        <v>129</v>
      </c>
      <c r="AB50" s="46">
        <v>1</v>
      </c>
      <c r="AC50" s="55">
        <v>1</v>
      </c>
      <c r="AD50" s="46">
        <v>10</v>
      </c>
      <c r="AE50" s="46">
        <v>1</v>
      </c>
      <c r="AF50" s="46">
        <v>15</v>
      </c>
      <c r="AH50" s="55">
        <v>1</v>
      </c>
      <c r="AI50" s="46">
        <v>5</v>
      </c>
      <c r="AJ50" s="46">
        <v>1</v>
      </c>
      <c r="AK50" s="47">
        <v>73</v>
      </c>
      <c r="AM50" s="46">
        <v>1</v>
      </c>
      <c r="AN50" s="46">
        <v>10</v>
      </c>
      <c r="AO50" s="46">
        <v>76</v>
      </c>
      <c r="AQ50" s="46">
        <v>1</v>
      </c>
      <c r="AR50" s="46">
        <v>3</v>
      </c>
      <c r="AS50" s="55"/>
      <c r="AT50" s="46">
        <v>1</v>
      </c>
      <c r="AU50" s="46">
        <v>0</v>
      </c>
      <c r="AV50" s="46">
        <v>110</v>
      </c>
      <c r="AX50" s="46">
        <v>1</v>
      </c>
      <c r="AY50" s="46">
        <v>0</v>
      </c>
      <c r="AZ50" s="46">
        <v>0</v>
      </c>
      <c r="BA50" s="46">
        <v>116</v>
      </c>
      <c r="BB50" s="46">
        <v>116</v>
      </c>
      <c r="BD50" s="46">
        <f t="shared" si="264"/>
        <v>192</v>
      </c>
      <c r="BE50" s="50">
        <v>2.8</v>
      </c>
      <c r="BF50" s="46">
        <v>352.3</v>
      </c>
      <c r="BG50" s="46">
        <f t="shared" si="210"/>
        <v>0.3523</v>
      </c>
      <c r="BH50" s="49">
        <v>0.35199999999999998</v>
      </c>
      <c r="BI50" s="50">
        <v>7.45</v>
      </c>
      <c r="BJ50" s="52">
        <v>844.8</v>
      </c>
      <c r="BK50" s="46">
        <f t="shared" si="211"/>
        <v>0.8448</v>
      </c>
      <c r="BL50" s="46">
        <v>0.84499999999999997</v>
      </c>
      <c r="BM50" s="46">
        <v>7.42</v>
      </c>
      <c r="BN50" s="46">
        <v>2597</v>
      </c>
      <c r="BO50" s="46">
        <f t="shared" si="212"/>
        <v>2.597</v>
      </c>
      <c r="BP50" s="46">
        <f t="shared" si="213"/>
        <v>2.597</v>
      </c>
      <c r="BQ50" s="46">
        <v>7.01</v>
      </c>
      <c r="BR50" s="50">
        <f t="shared" si="214"/>
        <v>-0.44000000000000039</v>
      </c>
      <c r="BS50" s="52">
        <v>385.4</v>
      </c>
      <c r="BT50" s="53" t="s">
        <v>261</v>
      </c>
      <c r="BU50" s="46">
        <v>0.38500000000000001</v>
      </c>
      <c r="BV50" s="49">
        <f t="shared" si="215"/>
        <v>-0.45999999999999996</v>
      </c>
      <c r="BW50" s="46">
        <v>0.98924928903579712</v>
      </c>
      <c r="BX50" s="46">
        <v>49.675640106201172</v>
      </c>
      <c r="BY50" s="46">
        <f t="shared" si="265"/>
        <v>9.8924928903579712</v>
      </c>
      <c r="CA50" s="46">
        <v>9.8924928903579712</v>
      </c>
      <c r="CB50" s="46">
        <f t="shared" si="266"/>
        <v>496.75640106201172</v>
      </c>
      <c r="CC50" s="46">
        <v>52.648372686662412</v>
      </c>
      <c r="CD50" s="46">
        <v>1917.677089980855</v>
      </c>
      <c r="CE50" s="46">
        <v>4.7862156987874922</v>
      </c>
      <c r="CF50" s="46">
        <v>90.938098276962336</v>
      </c>
      <c r="CG50" s="46">
        <v>7943.522654754307</v>
      </c>
      <c r="CH50" s="46">
        <v>619.01723037651561</v>
      </c>
      <c r="CI50" s="46">
        <v>54.243777919591572</v>
      </c>
      <c r="CJ50" s="46">
        <v>43.075941289087424</v>
      </c>
      <c r="CK50" s="46">
        <v>612.635609444799</v>
      </c>
      <c r="CL50" s="46">
        <f t="shared" si="267"/>
        <v>16.147433707490563</v>
      </c>
      <c r="CM50" s="46">
        <v>3635.9285258455648</v>
      </c>
      <c r="CN50" s="46">
        <v>68.602425015954054</v>
      </c>
      <c r="CO50" s="50">
        <v>5.5478836754643206</v>
      </c>
      <c r="CP50" s="46">
        <v>0</v>
      </c>
      <c r="CQ50" s="50">
        <v>139.72036234738084</v>
      </c>
      <c r="CR50" s="50">
        <v>55.66167782591571</v>
      </c>
      <c r="CS50" s="50">
        <v>6.5970854667191805</v>
      </c>
      <c r="CT50" s="50">
        <v>2.2646711303662856</v>
      </c>
      <c r="CU50" s="50">
        <v>31.90232374950768</v>
      </c>
      <c r="CV50" s="50">
        <v>7.1878692398582116</v>
      </c>
      <c r="CW50" s="50">
        <v>2.5600630169358012</v>
      </c>
      <c r="CX50" s="50">
        <v>0</v>
      </c>
      <c r="CY50" s="50">
        <v>351.51634501772355</v>
      </c>
      <c r="CZ50" s="50">
        <v>39.582512800315079</v>
      </c>
      <c r="DA50" s="56">
        <v>7.9222553816046979</v>
      </c>
      <c r="DB50" s="56">
        <v>0.41066536203522458</v>
      </c>
      <c r="DC50" s="50">
        <v>0</v>
      </c>
      <c r="DD50" s="50">
        <v>0</v>
      </c>
      <c r="DE50" s="50">
        <v>0</v>
      </c>
      <c r="DF50" s="50">
        <v>32.060162279833762</v>
      </c>
      <c r="DG50" s="50">
        <v>35.622402533148623</v>
      </c>
      <c r="DH50" s="50">
        <v>0</v>
      </c>
      <c r="DI50" s="50">
        <v>2.7706313081337823</v>
      </c>
      <c r="DJ50" s="50">
        <v>0</v>
      </c>
      <c r="DK50" s="50">
        <v>183.05956857312489</v>
      </c>
      <c r="DL50" s="50">
        <v>0</v>
      </c>
      <c r="DM50" s="50">
        <v>0</v>
      </c>
      <c r="DN50" s="50">
        <v>9.3524111298148309</v>
      </c>
      <c r="DO50" s="50">
        <v>3.5525299534607391</v>
      </c>
      <c r="DQ50" s="46">
        <v>1</v>
      </c>
      <c r="DR50" s="46">
        <v>3</v>
      </c>
      <c r="DT50" s="46">
        <v>1</v>
      </c>
      <c r="DU50" s="46">
        <v>0</v>
      </c>
      <c r="DW50" s="46">
        <v>1</v>
      </c>
      <c r="DY50" s="46">
        <v>1</v>
      </c>
      <c r="DZ50" s="46">
        <v>452</v>
      </c>
      <c r="EA50" s="46">
        <v>45.2</v>
      </c>
      <c r="EB50" s="46">
        <v>45</v>
      </c>
      <c r="EC50" s="46">
        <v>45</v>
      </c>
      <c r="ED50" s="46">
        <v>38</v>
      </c>
      <c r="EE50" s="46" t="s">
        <v>1601</v>
      </c>
      <c r="EF50" s="46">
        <v>1</v>
      </c>
      <c r="EG50" s="46">
        <v>79</v>
      </c>
      <c r="EH50" s="46">
        <v>79</v>
      </c>
      <c r="EJ50" s="49">
        <v>2.2690000000000001</v>
      </c>
      <c r="EK50" s="50">
        <v>7.25</v>
      </c>
      <c r="EL50" s="49">
        <v>2.7909999999999999</v>
      </c>
      <c r="EM50" s="49">
        <v>2.7909999999999999</v>
      </c>
      <c r="EN50" s="50">
        <v>7.13</v>
      </c>
      <c r="EP50" s="56">
        <v>0</v>
      </c>
      <c r="EQ50" s="56">
        <v>0.70477682067345337</v>
      </c>
      <c r="ER50" s="56">
        <v>0</v>
      </c>
      <c r="ES50" s="56">
        <v>56.969459671104154</v>
      </c>
      <c r="ET50" s="56">
        <v>105.12920908379014</v>
      </c>
      <c r="EU50" s="56">
        <v>1.5661707126076743</v>
      </c>
      <c r="EV50" s="56">
        <v>7.4393108848864529</v>
      </c>
      <c r="EW50" s="56">
        <v>0.68519968676585763</v>
      </c>
      <c r="EX50" s="56">
        <v>2177.5646045418953</v>
      </c>
      <c r="EY50" s="56">
        <v>0.5873140172278779</v>
      </c>
      <c r="EZ50" s="56"/>
      <c r="FA50" s="46">
        <v>1</v>
      </c>
      <c r="FB50" s="46" t="s">
        <v>501</v>
      </c>
      <c r="FC50" s="46">
        <v>1</v>
      </c>
      <c r="FD50" s="46" t="s">
        <v>505</v>
      </c>
      <c r="FE50" s="47">
        <v>1</v>
      </c>
      <c r="FF50" s="47">
        <v>5</v>
      </c>
      <c r="FG50" s="47">
        <v>27</v>
      </c>
      <c r="FH50" s="47">
        <v>27</v>
      </c>
      <c r="FI50" s="47">
        <v>142</v>
      </c>
      <c r="FJ50" s="46">
        <v>46</v>
      </c>
      <c r="FK50" s="46">
        <v>46</v>
      </c>
      <c r="FL50" s="46">
        <v>46</v>
      </c>
      <c r="FM50" s="47">
        <f t="shared" si="268"/>
        <v>1</v>
      </c>
      <c r="FO50" s="49">
        <v>0.32200000000000001</v>
      </c>
      <c r="FP50" s="50">
        <v>7</v>
      </c>
      <c r="FQ50" s="49">
        <v>0.28749999999999998</v>
      </c>
      <c r="FR50" s="49">
        <v>0.28799999999999998</v>
      </c>
      <c r="FS50" s="50">
        <v>7.19</v>
      </c>
      <c r="FU50" s="46">
        <v>589</v>
      </c>
      <c r="FV50" s="46"/>
      <c r="FW50" s="47">
        <v>1</v>
      </c>
      <c r="FX50" s="49" t="s">
        <v>501</v>
      </c>
      <c r="FY50" s="47">
        <v>1</v>
      </c>
      <c r="FZ50" s="47">
        <v>15</v>
      </c>
      <c r="GA50" s="47">
        <v>31</v>
      </c>
      <c r="GB50" s="53" t="s">
        <v>636</v>
      </c>
      <c r="GC50" s="47">
        <v>1</v>
      </c>
      <c r="GD50" s="47">
        <v>40</v>
      </c>
      <c r="GE50" s="47">
        <v>85</v>
      </c>
      <c r="GF50" s="47">
        <v>28</v>
      </c>
      <c r="GH50" s="47">
        <v>28</v>
      </c>
      <c r="GI50" s="47">
        <f t="shared" si="269"/>
        <v>57</v>
      </c>
      <c r="GJ50" s="47">
        <f t="shared" si="270"/>
        <v>30</v>
      </c>
      <c r="GK50" s="46" t="s">
        <v>434</v>
      </c>
      <c r="GL50" s="46" t="s">
        <v>614</v>
      </c>
      <c r="GM50" s="46">
        <v>48</v>
      </c>
      <c r="GN50" s="46">
        <v>48</v>
      </c>
      <c r="GO50" s="46">
        <v>48</v>
      </c>
      <c r="GP50" s="46">
        <f t="shared" si="271"/>
        <v>2</v>
      </c>
      <c r="GS50" s="46">
        <v>50</v>
      </c>
      <c r="GT50" s="46">
        <v>50</v>
      </c>
      <c r="GU50" s="46">
        <v>50</v>
      </c>
      <c r="GV50" s="46">
        <f t="shared" si="272"/>
        <v>2</v>
      </c>
      <c r="GW50" s="57">
        <v>1.1567468643188477</v>
      </c>
      <c r="GX50" s="57">
        <v>47.798480987548828</v>
      </c>
      <c r="GY50" s="46">
        <f t="shared" si="273"/>
        <v>11.567468643188477</v>
      </c>
      <c r="GZ50" s="46"/>
      <c r="HA50" s="46">
        <v>11.567468643188477</v>
      </c>
      <c r="HB50" s="46">
        <f t="shared" si="274"/>
        <v>477.98480987548828</v>
      </c>
      <c r="HC50" s="46"/>
      <c r="HD50" s="57">
        <v>0.77057445049285889</v>
      </c>
      <c r="HE50" s="57">
        <v>48.588485717773438</v>
      </c>
      <c r="HF50" s="57">
        <v>7.7057445049285889</v>
      </c>
      <c r="HG50" s="57"/>
      <c r="HH50" s="46">
        <f t="shared" si="275"/>
        <v>7.7057445049285889</v>
      </c>
      <c r="HI50" s="46">
        <f t="shared" si="276"/>
        <v>-2.1867483854293823</v>
      </c>
      <c r="HJ50" s="46">
        <f t="shared" si="277"/>
        <v>485.88485717773438</v>
      </c>
      <c r="HL50" s="50">
        <v>28.735632183908049</v>
      </c>
      <c r="HM50" s="50">
        <f t="shared" si="278"/>
        <v>-23.912740502754364</v>
      </c>
      <c r="HN50" s="50">
        <v>1321.83908045977</v>
      </c>
      <c r="HO50" s="50">
        <v>5.7471264367816097</v>
      </c>
      <c r="HP50" s="50">
        <f t="shared" si="279"/>
        <v>0.96091073799411753</v>
      </c>
      <c r="HQ50" s="50">
        <v>34.482758620689658</v>
      </c>
      <c r="HR50" s="50">
        <v>4954.022988505747</v>
      </c>
      <c r="HS50" s="50">
        <f t="shared" si="280"/>
        <v>-2989.4996662485601</v>
      </c>
      <c r="HT50" s="50">
        <v>701.14942528735639</v>
      </c>
      <c r="HU50" s="50">
        <v>57.471264367816097</v>
      </c>
      <c r="HV50" s="50">
        <v>0</v>
      </c>
      <c r="HW50" s="50">
        <v>545.97701149425291</v>
      </c>
      <c r="HX50" s="50">
        <f t="shared" si="281"/>
        <v>14.1136794090271</v>
      </c>
      <c r="HY50" s="50">
        <f t="shared" si="282"/>
        <v>-66.658597950546095</v>
      </c>
      <c r="HZ50" s="50">
        <v>1471.2643678160921</v>
      </c>
      <c r="IA50" s="50">
        <v>143.67816091954023</v>
      </c>
      <c r="IB50" s="56">
        <v>0</v>
      </c>
      <c r="IC50" s="56">
        <v>0.4580152671755725</v>
      </c>
      <c r="ID50" s="56">
        <v>0</v>
      </c>
      <c r="IE50" s="56">
        <v>28.435114503816791</v>
      </c>
      <c r="IF50" s="56">
        <v>55.152671755725187</v>
      </c>
      <c r="IG50" s="56">
        <v>2.2900763358778624</v>
      </c>
      <c r="IH50" s="56">
        <v>3.5305343511450382</v>
      </c>
      <c r="II50" s="56">
        <v>1.6221374045801527</v>
      </c>
      <c r="IJ50" s="56">
        <v>87.309160305343511</v>
      </c>
      <c r="IK50" s="56">
        <v>2.3854961832061066</v>
      </c>
      <c r="IL50" s="46">
        <v>0.65706199407577515</v>
      </c>
      <c r="IM50" s="57">
        <v>49.1263427734375</v>
      </c>
      <c r="IN50" s="46">
        <v>6.5706199407577515</v>
      </c>
      <c r="IP50" s="46">
        <f t="shared" si="283"/>
        <v>6.5706199407577515</v>
      </c>
      <c r="IQ50" s="46">
        <f t="shared" si="284"/>
        <v>491.263427734375</v>
      </c>
      <c r="IS50" s="46">
        <v>560</v>
      </c>
      <c r="IT50" s="49">
        <f t="shared" si="285"/>
        <v>0.56000000000000005</v>
      </c>
      <c r="IU50" s="49">
        <v>0.56000000000000005</v>
      </c>
      <c r="IV50" s="46">
        <v>7.29</v>
      </c>
      <c r="IW50" s="50">
        <v>0</v>
      </c>
      <c r="IX50" s="50">
        <v>0.21903624054161686</v>
      </c>
      <c r="IY50" s="50">
        <v>0</v>
      </c>
      <c r="IZ50" s="50">
        <v>12.843488649940262</v>
      </c>
      <c r="JA50" s="50">
        <v>53.763440860215049</v>
      </c>
      <c r="JB50" s="50">
        <v>1.8916766228594184</v>
      </c>
      <c r="JC50" s="50">
        <v>3.9824771007566704</v>
      </c>
      <c r="JD50" s="50">
        <v>0</v>
      </c>
      <c r="JE50" s="50">
        <v>244.1258462763839</v>
      </c>
      <c r="JF50" s="50">
        <v>1.2943050577459179</v>
      </c>
      <c r="JG50" s="47">
        <v>1</v>
      </c>
      <c r="JI50" s="47">
        <v>1</v>
      </c>
      <c r="JJ50" s="46" t="s">
        <v>724</v>
      </c>
      <c r="JK50" s="46">
        <v>70</v>
      </c>
      <c r="JM50" s="46">
        <v>1</v>
      </c>
      <c r="JN50" s="46">
        <v>20</v>
      </c>
      <c r="JO50" s="46">
        <v>20</v>
      </c>
      <c r="JQ50" s="46">
        <v>10</v>
      </c>
      <c r="JR50" s="46" t="s">
        <v>1052</v>
      </c>
      <c r="JT50" s="57">
        <v>0.538909912109375</v>
      </c>
      <c r="JU50" s="57">
        <v>50.041763305664063</v>
      </c>
      <c r="JV50" s="57">
        <v>5.38909912109375</v>
      </c>
      <c r="JW50" s="46">
        <f t="shared" si="286"/>
        <v>5.38909912109375</v>
      </c>
      <c r="JX50" s="46">
        <f t="shared" si="286"/>
        <v>500.41763305664063</v>
      </c>
      <c r="JY50" s="46" t="s">
        <v>716</v>
      </c>
      <c r="JZ50" s="52">
        <v>495.5</v>
      </c>
      <c r="KA50" s="49">
        <f t="shared" si="287"/>
        <v>0.4955</v>
      </c>
      <c r="KB50" s="49">
        <v>0.496</v>
      </c>
      <c r="KC50" s="52">
        <v>594.20000000000005</v>
      </c>
      <c r="KD50" s="49">
        <f t="shared" si="288"/>
        <v>0.59420000000000006</v>
      </c>
      <c r="KE50" s="49">
        <v>0.59399999999999997</v>
      </c>
      <c r="KF50" s="52">
        <v>443.1</v>
      </c>
      <c r="KG50" s="49">
        <f t="shared" si="289"/>
        <v>0.44310000000000005</v>
      </c>
      <c r="KH50" s="49">
        <v>0.443</v>
      </c>
      <c r="KI50" s="50">
        <v>6.8</v>
      </c>
      <c r="KJ50" s="50">
        <v>5.76</v>
      </c>
      <c r="KK50" s="50">
        <v>4.4400000000000004</v>
      </c>
      <c r="KL50" s="49"/>
      <c r="KN50" s="46">
        <v>1</v>
      </c>
      <c r="KO50" s="46">
        <v>1</v>
      </c>
      <c r="KP50" s="47">
        <v>1</v>
      </c>
      <c r="KQ50" s="46">
        <v>1</v>
      </c>
      <c r="KR50" s="46" t="s">
        <v>1220</v>
      </c>
      <c r="KT50" s="50">
        <v>82.857142857142847</v>
      </c>
      <c r="KU50" s="50">
        <v>2871.428571428572</v>
      </c>
      <c r="KV50" s="50">
        <v>5.7142857142857144</v>
      </c>
      <c r="KW50" s="50">
        <v>122.85714285714286</v>
      </c>
      <c r="KX50" s="50">
        <v>7554.2857142857147</v>
      </c>
      <c r="KY50" s="50">
        <v>1005.7142857142858</v>
      </c>
      <c r="KZ50" s="50">
        <v>100</v>
      </c>
      <c r="LA50" s="50">
        <v>20.000000000000004</v>
      </c>
      <c r="LB50" s="50">
        <v>600</v>
      </c>
      <c r="LC50" s="50">
        <f t="shared" si="290"/>
        <v>19.279114405314129</v>
      </c>
      <c r="LD50" s="50">
        <v>3422.8571428571431</v>
      </c>
      <c r="LE50" s="50">
        <v>157.14285714285717</v>
      </c>
      <c r="LF50" s="50">
        <v>85.635359116022101</v>
      </c>
      <c r="LG50" s="50">
        <v>1544.1988950276243</v>
      </c>
      <c r="LH50" s="50">
        <v>4.1436464088397793</v>
      </c>
      <c r="LI50" s="50">
        <v>116.02209944751381</v>
      </c>
      <c r="LJ50" s="50">
        <v>4099.4475138121552</v>
      </c>
      <c r="LK50" s="50">
        <v>609.11602209944749</v>
      </c>
      <c r="LL50" s="50">
        <v>66.298342541436469</v>
      </c>
      <c r="LM50" s="50">
        <v>15.193370165745856</v>
      </c>
      <c r="LN50" s="50">
        <v>832.87292817679565</v>
      </c>
      <c r="LO50" s="50">
        <f t="shared" si="291"/>
        <v>7.8891025491021756</v>
      </c>
      <c r="LP50" s="50">
        <v>1580.110497237569</v>
      </c>
      <c r="LQ50" s="50">
        <v>75.966850828729292</v>
      </c>
      <c r="LR50" s="50">
        <v>76.576576576576571</v>
      </c>
      <c r="LS50" s="50">
        <v>1463.963963963964</v>
      </c>
      <c r="LT50" s="50">
        <v>0</v>
      </c>
      <c r="LU50" s="50">
        <v>90.090090090090087</v>
      </c>
      <c r="LV50" s="50">
        <v>4279.2792792792789</v>
      </c>
      <c r="LW50" s="50">
        <v>644.14414414414409</v>
      </c>
      <c r="LX50" s="50">
        <v>0</v>
      </c>
      <c r="LY50" s="50">
        <v>54.054054054054056</v>
      </c>
      <c r="LZ50" s="50">
        <v>1099.099099099099</v>
      </c>
      <c r="MA50" s="50">
        <f t="shared" si="292"/>
        <v>4.9031967413230024</v>
      </c>
      <c r="MB50" s="50">
        <v>1297.2972972972973</v>
      </c>
      <c r="MC50" s="50">
        <v>36.036036036036037</v>
      </c>
      <c r="MD50" s="50">
        <v>0</v>
      </c>
      <c r="ME50" s="50">
        <v>0.29952076677316292</v>
      </c>
      <c r="MF50" s="50">
        <v>0.59904153354632583</v>
      </c>
      <c r="MG50" s="50">
        <v>11.980830670926517</v>
      </c>
      <c r="MH50" s="50">
        <v>57.807507987220447</v>
      </c>
      <c r="MI50" s="50">
        <v>3.3945686900958467</v>
      </c>
      <c r="MJ50" s="50">
        <v>5.7907348242811496</v>
      </c>
      <c r="MK50" s="50">
        <v>0.59904153354632583</v>
      </c>
      <c r="ML50" s="50">
        <v>184.30511182108626</v>
      </c>
      <c r="MM50" s="50">
        <v>1.4976038338658146</v>
      </c>
      <c r="MN50" s="50">
        <v>0</v>
      </c>
      <c r="MO50" s="50">
        <v>0.19892580067634771</v>
      </c>
      <c r="MP50" s="50">
        <v>0.59677740202904317</v>
      </c>
      <c r="MQ50" s="50">
        <v>5.4704595185995633</v>
      </c>
      <c r="MR50" s="50">
        <v>30.236721702804854</v>
      </c>
      <c r="MS50" s="50">
        <v>4.8736821165705191</v>
      </c>
      <c r="MT50" s="50">
        <v>4.6747563158941716</v>
      </c>
      <c r="MU50" s="50">
        <v>0</v>
      </c>
      <c r="MV50" s="50">
        <v>454.3465287447782</v>
      </c>
      <c r="MW50" s="50">
        <v>3.3817386114979113</v>
      </c>
      <c r="MX50" s="50">
        <v>6.2179234109751285</v>
      </c>
      <c r="MY50" s="50">
        <v>23.588630082905645</v>
      </c>
      <c r="MZ50" s="50">
        <v>0.59218318199763131</v>
      </c>
      <c r="NA50" s="50">
        <v>7.5996841689696017</v>
      </c>
      <c r="NB50" s="50">
        <v>18.258981444926963</v>
      </c>
      <c r="NC50" s="50">
        <v>5.823134622976708</v>
      </c>
      <c r="ND50" s="50">
        <v>3.5530990919857879</v>
      </c>
      <c r="NE50" s="50">
        <v>0.59218318199763131</v>
      </c>
      <c r="NF50" s="50">
        <v>288.39320963284644</v>
      </c>
      <c r="NG50" s="50">
        <v>24.772996446900905</v>
      </c>
      <c r="NH50" s="46" t="s">
        <v>1652</v>
      </c>
      <c r="NI50" s="56">
        <v>10.008679414400955</v>
      </c>
      <c r="NJ50" s="56">
        <v>134.75233940842534</v>
      </c>
      <c r="NL50" s="56">
        <v>4.3240410958904105</v>
      </c>
      <c r="NM50" s="56">
        <v>4.3917656555772995</v>
      </c>
      <c r="NN50" s="56"/>
      <c r="NO50" s="56">
        <v>5.3915811241777947</v>
      </c>
      <c r="NP50" s="56">
        <v>2.9628084512656963</v>
      </c>
      <c r="NQ50" s="56">
        <v>3.6264837458991952</v>
      </c>
      <c r="NR50" s="56">
        <v>2.168973058952183</v>
      </c>
      <c r="NS50" s="56">
        <v>3.6413256138949888</v>
      </c>
      <c r="NT50" s="56">
        <v>1.1274306248752255</v>
      </c>
      <c r="NU50" s="56">
        <v>3.8899596972377863</v>
      </c>
      <c r="NV50" s="56">
        <v>0</v>
      </c>
      <c r="NW50" s="51"/>
      <c r="NX50" s="51">
        <v>706.33333333333337</v>
      </c>
      <c r="NY50" s="51">
        <v>706</v>
      </c>
      <c r="NZ50" s="51">
        <v>2373.6666666666665</v>
      </c>
      <c r="OA50" s="54">
        <f t="shared" si="293"/>
        <v>2374</v>
      </c>
      <c r="OB50" s="58">
        <v>1771</v>
      </c>
      <c r="OC50" s="58">
        <f t="shared" si="294"/>
        <v>1771</v>
      </c>
      <c r="OD50" s="58">
        <v>819.33333333333337</v>
      </c>
      <c r="OE50" s="58">
        <f t="shared" ref="OE50" si="321">ROUND(OD50,0)</f>
        <v>819</v>
      </c>
      <c r="OF50" s="58">
        <v>673</v>
      </c>
      <c r="OG50" s="58">
        <f t="shared" ref="OG50" si="322">ROUND(OF50,0)</f>
        <v>673</v>
      </c>
      <c r="OH50" s="51">
        <v>24276.666666666668</v>
      </c>
      <c r="OI50" s="58">
        <v>24277</v>
      </c>
      <c r="OJ50" s="58">
        <v>93753</v>
      </c>
      <c r="OK50" s="54">
        <f t="shared" si="297"/>
        <v>93753</v>
      </c>
      <c r="OL50" s="58">
        <v>53871</v>
      </c>
      <c r="OM50" s="58">
        <f t="shared" ref="OM50" si="323">ROUND(OL50,0)</f>
        <v>53871</v>
      </c>
      <c r="ON50" s="58">
        <v>15596.333333333334</v>
      </c>
      <c r="OO50" s="58">
        <f t="shared" ref="OO50" si="324">ROUND(ON50,0)</f>
        <v>15596</v>
      </c>
      <c r="OP50" s="58">
        <v>12370</v>
      </c>
      <c r="OQ50" s="58">
        <f t="shared" ref="OQ50" si="325">ROUND(OP50,0)</f>
        <v>12370</v>
      </c>
      <c r="OR50" s="51">
        <v>1</v>
      </c>
      <c r="OS50" s="51"/>
    </row>
    <row r="51" spans="1:409" ht="21" customHeight="1" x14ac:dyDescent="0.35">
      <c r="A51" s="46" t="s">
        <v>51</v>
      </c>
      <c r="B51" s="46" t="s">
        <v>51</v>
      </c>
      <c r="C51" s="46" t="b">
        <f t="shared" si="207"/>
        <v>1</v>
      </c>
      <c r="D51" s="46">
        <v>4</v>
      </c>
      <c r="E51" s="51">
        <v>4</v>
      </c>
      <c r="F51" s="46" t="b">
        <f t="shared" si="208"/>
        <v>1</v>
      </c>
      <c r="G51" s="46">
        <v>5</v>
      </c>
      <c r="H51" s="51">
        <v>5</v>
      </c>
      <c r="I51" s="46" t="b">
        <f t="shared" si="209"/>
        <v>1</v>
      </c>
      <c r="J51" s="46">
        <v>6</v>
      </c>
      <c r="K51" s="46">
        <v>4744429</v>
      </c>
      <c r="L51" s="46">
        <v>468598.4</v>
      </c>
      <c r="M51" s="46">
        <v>1051.9570000000001</v>
      </c>
      <c r="N51" s="46">
        <v>5.57557913801877</v>
      </c>
      <c r="O51" s="46">
        <v>169.63062256919</v>
      </c>
      <c r="P51" s="46">
        <v>4</v>
      </c>
      <c r="Q51" s="46">
        <v>17</v>
      </c>
      <c r="R51" s="46">
        <v>1052.15603937323</v>
      </c>
      <c r="S51" s="46">
        <v>6.3211421623203696</v>
      </c>
      <c r="T51" s="46">
        <v>195.45584156248</v>
      </c>
      <c r="U51" s="46">
        <v>2</v>
      </c>
      <c r="V51" s="46">
        <v>0</v>
      </c>
      <c r="W51" s="46" t="s">
        <v>247</v>
      </c>
      <c r="X51" s="46">
        <v>42.851795299999999</v>
      </c>
      <c r="Y51" s="46">
        <v>-123.3843339</v>
      </c>
      <c r="Z51" s="46">
        <v>1051.9570000000001</v>
      </c>
      <c r="AA51" s="46" t="s">
        <v>1487</v>
      </c>
      <c r="AB51" s="46">
        <v>1</v>
      </c>
      <c r="AC51" s="55">
        <v>1</v>
      </c>
      <c r="AD51" s="46">
        <v>15</v>
      </c>
      <c r="AE51" s="46">
        <v>1</v>
      </c>
      <c r="AF51" s="46">
        <v>33</v>
      </c>
      <c r="AH51" s="55">
        <v>1</v>
      </c>
      <c r="AI51" s="46">
        <v>10</v>
      </c>
      <c r="AJ51" s="46">
        <v>1</v>
      </c>
      <c r="AK51" s="47">
        <v>84</v>
      </c>
      <c r="AM51" s="46">
        <v>1</v>
      </c>
      <c r="AN51" s="46">
        <v>40</v>
      </c>
      <c r="AO51" s="46">
        <v>95</v>
      </c>
      <c r="AP51" s="46" t="s">
        <v>289</v>
      </c>
      <c r="AQ51" s="46">
        <v>1</v>
      </c>
      <c r="AR51" s="46">
        <v>5</v>
      </c>
      <c r="AS51" s="55" t="s">
        <v>387</v>
      </c>
      <c r="AT51" s="46">
        <v>1</v>
      </c>
      <c r="AU51" s="46">
        <v>30</v>
      </c>
      <c r="AV51" s="46">
        <v>66</v>
      </c>
      <c r="AW51" s="46" t="s">
        <v>419</v>
      </c>
      <c r="AX51" s="46">
        <v>0</v>
      </c>
      <c r="AY51" s="46">
        <v>100</v>
      </c>
      <c r="AZ51" s="46">
        <v>100</v>
      </c>
      <c r="BB51" s="46">
        <v>148</v>
      </c>
      <c r="BC51" s="46">
        <v>64</v>
      </c>
      <c r="BE51" s="50">
        <v>2.81</v>
      </c>
      <c r="BF51" s="46">
        <v>756.8</v>
      </c>
      <c r="BG51" s="46">
        <f t="shared" si="210"/>
        <v>0.75679999999999992</v>
      </c>
      <c r="BH51" s="49">
        <v>0.75700000000000001</v>
      </c>
      <c r="BI51" s="50">
        <v>7.45</v>
      </c>
      <c r="BJ51" s="52">
        <v>1085</v>
      </c>
      <c r="BK51" s="46">
        <f t="shared" si="211"/>
        <v>1.085</v>
      </c>
      <c r="BL51" s="46">
        <v>1.085</v>
      </c>
      <c r="BM51" s="46">
        <v>7.44</v>
      </c>
      <c r="BN51" s="46">
        <v>2225</v>
      </c>
      <c r="BO51" s="46">
        <f t="shared" si="212"/>
        <v>2.2250000000000001</v>
      </c>
      <c r="BP51" s="46">
        <f t="shared" si="213"/>
        <v>2.2250000000000001</v>
      </c>
      <c r="BQ51" s="46">
        <v>3.56</v>
      </c>
      <c r="BR51" s="50">
        <f t="shared" si="214"/>
        <v>-3.89</v>
      </c>
      <c r="BS51" s="49">
        <v>2.492</v>
      </c>
      <c r="BT51" s="53" t="s">
        <v>262</v>
      </c>
      <c r="BU51" s="49">
        <v>2.492</v>
      </c>
      <c r="BV51" s="49">
        <f t="shared" si="215"/>
        <v>1.407</v>
      </c>
      <c r="BW51" s="46">
        <v>1.0127817392349243</v>
      </c>
      <c r="BX51" s="46">
        <v>48.81463623046875</v>
      </c>
      <c r="BY51" s="46">
        <f t="shared" si="265"/>
        <v>10.127817392349243</v>
      </c>
      <c r="BZ51" s="46">
        <v>10.127817392349243</v>
      </c>
      <c r="CB51" s="46">
        <f t="shared" si="266"/>
        <v>488.1463623046875</v>
      </c>
      <c r="CC51" s="46">
        <v>204.40251572327045</v>
      </c>
      <c r="CD51" s="46">
        <v>3008.3857442348008</v>
      </c>
      <c r="CE51" s="46">
        <v>41.928721174004195</v>
      </c>
      <c r="CF51" s="46">
        <v>495.28301886792451</v>
      </c>
      <c r="CG51" s="46">
        <v>3655.6603773584907</v>
      </c>
      <c r="CH51" s="46">
        <v>846.43605870020963</v>
      </c>
      <c r="CI51" s="46">
        <v>52.410901467505241</v>
      </c>
      <c r="CJ51" s="46">
        <v>104.82180293501048</v>
      </c>
      <c r="CK51" s="46">
        <v>662.99790356394124</v>
      </c>
      <c r="CL51" s="46">
        <f t="shared" si="267"/>
        <v>15.275790975970244</v>
      </c>
      <c r="CM51" s="46">
        <v>3548.2180293501046</v>
      </c>
      <c r="CN51" s="46">
        <v>94.339622641509436</v>
      </c>
      <c r="CO51" s="50">
        <v>6.1120031406418693</v>
      </c>
      <c r="CP51" s="46">
        <v>0</v>
      </c>
      <c r="CQ51" s="50">
        <v>130.53892215568862</v>
      </c>
      <c r="CR51" s="50">
        <v>49.311377245508979</v>
      </c>
      <c r="CS51" s="50">
        <v>6.5868263473053892</v>
      </c>
      <c r="CT51" s="50">
        <v>2.19560878243513</v>
      </c>
      <c r="CU51" s="50">
        <v>48.602794411177648</v>
      </c>
      <c r="CV51" s="50">
        <v>7.6846307385229542</v>
      </c>
      <c r="CW51" s="50">
        <v>2.3952095808383236</v>
      </c>
      <c r="CX51" s="50">
        <v>0</v>
      </c>
      <c r="CY51" s="50">
        <v>357.08582834331338</v>
      </c>
      <c r="CZ51" s="50">
        <v>41.91616766467066</v>
      </c>
      <c r="DA51" s="56">
        <v>6.0499303343949054</v>
      </c>
      <c r="DB51" s="56">
        <v>-1.8272292993625643E-3</v>
      </c>
      <c r="DC51" s="50">
        <v>105.64082120789315</v>
      </c>
      <c r="DD51" s="50">
        <v>315.47737691847715</v>
      </c>
      <c r="DE51" s="50">
        <v>2.8901734104046239</v>
      </c>
      <c r="DF51" s="50">
        <v>28.004783735299977</v>
      </c>
      <c r="DG51" s="50">
        <v>43.452262308152285</v>
      </c>
      <c r="DH51" s="50">
        <v>19.334263504086106</v>
      </c>
      <c r="DI51" s="50">
        <v>3.6874626270679687</v>
      </c>
      <c r="DJ51" s="50">
        <v>0</v>
      </c>
      <c r="DK51" s="50">
        <v>1347.4187761610522</v>
      </c>
      <c r="DL51" s="50">
        <v>235.69862467610125</v>
      </c>
      <c r="DM51" s="50">
        <v>0</v>
      </c>
      <c r="DN51" s="50">
        <v>0</v>
      </c>
      <c r="DO51" s="50">
        <v>3.051958863858963</v>
      </c>
      <c r="DP51" s="46" t="s">
        <v>1848</v>
      </c>
      <c r="DQ51" s="46">
        <v>0</v>
      </c>
      <c r="DS51" s="46" t="s">
        <v>131</v>
      </c>
      <c r="DT51" s="46">
        <v>0</v>
      </c>
      <c r="DU51" s="46">
        <v>0</v>
      </c>
      <c r="DW51" s="46">
        <v>0</v>
      </c>
      <c r="DY51" s="46">
        <v>0</v>
      </c>
      <c r="EF51" s="46">
        <v>0</v>
      </c>
      <c r="EJ51" s="49"/>
      <c r="EK51" s="50"/>
      <c r="EN51" s="50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46">
        <v>0</v>
      </c>
      <c r="FC51" s="46">
        <v>0</v>
      </c>
      <c r="FE51" s="47">
        <v>0</v>
      </c>
      <c r="FJ51" s="46"/>
      <c r="FK51" s="46"/>
      <c r="FL51" s="46"/>
      <c r="FM51" s="47"/>
      <c r="FO51" s="52"/>
      <c r="FP51" s="50"/>
      <c r="FS51" s="50"/>
      <c r="FU51" s="46"/>
      <c r="FV51" s="46" t="s">
        <v>669</v>
      </c>
      <c r="FW51" s="47">
        <v>0</v>
      </c>
      <c r="FY51" s="47">
        <v>0</v>
      </c>
      <c r="GC51" s="47">
        <v>0</v>
      </c>
      <c r="GL51" s="46" t="s">
        <v>612</v>
      </c>
      <c r="GW51" s="57"/>
      <c r="GX51" s="57"/>
      <c r="GY51" s="46"/>
      <c r="GZ51" s="46"/>
      <c r="HA51" s="46"/>
      <c r="HB51" s="46"/>
      <c r="HC51" s="46"/>
      <c r="HD51" s="57"/>
      <c r="HE51" s="57"/>
      <c r="HF51" s="57"/>
      <c r="HG51" s="57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M51" s="57"/>
      <c r="IR51" s="46" t="s">
        <v>665</v>
      </c>
      <c r="IW51" s="50"/>
      <c r="IX51" s="50"/>
      <c r="IY51" s="50"/>
      <c r="IZ51" s="50"/>
      <c r="JA51" s="50"/>
      <c r="JB51" s="50"/>
      <c r="JC51" s="50"/>
      <c r="JD51" s="50"/>
      <c r="JE51" s="50"/>
      <c r="JF51" s="50"/>
      <c r="JG51" s="47">
        <v>0</v>
      </c>
      <c r="JI51" s="47">
        <v>0</v>
      </c>
      <c r="JL51" s="46" t="s">
        <v>1564</v>
      </c>
      <c r="JM51" s="46">
        <v>0</v>
      </c>
      <c r="JT51" s="57"/>
      <c r="JU51" s="57"/>
      <c r="JV51" s="57"/>
      <c r="JZ51" s="52"/>
      <c r="KC51" s="52"/>
      <c r="KF51" s="52"/>
      <c r="KG51" s="49"/>
      <c r="KH51" s="49"/>
      <c r="KI51" s="50"/>
      <c r="KJ51" s="50"/>
      <c r="KK51" s="50"/>
      <c r="KL51" s="49"/>
      <c r="KN51" s="46">
        <v>0</v>
      </c>
      <c r="KT51" s="50"/>
      <c r="KU51" s="50"/>
      <c r="KV51" s="50"/>
      <c r="KW51" s="50"/>
      <c r="KX51" s="50"/>
      <c r="KY51" s="50"/>
      <c r="KZ51" s="50"/>
      <c r="LA51" s="50"/>
      <c r="LB51" s="50"/>
      <c r="LC51" s="50"/>
      <c r="LD51" s="50"/>
      <c r="LE51" s="50"/>
      <c r="LF51" s="50"/>
      <c r="LG51" s="50"/>
      <c r="LH51" s="50"/>
      <c r="LI51" s="50"/>
      <c r="LJ51" s="50"/>
      <c r="LK51" s="50"/>
      <c r="LL51" s="50"/>
      <c r="LM51" s="50"/>
      <c r="LN51" s="50"/>
      <c r="LO51" s="50"/>
      <c r="LP51" s="50"/>
      <c r="LQ51" s="50"/>
      <c r="LR51" s="50"/>
      <c r="LS51" s="50"/>
      <c r="LT51" s="50"/>
      <c r="LU51" s="50"/>
      <c r="LV51" s="50"/>
      <c r="LW51" s="50"/>
      <c r="LX51" s="50"/>
      <c r="LY51" s="50"/>
      <c r="LZ51" s="50"/>
      <c r="MA51" s="50"/>
      <c r="MB51" s="50"/>
      <c r="MC51" s="50"/>
      <c r="MD51" s="50"/>
      <c r="ME51" s="50"/>
      <c r="MF51" s="50"/>
      <c r="MG51" s="50"/>
      <c r="MH51" s="50"/>
      <c r="MI51" s="50"/>
      <c r="MJ51" s="50"/>
      <c r="MK51" s="50"/>
      <c r="ML51" s="50"/>
      <c r="MM51" s="50"/>
      <c r="MN51" s="50"/>
      <c r="MO51" s="50"/>
      <c r="MP51" s="50"/>
      <c r="MQ51" s="50"/>
      <c r="MR51" s="50"/>
      <c r="MS51" s="50"/>
      <c r="MT51" s="50"/>
      <c r="MU51" s="50"/>
      <c r="MV51" s="50"/>
      <c r="MW51" s="50"/>
      <c r="MX51" s="50"/>
      <c r="MY51" s="50"/>
      <c r="MZ51" s="50"/>
      <c r="NA51" s="50"/>
      <c r="NB51" s="50"/>
      <c r="NC51" s="50"/>
      <c r="ND51" s="50"/>
      <c r="NE51" s="50"/>
      <c r="NF51" s="50"/>
      <c r="NG51" s="50"/>
      <c r="NI51" s="56"/>
      <c r="NJ51" s="56"/>
      <c r="NL51" s="56"/>
      <c r="NM51" s="56"/>
      <c r="NN51" s="56"/>
      <c r="NO51" s="56"/>
      <c r="NP51" s="56"/>
      <c r="NQ51" s="56"/>
      <c r="NR51" s="56"/>
      <c r="NS51" s="56"/>
      <c r="NT51" s="56"/>
      <c r="NU51" s="56"/>
      <c r="NV51" s="56"/>
      <c r="NW51" s="51"/>
      <c r="NX51" s="51"/>
      <c r="NY51" s="51"/>
      <c r="NZ51" s="51"/>
      <c r="OA51" s="54"/>
      <c r="OB51" s="58"/>
      <c r="OC51" s="58"/>
      <c r="OD51" s="58"/>
      <c r="OE51" s="58"/>
      <c r="OF51" s="58"/>
      <c r="OG51" s="58"/>
      <c r="OH51" s="51"/>
      <c r="OI51" s="58"/>
      <c r="OJ51" s="58"/>
      <c r="OK51" s="54"/>
      <c r="OL51" s="58"/>
      <c r="OM51" s="58"/>
      <c r="ON51" s="58"/>
      <c r="OO51" s="58"/>
      <c r="OP51" s="58"/>
      <c r="OQ51" s="58"/>
      <c r="OR51" s="51">
        <v>0</v>
      </c>
      <c r="OS51" s="51" t="s">
        <v>521</v>
      </c>
    </row>
    <row r="52" spans="1:409" ht="21" customHeight="1" x14ac:dyDescent="0.35">
      <c r="A52" s="46" t="s">
        <v>52</v>
      </c>
      <c r="B52" s="46" t="s">
        <v>52</v>
      </c>
      <c r="C52" s="46" t="b">
        <f t="shared" si="207"/>
        <v>1</v>
      </c>
      <c r="D52" s="46">
        <v>4</v>
      </c>
      <c r="E52" s="51">
        <v>4</v>
      </c>
      <c r="F52" s="46" t="b">
        <f t="shared" si="208"/>
        <v>1</v>
      </c>
      <c r="G52" s="46">
        <v>6</v>
      </c>
      <c r="H52" s="51">
        <v>6</v>
      </c>
      <c r="I52" s="46" t="b">
        <f t="shared" si="209"/>
        <v>1</v>
      </c>
      <c r="J52" s="46">
        <v>7</v>
      </c>
      <c r="K52" s="46">
        <v>4744426</v>
      </c>
      <c r="L52" s="46">
        <v>468599.7</v>
      </c>
      <c r="M52" s="46">
        <v>1051.731</v>
      </c>
      <c r="N52" s="46">
        <v>6.6175045666613403</v>
      </c>
      <c r="O52" s="46">
        <v>169.85276593918499</v>
      </c>
      <c r="P52" s="46">
        <v>4</v>
      </c>
      <c r="Q52" s="46">
        <v>20</v>
      </c>
      <c r="R52" s="46">
        <v>1051.2674208077599</v>
      </c>
      <c r="S52" s="46">
        <v>10.0785506550374</v>
      </c>
      <c r="T52" s="46">
        <v>169.86403684653101</v>
      </c>
      <c r="U52" s="46">
        <v>4</v>
      </c>
      <c r="V52" s="46">
        <v>0</v>
      </c>
      <c r="W52" s="46" t="s">
        <v>180</v>
      </c>
      <c r="X52" s="46">
        <v>42.851766900000001</v>
      </c>
      <c r="Y52" s="46">
        <v>-123.38431730000001</v>
      </c>
      <c r="Z52" s="46">
        <v>1051.731</v>
      </c>
      <c r="AA52" s="46" t="s">
        <v>130</v>
      </c>
      <c r="AB52" s="46">
        <v>1</v>
      </c>
      <c r="AC52" s="55">
        <v>1</v>
      </c>
      <c r="AD52" s="46">
        <v>35</v>
      </c>
      <c r="AE52" s="46">
        <v>1</v>
      </c>
      <c r="AF52" s="46">
        <v>25</v>
      </c>
      <c r="AH52" s="55">
        <v>1</v>
      </c>
      <c r="AI52" s="46">
        <v>15</v>
      </c>
      <c r="AJ52" s="46">
        <v>1</v>
      </c>
      <c r="AK52" s="47">
        <v>75</v>
      </c>
      <c r="AM52" s="46">
        <v>1</v>
      </c>
      <c r="AN52" s="46">
        <v>10</v>
      </c>
      <c r="AO52" s="46">
        <v>79</v>
      </c>
      <c r="AQ52" s="46">
        <v>1</v>
      </c>
      <c r="AR52" s="46">
        <v>3</v>
      </c>
      <c r="AS52" s="55" t="s">
        <v>379</v>
      </c>
      <c r="AT52" s="46">
        <v>1</v>
      </c>
      <c r="AU52" s="46">
        <v>0</v>
      </c>
      <c r="AV52" s="46">
        <v>169</v>
      </c>
      <c r="AW52" s="46" t="s">
        <v>404</v>
      </c>
      <c r="AX52" s="46">
        <v>1</v>
      </c>
      <c r="AY52" s="46">
        <v>0</v>
      </c>
      <c r="AZ52" s="46">
        <v>0</v>
      </c>
      <c r="BA52" s="46">
        <v>193</v>
      </c>
      <c r="BB52" s="46">
        <v>193</v>
      </c>
      <c r="BD52" s="46">
        <f t="shared" ref="BD52:BD58" si="326">AO52+BB52</f>
        <v>272</v>
      </c>
      <c r="BE52" s="50">
        <v>2.94</v>
      </c>
      <c r="BF52" s="46">
        <v>565.6</v>
      </c>
      <c r="BG52" s="46">
        <f t="shared" si="210"/>
        <v>0.56559999999999999</v>
      </c>
      <c r="BH52" s="49">
        <v>0.56599999999999995</v>
      </c>
      <c r="BI52" s="50">
        <v>7.7</v>
      </c>
      <c r="BJ52" s="52">
        <v>1214</v>
      </c>
      <c r="BK52" s="46">
        <f t="shared" si="211"/>
        <v>1.214</v>
      </c>
      <c r="BL52" s="46">
        <v>1.214</v>
      </c>
      <c r="BM52" s="46">
        <v>7.5</v>
      </c>
      <c r="BN52" s="46">
        <v>3146</v>
      </c>
      <c r="BO52" s="46">
        <f t="shared" si="212"/>
        <v>3.1459999999999999</v>
      </c>
      <c r="BP52" s="46">
        <f t="shared" si="213"/>
        <v>3.1459999999999999</v>
      </c>
      <c r="BQ52" s="46">
        <v>4.3</v>
      </c>
      <c r="BR52" s="50">
        <f t="shared" si="214"/>
        <v>-3.4000000000000004</v>
      </c>
      <c r="BS52" s="52">
        <v>429.3</v>
      </c>
      <c r="BT52" s="53" t="s">
        <v>261</v>
      </c>
      <c r="BU52" s="46">
        <v>0.42899999999999999</v>
      </c>
      <c r="BV52" s="49">
        <f t="shared" si="215"/>
        <v>-0.78499999999999992</v>
      </c>
      <c r="BW52" s="46">
        <v>1.1154384613037109</v>
      </c>
      <c r="BX52" s="46">
        <v>48.88104248046875</v>
      </c>
      <c r="BY52" s="46">
        <f t="shared" si="265"/>
        <v>11.154384613037109</v>
      </c>
      <c r="CA52" s="46">
        <v>11.154384613037109</v>
      </c>
      <c r="CB52" s="46">
        <f t="shared" si="266"/>
        <v>488.8104248046875</v>
      </c>
      <c r="CC52" s="46">
        <v>50.505050505050498</v>
      </c>
      <c r="CD52" s="46">
        <v>3210.9557109557109</v>
      </c>
      <c r="CE52" s="46">
        <v>3.8850038850038846</v>
      </c>
      <c r="CF52" s="46">
        <v>106.83760683760684</v>
      </c>
      <c r="CG52" s="46">
        <v>12288.267288267287</v>
      </c>
      <c r="CH52" s="46">
        <v>666.27816627816628</v>
      </c>
      <c r="CI52" s="46">
        <v>46.620046620046615</v>
      </c>
      <c r="CJ52" s="46">
        <v>58.275058275058271</v>
      </c>
      <c r="CK52" s="46">
        <v>1561.7715617715614</v>
      </c>
      <c r="CL52" s="46">
        <f t="shared" si="267"/>
        <v>7.1421358193924194</v>
      </c>
      <c r="CM52" s="46">
        <v>4226.8842268842263</v>
      </c>
      <c r="CN52" s="46">
        <v>81.585081585081582</v>
      </c>
      <c r="CO52" s="50">
        <v>6.1173846306199247</v>
      </c>
      <c r="CP52" s="46">
        <v>0</v>
      </c>
      <c r="CQ52" s="50">
        <v>138.62959285004965</v>
      </c>
      <c r="CR52" s="50">
        <v>58.997020854021848</v>
      </c>
      <c r="CS52" s="50">
        <v>6.9513406156901683</v>
      </c>
      <c r="CT52" s="50">
        <v>2.1847070506454815</v>
      </c>
      <c r="CU52" s="50">
        <v>38.728897715988083</v>
      </c>
      <c r="CV52" s="50">
        <v>5.759682224428996</v>
      </c>
      <c r="CW52" s="50">
        <v>3.0784508440913605</v>
      </c>
      <c r="CX52" s="50">
        <v>0</v>
      </c>
      <c r="CY52" s="50">
        <v>365.54121151936442</v>
      </c>
      <c r="CZ52" s="50">
        <v>136.2462760675273</v>
      </c>
      <c r="DA52" s="56">
        <v>7.7203084832904869</v>
      </c>
      <c r="DB52" s="56">
        <v>1.769519477951355</v>
      </c>
      <c r="DC52" s="50">
        <v>1.0923535253227408</v>
      </c>
      <c r="DD52" s="50">
        <v>10.734856007944389</v>
      </c>
      <c r="DE52" s="50">
        <v>0</v>
      </c>
      <c r="DF52" s="50">
        <v>17.179741807348559</v>
      </c>
      <c r="DG52" s="50">
        <v>68.818272095332674</v>
      </c>
      <c r="DH52" s="50">
        <v>13.008937437934458</v>
      </c>
      <c r="DI52" s="50">
        <v>2.2840119165839123</v>
      </c>
      <c r="DJ52" s="50">
        <v>0</v>
      </c>
      <c r="DK52" s="50">
        <v>356.70307845084409</v>
      </c>
      <c r="DL52" s="50">
        <v>75.372393247269116</v>
      </c>
      <c r="DM52" s="50">
        <v>0</v>
      </c>
      <c r="DN52" s="50">
        <v>0</v>
      </c>
      <c r="DO52" s="50">
        <v>3.2419048083487758</v>
      </c>
      <c r="DQ52" s="46">
        <v>1</v>
      </c>
      <c r="DR52" s="46">
        <v>3</v>
      </c>
      <c r="DS52" s="46" t="s">
        <v>390</v>
      </c>
      <c r="DT52" s="46">
        <v>1</v>
      </c>
      <c r="DU52" s="46">
        <v>1</v>
      </c>
      <c r="DV52" s="46" t="s">
        <v>547</v>
      </c>
      <c r="DW52" s="46">
        <v>1</v>
      </c>
      <c r="DY52" s="46">
        <v>1</v>
      </c>
      <c r="DZ52" s="46">
        <v>706</v>
      </c>
      <c r="EA52" s="46">
        <v>70.599999999999994</v>
      </c>
      <c r="EB52" s="46">
        <v>71</v>
      </c>
      <c r="EC52" s="46">
        <v>71</v>
      </c>
      <c r="ED52" s="46">
        <v>185</v>
      </c>
      <c r="EE52" s="46" t="s">
        <v>367</v>
      </c>
      <c r="EF52" s="46">
        <v>1</v>
      </c>
      <c r="EG52" s="46">
        <v>191</v>
      </c>
      <c r="EH52" s="46">
        <v>191</v>
      </c>
      <c r="EJ52" s="49">
        <v>0.72399999999999998</v>
      </c>
      <c r="EK52" s="50">
        <v>7.56</v>
      </c>
      <c r="EL52" s="49">
        <v>0.70299999999999996</v>
      </c>
      <c r="EM52" s="49">
        <v>0.70299999999999996</v>
      </c>
      <c r="EN52" s="50">
        <v>7.49</v>
      </c>
      <c r="EP52" s="56">
        <v>0</v>
      </c>
      <c r="EQ52" s="56">
        <v>0.13547513063673314</v>
      </c>
      <c r="ER52" s="56">
        <v>0</v>
      </c>
      <c r="ES52" s="56">
        <v>28.256241532804335</v>
      </c>
      <c r="ET52" s="56">
        <v>68.995548674279078</v>
      </c>
      <c r="EU52" s="56">
        <v>0</v>
      </c>
      <c r="EV52" s="56">
        <v>4.1610218695568033</v>
      </c>
      <c r="EW52" s="56">
        <v>0.48383975227404685</v>
      </c>
      <c r="EX52" s="56">
        <v>397.81304431972131</v>
      </c>
      <c r="EY52" s="56">
        <v>9.6767950454809376E-2</v>
      </c>
      <c r="EZ52" s="56"/>
      <c r="FA52" s="46">
        <v>1</v>
      </c>
      <c r="FC52" s="46">
        <v>1</v>
      </c>
      <c r="FE52" s="47">
        <v>1</v>
      </c>
      <c r="FF52" s="47">
        <v>0</v>
      </c>
      <c r="FG52" s="47">
        <v>125</v>
      </c>
      <c r="FH52" s="47">
        <v>125</v>
      </c>
      <c r="FI52" s="47">
        <v>290</v>
      </c>
      <c r="FJ52" s="46">
        <v>81</v>
      </c>
      <c r="FK52" s="46">
        <v>81</v>
      </c>
      <c r="FL52" s="46">
        <v>81</v>
      </c>
      <c r="FM52" s="47">
        <f t="shared" ref="FM52:FM58" si="327">FL52-EC52</f>
        <v>10</v>
      </c>
      <c r="FO52" s="49">
        <v>0.34510000000000002</v>
      </c>
      <c r="FP52" s="50">
        <v>7.47</v>
      </c>
      <c r="FQ52" s="49">
        <v>0.32469999999999999</v>
      </c>
      <c r="FR52" s="49">
        <v>0.32500000000000001</v>
      </c>
      <c r="FS52" s="50">
        <v>7.63</v>
      </c>
      <c r="FU52" s="46">
        <v>588</v>
      </c>
      <c r="FV52" s="46"/>
      <c r="FW52" s="47">
        <v>1</v>
      </c>
      <c r="FX52" s="49" t="s">
        <v>501</v>
      </c>
      <c r="FY52" s="47">
        <v>1</v>
      </c>
      <c r="FZ52" s="47">
        <v>5</v>
      </c>
      <c r="GA52" s="47">
        <v>42</v>
      </c>
      <c r="GB52" s="53" t="s">
        <v>367</v>
      </c>
      <c r="GC52" s="47">
        <v>1</v>
      </c>
      <c r="GD52" s="47">
        <v>10</v>
      </c>
      <c r="GE52" s="47">
        <v>155</v>
      </c>
      <c r="GF52" s="47">
        <v>54</v>
      </c>
      <c r="GH52" s="47">
        <v>54</v>
      </c>
      <c r="GI52" s="47">
        <f t="shared" ref="GI52:GI58" si="328">GE52-GH52</f>
        <v>101</v>
      </c>
      <c r="GJ52" s="47">
        <f t="shared" ref="GJ52:GJ58" si="329">GI52-FH52</f>
        <v>-24</v>
      </c>
      <c r="GK52" s="46" t="s">
        <v>390</v>
      </c>
      <c r="GM52" s="46">
        <v>86.5</v>
      </c>
      <c r="GN52" s="46">
        <v>87</v>
      </c>
      <c r="GO52" s="46">
        <v>87</v>
      </c>
      <c r="GP52" s="46">
        <f t="shared" ref="GP52:GP58" si="330">GO52-FL52</f>
        <v>6</v>
      </c>
      <c r="GS52" s="46">
        <v>87.5</v>
      </c>
      <c r="GT52" s="46">
        <v>88</v>
      </c>
      <c r="GU52" s="46">
        <v>88</v>
      </c>
      <c r="GV52" s="46">
        <f t="shared" ref="GV52:GV58" si="331">GU52-GO52</f>
        <v>1</v>
      </c>
      <c r="GW52" s="57">
        <v>1.0255228281021118</v>
      </c>
      <c r="GX52" s="57">
        <v>47.620632171630859</v>
      </c>
      <c r="GY52" s="46">
        <f t="shared" ref="GY52:GY58" si="332">GW52*10</f>
        <v>10.255228281021118</v>
      </c>
      <c r="GZ52" s="46"/>
      <c r="HA52" s="46">
        <v>10.255228281021118</v>
      </c>
      <c r="HB52" s="46">
        <f t="shared" ref="HB52:HB58" si="333">GX52*10</f>
        <v>476.20632171630859</v>
      </c>
      <c r="HC52" s="46"/>
      <c r="HD52" s="57">
        <v>0.67487818002700806</v>
      </c>
      <c r="HE52" s="57">
        <v>47.239212036132813</v>
      </c>
      <c r="HF52" s="57">
        <v>6.7487818002700806</v>
      </c>
      <c r="HG52" s="57"/>
      <c r="HH52" s="46">
        <f t="shared" ref="HH52:HH58" si="334">HD52*10</f>
        <v>6.7487818002700806</v>
      </c>
      <c r="HI52" s="46">
        <f t="shared" ref="HI52:HI58" si="335">HH52-BY52</f>
        <v>-4.4056028127670288</v>
      </c>
      <c r="HJ52" s="46">
        <f t="shared" ref="HJ52:HJ58" si="336">HE52*10</f>
        <v>472.39212036132813</v>
      </c>
      <c r="HL52" s="50">
        <v>32.89473684210526</v>
      </c>
      <c r="HM52" s="50">
        <f t="shared" ref="HM52:HM58" si="337">CC52-HL52</f>
        <v>17.610313662945238</v>
      </c>
      <c r="HN52" s="50">
        <v>1532.8947368421052</v>
      </c>
      <c r="HO52" s="50">
        <v>2.1929824561403506</v>
      </c>
      <c r="HP52" s="50">
        <f t="shared" ref="HP52:HP58" si="338">HO52-CE52</f>
        <v>-1.692021428863534</v>
      </c>
      <c r="HQ52" s="50">
        <v>32.89473684210526</v>
      </c>
      <c r="HR52" s="50">
        <v>4392.5438596491231</v>
      </c>
      <c r="HS52" s="50">
        <f t="shared" ref="HS52:HS58" si="339">HR52-CG52</f>
        <v>-7895.7234286181638</v>
      </c>
      <c r="HT52" s="50">
        <v>653.50877192982455</v>
      </c>
      <c r="HU52" s="50">
        <v>74.561403508771932</v>
      </c>
      <c r="HV52" s="50">
        <v>0</v>
      </c>
      <c r="HW52" s="50">
        <v>690.78947368421052</v>
      </c>
      <c r="HX52" s="50">
        <f t="shared" ref="HX52:HX58" si="340">HH52*1000/HW52</f>
        <v>9.7696650822957363</v>
      </c>
      <c r="HY52" s="50">
        <f t="shared" ref="HY52:HY58" si="341">HW52-CK52</f>
        <v>-870.98208808735092</v>
      </c>
      <c r="HZ52" s="50">
        <v>1188.5964912280701</v>
      </c>
      <c r="IA52" s="50">
        <v>116.22807017543859</v>
      </c>
      <c r="IB52" s="56">
        <v>0</v>
      </c>
      <c r="IC52" s="56">
        <v>0.14889815366289458</v>
      </c>
      <c r="ID52" s="56">
        <v>0</v>
      </c>
      <c r="IE52" s="56">
        <v>26.603136787770499</v>
      </c>
      <c r="IF52" s="56">
        <v>34.643637085566809</v>
      </c>
      <c r="IG52" s="56">
        <v>0.59559261465157831</v>
      </c>
      <c r="IH52" s="56">
        <v>3.7720865594599959</v>
      </c>
      <c r="II52" s="56">
        <v>0.49632717887631528</v>
      </c>
      <c r="IJ52" s="56">
        <v>95.890410958904113</v>
      </c>
      <c r="IK52" s="56">
        <v>9.9265435775263061E-2</v>
      </c>
      <c r="IL52" s="46">
        <v>0.51019823551177979</v>
      </c>
      <c r="IM52" s="57">
        <v>48.643001556396484</v>
      </c>
      <c r="IN52" s="46">
        <v>5.1019823551177979</v>
      </c>
      <c r="IP52" s="46">
        <f t="shared" ref="IP52:IP58" si="342">IL52*10</f>
        <v>5.1019823551177979</v>
      </c>
      <c r="IQ52" s="46">
        <f t="shared" ref="IQ52:IQ58" si="343">IM52*10</f>
        <v>486.43001556396484</v>
      </c>
      <c r="IS52" s="46">
        <v>482.9</v>
      </c>
      <c r="IT52" s="49">
        <f t="shared" ref="IT52:IT58" si="344">IS52/1000</f>
        <v>0.4829</v>
      </c>
      <c r="IU52" s="49">
        <v>0.48299999999999998</v>
      </c>
      <c r="IV52" s="46">
        <v>7.4</v>
      </c>
      <c r="IW52" s="50">
        <v>0</v>
      </c>
      <c r="IX52" s="50">
        <v>0.46887470071827619</v>
      </c>
      <c r="IY52" s="50">
        <v>0</v>
      </c>
      <c r="IZ52" s="50">
        <v>22.745411013567438</v>
      </c>
      <c r="JA52" s="50">
        <v>41.201117318435756</v>
      </c>
      <c r="JB52" s="50">
        <v>2.2944932162809262</v>
      </c>
      <c r="JC52" s="50">
        <v>2.5937749401436556</v>
      </c>
      <c r="JD52" s="50">
        <v>0</v>
      </c>
      <c r="JE52" s="50">
        <v>228.35195530726259</v>
      </c>
      <c r="JF52" s="50">
        <v>0.89784517158818844</v>
      </c>
      <c r="JG52" s="47">
        <v>1</v>
      </c>
      <c r="JI52" s="47">
        <v>1</v>
      </c>
      <c r="JJ52" s="46" t="s">
        <v>724</v>
      </c>
      <c r="JK52" s="46">
        <v>30</v>
      </c>
      <c r="JL52" s="46" t="s">
        <v>1149</v>
      </c>
      <c r="JM52" s="46">
        <v>1</v>
      </c>
      <c r="JN52" s="46">
        <v>23</v>
      </c>
      <c r="JO52" s="46">
        <v>23</v>
      </c>
      <c r="JQ52" s="46">
        <v>30</v>
      </c>
      <c r="JR52" s="46" t="s">
        <v>1053</v>
      </c>
      <c r="JT52" s="57">
        <v>0.53325742483139038</v>
      </c>
      <c r="JU52" s="57">
        <v>49.616603851318359</v>
      </c>
      <c r="JV52" s="57">
        <v>5.3325742483139038</v>
      </c>
      <c r="JW52" s="46">
        <f t="shared" ref="JW52:JX58" si="345">JT52*10</f>
        <v>5.3325742483139038</v>
      </c>
      <c r="JX52" s="46">
        <f t="shared" si="345"/>
        <v>496.16603851318359</v>
      </c>
      <c r="JY52" s="46" t="s">
        <v>716</v>
      </c>
      <c r="JZ52" s="52">
        <v>548.79999999999995</v>
      </c>
      <c r="KA52" s="49">
        <f t="shared" ref="KA52:KA58" si="346">JZ52/1000</f>
        <v>0.54879999999999995</v>
      </c>
      <c r="KB52" s="49">
        <v>0.54900000000000004</v>
      </c>
      <c r="KC52" s="52">
        <v>644.4</v>
      </c>
      <c r="KD52" s="49">
        <f t="shared" ref="KD52:KD58" si="347">KC52/1000</f>
        <v>0.64439999999999997</v>
      </c>
      <c r="KE52" s="49">
        <v>0.64400000000000002</v>
      </c>
      <c r="KF52" s="52">
        <v>545.29999999999995</v>
      </c>
      <c r="KG52" s="49">
        <f t="shared" ref="KG52:KG58" si="348">KF52/1000</f>
        <v>0.54530000000000001</v>
      </c>
      <c r="KH52" s="49">
        <v>0.54500000000000004</v>
      </c>
      <c r="KI52" s="50">
        <v>6.78</v>
      </c>
      <c r="KJ52" s="50">
        <v>6.63</v>
      </c>
      <c r="KK52" s="50">
        <v>5.66</v>
      </c>
      <c r="KL52" s="49"/>
      <c r="KN52" s="46">
        <v>1</v>
      </c>
      <c r="KO52" s="46">
        <v>1</v>
      </c>
      <c r="KP52" s="47">
        <v>1</v>
      </c>
      <c r="KQ52" s="46">
        <v>1</v>
      </c>
      <c r="KR52" s="46" t="s">
        <v>1220</v>
      </c>
      <c r="KS52" s="46" t="s">
        <v>419</v>
      </c>
      <c r="KT52" s="50">
        <v>92.957746478873247</v>
      </c>
      <c r="KU52" s="50">
        <v>2719.7183098591549</v>
      </c>
      <c r="KV52" s="50">
        <v>4.2253521126760569</v>
      </c>
      <c r="KW52" s="50">
        <v>97.183098591549296</v>
      </c>
      <c r="KX52" s="50">
        <v>9749.2957746478878</v>
      </c>
      <c r="KY52" s="50">
        <v>1133.8028169014087</v>
      </c>
      <c r="KZ52" s="50">
        <v>118.30985915492958</v>
      </c>
      <c r="LA52" s="50">
        <v>25.35211267605634</v>
      </c>
      <c r="LB52" s="50">
        <v>985.91549295774655</v>
      </c>
      <c r="LC52" s="50">
        <f t="shared" ref="LC52:LC58" si="349">GY52*1000/LB52</f>
        <v>10.401731542178561</v>
      </c>
      <c r="LD52" s="50">
        <v>3257.7464788732395</v>
      </c>
      <c r="LE52" s="50">
        <v>145.07042253521126</v>
      </c>
      <c r="LF52" s="50">
        <v>87.398373983739845</v>
      </c>
      <c r="LG52" s="50">
        <v>2949.1869918699185</v>
      </c>
      <c r="LH52" s="50">
        <v>3.0487804878048781</v>
      </c>
      <c r="LI52" s="50">
        <v>119.91869918699187</v>
      </c>
      <c r="LJ52" s="50">
        <v>5521.3414634146338</v>
      </c>
      <c r="LK52" s="50">
        <v>875</v>
      </c>
      <c r="LL52" s="50">
        <v>152.4390243902439</v>
      </c>
      <c r="LM52" s="50">
        <v>19.308943089430894</v>
      </c>
      <c r="LN52" s="50">
        <v>959.34959349593498</v>
      </c>
      <c r="LO52" s="50">
        <f t="shared" ref="LO52:LO58" si="350">(IP52*1000)/LN52</f>
        <v>5.3181680481312634</v>
      </c>
      <c r="LP52" s="50">
        <v>1554.8780487804879</v>
      </c>
      <c r="LQ52" s="50">
        <v>126.01626016260163</v>
      </c>
      <c r="LR52" s="50">
        <v>67.226890756302524</v>
      </c>
      <c r="LS52" s="50">
        <v>1449.5798319327732</v>
      </c>
      <c r="LT52" s="50">
        <v>0</v>
      </c>
      <c r="LU52" s="50">
        <v>63.025210084033617</v>
      </c>
      <c r="LV52" s="50">
        <v>7424.3697478991608</v>
      </c>
      <c r="LW52" s="50">
        <v>621.84873949579833</v>
      </c>
      <c r="LX52" s="50">
        <v>100.84033613445379</v>
      </c>
      <c r="LY52" s="50">
        <v>56.722689075630285</v>
      </c>
      <c r="LZ52" s="50">
        <v>1100.8403361344538</v>
      </c>
      <c r="MA52" s="50">
        <f t="shared" ref="MA52:MA58" si="351">(JW52*1000)/LZ52</f>
        <v>4.8440941644988902</v>
      </c>
      <c r="MB52" s="50">
        <v>779.41176470588243</v>
      </c>
      <c r="MC52" s="50">
        <v>71.428571428571431</v>
      </c>
      <c r="MD52" s="50">
        <v>0</v>
      </c>
      <c r="ME52" s="50">
        <v>9.8309083759339361E-2</v>
      </c>
      <c r="MF52" s="50">
        <v>0.58985450255603611</v>
      </c>
      <c r="MG52" s="50">
        <v>16.90916240660637</v>
      </c>
      <c r="MH52" s="50">
        <v>40.896578843885173</v>
      </c>
      <c r="MI52" s="50">
        <v>1.7695635076681084</v>
      </c>
      <c r="MJ52" s="50">
        <v>5.8985450255603613</v>
      </c>
      <c r="MK52" s="50">
        <v>0</v>
      </c>
      <c r="ML52" s="50">
        <v>269.85843491938653</v>
      </c>
      <c r="MM52" s="50">
        <v>0.29492725127801805</v>
      </c>
      <c r="MN52" s="50">
        <v>0</v>
      </c>
      <c r="MO52" s="50">
        <v>0</v>
      </c>
      <c r="MP52" s="50">
        <v>0.59964021587047767</v>
      </c>
      <c r="MQ52" s="50">
        <v>15.390765540675595</v>
      </c>
      <c r="MR52" s="50">
        <v>37.977213671796918</v>
      </c>
      <c r="MS52" s="50">
        <v>2.0987407555466722</v>
      </c>
      <c r="MT52" s="50">
        <v>6.8958624825104939</v>
      </c>
      <c r="MU52" s="50">
        <v>0</v>
      </c>
      <c r="MV52" s="50">
        <v>343.59384369378375</v>
      </c>
      <c r="MW52" s="50">
        <v>0.19988007195682589</v>
      </c>
      <c r="MX52" s="50">
        <v>0</v>
      </c>
      <c r="MY52" s="50">
        <v>1.0901883052527255</v>
      </c>
      <c r="MZ52" s="50">
        <v>0.59464816650148666</v>
      </c>
      <c r="NA52" s="50">
        <v>14.27155599603568</v>
      </c>
      <c r="NB52" s="50">
        <v>36.37264618434093</v>
      </c>
      <c r="NC52" s="50">
        <v>10.009910802775025</v>
      </c>
      <c r="ND52" s="50">
        <v>5.4509415262636285</v>
      </c>
      <c r="NE52" s="50">
        <v>0</v>
      </c>
      <c r="NF52" s="50">
        <v>324.77700693756196</v>
      </c>
      <c r="NG52" s="50">
        <v>9.217046580773042</v>
      </c>
      <c r="NI52" s="56">
        <v>4.9383097468606731</v>
      </c>
      <c r="NJ52" s="56">
        <v>33.323141319513653</v>
      </c>
      <c r="NL52" s="56">
        <v>4.7402521254763998</v>
      </c>
      <c r="NM52" s="56">
        <v>4.4986812274015433</v>
      </c>
      <c r="NN52" s="56"/>
      <c r="NO52" s="56">
        <v>2.9479102167182658</v>
      </c>
      <c r="NP52" s="56">
        <v>0</v>
      </c>
      <c r="NQ52" s="56">
        <v>4.7594931696693719</v>
      </c>
      <c r="NR52" s="56">
        <v>0</v>
      </c>
      <c r="NS52" s="56">
        <v>3.7975679683638166</v>
      </c>
      <c r="NT52" s="56">
        <v>1.4634008897676707</v>
      </c>
      <c r="NU52" s="56">
        <v>3.9650009922603693</v>
      </c>
      <c r="NV52" s="56">
        <v>0</v>
      </c>
      <c r="NW52" s="51"/>
      <c r="NX52" s="51">
        <v>704.66666666666663</v>
      </c>
      <c r="NY52" s="51">
        <v>705</v>
      </c>
      <c r="NZ52" s="51">
        <v>2078.6666666666665</v>
      </c>
      <c r="OA52" s="54">
        <f t="shared" ref="OA52:OA58" si="352">ROUND(NZ52,0)</f>
        <v>2079</v>
      </c>
      <c r="OB52" s="58">
        <v>1358.3333333333333</v>
      </c>
      <c r="OC52" s="58">
        <f t="shared" ref="OC52:OC58" si="353">ROUND(OB52,0)</f>
        <v>1358</v>
      </c>
      <c r="OD52" s="58">
        <v>917.33333333333337</v>
      </c>
      <c r="OE52" s="58">
        <f t="shared" ref="OE52" si="354">ROUND(OD52,0)</f>
        <v>917</v>
      </c>
      <c r="OF52" s="58">
        <v>828</v>
      </c>
      <c r="OG52" s="58">
        <f t="shared" ref="OG52" si="355">ROUND(OF52,0)</f>
        <v>828</v>
      </c>
      <c r="OH52" s="51">
        <v>16699.666666666668</v>
      </c>
      <c r="OI52" s="58">
        <v>16700</v>
      </c>
      <c r="OJ52" s="58">
        <v>114821.33333333333</v>
      </c>
      <c r="OK52" s="54">
        <f t="shared" ref="OK52:OK58" si="356">ROUND(OJ52,0)</f>
        <v>114821</v>
      </c>
      <c r="OL52" s="58">
        <v>51635.666666666664</v>
      </c>
      <c r="OM52" s="58">
        <f t="shared" ref="OM52" si="357">ROUND(OL52,0)</f>
        <v>51636</v>
      </c>
      <c r="ON52" s="58">
        <v>24056</v>
      </c>
      <c r="OO52" s="58">
        <f t="shared" ref="OO52" si="358">ROUND(ON52,0)</f>
        <v>24056</v>
      </c>
      <c r="OP52" s="58">
        <v>17200</v>
      </c>
      <c r="OQ52" s="58">
        <f t="shared" ref="OQ52" si="359">ROUND(OP52,0)</f>
        <v>17200</v>
      </c>
      <c r="OR52" s="51">
        <v>1</v>
      </c>
      <c r="OS52" s="51"/>
    </row>
    <row r="53" spans="1:409" ht="21" customHeight="1" x14ac:dyDescent="0.35">
      <c r="A53" s="46" t="s">
        <v>53</v>
      </c>
      <c r="B53" s="46" t="s">
        <v>53</v>
      </c>
      <c r="C53" s="46" t="b">
        <f t="shared" si="207"/>
        <v>1</v>
      </c>
      <c r="D53" s="46">
        <v>4</v>
      </c>
      <c r="E53" s="51">
        <v>4</v>
      </c>
      <c r="F53" s="46" t="b">
        <f t="shared" si="208"/>
        <v>1</v>
      </c>
      <c r="G53" s="46">
        <v>7</v>
      </c>
      <c r="H53" s="51">
        <v>7</v>
      </c>
      <c r="I53" s="46" t="b">
        <f t="shared" si="209"/>
        <v>1</v>
      </c>
      <c r="J53" s="46">
        <v>8</v>
      </c>
      <c r="K53" s="46">
        <v>4744423</v>
      </c>
      <c r="L53" s="46">
        <v>468600.6</v>
      </c>
      <c r="M53" s="46">
        <v>1051.4259999999999</v>
      </c>
      <c r="N53" s="46">
        <v>6.6175045666613403</v>
      </c>
      <c r="O53" s="46">
        <v>169.85276593918499</v>
      </c>
      <c r="P53" s="46">
        <v>4</v>
      </c>
      <c r="Q53" s="46">
        <v>20</v>
      </c>
      <c r="R53" s="46">
        <v>1051.2674208077599</v>
      </c>
      <c r="S53" s="46">
        <v>10.0785506550374</v>
      </c>
      <c r="T53" s="46">
        <v>169.86403684653101</v>
      </c>
      <c r="U53" s="46">
        <v>4</v>
      </c>
      <c r="V53" s="46">
        <v>0</v>
      </c>
      <c r="W53" s="46" t="s">
        <v>181</v>
      </c>
      <c r="X53" s="46">
        <v>42.85174524</v>
      </c>
      <c r="Y53" s="46">
        <v>-123.3843066</v>
      </c>
      <c r="Z53" s="46">
        <v>1051.4259999999999</v>
      </c>
      <c r="AA53" s="46" t="s">
        <v>129</v>
      </c>
      <c r="AB53" s="46">
        <v>1</v>
      </c>
      <c r="AC53" s="55">
        <v>1</v>
      </c>
      <c r="AD53" s="46">
        <v>40</v>
      </c>
      <c r="AE53" s="46">
        <v>1</v>
      </c>
      <c r="AF53" s="46">
        <v>12</v>
      </c>
      <c r="AH53" s="55">
        <v>1</v>
      </c>
      <c r="AI53" s="46">
        <v>20</v>
      </c>
      <c r="AJ53" s="46">
        <v>1</v>
      </c>
      <c r="AK53" s="47">
        <v>75</v>
      </c>
      <c r="AM53" s="46">
        <v>1</v>
      </c>
      <c r="AN53" s="46">
        <v>40</v>
      </c>
      <c r="AO53" s="46">
        <v>70</v>
      </c>
      <c r="AQ53" s="46">
        <v>1</v>
      </c>
      <c r="AR53" s="46">
        <v>0</v>
      </c>
      <c r="AS53" s="55" t="s">
        <v>388</v>
      </c>
      <c r="AT53" s="46">
        <v>1</v>
      </c>
      <c r="AU53" s="46">
        <v>3</v>
      </c>
      <c r="AV53" s="46">
        <v>172</v>
      </c>
      <c r="AW53" s="46" t="s">
        <v>404</v>
      </c>
      <c r="AX53" s="46">
        <v>1</v>
      </c>
      <c r="AY53" s="46">
        <v>3</v>
      </c>
      <c r="AZ53" s="46">
        <v>3</v>
      </c>
      <c r="BA53" s="46">
        <v>230</v>
      </c>
      <c r="BB53" s="46">
        <v>230</v>
      </c>
      <c r="BC53" s="46">
        <v>58</v>
      </c>
      <c r="BD53" s="46">
        <f t="shared" si="326"/>
        <v>300</v>
      </c>
      <c r="BE53" s="50">
        <v>2.73</v>
      </c>
      <c r="BF53" s="46">
        <v>705.4</v>
      </c>
      <c r="BG53" s="46">
        <f t="shared" si="210"/>
        <v>0.70540000000000003</v>
      </c>
      <c r="BH53" s="49">
        <v>0.70499999999999996</v>
      </c>
      <c r="BI53" s="50">
        <v>7.52</v>
      </c>
      <c r="BJ53" s="52">
        <v>3685</v>
      </c>
      <c r="BK53" s="46">
        <f t="shared" si="211"/>
        <v>3.6850000000000001</v>
      </c>
      <c r="BL53" s="46">
        <v>3.6850000000000001</v>
      </c>
      <c r="BM53" s="46">
        <v>7.53</v>
      </c>
      <c r="BN53" s="46">
        <v>2753</v>
      </c>
      <c r="BO53" s="46">
        <f t="shared" si="212"/>
        <v>2.7530000000000001</v>
      </c>
      <c r="BP53" s="46">
        <f t="shared" si="213"/>
        <v>2.7530000000000001</v>
      </c>
      <c r="BQ53" s="46">
        <v>6.64</v>
      </c>
      <c r="BR53" s="50">
        <f t="shared" si="214"/>
        <v>-0.87999999999999989</v>
      </c>
      <c r="BS53" s="52">
        <v>524.20000000000005</v>
      </c>
      <c r="BT53" s="53" t="s">
        <v>261</v>
      </c>
      <c r="BU53" s="46">
        <v>0.52400000000000002</v>
      </c>
      <c r="BV53" s="49">
        <f t="shared" si="215"/>
        <v>-3.161</v>
      </c>
      <c r="BW53" s="46">
        <v>1.3796833753585815</v>
      </c>
      <c r="BX53" s="46">
        <v>48.230537414550781</v>
      </c>
      <c r="BY53" s="46">
        <f t="shared" si="265"/>
        <v>13.796833753585815</v>
      </c>
      <c r="CA53" s="46">
        <v>13.796833753585815</v>
      </c>
      <c r="CB53" s="46">
        <f t="shared" si="266"/>
        <v>482.30537414550781</v>
      </c>
      <c r="CC53" s="46">
        <v>51.282051282051285</v>
      </c>
      <c r="CD53" s="46">
        <v>3877.1929824561403</v>
      </c>
      <c r="CE53" s="46">
        <v>4.048582995951417</v>
      </c>
      <c r="CF53" s="46">
        <v>116.05937921727396</v>
      </c>
      <c r="CG53" s="46">
        <v>11106.612685560054</v>
      </c>
      <c r="CH53" s="46">
        <v>585.69500674763833</v>
      </c>
      <c r="CI53" s="46">
        <v>51.282051282051285</v>
      </c>
      <c r="CJ53" s="46">
        <v>44.534412955465591</v>
      </c>
      <c r="CK53" s="46">
        <v>1136.302294197031</v>
      </c>
      <c r="CL53" s="46">
        <f t="shared" si="267"/>
        <v>12.141869134687756</v>
      </c>
      <c r="CM53" s="46">
        <v>4171.3900134952764</v>
      </c>
      <c r="CN53" s="46">
        <v>72.874493927125513</v>
      </c>
      <c r="CO53" s="50">
        <v>8.005360701474693</v>
      </c>
      <c r="CP53" s="46">
        <v>0</v>
      </c>
      <c r="CQ53" s="50">
        <v>126.94922031187525</v>
      </c>
      <c r="CR53" s="50">
        <v>71.18152738904439</v>
      </c>
      <c r="CS53" s="50">
        <v>7.4970011995201924</v>
      </c>
      <c r="CT53" s="50">
        <v>1.9992003198720512</v>
      </c>
      <c r="CU53" s="50">
        <v>54.278288684526188</v>
      </c>
      <c r="CV53" s="50">
        <v>11.295481807277088</v>
      </c>
      <c r="CW53" s="50">
        <v>2.798880447820872</v>
      </c>
      <c r="CX53" s="50">
        <v>2.0991603358656539</v>
      </c>
      <c r="CY53" s="50">
        <v>478.30867652938826</v>
      </c>
      <c r="CZ53" s="50">
        <v>73.87045181927229</v>
      </c>
      <c r="DA53" s="56">
        <v>11.367355129209082</v>
      </c>
      <c r="DB53" s="56">
        <v>3.2648042286609251</v>
      </c>
      <c r="DC53" s="50">
        <v>0</v>
      </c>
      <c r="DD53" s="50">
        <v>0</v>
      </c>
      <c r="DE53" s="50">
        <v>0</v>
      </c>
      <c r="DF53" s="50">
        <v>29.144437858130804</v>
      </c>
      <c r="DG53" s="50">
        <v>37.838371863268129</v>
      </c>
      <c r="DH53" s="50">
        <v>0</v>
      </c>
      <c r="DI53" s="50">
        <v>5.1373246393993286</v>
      </c>
      <c r="DJ53" s="50">
        <v>0</v>
      </c>
      <c r="DK53" s="50">
        <v>120.23315550286505</v>
      </c>
      <c r="DL53" s="50">
        <v>0.19758940920766646</v>
      </c>
      <c r="DM53" s="50">
        <v>0</v>
      </c>
      <c r="DN53" s="50">
        <v>11.265156032597895</v>
      </c>
      <c r="DO53" s="50">
        <v>3.1461538461538465</v>
      </c>
      <c r="DQ53" s="46">
        <v>1</v>
      </c>
      <c r="DR53" s="46">
        <v>3</v>
      </c>
      <c r="DT53" s="46">
        <v>1</v>
      </c>
      <c r="DU53" s="46">
        <v>1</v>
      </c>
      <c r="DW53" s="46">
        <v>1</v>
      </c>
      <c r="DY53" s="46">
        <v>1</v>
      </c>
      <c r="DZ53" s="46">
        <v>855</v>
      </c>
      <c r="EA53" s="46">
        <v>85.5</v>
      </c>
      <c r="EB53" s="46">
        <v>86</v>
      </c>
      <c r="EC53" s="46">
        <v>86</v>
      </c>
      <c r="ED53" s="46">
        <v>324</v>
      </c>
      <c r="EF53" s="46">
        <v>1</v>
      </c>
      <c r="EG53" s="46">
        <v>356</v>
      </c>
      <c r="EH53" s="46">
        <v>356</v>
      </c>
      <c r="EJ53" s="49">
        <v>0.59499999999999997</v>
      </c>
      <c r="EK53" s="50">
        <v>7.55</v>
      </c>
      <c r="EL53" s="49">
        <v>0.58799999999999997</v>
      </c>
      <c r="EM53" s="49">
        <v>0.58799999999999997</v>
      </c>
      <c r="EN53" s="50">
        <v>7.46</v>
      </c>
      <c r="EP53" s="56">
        <v>0</v>
      </c>
      <c r="EQ53" s="56">
        <v>0</v>
      </c>
      <c r="ER53" s="56">
        <v>0</v>
      </c>
      <c r="ES53" s="56">
        <v>16.611295681063122</v>
      </c>
      <c r="ET53" s="56">
        <v>54.817275747508305</v>
      </c>
      <c r="EU53" s="56">
        <v>0.46142488002953119</v>
      </c>
      <c r="EV53" s="56">
        <v>3.8759689922480618</v>
      </c>
      <c r="EW53" s="56">
        <v>0</v>
      </c>
      <c r="EX53" s="56">
        <v>276.02436323366555</v>
      </c>
      <c r="EY53" s="56">
        <v>0.18456995201181248</v>
      </c>
      <c r="EZ53" s="56"/>
      <c r="FA53" s="46">
        <v>1</v>
      </c>
      <c r="FB53" s="46" t="s">
        <v>535</v>
      </c>
      <c r="FC53" s="46">
        <v>1</v>
      </c>
      <c r="FD53" s="46" t="s">
        <v>505</v>
      </c>
      <c r="FE53" s="47">
        <v>1</v>
      </c>
      <c r="FF53" s="47">
        <v>3</v>
      </c>
      <c r="FG53" s="47">
        <v>80</v>
      </c>
      <c r="FH53" s="47">
        <v>80</v>
      </c>
      <c r="FI53" s="47">
        <v>420</v>
      </c>
      <c r="FJ53" s="46">
        <v>96</v>
      </c>
      <c r="FK53" s="46">
        <v>96</v>
      </c>
      <c r="FL53" s="46">
        <v>96</v>
      </c>
      <c r="FM53" s="47">
        <f t="shared" si="327"/>
        <v>10</v>
      </c>
      <c r="FO53" s="49">
        <v>0.59329999999999994</v>
      </c>
      <c r="FP53" s="50">
        <v>7.32</v>
      </c>
      <c r="FQ53" s="49">
        <v>0.55179999999999996</v>
      </c>
      <c r="FR53" s="49">
        <v>0.55200000000000005</v>
      </c>
      <c r="FS53" s="50">
        <v>7.4</v>
      </c>
      <c r="FU53" s="46">
        <v>587</v>
      </c>
      <c r="FV53" s="46"/>
      <c r="FW53" s="47">
        <v>1</v>
      </c>
      <c r="FX53" s="49" t="s">
        <v>548</v>
      </c>
      <c r="FY53" s="47">
        <v>1</v>
      </c>
      <c r="FZ53" s="47">
        <v>5</v>
      </c>
      <c r="GA53" s="47">
        <v>30</v>
      </c>
      <c r="GB53" s="53" t="s">
        <v>637</v>
      </c>
      <c r="GC53" s="47">
        <v>1</v>
      </c>
      <c r="GD53" s="47">
        <v>5</v>
      </c>
      <c r="GE53" s="47">
        <v>100</v>
      </c>
      <c r="GF53" s="47">
        <v>37</v>
      </c>
      <c r="GH53" s="47">
        <v>37</v>
      </c>
      <c r="GI53" s="47">
        <f t="shared" si="328"/>
        <v>63</v>
      </c>
      <c r="GJ53" s="47">
        <f t="shared" si="329"/>
        <v>-17</v>
      </c>
      <c r="GK53" s="46" t="s">
        <v>594</v>
      </c>
      <c r="GM53" s="46">
        <v>98</v>
      </c>
      <c r="GN53" s="46">
        <v>98</v>
      </c>
      <c r="GO53" s="46">
        <v>98</v>
      </c>
      <c r="GP53" s="46">
        <f t="shared" si="330"/>
        <v>2</v>
      </c>
      <c r="GQ53" s="46" t="s">
        <v>1544</v>
      </c>
      <c r="GS53" s="46">
        <v>99.5</v>
      </c>
      <c r="GT53" s="46">
        <v>100</v>
      </c>
      <c r="GU53" s="46">
        <v>100</v>
      </c>
      <c r="GV53" s="46">
        <f t="shared" si="331"/>
        <v>2</v>
      </c>
      <c r="GW53" s="57">
        <v>1.0403364896774292</v>
      </c>
      <c r="GX53" s="57">
        <v>47.126873016357422</v>
      </c>
      <c r="GY53" s="46">
        <f t="shared" si="332"/>
        <v>10.403364896774292</v>
      </c>
      <c r="GZ53" s="46"/>
      <c r="HA53" s="46">
        <v>10.403364896774292</v>
      </c>
      <c r="HB53" s="46">
        <f t="shared" si="333"/>
        <v>471.26873016357422</v>
      </c>
      <c r="HC53" s="46"/>
      <c r="HD53" s="57">
        <v>0.87866044044494629</v>
      </c>
      <c r="HE53" s="57">
        <v>46.819404602050781</v>
      </c>
      <c r="HF53" s="57">
        <v>8.7866044044494629</v>
      </c>
      <c r="HG53" s="57"/>
      <c r="HH53" s="46">
        <f t="shared" si="334"/>
        <v>8.7866044044494629</v>
      </c>
      <c r="HI53" s="46">
        <f t="shared" si="335"/>
        <v>-5.0102293491363525</v>
      </c>
      <c r="HJ53" s="46">
        <f t="shared" si="336"/>
        <v>468.19404602050781</v>
      </c>
      <c r="HL53" s="50">
        <v>36.414565826330531</v>
      </c>
      <c r="HM53" s="50">
        <f t="shared" si="337"/>
        <v>14.867485455720754</v>
      </c>
      <c r="HN53" s="50">
        <v>1691.8767507002801</v>
      </c>
      <c r="HO53" s="50">
        <v>4.2016806722689077</v>
      </c>
      <c r="HP53" s="50">
        <f t="shared" si="338"/>
        <v>0.15309767631749072</v>
      </c>
      <c r="HQ53" s="50">
        <v>50.420168067226896</v>
      </c>
      <c r="HR53" s="50">
        <v>6071.4285714285716</v>
      </c>
      <c r="HS53" s="50">
        <f t="shared" si="339"/>
        <v>-5035.1841141314826</v>
      </c>
      <c r="HT53" s="50">
        <v>501.40056022408965</v>
      </c>
      <c r="HU53" s="50">
        <v>44.817927170868352</v>
      </c>
      <c r="HV53" s="50">
        <v>0</v>
      </c>
      <c r="HW53" s="50">
        <v>817.92717086834739</v>
      </c>
      <c r="HX53" s="50">
        <f t="shared" si="340"/>
        <v>10.742526617768691</v>
      </c>
      <c r="HY53" s="50">
        <f t="shared" si="341"/>
        <v>-318.37512332868357</v>
      </c>
      <c r="HZ53" s="50">
        <v>1464.9859943977592</v>
      </c>
      <c r="IA53" s="50">
        <v>63.025210084033617</v>
      </c>
      <c r="IB53" s="56">
        <v>0</v>
      </c>
      <c r="IC53" s="56">
        <v>0.1984126984126984</v>
      </c>
      <c r="ID53" s="56">
        <v>0</v>
      </c>
      <c r="IE53" s="56">
        <v>23.511904761904763</v>
      </c>
      <c r="IF53" s="56">
        <v>60.912698412698411</v>
      </c>
      <c r="IG53" s="56">
        <v>0</v>
      </c>
      <c r="IH53" s="56">
        <v>5.7539682539682531</v>
      </c>
      <c r="II53" s="56">
        <v>1.2896825396825398</v>
      </c>
      <c r="IJ53" s="56">
        <v>188.39285714285711</v>
      </c>
      <c r="IK53" s="56">
        <v>9.9206349206349201E-2</v>
      </c>
      <c r="IL53" s="46">
        <v>0.7389330267906189</v>
      </c>
      <c r="IM53" s="57">
        <v>47.324680328369141</v>
      </c>
      <c r="IN53" s="46">
        <v>7.389330267906189</v>
      </c>
      <c r="IP53" s="46">
        <f t="shared" si="342"/>
        <v>7.389330267906189</v>
      </c>
      <c r="IQ53" s="46">
        <f t="shared" si="343"/>
        <v>473.24680328369141</v>
      </c>
      <c r="IS53" s="46">
        <v>398.8</v>
      </c>
      <c r="IT53" s="49">
        <f t="shared" si="344"/>
        <v>0.39879999999999999</v>
      </c>
      <c r="IU53" s="49">
        <v>0.39900000000000002</v>
      </c>
      <c r="IV53" s="46">
        <v>7.33</v>
      </c>
      <c r="IW53" s="50">
        <v>0</v>
      </c>
      <c r="IX53" s="50">
        <v>0.1799280287884846</v>
      </c>
      <c r="IY53" s="50">
        <v>0</v>
      </c>
      <c r="IZ53" s="50">
        <v>25.089964014394241</v>
      </c>
      <c r="JA53" s="50">
        <v>53.978408636545382</v>
      </c>
      <c r="JB53" s="50">
        <v>1.4994002399040385</v>
      </c>
      <c r="JC53" s="50">
        <v>2.998800479808077</v>
      </c>
      <c r="JD53" s="50">
        <v>0</v>
      </c>
      <c r="JE53" s="50">
        <v>133.24670131947221</v>
      </c>
      <c r="JF53" s="50">
        <v>0.69972011195521799</v>
      </c>
      <c r="JG53" s="47">
        <v>1</v>
      </c>
      <c r="JI53" s="47">
        <v>1</v>
      </c>
      <c r="JJ53" s="46" t="s">
        <v>724</v>
      </c>
      <c r="JK53" s="46">
        <v>40</v>
      </c>
      <c r="JL53" s="46" t="s">
        <v>1150</v>
      </c>
      <c r="JM53" s="46">
        <v>1</v>
      </c>
      <c r="JN53" s="46">
        <v>30</v>
      </c>
      <c r="JO53" s="46">
        <v>30</v>
      </c>
      <c r="JQ53" s="46">
        <v>15</v>
      </c>
      <c r="JR53" s="46" t="s">
        <v>1054</v>
      </c>
      <c r="JT53" s="57">
        <v>0.7199242115020752</v>
      </c>
      <c r="JU53" s="57">
        <v>49.562400817871094</v>
      </c>
      <c r="JV53" s="57">
        <v>7.199242115020752</v>
      </c>
      <c r="JW53" s="46">
        <f t="shared" si="345"/>
        <v>7.199242115020752</v>
      </c>
      <c r="JX53" s="46">
        <f t="shared" si="345"/>
        <v>495.62400817871094</v>
      </c>
      <c r="JY53" s="46" t="s">
        <v>716</v>
      </c>
      <c r="JZ53" s="52">
        <v>838.7</v>
      </c>
      <c r="KA53" s="49">
        <f t="shared" si="346"/>
        <v>0.8387</v>
      </c>
      <c r="KB53" s="49">
        <v>0.83899999999999997</v>
      </c>
      <c r="KC53" s="52">
        <v>1336</v>
      </c>
      <c r="KD53" s="49">
        <f t="shared" si="347"/>
        <v>1.3360000000000001</v>
      </c>
      <c r="KE53" s="49">
        <v>1.3360000000000001</v>
      </c>
      <c r="KF53" s="52">
        <v>1463</v>
      </c>
      <c r="KG53" s="49">
        <f t="shared" si="348"/>
        <v>1.4630000000000001</v>
      </c>
      <c r="KH53" s="49">
        <v>1.4630000000000001</v>
      </c>
      <c r="KI53" s="50">
        <v>6.53</v>
      </c>
      <c r="KJ53" s="50">
        <v>4.66</v>
      </c>
      <c r="KK53" s="50">
        <v>5.26</v>
      </c>
      <c r="KL53" s="49"/>
      <c r="KN53" s="46">
        <v>1</v>
      </c>
      <c r="KO53" s="46">
        <v>1</v>
      </c>
      <c r="KP53" s="47">
        <v>1</v>
      </c>
      <c r="KQ53" s="46">
        <v>1</v>
      </c>
      <c r="KR53" s="46" t="s">
        <v>1220</v>
      </c>
      <c r="KT53" s="50">
        <v>50</v>
      </c>
      <c r="KU53" s="50">
        <v>2497.2972972972975</v>
      </c>
      <c r="KV53" s="50">
        <v>4.0540540540540544</v>
      </c>
      <c r="KW53" s="50">
        <v>63.513513513513516</v>
      </c>
      <c r="KX53" s="50">
        <v>7241.8918918918916</v>
      </c>
      <c r="KY53" s="50">
        <v>690.54054054054063</v>
      </c>
      <c r="KZ53" s="50">
        <v>52.702702702702702</v>
      </c>
      <c r="LA53" s="50">
        <v>20.27027027027027</v>
      </c>
      <c r="LB53" s="50">
        <v>697.29729729729729</v>
      </c>
      <c r="LC53" s="50">
        <f t="shared" si="349"/>
        <v>14.919554309327474</v>
      </c>
      <c r="LD53" s="50">
        <v>1856.7567567567569</v>
      </c>
      <c r="LE53" s="50">
        <v>93.243243243243242</v>
      </c>
      <c r="LF53" s="50">
        <v>51.044083526682137</v>
      </c>
      <c r="LG53" s="50">
        <v>2131.0904872389792</v>
      </c>
      <c r="LH53" s="50">
        <v>3.4802784222737819</v>
      </c>
      <c r="LI53" s="50">
        <v>77.726218097447799</v>
      </c>
      <c r="LJ53" s="50">
        <v>6023.201856148492</v>
      </c>
      <c r="LK53" s="50">
        <v>515.08120649651983</v>
      </c>
      <c r="LL53" s="50">
        <v>46.403712296983763</v>
      </c>
      <c r="LM53" s="50">
        <v>15.081206496519721</v>
      </c>
      <c r="LN53" s="50">
        <v>1058.0046403712295</v>
      </c>
      <c r="LO53" s="50">
        <f t="shared" si="350"/>
        <v>6.9842134769025614</v>
      </c>
      <c r="LP53" s="50">
        <v>1278.4222737819025</v>
      </c>
      <c r="LQ53" s="50">
        <v>46.403712296983763</v>
      </c>
      <c r="LR53" s="50">
        <v>44.871794871794869</v>
      </c>
      <c r="LS53" s="50">
        <v>1055.5555555555557</v>
      </c>
      <c r="LT53" s="50">
        <v>0</v>
      </c>
      <c r="LU53" s="50">
        <v>57.692307692307686</v>
      </c>
      <c r="LV53" s="50">
        <v>6405.9829059829053</v>
      </c>
      <c r="LW53" s="50">
        <v>369.65811965811963</v>
      </c>
      <c r="LX53" s="50">
        <v>0</v>
      </c>
      <c r="LY53" s="50">
        <v>51.282051282051299</v>
      </c>
      <c r="LZ53" s="50">
        <v>1076.9230769230767</v>
      </c>
      <c r="MA53" s="50">
        <f t="shared" si="351"/>
        <v>6.6850105353764144</v>
      </c>
      <c r="MB53" s="50">
        <v>940.17094017094018</v>
      </c>
      <c r="MC53" s="50">
        <v>36.324786324786324</v>
      </c>
      <c r="MD53" s="50">
        <v>0</v>
      </c>
      <c r="ME53" s="50">
        <v>0.29946097025354362</v>
      </c>
      <c r="MF53" s="50">
        <v>0.59892194050708725</v>
      </c>
      <c r="MG53" s="50">
        <v>9.7823916949490908</v>
      </c>
      <c r="MH53" s="50">
        <v>55.999201437412651</v>
      </c>
      <c r="MI53" s="50">
        <v>3.9928129367139147</v>
      </c>
      <c r="MJ53" s="50">
        <v>4.5917348772210023</v>
      </c>
      <c r="MK53" s="50">
        <v>0.49910161708923934</v>
      </c>
      <c r="ML53" s="50">
        <v>543.62148133359949</v>
      </c>
      <c r="MM53" s="50">
        <v>1.0980235575963266</v>
      </c>
      <c r="MN53" s="50">
        <v>6.2774013551215626</v>
      </c>
      <c r="MO53" s="50">
        <v>28.597050617776009</v>
      </c>
      <c r="MP53" s="50">
        <v>0.79713033080908735</v>
      </c>
      <c r="MQ53" s="50">
        <v>5.7791948983658825</v>
      </c>
      <c r="MR53" s="50">
        <v>76.424870466321252</v>
      </c>
      <c r="MS53" s="50">
        <v>17.536867277799921</v>
      </c>
      <c r="MT53" s="50">
        <v>5.9784774810681549</v>
      </c>
      <c r="MU53" s="50">
        <v>0.69748903945795149</v>
      </c>
      <c r="MV53" s="50">
        <v>840.87285771223594</v>
      </c>
      <c r="MW53" s="50">
        <v>73.634914308489442</v>
      </c>
      <c r="MX53" s="50">
        <v>0</v>
      </c>
      <c r="MY53" s="50">
        <v>1.6865079365079365</v>
      </c>
      <c r="MZ53" s="50">
        <v>0.59523809523809523</v>
      </c>
      <c r="NA53" s="50">
        <v>6.4484126984126986</v>
      </c>
      <c r="NB53" s="50">
        <v>68.055555555555557</v>
      </c>
      <c r="NC53" s="50">
        <v>15.873015873015873</v>
      </c>
      <c r="ND53" s="50">
        <v>6.3492063492063489</v>
      </c>
      <c r="NE53" s="50">
        <v>0</v>
      </c>
      <c r="NF53" s="50">
        <v>1118.8492063492063</v>
      </c>
      <c r="NG53" s="50">
        <v>37.400793650793652</v>
      </c>
      <c r="NI53" s="56">
        <v>5.3732971611277991</v>
      </c>
      <c r="NJ53" s="56">
        <v>36.448514678810191</v>
      </c>
      <c r="NL53" s="56">
        <v>5.0370438486109776</v>
      </c>
      <c r="NM53" s="56">
        <v>10.78471154776885</v>
      </c>
      <c r="NN53" s="56"/>
      <c r="NO53" s="56">
        <v>4.7433541458541457</v>
      </c>
      <c r="NP53" s="56">
        <v>2.4728471528471525</v>
      </c>
      <c r="NQ53" s="56">
        <v>5.3848890665600635</v>
      </c>
      <c r="NR53" s="56">
        <v>0.52782330601639049</v>
      </c>
      <c r="NS53" s="56">
        <v>7.2439307738213641</v>
      </c>
      <c r="NT53" s="56">
        <v>0</v>
      </c>
      <c r="NU53" s="56">
        <v>7.2320814615154241</v>
      </c>
      <c r="NV53" s="56">
        <v>0</v>
      </c>
      <c r="NW53" s="51"/>
      <c r="NX53" s="51">
        <v>901.66666666666663</v>
      </c>
      <c r="NY53" s="51">
        <v>902</v>
      </c>
      <c r="NZ53" s="51">
        <v>2256</v>
      </c>
      <c r="OA53" s="54">
        <f t="shared" si="352"/>
        <v>2256</v>
      </c>
      <c r="OB53" s="58">
        <v>1566.6666666666667</v>
      </c>
      <c r="OC53" s="58">
        <f t="shared" si="353"/>
        <v>1567</v>
      </c>
      <c r="OD53" s="58">
        <v>726</v>
      </c>
      <c r="OE53" s="58">
        <f t="shared" ref="OE53" si="360">ROUND(OD53,0)</f>
        <v>726</v>
      </c>
      <c r="OF53" s="58">
        <v>668.33333333333337</v>
      </c>
      <c r="OG53" s="58">
        <f t="shared" ref="OG53" si="361">ROUND(OF53,0)</f>
        <v>668</v>
      </c>
      <c r="OH53" s="51">
        <v>19929.666666666668</v>
      </c>
      <c r="OI53" s="58">
        <v>19930</v>
      </c>
      <c r="OJ53" s="58">
        <v>54364</v>
      </c>
      <c r="OK53" s="54">
        <f t="shared" si="356"/>
        <v>54364</v>
      </c>
      <c r="OL53" s="58">
        <v>35451.333333333336</v>
      </c>
      <c r="OM53" s="58">
        <f t="shared" ref="OM53" si="362">ROUND(OL53,0)</f>
        <v>35451</v>
      </c>
      <c r="ON53" s="58">
        <v>18118.666666666668</v>
      </c>
      <c r="OO53" s="58">
        <f t="shared" ref="OO53" si="363">ROUND(ON53,0)</f>
        <v>18119</v>
      </c>
      <c r="OP53" s="58">
        <v>14882.666666666666</v>
      </c>
      <c r="OQ53" s="58">
        <f t="shared" ref="OQ53" si="364">ROUND(OP53,0)</f>
        <v>14883</v>
      </c>
      <c r="OR53" s="51">
        <v>1</v>
      </c>
      <c r="OS53" s="51"/>
    </row>
    <row r="54" spans="1:409" ht="21" customHeight="1" x14ac:dyDescent="0.35">
      <c r="A54" s="46" t="s">
        <v>54</v>
      </c>
      <c r="B54" s="46" t="s">
        <v>54</v>
      </c>
      <c r="C54" s="46" t="b">
        <f t="shared" si="207"/>
        <v>1</v>
      </c>
      <c r="D54" s="46">
        <v>4</v>
      </c>
      <c r="E54" s="51">
        <v>4</v>
      </c>
      <c r="F54" s="46" t="b">
        <f t="shared" si="208"/>
        <v>1</v>
      </c>
      <c r="G54" s="46">
        <v>8</v>
      </c>
      <c r="H54" s="51">
        <v>8</v>
      </c>
      <c r="I54" s="46" t="b">
        <f t="shared" si="209"/>
        <v>1</v>
      </c>
      <c r="J54" s="46">
        <v>9</v>
      </c>
      <c r="K54" s="46">
        <v>4744421</v>
      </c>
      <c r="L54" s="46">
        <v>468601.9</v>
      </c>
      <c r="M54" s="46">
        <v>1050.2470000000001</v>
      </c>
      <c r="N54" s="46">
        <v>6.2144443778950498</v>
      </c>
      <c r="O54" s="46">
        <v>179.99999999999599</v>
      </c>
      <c r="P54" s="46">
        <v>4</v>
      </c>
      <c r="Q54" s="46">
        <v>8</v>
      </c>
      <c r="R54" s="46">
        <v>1051.2674208077599</v>
      </c>
      <c r="S54" s="46">
        <v>10.0785506550374</v>
      </c>
      <c r="T54" s="46">
        <v>169.86403684653101</v>
      </c>
      <c r="U54" s="46">
        <v>4</v>
      </c>
      <c r="V54" s="46">
        <v>1</v>
      </c>
      <c r="W54" s="46" t="s">
        <v>182</v>
      </c>
      <c r="X54" s="46">
        <v>42.851721750000003</v>
      </c>
      <c r="Y54" s="46">
        <v>-123.3842901</v>
      </c>
      <c r="Z54" s="46">
        <v>1050.2470000000001</v>
      </c>
      <c r="AA54" s="46" t="s">
        <v>1487</v>
      </c>
      <c r="AB54" s="46">
        <v>1</v>
      </c>
      <c r="AC54" s="55">
        <v>1</v>
      </c>
      <c r="AD54" s="46">
        <v>20</v>
      </c>
      <c r="AE54" s="46">
        <v>1</v>
      </c>
      <c r="AF54" s="46">
        <v>40</v>
      </c>
      <c r="AH54" s="55">
        <v>1</v>
      </c>
      <c r="AI54" s="46">
        <v>3</v>
      </c>
      <c r="AJ54" s="46">
        <v>1</v>
      </c>
      <c r="AK54" s="47">
        <v>94</v>
      </c>
      <c r="AM54" s="46">
        <v>1</v>
      </c>
      <c r="AN54" s="46">
        <v>5</v>
      </c>
      <c r="AO54" s="46">
        <v>96</v>
      </c>
      <c r="AQ54" s="46">
        <v>1</v>
      </c>
      <c r="AR54" s="46">
        <v>3</v>
      </c>
      <c r="AS54" s="55"/>
      <c r="AT54" s="46">
        <v>1</v>
      </c>
      <c r="AU54" s="46">
        <v>3</v>
      </c>
      <c r="AV54" s="46">
        <v>225</v>
      </c>
      <c r="AW54" s="46" t="s">
        <v>410</v>
      </c>
      <c r="AX54" s="46">
        <v>1</v>
      </c>
      <c r="AY54" s="46">
        <v>0</v>
      </c>
      <c r="AZ54" s="46">
        <v>0</v>
      </c>
      <c r="BC54" s="46">
        <v>118</v>
      </c>
      <c r="BD54" s="46">
        <f t="shared" si="326"/>
        <v>96</v>
      </c>
      <c r="BE54" s="50">
        <v>3.5</v>
      </c>
      <c r="BF54" s="46">
        <v>329</v>
      </c>
      <c r="BG54" s="46">
        <f t="shared" si="210"/>
        <v>0.32900000000000001</v>
      </c>
      <c r="BH54" s="49">
        <v>0.32900000000000001</v>
      </c>
      <c r="BI54" s="50">
        <v>7.96</v>
      </c>
      <c r="BJ54" s="52">
        <v>357.2</v>
      </c>
      <c r="BK54" s="46">
        <f t="shared" si="211"/>
        <v>0.35719999999999996</v>
      </c>
      <c r="BL54" s="46">
        <v>0.35699999999999998</v>
      </c>
      <c r="BM54" s="46">
        <v>7.96</v>
      </c>
      <c r="BN54" s="46">
        <v>664.5</v>
      </c>
      <c r="BO54" s="46">
        <f t="shared" si="212"/>
        <v>0.66449999999999998</v>
      </c>
      <c r="BP54" s="46">
        <f t="shared" si="213"/>
        <v>0.66500000000000004</v>
      </c>
      <c r="BQ54" s="46">
        <v>5.16</v>
      </c>
      <c r="BR54" s="50">
        <f t="shared" si="214"/>
        <v>-2.8</v>
      </c>
      <c r="BS54" s="62">
        <v>1.714</v>
      </c>
      <c r="BT54" s="53" t="s">
        <v>262</v>
      </c>
      <c r="BU54" s="49">
        <v>1.714</v>
      </c>
      <c r="BV54" s="49">
        <f t="shared" si="215"/>
        <v>1.357</v>
      </c>
      <c r="BW54" s="46">
        <v>1.3469120264053345</v>
      </c>
      <c r="BX54" s="46">
        <v>49.420787811279297</v>
      </c>
      <c r="BY54" s="46">
        <f t="shared" si="265"/>
        <v>13.469120264053345</v>
      </c>
      <c r="CA54" s="46">
        <v>13.469120264053345</v>
      </c>
      <c r="CB54" s="46">
        <f t="shared" si="266"/>
        <v>494.20787811279297</v>
      </c>
      <c r="CC54" s="46">
        <v>68.045726728361458</v>
      </c>
      <c r="CD54" s="46">
        <v>3571.0397387044095</v>
      </c>
      <c r="CE54" s="46">
        <v>5.4436581382689164</v>
      </c>
      <c r="CF54" s="46">
        <v>114.31682090364725</v>
      </c>
      <c r="CG54" s="46">
        <v>7879.6951551442571</v>
      </c>
      <c r="CH54" s="46">
        <v>1020.6859009254218</v>
      </c>
      <c r="CI54" s="46">
        <v>171.47523135547087</v>
      </c>
      <c r="CJ54" s="46">
        <v>54.43658138268917</v>
      </c>
      <c r="CK54" s="46">
        <v>1238.4322264561786</v>
      </c>
      <c r="CL54" s="46">
        <f t="shared" si="267"/>
        <v>10.875944582446591</v>
      </c>
      <c r="CM54" s="46">
        <v>3255.3075666848122</v>
      </c>
      <c r="CN54" s="46">
        <v>76.211213935764846</v>
      </c>
      <c r="CO54" s="50">
        <v>10.553157843040958</v>
      </c>
      <c r="CP54" s="46">
        <v>0</v>
      </c>
      <c r="CQ54" s="50">
        <v>134.59256329113924</v>
      </c>
      <c r="CR54" s="50">
        <v>135.7693829113924</v>
      </c>
      <c r="CS54" s="50">
        <v>10.284810126582279</v>
      </c>
      <c r="CT54" s="50">
        <v>12.262658227848101</v>
      </c>
      <c r="CU54" s="50">
        <v>31.744462025316455</v>
      </c>
      <c r="CV54" s="50">
        <v>14.833860759493671</v>
      </c>
      <c r="CW54" s="50">
        <v>12.856012658227847</v>
      </c>
      <c r="CX54" s="50">
        <v>3.3623417721518987</v>
      </c>
      <c r="CY54" s="50">
        <v>486.35284810126581</v>
      </c>
      <c r="CZ54" s="50">
        <v>72.191455696202524</v>
      </c>
      <c r="DA54" s="56">
        <v>25.071714000996511</v>
      </c>
      <c r="DB54" s="56">
        <v>1.1183457897359248</v>
      </c>
      <c r="DC54" s="50">
        <v>0</v>
      </c>
      <c r="DD54" s="50">
        <v>2.8503089495714566</v>
      </c>
      <c r="DE54" s="50">
        <v>0</v>
      </c>
      <c r="DF54" s="50">
        <v>8.9695036874626268</v>
      </c>
      <c r="DG54" s="50">
        <v>27.905122583217061</v>
      </c>
      <c r="DH54" s="50">
        <v>8.4711979270480366</v>
      </c>
      <c r="DI54" s="50">
        <v>4.2854295395654773</v>
      </c>
      <c r="DJ54" s="50">
        <v>0</v>
      </c>
      <c r="DK54" s="50">
        <v>329.77875224237596</v>
      </c>
      <c r="DL54" s="50">
        <v>26.011560693641616</v>
      </c>
      <c r="DM54" s="50">
        <v>0</v>
      </c>
      <c r="DN54" s="50">
        <v>0.27876280535854997</v>
      </c>
      <c r="DO54" s="50">
        <v>5.1449024822695044</v>
      </c>
      <c r="DQ54" s="46">
        <v>1</v>
      </c>
      <c r="DR54" s="46">
        <v>3</v>
      </c>
      <c r="DT54" s="46">
        <v>1</v>
      </c>
      <c r="DU54" s="46">
        <v>1</v>
      </c>
      <c r="DW54" s="46">
        <v>1</v>
      </c>
      <c r="DY54" s="46">
        <v>1</v>
      </c>
      <c r="DZ54" s="46">
        <v>762</v>
      </c>
      <c r="EA54" s="46">
        <v>76.2</v>
      </c>
      <c r="EB54" s="46">
        <v>76</v>
      </c>
      <c r="EC54" s="46">
        <v>76</v>
      </c>
      <c r="ED54" s="46">
        <v>260</v>
      </c>
      <c r="EF54" s="46">
        <v>1</v>
      </c>
      <c r="EG54" s="46">
        <v>283</v>
      </c>
      <c r="EH54" s="46">
        <v>283</v>
      </c>
      <c r="EI54" s="46" t="s">
        <v>494</v>
      </c>
      <c r="EJ54" s="49">
        <v>0.54400000000000004</v>
      </c>
      <c r="EK54" s="50">
        <v>7.63</v>
      </c>
      <c r="EL54" s="49">
        <v>0.51200000000000001</v>
      </c>
      <c r="EM54" s="49">
        <v>0.51200000000000001</v>
      </c>
      <c r="EN54" s="50">
        <v>7.63</v>
      </c>
      <c r="EP54" s="56">
        <v>0</v>
      </c>
      <c r="EQ54" s="56">
        <v>0.26022304832713755</v>
      </c>
      <c r="ER54" s="56">
        <v>0</v>
      </c>
      <c r="ES54" s="56">
        <v>24.814126394052046</v>
      </c>
      <c r="ET54" s="56">
        <v>61.895910780669148</v>
      </c>
      <c r="EU54" s="56">
        <v>0.65055762081784396</v>
      </c>
      <c r="EV54" s="56">
        <v>5.4832713754646845</v>
      </c>
      <c r="EW54" s="56">
        <v>0.55762081784386619</v>
      </c>
      <c r="EX54" s="56">
        <v>303.06691449814127</v>
      </c>
      <c r="EY54" s="56">
        <v>0.27881040892193309</v>
      </c>
      <c r="EZ54" s="56"/>
      <c r="FA54" s="46">
        <v>1</v>
      </c>
      <c r="FC54" s="46">
        <v>1</v>
      </c>
      <c r="FD54" s="46" t="s">
        <v>524</v>
      </c>
      <c r="FE54" s="47">
        <v>1</v>
      </c>
      <c r="FF54" s="47">
        <v>0</v>
      </c>
      <c r="FG54" s="47">
        <v>66</v>
      </c>
      <c r="FH54" s="47">
        <v>66</v>
      </c>
      <c r="FI54" s="47">
        <v>320</v>
      </c>
      <c r="FJ54" s="46">
        <v>84.5</v>
      </c>
      <c r="FK54" s="46">
        <v>85</v>
      </c>
      <c r="FL54" s="46">
        <v>85</v>
      </c>
      <c r="FM54" s="47">
        <f t="shared" si="327"/>
        <v>9</v>
      </c>
      <c r="FN54" s="49" t="s">
        <v>1641</v>
      </c>
      <c r="FO54" s="49">
        <v>0.85670000000000002</v>
      </c>
      <c r="FP54" s="50">
        <v>7.28</v>
      </c>
      <c r="FQ54" s="49">
        <v>0.78979999999999995</v>
      </c>
      <c r="FR54" s="49">
        <v>0.79</v>
      </c>
      <c r="FS54" s="50">
        <v>7.31</v>
      </c>
      <c r="FU54" s="46">
        <v>586</v>
      </c>
      <c r="FV54" s="46" t="s">
        <v>524</v>
      </c>
      <c r="FW54" s="47">
        <v>1</v>
      </c>
      <c r="FX54" s="49" t="s">
        <v>524</v>
      </c>
      <c r="FY54" s="47">
        <v>1</v>
      </c>
      <c r="FZ54" s="47">
        <v>5</v>
      </c>
      <c r="GA54" s="47">
        <v>30</v>
      </c>
      <c r="GB54" s="53" t="s">
        <v>638</v>
      </c>
      <c r="GC54" s="47">
        <v>1</v>
      </c>
      <c r="GD54" s="47">
        <v>10</v>
      </c>
      <c r="GE54" s="47">
        <v>90</v>
      </c>
      <c r="GF54" s="47">
        <v>35</v>
      </c>
      <c r="GH54" s="47">
        <v>35</v>
      </c>
      <c r="GI54" s="47">
        <f t="shared" si="328"/>
        <v>55</v>
      </c>
      <c r="GJ54" s="47">
        <f t="shared" si="329"/>
        <v>-11</v>
      </c>
      <c r="GK54" s="46" t="s">
        <v>593</v>
      </c>
      <c r="GM54" s="46">
        <v>83.5</v>
      </c>
      <c r="GN54" s="46">
        <v>84</v>
      </c>
      <c r="GO54" s="46">
        <v>84</v>
      </c>
      <c r="GP54" s="46">
        <f t="shared" si="330"/>
        <v>-1</v>
      </c>
      <c r="GQ54" s="46" t="s">
        <v>1552</v>
      </c>
      <c r="GS54" s="46">
        <v>87</v>
      </c>
      <c r="GT54" s="46">
        <v>87</v>
      </c>
      <c r="GU54" s="46">
        <v>87</v>
      </c>
      <c r="GV54" s="46">
        <f t="shared" si="331"/>
        <v>3</v>
      </c>
      <c r="GW54" s="57">
        <v>1.4652485847473145</v>
      </c>
      <c r="GX54" s="57">
        <v>48.703388214111328</v>
      </c>
      <c r="GY54" s="46">
        <f t="shared" si="332"/>
        <v>14.652485847473145</v>
      </c>
      <c r="GZ54" s="46"/>
      <c r="HA54" s="46">
        <v>14.652485847473145</v>
      </c>
      <c r="HB54" s="46">
        <f t="shared" si="333"/>
        <v>487.03388214111328</v>
      </c>
      <c r="HC54" s="46"/>
      <c r="HD54" s="57">
        <v>0.85079330205917358</v>
      </c>
      <c r="HE54" s="57">
        <v>47.978908538818359</v>
      </c>
      <c r="HF54" s="57">
        <v>8.5079330205917358</v>
      </c>
      <c r="HG54" s="57"/>
      <c r="HH54" s="46">
        <f t="shared" si="334"/>
        <v>8.5079330205917358</v>
      </c>
      <c r="HI54" s="46">
        <f t="shared" si="335"/>
        <v>-4.9611872434616089</v>
      </c>
      <c r="HJ54" s="46">
        <f t="shared" si="336"/>
        <v>479.78908538818359</v>
      </c>
      <c r="HL54" s="50">
        <v>27.093596059113299</v>
      </c>
      <c r="HM54" s="50">
        <f t="shared" si="337"/>
        <v>40.952130669248163</v>
      </c>
      <c r="HN54" s="50">
        <v>2194.5812807881771</v>
      </c>
      <c r="HO54" s="50">
        <v>2.4630541871921179</v>
      </c>
      <c r="HP54" s="50">
        <f t="shared" si="338"/>
        <v>-2.9806039510767985</v>
      </c>
      <c r="HQ54" s="50">
        <v>29.556650246305416</v>
      </c>
      <c r="HR54" s="50">
        <v>3741.3793103448274</v>
      </c>
      <c r="HS54" s="50">
        <f t="shared" si="339"/>
        <v>-4138.3158447994301</v>
      </c>
      <c r="HT54" s="50">
        <v>945.81280788177332</v>
      </c>
      <c r="HU54" s="50">
        <v>98.522167487684726</v>
      </c>
      <c r="HV54" s="50">
        <v>0</v>
      </c>
      <c r="HW54" s="50">
        <v>748.76847290640387</v>
      </c>
      <c r="HX54" s="50">
        <f t="shared" si="340"/>
        <v>11.36256844197449</v>
      </c>
      <c r="HY54" s="50">
        <f t="shared" si="341"/>
        <v>-489.6637535497747</v>
      </c>
      <c r="HZ54" s="50">
        <v>990.14778325123132</v>
      </c>
      <c r="IA54" s="50">
        <v>76.354679802955658</v>
      </c>
      <c r="IB54" s="56">
        <v>0</v>
      </c>
      <c r="IC54" s="56">
        <v>9.8541584548679548E-2</v>
      </c>
      <c r="ID54" s="56">
        <v>0</v>
      </c>
      <c r="IE54" s="56">
        <v>22.368939692550256</v>
      </c>
      <c r="IF54" s="56">
        <v>28.774142688214429</v>
      </c>
      <c r="IG54" s="56">
        <v>1.3795821836815139</v>
      </c>
      <c r="IH54" s="56">
        <v>6.011036657469452</v>
      </c>
      <c r="II54" s="56">
        <v>0</v>
      </c>
      <c r="IJ54" s="56">
        <v>438.11588490342928</v>
      </c>
      <c r="IK54" s="56">
        <v>0.88687426093811594</v>
      </c>
      <c r="IL54" s="46">
        <v>0.47958162426948547</v>
      </c>
      <c r="IM54" s="57">
        <v>48.76470947265625</v>
      </c>
      <c r="IN54" s="46">
        <v>4.7958162426948547</v>
      </c>
      <c r="IP54" s="46">
        <f t="shared" si="342"/>
        <v>4.7958162426948547</v>
      </c>
      <c r="IQ54" s="46">
        <f t="shared" si="343"/>
        <v>487.6470947265625</v>
      </c>
      <c r="IS54" s="46">
        <v>798.8</v>
      </c>
      <c r="IT54" s="49">
        <f t="shared" si="344"/>
        <v>0.79879999999999995</v>
      </c>
      <c r="IU54" s="49">
        <v>0.79900000000000004</v>
      </c>
      <c r="IV54" s="46">
        <v>7.07</v>
      </c>
      <c r="IW54" s="50">
        <v>0</v>
      </c>
      <c r="IX54" s="50">
        <v>0.16993202718912437</v>
      </c>
      <c r="IY54" s="50">
        <v>0</v>
      </c>
      <c r="IZ54" s="50">
        <v>9.5961615353858463</v>
      </c>
      <c r="JA54" s="50">
        <v>33.286685325869655</v>
      </c>
      <c r="JB54" s="50">
        <v>4.8980407836865254</v>
      </c>
      <c r="JC54" s="50">
        <v>3.1987205117952819</v>
      </c>
      <c r="JD54" s="50">
        <v>0</v>
      </c>
      <c r="JE54" s="50">
        <v>586.86525389844064</v>
      </c>
      <c r="JF54" s="50">
        <v>4.5981607357057177</v>
      </c>
      <c r="JG54" s="47">
        <v>1</v>
      </c>
      <c r="JI54" s="47">
        <v>1</v>
      </c>
      <c r="JJ54" s="46" t="s">
        <v>724</v>
      </c>
      <c r="JK54" s="46">
        <v>15</v>
      </c>
      <c r="JL54" s="46" t="s">
        <v>1151</v>
      </c>
      <c r="JM54" s="46">
        <v>1</v>
      </c>
      <c r="JN54" s="46">
        <v>25</v>
      </c>
      <c r="JO54" s="46">
        <v>25</v>
      </c>
      <c r="JQ54" s="46">
        <v>30</v>
      </c>
      <c r="JR54" s="46" t="s">
        <v>1055</v>
      </c>
      <c r="JT54" s="57">
        <v>0.54356962442398071</v>
      </c>
      <c r="JU54" s="57">
        <v>49.458450317382813</v>
      </c>
      <c r="JV54" s="57">
        <v>5.4356962442398071</v>
      </c>
      <c r="JW54" s="46">
        <f t="shared" si="345"/>
        <v>5.4356962442398071</v>
      </c>
      <c r="JX54" s="46">
        <f t="shared" si="345"/>
        <v>494.58450317382813</v>
      </c>
      <c r="JY54" s="46" t="s">
        <v>716</v>
      </c>
      <c r="JZ54" s="52">
        <v>702.8</v>
      </c>
      <c r="KA54" s="49">
        <f t="shared" si="346"/>
        <v>0.70279999999999998</v>
      </c>
      <c r="KB54" s="49">
        <v>0.70299999999999996</v>
      </c>
      <c r="KC54" s="52">
        <v>572.5</v>
      </c>
      <c r="KD54" s="49">
        <f t="shared" si="347"/>
        <v>0.57250000000000001</v>
      </c>
      <c r="KE54" s="49">
        <v>0.57299999999999995</v>
      </c>
      <c r="KF54" s="52">
        <v>278.7</v>
      </c>
      <c r="KG54" s="49">
        <f t="shared" si="348"/>
        <v>0.2787</v>
      </c>
      <c r="KH54" s="49">
        <v>0.27900000000000003</v>
      </c>
      <c r="KI54" s="50">
        <v>7.04</v>
      </c>
      <c r="KJ54" s="50">
        <v>6.33</v>
      </c>
      <c r="KK54" s="50">
        <v>5.36</v>
      </c>
      <c r="KL54" s="49"/>
      <c r="KN54" s="46">
        <v>1</v>
      </c>
      <c r="KO54" s="46">
        <v>1</v>
      </c>
      <c r="KP54" s="47">
        <v>1</v>
      </c>
      <c r="KQ54" s="46">
        <v>1</v>
      </c>
      <c r="KR54" s="46" t="s">
        <v>1220</v>
      </c>
      <c r="KS54" s="46" t="s">
        <v>1229</v>
      </c>
      <c r="KT54" s="50">
        <v>67.79661016949153</v>
      </c>
      <c r="KU54" s="50">
        <v>3456.2146892655369</v>
      </c>
      <c r="KV54" s="50">
        <v>7.0621468926553677</v>
      </c>
      <c r="KW54" s="50">
        <v>84.745762711864415</v>
      </c>
      <c r="KX54" s="50">
        <v>8672.3163841807909</v>
      </c>
      <c r="KY54" s="50">
        <v>1259.8870056497176</v>
      </c>
      <c r="KZ54" s="50">
        <v>176.55367231638419</v>
      </c>
      <c r="LA54" s="50">
        <v>14.124293785310735</v>
      </c>
      <c r="LB54" s="50">
        <v>968.92655367231646</v>
      </c>
      <c r="LC54" s="50">
        <f t="shared" si="349"/>
        <v>15.12239064141543</v>
      </c>
      <c r="LD54" s="50">
        <v>2190.6779661016949</v>
      </c>
      <c r="LE54" s="50">
        <v>112.99435028248588</v>
      </c>
      <c r="LF54" s="50">
        <v>78.358208955223873</v>
      </c>
      <c r="LG54" s="50">
        <v>2414.1791044776119</v>
      </c>
      <c r="LH54" s="50">
        <v>1.8656716417910446</v>
      </c>
      <c r="LI54" s="50">
        <v>74.626865671641781</v>
      </c>
      <c r="LJ54" s="50">
        <v>11845.149253731342</v>
      </c>
      <c r="LK54" s="50">
        <v>1154.8507462686566</v>
      </c>
      <c r="LL54" s="50">
        <v>128.73134328358208</v>
      </c>
      <c r="LM54" s="50">
        <v>14.925373134328357</v>
      </c>
      <c r="LN54" s="50">
        <v>1350.7462686567164</v>
      </c>
      <c r="LO54" s="50">
        <f t="shared" si="350"/>
        <v>3.5504937929343123</v>
      </c>
      <c r="LP54" s="50">
        <v>1235.0746268656715</v>
      </c>
      <c r="LQ54" s="50">
        <v>95.149253731343279</v>
      </c>
      <c r="LR54" s="50">
        <v>50.955414012738856</v>
      </c>
      <c r="LS54" s="50">
        <v>1522.2929936305732</v>
      </c>
      <c r="LT54" s="50">
        <v>0</v>
      </c>
      <c r="LU54" s="50">
        <v>47.770700636942678</v>
      </c>
      <c r="LV54" s="50">
        <v>9308.9171974522287</v>
      </c>
      <c r="LW54" s="50">
        <v>843.94904458598728</v>
      </c>
      <c r="LX54" s="50">
        <v>89.171974522292999</v>
      </c>
      <c r="LY54" s="50">
        <v>63.694267515923592</v>
      </c>
      <c r="LZ54" s="50">
        <v>1149.6815286624203</v>
      </c>
      <c r="MA54" s="50">
        <f t="shared" si="351"/>
        <v>4.7280017193664809</v>
      </c>
      <c r="MB54" s="50">
        <v>789.80891719745227</v>
      </c>
      <c r="MC54" s="50">
        <v>63.694267515923563</v>
      </c>
      <c r="MD54" s="50">
        <v>0</v>
      </c>
      <c r="ME54" s="50">
        <v>0.29904306220095694</v>
      </c>
      <c r="MF54" s="50">
        <v>0.59808612440191389</v>
      </c>
      <c r="MG54" s="50">
        <v>8.3732057416267942</v>
      </c>
      <c r="MH54" s="50">
        <v>19.836523125996809</v>
      </c>
      <c r="MI54" s="50">
        <v>2.2926634768740031</v>
      </c>
      <c r="MJ54" s="50">
        <v>6.0805422647527907</v>
      </c>
      <c r="MK54" s="50">
        <v>0</v>
      </c>
      <c r="ML54" s="50">
        <v>467.30462519936202</v>
      </c>
      <c r="MM54" s="50">
        <v>0.59808612440191389</v>
      </c>
      <c r="MN54" s="50">
        <v>0</v>
      </c>
      <c r="MO54" s="50">
        <v>9.992006394884094E-2</v>
      </c>
      <c r="MP54" s="50">
        <v>0.59952038369304561</v>
      </c>
      <c r="MQ54" s="50">
        <v>9.392486011191048</v>
      </c>
      <c r="MR54" s="50">
        <v>18.884892086330936</v>
      </c>
      <c r="MS54" s="50">
        <v>9.392486011191048</v>
      </c>
      <c r="MT54" s="50">
        <v>6.494804156674661</v>
      </c>
      <c r="MU54" s="50">
        <v>0</v>
      </c>
      <c r="MV54" s="50">
        <v>417.46602717825743</v>
      </c>
      <c r="MW54" s="50">
        <v>0.59952038369304561</v>
      </c>
      <c r="MX54" s="50">
        <v>0</v>
      </c>
      <c r="MY54" s="50">
        <v>7.9601990049751237</v>
      </c>
      <c r="MZ54" s="50">
        <v>0.59701492537313428</v>
      </c>
      <c r="NA54" s="50">
        <v>12.53731343283582</v>
      </c>
      <c r="NB54" s="50">
        <v>18.308457711442784</v>
      </c>
      <c r="NC54" s="50">
        <v>17.114427860696516</v>
      </c>
      <c r="ND54" s="50">
        <v>4.278606965174129</v>
      </c>
      <c r="NE54" s="50">
        <v>0</v>
      </c>
      <c r="NF54" s="50">
        <v>149.65174129353233</v>
      </c>
      <c r="NG54" s="50">
        <v>27.661691542288555</v>
      </c>
      <c r="NI54" s="56">
        <v>7.9370935666699829</v>
      </c>
      <c r="NJ54" s="56">
        <v>12.907292433131143</v>
      </c>
      <c r="NL54" s="56">
        <v>3.7939189858373785</v>
      </c>
      <c r="NM54" s="56">
        <v>5.2905699712785985</v>
      </c>
      <c r="NN54" s="56"/>
      <c r="NO54" s="56">
        <v>3.9295327754532772</v>
      </c>
      <c r="NP54" s="56">
        <v>2.9234987049212986</v>
      </c>
      <c r="NQ54" s="56">
        <v>4.7865007466401188</v>
      </c>
      <c r="NR54" s="56">
        <v>1.4735988053758078</v>
      </c>
      <c r="NS54" s="56">
        <v>3.2562755866200694</v>
      </c>
      <c r="NT54" s="56">
        <v>4.3300049925112321</v>
      </c>
      <c r="NU54" s="56">
        <v>2.7867848958852246</v>
      </c>
      <c r="NV54" s="56">
        <v>0</v>
      </c>
      <c r="NW54" s="51"/>
      <c r="NX54" s="51">
        <v>606.66666666666663</v>
      </c>
      <c r="NY54" s="51">
        <v>607</v>
      </c>
      <c r="NZ54" s="51">
        <v>2534</v>
      </c>
      <c r="OA54" s="54">
        <f t="shared" si="352"/>
        <v>2534</v>
      </c>
      <c r="OB54" s="58">
        <v>1846.6666666666667</v>
      </c>
      <c r="OC54" s="58">
        <f t="shared" si="353"/>
        <v>1847</v>
      </c>
      <c r="OD54" s="58">
        <v>1039</v>
      </c>
      <c r="OE54" s="58">
        <f t="shared" ref="OE54" si="365">ROUND(OD54,0)</f>
        <v>1039</v>
      </c>
      <c r="OF54" s="58">
        <v>848.66666666666663</v>
      </c>
      <c r="OG54" s="58">
        <f t="shared" ref="OG54" si="366">ROUND(OF54,0)</f>
        <v>849</v>
      </c>
      <c r="OH54" s="51">
        <v>15940.666666666666</v>
      </c>
      <c r="OI54" s="58">
        <v>15941</v>
      </c>
      <c r="OJ54" s="58">
        <v>89489.333333333328</v>
      </c>
      <c r="OK54" s="54">
        <f t="shared" si="356"/>
        <v>89489</v>
      </c>
      <c r="OL54" s="58">
        <v>114089</v>
      </c>
      <c r="OM54" s="58">
        <f t="shared" ref="OM54" si="367">ROUND(OL54,0)</f>
        <v>114089</v>
      </c>
      <c r="ON54" s="58">
        <v>19976.666666666668</v>
      </c>
      <c r="OO54" s="58">
        <f t="shared" ref="OO54" si="368">ROUND(ON54,0)</f>
        <v>19977</v>
      </c>
      <c r="OP54" s="58">
        <v>14662</v>
      </c>
      <c r="OQ54" s="58">
        <f t="shared" ref="OQ54" si="369">ROUND(OP54,0)</f>
        <v>14662</v>
      </c>
      <c r="OR54" s="51">
        <v>1</v>
      </c>
      <c r="OS54" s="51"/>
    </row>
    <row r="55" spans="1:409" ht="21" customHeight="1" x14ac:dyDescent="0.35">
      <c r="A55" s="46" t="s">
        <v>55</v>
      </c>
      <c r="B55" s="46" t="s">
        <v>55</v>
      </c>
      <c r="C55" s="46" t="b">
        <f t="shared" si="207"/>
        <v>1</v>
      </c>
      <c r="D55" s="46">
        <v>4</v>
      </c>
      <c r="E55" s="51">
        <v>4</v>
      </c>
      <c r="F55" s="46" t="b">
        <f t="shared" si="208"/>
        <v>1</v>
      </c>
      <c r="G55" s="46">
        <v>9</v>
      </c>
      <c r="H55" s="51">
        <v>9</v>
      </c>
      <c r="I55" s="46" t="b">
        <f t="shared" si="209"/>
        <v>1</v>
      </c>
      <c r="J55" s="46">
        <v>10</v>
      </c>
      <c r="K55" s="46">
        <v>4744418</v>
      </c>
      <c r="L55" s="46">
        <v>468603</v>
      </c>
      <c r="M55" s="46">
        <v>1049.3989999999999</v>
      </c>
      <c r="N55" s="46">
        <v>6.2144443778950498</v>
      </c>
      <c r="O55" s="46">
        <v>179.99999999999599</v>
      </c>
      <c r="P55" s="46">
        <v>4</v>
      </c>
      <c r="Q55" s="46">
        <v>8</v>
      </c>
      <c r="R55" s="46">
        <v>1048.9981750444001</v>
      </c>
      <c r="S55" s="46">
        <v>13.9036343419906</v>
      </c>
      <c r="T55" s="46">
        <v>166.66086176671499</v>
      </c>
      <c r="U55" s="46">
        <v>4</v>
      </c>
      <c r="V55" s="46">
        <v>6</v>
      </c>
      <c r="W55" s="46" t="s">
        <v>183</v>
      </c>
      <c r="X55" s="46">
        <v>42.851697369999997</v>
      </c>
      <c r="Y55" s="46">
        <v>-123.38427710000001</v>
      </c>
      <c r="Z55" s="46">
        <v>1049.3989999999999</v>
      </c>
      <c r="AA55" s="46" t="s">
        <v>130</v>
      </c>
      <c r="AB55" s="46">
        <v>1</v>
      </c>
      <c r="AC55" s="55">
        <v>1</v>
      </c>
      <c r="AD55" s="46">
        <v>3</v>
      </c>
      <c r="AE55" s="46">
        <v>1</v>
      </c>
      <c r="AF55" s="46">
        <v>14</v>
      </c>
      <c r="AH55" s="55">
        <v>1</v>
      </c>
      <c r="AI55" s="46">
        <v>5</v>
      </c>
      <c r="AJ55" s="46">
        <v>1</v>
      </c>
      <c r="AK55" s="47">
        <v>75</v>
      </c>
      <c r="AM55" s="46">
        <v>1</v>
      </c>
      <c r="AN55" s="46">
        <v>10</v>
      </c>
      <c r="AO55" s="46">
        <v>87</v>
      </c>
      <c r="AQ55" s="46">
        <v>1</v>
      </c>
      <c r="AR55" s="46">
        <v>0</v>
      </c>
      <c r="AS55" s="55"/>
      <c r="AT55" s="46">
        <v>1</v>
      </c>
      <c r="AU55" s="46">
        <v>3</v>
      </c>
      <c r="AV55" s="46">
        <v>206</v>
      </c>
      <c r="AW55" s="46" t="s">
        <v>420</v>
      </c>
      <c r="AX55" s="46">
        <v>1</v>
      </c>
      <c r="AY55" s="46">
        <v>3</v>
      </c>
      <c r="AZ55" s="46">
        <v>3</v>
      </c>
      <c r="BA55" s="46">
        <v>200</v>
      </c>
      <c r="BB55" s="46">
        <v>200</v>
      </c>
      <c r="BD55" s="46">
        <f t="shared" si="326"/>
        <v>287</v>
      </c>
      <c r="BE55" s="50">
        <v>3.08</v>
      </c>
      <c r="BF55" s="46">
        <v>337.9</v>
      </c>
      <c r="BG55" s="46">
        <f t="shared" si="210"/>
        <v>0.33789999999999998</v>
      </c>
      <c r="BH55" s="49">
        <v>0.33800000000000002</v>
      </c>
      <c r="BI55" s="50">
        <v>7.86</v>
      </c>
      <c r="BJ55" s="52">
        <v>318.3</v>
      </c>
      <c r="BK55" s="46">
        <f t="shared" si="211"/>
        <v>0.31830000000000003</v>
      </c>
      <c r="BL55" s="46">
        <v>0.318</v>
      </c>
      <c r="BM55" s="46">
        <v>7.87</v>
      </c>
      <c r="BN55" s="46">
        <v>519.4</v>
      </c>
      <c r="BO55" s="46">
        <f t="shared" si="212"/>
        <v>0.51939999999999997</v>
      </c>
      <c r="BP55" s="46">
        <f t="shared" si="213"/>
        <v>0.51900000000000002</v>
      </c>
      <c r="BQ55" s="46">
        <v>4.59</v>
      </c>
      <c r="BR55" s="50">
        <f t="shared" si="214"/>
        <v>-3.2700000000000005</v>
      </c>
      <c r="BS55" s="52">
        <v>885.5</v>
      </c>
      <c r="BT55" s="53" t="s">
        <v>261</v>
      </c>
      <c r="BU55" s="46">
        <v>0.88600000000000001</v>
      </c>
      <c r="BV55" s="49">
        <f t="shared" si="215"/>
        <v>0.56800000000000006</v>
      </c>
      <c r="BW55" s="46">
        <v>1.5549671649932861</v>
      </c>
      <c r="BX55" s="46">
        <v>48.389728546142578</v>
      </c>
      <c r="BY55" s="46">
        <f t="shared" si="265"/>
        <v>15.549671649932861</v>
      </c>
      <c r="CA55" s="46">
        <v>15.549671649932861</v>
      </c>
      <c r="CB55" s="46">
        <f t="shared" si="266"/>
        <v>483.89728546142578</v>
      </c>
      <c r="CC55" s="46">
        <v>55.082623935903861</v>
      </c>
      <c r="CD55" s="46">
        <v>3660.4907361041564</v>
      </c>
      <c r="CE55" s="46">
        <v>10.015022533800702</v>
      </c>
      <c r="CF55" s="46">
        <v>87.631447170756132</v>
      </c>
      <c r="CG55" s="46">
        <v>8600.4006009013519</v>
      </c>
      <c r="CH55" s="46">
        <v>796.19429143715581</v>
      </c>
      <c r="CI55" s="46">
        <v>55.082623935903861</v>
      </c>
      <c r="CJ55" s="46">
        <v>35.052578868302462</v>
      </c>
      <c r="CK55" s="46">
        <v>1860.2904356534802</v>
      </c>
      <c r="CL55" s="46">
        <f t="shared" si="267"/>
        <v>8.3587333203003826</v>
      </c>
      <c r="CM55" s="46">
        <v>3745.6184276414624</v>
      </c>
      <c r="CN55" s="46">
        <v>105.15773660490737</v>
      </c>
      <c r="CO55" s="50">
        <v>7.7729107475262085</v>
      </c>
      <c r="CP55" s="46">
        <v>0</v>
      </c>
      <c r="CQ55" s="50">
        <v>115.36180308422301</v>
      </c>
      <c r="CR55" s="50">
        <v>51.789244760775013</v>
      </c>
      <c r="CS55" s="50">
        <v>9.5887702649268487</v>
      </c>
      <c r="CT55" s="50">
        <v>4.4483985765124556</v>
      </c>
      <c r="CU55" s="50">
        <v>12.257809410834323</v>
      </c>
      <c r="CV55" s="50">
        <v>2.3724792408066429</v>
      </c>
      <c r="CW55" s="50">
        <v>5.6346381969157768</v>
      </c>
      <c r="CX55" s="50">
        <v>0</v>
      </c>
      <c r="CY55" s="50">
        <v>242.3882957690787</v>
      </c>
      <c r="CZ55" s="50">
        <v>27.085804665875841</v>
      </c>
      <c r="DA55" s="56">
        <v>12.90730956400834</v>
      </c>
      <c r="DB55" s="56">
        <v>1.0099076373026117</v>
      </c>
      <c r="DC55" s="50">
        <v>9.8664540562088892</v>
      </c>
      <c r="DD55" s="50">
        <v>29.101056408212077</v>
      </c>
      <c r="DE55" s="50">
        <v>0</v>
      </c>
      <c r="DF55" s="50">
        <v>7.8732310145505275</v>
      </c>
      <c r="DG55" s="50">
        <v>23.619693043651584</v>
      </c>
      <c r="DH55" s="50">
        <v>8.3715367749651186</v>
      </c>
      <c r="DI55" s="50">
        <v>0</v>
      </c>
      <c r="DJ55" s="50">
        <v>0</v>
      </c>
      <c r="DK55" s="50">
        <v>329.77875224237596</v>
      </c>
      <c r="DL55" s="50">
        <v>63.384492724735892</v>
      </c>
      <c r="DM55" s="50">
        <v>0</v>
      </c>
      <c r="DN55" s="50">
        <v>0</v>
      </c>
      <c r="DO55" s="50">
        <v>5.9655127950803406</v>
      </c>
      <c r="DQ55" s="46">
        <v>1</v>
      </c>
      <c r="DR55" s="46">
        <v>3</v>
      </c>
      <c r="DT55" s="46">
        <v>1</v>
      </c>
      <c r="DU55" s="46">
        <v>1</v>
      </c>
      <c r="DW55" s="46">
        <v>1</v>
      </c>
      <c r="DY55" s="46">
        <v>1</v>
      </c>
      <c r="DZ55" s="46">
        <v>722</v>
      </c>
      <c r="EA55" s="46">
        <v>72.2</v>
      </c>
      <c r="EB55" s="46">
        <v>72</v>
      </c>
      <c r="EC55" s="46">
        <v>72</v>
      </c>
      <c r="ED55" s="46">
        <v>305</v>
      </c>
      <c r="EF55" s="46">
        <v>1</v>
      </c>
      <c r="EG55" s="46">
        <v>305</v>
      </c>
      <c r="EH55" s="46">
        <v>305</v>
      </c>
      <c r="EJ55" s="49">
        <v>0.81299999999999994</v>
      </c>
      <c r="EK55" s="50">
        <v>7.15</v>
      </c>
      <c r="EL55" s="49">
        <v>0.875</v>
      </c>
      <c r="EM55" s="49">
        <v>0.875</v>
      </c>
      <c r="EN55" s="50">
        <v>7.2</v>
      </c>
      <c r="EP55" s="56">
        <v>0</v>
      </c>
      <c r="EQ55" s="56">
        <v>0</v>
      </c>
      <c r="ER55" s="56">
        <v>0</v>
      </c>
      <c r="ES55" s="56">
        <v>11.617013303353945</v>
      </c>
      <c r="ET55" s="56">
        <v>38.879520329773285</v>
      </c>
      <c r="EU55" s="56">
        <v>1.1242270938729624</v>
      </c>
      <c r="EV55" s="56">
        <v>2.6231965523702461</v>
      </c>
      <c r="EW55" s="56">
        <v>0</v>
      </c>
      <c r="EX55" s="56">
        <v>366.96646055836612</v>
      </c>
      <c r="EY55" s="56">
        <v>0.28105677346824059</v>
      </c>
      <c r="EZ55" s="56"/>
      <c r="FA55" s="46">
        <v>1</v>
      </c>
      <c r="FB55" s="46" t="s">
        <v>549</v>
      </c>
      <c r="FC55" s="46">
        <v>1</v>
      </c>
      <c r="FE55" s="47">
        <v>1</v>
      </c>
      <c r="FF55" s="47">
        <v>3</v>
      </c>
      <c r="FG55" s="47">
        <v>175</v>
      </c>
      <c r="FH55" s="47">
        <v>175</v>
      </c>
      <c r="FI55" s="47">
        <v>465</v>
      </c>
      <c r="FJ55" s="46">
        <v>89</v>
      </c>
      <c r="FK55" s="46">
        <v>89</v>
      </c>
      <c r="FL55" s="46">
        <v>89</v>
      </c>
      <c r="FM55" s="47">
        <f t="shared" si="327"/>
        <v>17</v>
      </c>
      <c r="FO55" s="49">
        <v>0.80640000000000001</v>
      </c>
      <c r="FP55" s="50">
        <v>7.11</v>
      </c>
      <c r="FQ55" s="49">
        <v>0.7137</v>
      </c>
      <c r="FR55" s="49">
        <v>0.71399999999999997</v>
      </c>
      <c r="FS55" s="50">
        <v>7.12</v>
      </c>
      <c r="FU55" s="46">
        <v>585</v>
      </c>
      <c r="FV55" s="46"/>
      <c r="FW55" s="47">
        <v>1</v>
      </c>
      <c r="FY55" s="47">
        <v>1</v>
      </c>
      <c r="FZ55" s="47">
        <v>3</v>
      </c>
      <c r="GA55" s="47">
        <v>62</v>
      </c>
      <c r="GC55" s="47">
        <v>1</v>
      </c>
      <c r="GD55" s="47">
        <v>10</v>
      </c>
      <c r="GE55" s="47">
        <v>215</v>
      </c>
      <c r="GF55" s="47">
        <v>62</v>
      </c>
      <c r="GH55" s="47">
        <v>62</v>
      </c>
      <c r="GI55" s="47">
        <f t="shared" si="328"/>
        <v>153</v>
      </c>
      <c r="GJ55" s="47">
        <f t="shared" si="329"/>
        <v>-22</v>
      </c>
      <c r="GM55" s="46">
        <v>93</v>
      </c>
      <c r="GN55" s="46">
        <v>93</v>
      </c>
      <c r="GO55" s="46">
        <v>93</v>
      </c>
      <c r="GP55" s="46">
        <f t="shared" si="330"/>
        <v>4</v>
      </c>
      <c r="GS55" s="46">
        <v>95</v>
      </c>
      <c r="GT55" s="46">
        <v>95</v>
      </c>
      <c r="GU55" s="46">
        <v>95</v>
      </c>
      <c r="GV55" s="46">
        <f t="shared" si="331"/>
        <v>2</v>
      </c>
      <c r="GW55" s="57">
        <v>1.3258081674575806</v>
      </c>
      <c r="GX55" s="57">
        <v>47.616573333740234</v>
      </c>
      <c r="GY55" s="46">
        <f t="shared" si="332"/>
        <v>13.258081674575806</v>
      </c>
      <c r="GZ55" s="46"/>
      <c r="HA55" s="46">
        <v>13.258081674575806</v>
      </c>
      <c r="HB55" s="46">
        <f t="shared" si="333"/>
        <v>476.16573333740234</v>
      </c>
      <c r="HC55" s="46"/>
      <c r="HD55" s="57">
        <v>1.0816069841384888</v>
      </c>
      <c r="HE55" s="57">
        <v>48.020435333251953</v>
      </c>
      <c r="HF55" s="57">
        <v>10.816069841384888</v>
      </c>
      <c r="HG55" s="57"/>
      <c r="HH55" s="46">
        <f t="shared" si="334"/>
        <v>10.816069841384888</v>
      </c>
      <c r="HI55" s="46">
        <f t="shared" si="335"/>
        <v>-4.7336018085479736</v>
      </c>
      <c r="HJ55" s="46">
        <f t="shared" si="336"/>
        <v>480.20435333251953</v>
      </c>
      <c r="HL55" s="50">
        <v>45.758928571428569</v>
      </c>
      <c r="HM55" s="50">
        <f t="shared" si="337"/>
        <v>9.3236953644752916</v>
      </c>
      <c r="HN55" s="50">
        <v>1777.9017857142858</v>
      </c>
      <c r="HO55" s="50">
        <v>5.5803571428571423</v>
      </c>
      <c r="HP55" s="50">
        <f t="shared" si="338"/>
        <v>-4.4346653909435592</v>
      </c>
      <c r="HQ55" s="50">
        <v>39.0625</v>
      </c>
      <c r="HR55" s="50">
        <v>5847.0982142857138</v>
      </c>
      <c r="HS55" s="50">
        <f t="shared" si="339"/>
        <v>-2753.3023866156382</v>
      </c>
      <c r="HT55" s="50">
        <v>718.75</v>
      </c>
      <c r="HU55" s="50">
        <v>39.0625</v>
      </c>
      <c r="HV55" s="50">
        <v>0</v>
      </c>
      <c r="HW55" s="50">
        <v>1085.9375</v>
      </c>
      <c r="HX55" s="50">
        <f t="shared" si="340"/>
        <v>9.9601218683256523</v>
      </c>
      <c r="HY55" s="50">
        <f t="shared" si="341"/>
        <v>-774.35293565348024</v>
      </c>
      <c r="HZ55" s="50">
        <v>1524.5535714285713</v>
      </c>
      <c r="IA55" s="50">
        <v>54.6875</v>
      </c>
      <c r="IB55" s="56">
        <v>0</v>
      </c>
      <c r="IC55" s="56">
        <v>9.6842920782490793E-2</v>
      </c>
      <c r="ID55" s="56">
        <v>0</v>
      </c>
      <c r="IE55" s="56">
        <v>9.393763315901607</v>
      </c>
      <c r="IF55" s="56">
        <v>21.49912841371296</v>
      </c>
      <c r="IG55" s="56">
        <v>0.96842920782490793</v>
      </c>
      <c r="IH55" s="56">
        <v>6.1979469300794108</v>
      </c>
      <c r="II55" s="56">
        <v>0</v>
      </c>
      <c r="IJ55" s="56">
        <v>374.58841758667438</v>
      </c>
      <c r="IK55" s="56">
        <v>0.38737168312996317</v>
      </c>
      <c r="IL55" s="46">
        <v>0.60354435443878174</v>
      </c>
      <c r="IM55" s="57">
        <v>49.443649291992188</v>
      </c>
      <c r="IN55" s="46">
        <v>6.0354435443878174</v>
      </c>
      <c r="IP55" s="46">
        <f t="shared" si="342"/>
        <v>6.0354435443878174</v>
      </c>
      <c r="IQ55" s="46">
        <f t="shared" si="343"/>
        <v>494.43649291992188</v>
      </c>
      <c r="IS55" s="46">
        <v>810.1</v>
      </c>
      <c r="IT55" s="49">
        <f t="shared" si="344"/>
        <v>0.81010000000000004</v>
      </c>
      <c r="IU55" s="49">
        <v>0.81</v>
      </c>
      <c r="IV55" s="46">
        <v>6.97</v>
      </c>
      <c r="IW55" s="50">
        <v>0</v>
      </c>
      <c r="IX55" s="50">
        <v>9.9840255591054319E-2</v>
      </c>
      <c r="IY55" s="50">
        <v>0</v>
      </c>
      <c r="IZ55" s="50">
        <v>8.6861022364217249</v>
      </c>
      <c r="JA55" s="50">
        <v>24.660543130990419</v>
      </c>
      <c r="JB55" s="50">
        <v>2.4960063897763578</v>
      </c>
      <c r="JC55" s="50">
        <v>2.6956869009584663</v>
      </c>
      <c r="JD55" s="50">
        <v>0</v>
      </c>
      <c r="JE55" s="50">
        <v>430.21166134185302</v>
      </c>
      <c r="JF55" s="50">
        <v>1.2979233226837061</v>
      </c>
      <c r="JG55" s="47">
        <v>1</v>
      </c>
      <c r="JI55" s="47">
        <v>1</v>
      </c>
      <c r="JJ55" s="46" t="s">
        <v>724</v>
      </c>
      <c r="JK55" s="46">
        <v>30</v>
      </c>
      <c r="JM55" s="46">
        <v>1</v>
      </c>
      <c r="JN55" s="46">
        <v>40</v>
      </c>
      <c r="JO55" s="46">
        <v>40</v>
      </c>
      <c r="JQ55" s="46">
        <v>15</v>
      </c>
      <c r="JR55" s="46" t="s">
        <v>1056</v>
      </c>
      <c r="JT55" s="57">
        <v>0.75550603866577148</v>
      </c>
      <c r="JU55" s="57">
        <v>49.796596527099609</v>
      </c>
      <c r="JV55" s="57">
        <v>7.5550603866577148</v>
      </c>
      <c r="JW55" s="46">
        <f t="shared" si="345"/>
        <v>7.5550603866577148</v>
      </c>
      <c r="JX55" s="46">
        <f t="shared" si="345"/>
        <v>497.96596527099609</v>
      </c>
      <c r="JY55" s="46" t="s">
        <v>716</v>
      </c>
      <c r="JZ55" s="52">
        <v>471.4</v>
      </c>
      <c r="KA55" s="49">
        <f t="shared" si="346"/>
        <v>0.47139999999999999</v>
      </c>
      <c r="KB55" s="49">
        <v>0.47099999999999997</v>
      </c>
      <c r="KC55" s="52">
        <v>591.1</v>
      </c>
      <c r="KD55" s="49">
        <f t="shared" si="347"/>
        <v>0.59110000000000007</v>
      </c>
      <c r="KE55" s="49">
        <v>0.59099999999999997</v>
      </c>
      <c r="KF55" s="52">
        <v>545.20000000000005</v>
      </c>
      <c r="KG55" s="49">
        <f t="shared" si="348"/>
        <v>0.54520000000000002</v>
      </c>
      <c r="KH55" s="49">
        <v>0.54500000000000004</v>
      </c>
      <c r="KI55" s="50">
        <v>7.16</v>
      </c>
      <c r="KJ55" s="50">
        <v>5.46</v>
      </c>
      <c r="KK55" s="50">
        <v>5.84</v>
      </c>
      <c r="KL55" s="49"/>
      <c r="KN55" s="46">
        <v>1</v>
      </c>
      <c r="KO55" s="46">
        <v>1</v>
      </c>
      <c r="KP55" s="47">
        <v>1</v>
      </c>
      <c r="KQ55" s="46">
        <v>1</v>
      </c>
      <c r="KR55" s="46" t="s">
        <v>1220</v>
      </c>
      <c r="KS55" s="46" t="s">
        <v>1229</v>
      </c>
      <c r="KT55" s="50">
        <v>94.879518072289159</v>
      </c>
      <c r="KU55" s="50">
        <v>2875</v>
      </c>
      <c r="KV55" s="50">
        <v>19.578313253012048</v>
      </c>
      <c r="KW55" s="50">
        <v>94.879518072289159</v>
      </c>
      <c r="KX55" s="50">
        <v>8647.590361445782</v>
      </c>
      <c r="KY55" s="50">
        <v>1060.2409638554216</v>
      </c>
      <c r="KZ55" s="50">
        <v>55.722891566265055</v>
      </c>
      <c r="LA55" s="50">
        <v>10.542168674698797</v>
      </c>
      <c r="LB55" s="50">
        <v>1287.6506024096386</v>
      </c>
      <c r="LC55" s="50">
        <f t="shared" si="349"/>
        <v>10.296334774173491</v>
      </c>
      <c r="LD55" s="50">
        <v>3049.6987951807228</v>
      </c>
      <c r="LE55" s="50">
        <v>105.42168674698794</v>
      </c>
      <c r="LF55" s="50">
        <v>75.342465753424662</v>
      </c>
      <c r="LG55" s="50">
        <v>1664.3835616438357</v>
      </c>
      <c r="LH55" s="50">
        <v>5.4794520547945202</v>
      </c>
      <c r="LI55" s="50">
        <v>63.013698630136986</v>
      </c>
      <c r="LJ55" s="50">
        <v>7400</v>
      </c>
      <c r="LK55" s="50">
        <v>649.31506849315065</v>
      </c>
      <c r="LL55" s="50">
        <v>63.013698630136986</v>
      </c>
      <c r="LM55" s="50">
        <v>10.95890410958904</v>
      </c>
      <c r="LN55" s="50">
        <v>1219.178082191781</v>
      </c>
      <c r="LO55" s="50">
        <f t="shared" si="350"/>
        <v>4.950419985846187</v>
      </c>
      <c r="LP55" s="50">
        <v>1456.1643835616439</v>
      </c>
      <c r="LQ55" s="50">
        <v>54.794520547945204</v>
      </c>
      <c r="LR55" s="50">
        <v>59.574468085106396</v>
      </c>
      <c r="LS55" s="50">
        <v>857.44680851063833</v>
      </c>
      <c r="LT55" s="50">
        <v>4.2553191489361701</v>
      </c>
      <c r="LU55" s="50">
        <v>48.936170212765958</v>
      </c>
      <c r="LV55" s="50">
        <v>5831.9148936170213</v>
      </c>
      <c r="LW55" s="50">
        <v>419.14893617021278</v>
      </c>
      <c r="LX55" s="50">
        <v>0</v>
      </c>
      <c r="LY55" s="50">
        <v>44.680851063829806</v>
      </c>
      <c r="LZ55" s="50">
        <v>1129.7872340425533</v>
      </c>
      <c r="MA55" s="50">
        <f t="shared" si="351"/>
        <v>6.6871532612601232</v>
      </c>
      <c r="MB55" s="50">
        <v>1072.3404255319149</v>
      </c>
      <c r="MC55" s="50">
        <v>31.914893617021278</v>
      </c>
      <c r="MD55" s="50">
        <v>0</v>
      </c>
      <c r="ME55" s="50">
        <v>0.39904229848363931</v>
      </c>
      <c r="MF55" s="50">
        <v>0.598563447725459</v>
      </c>
      <c r="MG55" s="50">
        <v>17.158818834796492</v>
      </c>
      <c r="MH55" s="50">
        <v>23.144453312051077</v>
      </c>
      <c r="MI55" s="50">
        <v>1.2968874700718278</v>
      </c>
      <c r="MJ55" s="50">
        <v>4.5889864325618523</v>
      </c>
      <c r="MK55" s="50">
        <v>0</v>
      </c>
      <c r="ML55" s="50">
        <v>193.73503591380691</v>
      </c>
      <c r="MM55" s="50">
        <v>0.49880287310454913</v>
      </c>
      <c r="MN55" s="50">
        <v>0</v>
      </c>
      <c r="MO55" s="50">
        <v>0.99940035978412955</v>
      </c>
      <c r="MP55" s="50">
        <v>0.59964021587047767</v>
      </c>
      <c r="MQ55" s="50">
        <v>7.4955026983809709</v>
      </c>
      <c r="MR55" s="50">
        <v>13.292024785128921</v>
      </c>
      <c r="MS55" s="50">
        <v>8.0951429142514488</v>
      </c>
      <c r="MT55" s="50">
        <v>4.8970617629422346</v>
      </c>
      <c r="MU55" s="50">
        <v>0</v>
      </c>
      <c r="MV55" s="50">
        <v>335.59864081551069</v>
      </c>
      <c r="MW55" s="50">
        <v>12.392564461323206</v>
      </c>
      <c r="MX55" s="50">
        <v>0</v>
      </c>
      <c r="MY55" s="50">
        <v>9.982032341784787E-2</v>
      </c>
      <c r="MZ55" s="50">
        <v>0.59892194050708725</v>
      </c>
      <c r="NA55" s="50">
        <v>10.181672988620482</v>
      </c>
      <c r="NB55" s="50">
        <v>13.675384308245158</v>
      </c>
      <c r="NC55" s="50">
        <v>4.5917348772210023</v>
      </c>
      <c r="ND55" s="50">
        <v>7.2868836095028939</v>
      </c>
      <c r="NE55" s="50">
        <v>0</v>
      </c>
      <c r="NF55" s="50">
        <v>316.92952685166699</v>
      </c>
      <c r="NG55" s="50">
        <v>1.9964064683569573</v>
      </c>
      <c r="NI55" s="56">
        <v>7.6211814589958582</v>
      </c>
      <c r="NJ55" s="56">
        <v>31.881669075840804</v>
      </c>
      <c r="NL55" s="56">
        <v>5.3506691233514347</v>
      </c>
      <c r="NM55" s="56">
        <v>28.457944627618311</v>
      </c>
      <c r="NN55" s="56"/>
      <c r="NO55" s="56">
        <v>4.7428803316352015</v>
      </c>
      <c r="NP55" s="56">
        <v>2.8549195884527023</v>
      </c>
      <c r="NQ55" s="56">
        <v>5.3607800218883686</v>
      </c>
      <c r="NR55" s="56">
        <v>1.2234404536862011</v>
      </c>
      <c r="NS55" s="56">
        <v>3.8694420855139713</v>
      </c>
      <c r="NT55" s="56">
        <v>0.76892465685790534</v>
      </c>
      <c r="NU55" s="56">
        <v>3.0314229249011855</v>
      </c>
      <c r="NV55" s="56">
        <v>2.651057312252965</v>
      </c>
      <c r="NW55" s="51"/>
      <c r="NX55" s="51">
        <v>1010.3333333333334</v>
      </c>
      <c r="NY55" s="51">
        <v>1010</v>
      </c>
      <c r="NZ55" s="51">
        <v>3322</v>
      </c>
      <c r="OA55" s="54">
        <f t="shared" si="352"/>
        <v>3322</v>
      </c>
      <c r="OB55" s="58">
        <v>1622</v>
      </c>
      <c r="OC55" s="58">
        <f t="shared" si="353"/>
        <v>1622</v>
      </c>
      <c r="OD55" s="58">
        <v>989</v>
      </c>
      <c r="OE55" s="58">
        <f t="shared" ref="OE55" si="370">ROUND(OD55,0)</f>
        <v>989</v>
      </c>
      <c r="OF55" s="58">
        <v>667.66666666666663</v>
      </c>
      <c r="OG55" s="58">
        <f t="shared" ref="OG55" si="371">ROUND(OF55,0)</f>
        <v>668</v>
      </c>
      <c r="OH55" s="51">
        <v>15129.333333333334</v>
      </c>
      <c r="OI55" s="58">
        <v>15129</v>
      </c>
      <c r="OJ55" s="58">
        <v>45413.5</v>
      </c>
      <c r="OK55" s="54">
        <f t="shared" si="356"/>
        <v>45414</v>
      </c>
      <c r="OL55" s="58">
        <v>63584.666666666664</v>
      </c>
      <c r="OM55" s="58">
        <f t="shared" ref="OM55" si="372">ROUND(OL55,0)</f>
        <v>63585</v>
      </c>
      <c r="ON55" s="58">
        <v>14762</v>
      </c>
      <c r="OO55" s="58">
        <f t="shared" ref="OO55" si="373">ROUND(ON55,0)</f>
        <v>14762</v>
      </c>
      <c r="OP55" s="58">
        <v>16650.333333333332</v>
      </c>
      <c r="OQ55" s="58">
        <f t="shared" ref="OQ55" si="374">ROUND(OP55,0)</f>
        <v>16650</v>
      </c>
      <c r="OR55" s="51">
        <v>1</v>
      </c>
      <c r="OS55" s="51"/>
    </row>
    <row r="56" spans="1:409" ht="21" customHeight="1" x14ac:dyDescent="0.35">
      <c r="A56" s="46" t="s">
        <v>56</v>
      </c>
      <c r="B56" s="46" t="s">
        <v>56</v>
      </c>
      <c r="C56" s="46" t="b">
        <f t="shared" si="207"/>
        <v>1</v>
      </c>
      <c r="D56" s="46">
        <v>4</v>
      </c>
      <c r="E56" s="51">
        <v>4</v>
      </c>
      <c r="F56" s="46" t="b">
        <f t="shared" si="208"/>
        <v>1</v>
      </c>
      <c r="G56" s="46">
        <v>10</v>
      </c>
      <c r="H56" s="51">
        <v>10</v>
      </c>
      <c r="I56" s="46" t="b">
        <f t="shared" si="209"/>
        <v>1</v>
      </c>
      <c r="J56" s="46">
        <v>11</v>
      </c>
      <c r="K56" s="46">
        <v>4744415</v>
      </c>
      <c r="L56" s="46">
        <v>468603.9</v>
      </c>
      <c r="M56" s="46">
        <v>1048.9000000000001</v>
      </c>
      <c r="N56" s="46">
        <v>5.0070018201692701</v>
      </c>
      <c r="O56" s="46">
        <v>180</v>
      </c>
      <c r="P56" s="46">
        <v>4</v>
      </c>
      <c r="Q56" s="46">
        <v>9</v>
      </c>
      <c r="R56" s="46">
        <v>1048.9981750444001</v>
      </c>
      <c r="S56" s="46">
        <v>13.9036343419906</v>
      </c>
      <c r="T56" s="46">
        <v>166.66086176671499</v>
      </c>
      <c r="U56" s="46">
        <v>4</v>
      </c>
      <c r="V56" s="46">
        <v>7</v>
      </c>
      <c r="W56" s="46" t="s">
        <v>184</v>
      </c>
      <c r="X56" s="46">
        <v>42.851672639999997</v>
      </c>
      <c r="Y56" s="46">
        <v>-123.384265</v>
      </c>
      <c r="Z56" s="46">
        <v>1048.9000000000001</v>
      </c>
      <c r="AA56" s="46" t="s">
        <v>129</v>
      </c>
      <c r="AB56" s="46">
        <v>1</v>
      </c>
      <c r="AC56" s="55">
        <v>1</v>
      </c>
      <c r="AD56" s="46">
        <v>15</v>
      </c>
      <c r="AE56" s="46">
        <v>1</v>
      </c>
      <c r="AF56" s="46">
        <v>12</v>
      </c>
      <c r="AG56" s="46" t="s">
        <v>324</v>
      </c>
      <c r="AH56" s="55">
        <v>1</v>
      </c>
      <c r="AI56" s="46">
        <v>5</v>
      </c>
      <c r="AJ56" s="46">
        <v>1</v>
      </c>
      <c r="AK56" s="47">
        <v>55</v>
      </c>
      <c r="AM56" s="46">
        <v>1</v>
      </c>
      <c r="AN56" s="46">
        <v>30</v>
      </c>
      <c r="AO56" s="46">
        <v>65</v>
      </c>
      <c r="AQ56" s="46">
        <v>1</v>
      </c>
      <c r="AR56" s="46">
        <v>3</v>
      </c>
      <c r="AS56" s="55" t="s">
        <v>389</v>
      </c>
      <c r="AT56" s="46">
        <v>1</v>
      </c>
      <c r="AU56" s="46">
        <v>3</v>
      </c>
      <c r="AV56" s="46">
        <v>60</v>
      </c>
      <c r="AW56" s="46" t="s">
        <v>421</v>
      </c>
      <c r="AX56" s="46">
        <v>1</v>
      </c>
      <c r="AY56" s="46">
        <v>0</v>
      </c>
      <c r="AZ56" s="46">
        <v>0</v>
      </c>
      <c r="BA56" s="46">
        <v>59</v>
      </c>
      <c r="BB56" s="46">
        <v>59</v>
      </c>
      <c r="BD56" s="46">
        <f t="shared" si="326"/>
        <v>124</v>
      </c>
      <c r="BE56" s="50">
        <v>6.39</v>
      </c>
      <c r="BF56" s="46">
        <v>1006</v>
      </c>
      <c r="BG56" s="46">
        <f t="shared" si="210"/>
        <v>1.006</v>
      </c>
      <c r="BH56" s="49">
        <v>1.006</v>
      </c>
      <c r="BI56" s="50">
        <v>7.49</v>
      </c>
      <c r="BJ56" s="52">
        <v>621.5</v>
      </c>
      <c r="BK56" s="46">
        <f t="shared" si="211"/>
        <v>0.62150000000000005</v>
      </c>
      <c r="BL56" s="46">
        <v>0.622</v>
      </c>
      <c r="BM56" s="46">
        <v>7.58</v>
      </c>
      <c r="BN56" s="46">
        <v>2835</v>
      </c>
      <c r="BO56" s="46">
        <f t="shared" si="212"/>
        <v>2.835</v>
      </c>
      <c r="BP56" s="46">
        <f t="shared" si="213"/>
        <v>2.835</v>
      </c>
      <c r="BQ56" s="46">
        <v>5.23</v>
      </c>
      <c r="BR56" s="50">
        <f t="shared" si="214"/>
        <v>-2.2599999999999998</v>
      </c>
      <c r="BS56" s="52">
        <v>660.6</v>
      </c>
      <c r="BT56" s="53" t="s">
        <v>261</v>
      </c>
      <c r="BU56" s="46">
        <v>0.66100000000000003</v>
      </c>
      <c r="BV56" s="49">
        <f t="shared" si="215"/>
        <v>3.9000000000000035E-2</v>
      </c>
      <c r="BW56" s="46">
        <v>1.4187062978744507</v>
      </c>
      <c r="BX56" s="46">
        <v>50.301910400390625</v>
      </c>
      <c r="BY56" s="46">
        <f t="shared" si="265"/>
        <v>14.187062978744507</v>
      </c>
      <c r="CA56" s="46">
        <v>14.187062978744507</v>
      </c>
      <c r="CB56" s="46">
        <f t="shared" si="266"/>
        <v>503.01910400390625</v>
      </c>
      <c r="CC56" s="46">
        <v>0</v>
      </c>
      <c r="CD56" s="46">
        <v>2456.5037282518642</v>
      </c>
      <c r="CE56" s="46">
        <v>8.2850041425020713</v>
      </c>
      <c r="CF56" s="46">
        <v>95.277547638773811</v>
      </c>
      <c r="CG56" s="46">
        <v>6263.4631317315661</v>
      </c>
      <c r="CH56" s="46">
        <v>501.24275062137531</v>
      </c>
      <c r="CI56" s="46">
        <v>49.710024855012428</v>
      </c>
      <c r="CJ56" s="46">
        <v>0</v>
      </c>
      <c r="CK56" s="46">
        <v>1052.1955260977629</v>
      </c>
      <c r="CL56" s="46">
        <f t="shared" si="267"/>
        <v>13.483295287672931</v>
      </c>
      <c r="CM56" s="46">
        <v>2278.3761391880694</v>
      </c>
      <c r="CN56" s="46">
        <v>74.565037282518645</v>
      </c>
      <c r="CO56" s="50">
        <v>3.4001592039801003</v>
      </c>
      <c r="CP56" s="46">
        <v>0</v>
      </c>
      <c r="CQ56" s="50">
        <v>0</v>
      </c>
      <c r="CR56" s="50">
        <v>0</v>
      </c>
      <c r="CS56" s="50">
        <v>0</v>
      </c>
      <c r="CT56" s="50">
        <v>2.6876368703961777</v>
      </c>
      <c r="CU56" s="50">
        <v>28.867210830181168</v>
      </c>
      <c r="CV56" s="50">
        <v>4.7780211029265383</v>
      </c>
      <c r="CW56" s="50">
        <v>5.7734421660362329</v>
      </c>
      <c r="CX56" s="50">
        <v>0</v>
      </c>
      <c r="CY56" s="50">
        <v>1360.9396774835757</v>
      </c>
      <c r="CZ56" s="50">
        <v>3.0858052956400561</v>
      </c>
      <c r="DA56" s="56">
        <v>8.9278014254603058</v>
      </c>
      <c r="DB56" s="56">
        <v>17.898520095030687</v>
      </c>
      <c r="DC56" s="50">
        <v>0</v>
      </c>
      <c r="DD56" s="50">
        <v>10.065256080680244</v>
      </c>
      <c r="DE56" s="50">
        <v>0</v>
      </c>
      <c r="DF56" s="50">
        <v>11.370377694285146</v>
      </c>
      <c r="DG56" s="50">
        <v>42.119833893612814</v>
      </c>
      <c r="DH56" s="50">
        <v>11.864741941862764</v>
      </c>
      <c r="DI56" s="50">
        <v>3.1639311844967368</v>
      </c>
      <c r="DJ56" s="50">
        <v>0</v>
      </c>
      <c r="DK56" s="50">
        <v>237.98694878386394</v>
      </c>
      <c r="DL56" s="50">
        <v>96.895392525212586</v>
      </c>
      <c r="DM56" s="50">
        <v>0</v>
      </c>
      <c r="DN56" s="50">
        <v>0</v>
      </c>
      <c r="DO56" s="50">
        <v>2.7356865091235418</v>
      </c>
      <c r="DQ56" s="46">
        <v>1</v>
      </c>
      <c r="DR56" s="46">
        <v>3</v>
      </c>
      <c r="DS56" s="46" t="s">
        <v>481</v>
      </c>
      <c r="DT56" s="46">
        <v>1</v>
      </c>
      <c r="DU56" s="46">
        <v>1</v>
      </c>
      <c r="DW56" s="46">
        <v>1</v>
      </c>
      <c r="DY56" s="46">
        <v>1</v>
      </c>
      <c r="DZ56" s="46">
        <v>448</v>
      </c>
      <c r="EA56" s="46">
        <v>44.8</v>
      </c>
      <c r="EB56" s="46">
        <v>45</v>
      </c>
      <c r="EC56" s="46">
        <v>45</v>
      </c>
      <c r="ED56" s="46">
        <v>129</v>
      </c>
      <c r="EF56" s="46">
        <v>1</v>
      </c>
      <c r="EG56" s="46">
        <v>150</v>
      </c>
      <c r="EH56" s="46">
        <v>150</v>
      </c>
      <c r="EI56" s="46" t="s">
        <v>494</v>
      </c>
      <c r="EJ56" s="49">
        <v>0.70699999999999996</v>
      </c>
      <c r="EK56" s="50">
        <v>7.51</v>
      </c>
      <c r="EL56" s="49">
        <v>0.70099999999999996</v>
      </c>
      <c r="EM56" s="49">
        <v>0.70099999999999996</v>
      </c>
      <c r="EN56" s="50">
        <v>7.36</v>
      </c>
      <c r="EP56" s="56">
        <v>0</v>
      </c>
      <c r="EQ56" s="56">
        <v>0.52704852824184567</v>
      </c>
      <c r="ER56" s="56">
        <v>0</v>
      </c>
      <c r="ES56" s="56">
        <v>25.855210819411298</v>
      </c>
      <c r="ET56" s="56">
        <v>87.211614956245029</v>
      </c>
      <c r="EU56" s="56">
        <v>0.79554494828957845</v>
      </c>
      <c r="EV56" s="56">
        <v>3.0827366746221165</v>
      </c>
      <c r="EW56" s="56">
        <v>1.1933174224343677</v>
      </c>
      <c r="EX56" s="56">
        <v>224.14478918058873</v>
      </c>
      <c r="EY56" s="56">
        <v>0.19888623707239461</v>
      </c>
      <c r="EZ56" s="56"/>
      <c r="FA56" s="46">
        <v>1</v>
      </c>
      <c r="FC56" s="46">
        <v>1</v>
      </c>
      <c r="FE56" s="47">
        <v>1</v>
      </c>
      <c r="FF56" s="47">
        <v>3</v>
      </c>
      <c r="FG56" s="47">
        <v>182</v>
      </c>
      <c r="FH56" s="47">
        <v>182</v>
      </c>
      <c r="FI56" s="47">
        <v>360</v>
      </c>
      <c r="FJ56" s="46">
        <v>65</v>
      </c>
      <c r="FK56" s="46">
        <v>65</v>
      </c>
      <c r="FL56" s="46">
        <v>65</v>
      </c>
      <c r="FM56" s="47">
        <f t="shared" si="327"/>
        <v>20</v>
      </c>
      <c r="FO56" s="49">
        <v>0.50700000000000001</v>
      </c>
      <c r="FP56" s="50">
        <v>7.33</v>
      </c>
      <c r="FQ56" s="49">
        <v>0.48430000000000001</v>
      </c>
      <c r="FR56" s="49">
        <v>0.48399999999999999</v>
      </c>
      <c r="FS56" s="50">
        <v>7.39</v>
      </c>
      <c r="FU56" s="46">
        <v>584</v>
      </c>
      <c r="FV56" s="46"/>
      <c r="FW56" s="47">
        <v>1</v>
      </c>
      <c r="FY56" s="47">
        <v>1</v>
      </c>
      <c r="FZ56" s="47">
        <v>5</v>
      </c>
      <c r="GA56" s="47">
        <v>60</v>
      </c>
      <c r="GC56" s="47">
        <v>1</v>
      </c>
      <c r="GD56" s="47">
        <v>3</v>
      </c>
      <c r="GE56" s="47">
        <v>246</v>
      </c>
      <c r="GF56" s="47">
        <v>83</v>
      </c>
      <c r="GH56" s="47">
        <v>83</v>
      </c>
      <c r="GI56" s="47">
        <f t="shared" si="328"/>
        <v>163</v>
      </c>
      <c r="GJ56" s="47">
        <f t="shared" si="329"/>
        <v>-19</v>
      </c>
      <c r="GK56" s="46" t="s">
        <v>390</v>
      </c>
      <c r="GM56" s="46">
        <v>72</v>
      </c>
      <c r="GN56" s="46">
        <v>72</v>
      </c>
      <c r="GO56" s="46">
        <v>72</v>
      </c>
      <c r="GP56" s="46">
        <f t="shared" si="330"/>
        <v>7</v>
      </c>
      <c r="GS56" s="46">
        <v>75.5</v>
      </c>
      <c r="GT56" s="46">
        <v>76</v>
      </c>
      <c r="GU56" s="46">
        <v>76</v>
      </c>
      <c r="GV56" s="46">
        <f t="shared" si="331"/>
        <v>4</v>
      </c>
      <c r="GW56" s="57">
        <v>1.9888643026351929</v>
      </c>
      <c r="GX56" s="57">
        <v>48.561305999755859</v>
      </c>
      <c r="GY56" s="46">
        <f t="shared" si="332"/>
        <v>19.888643026351929</v>
      </c>
      <c r="GZ56" s="46"/>
      <c r="HA56" s="46">
        <v>19.888643026351929</v>
      </c>
      <c r="HB56" s="46">
        <f t="shared" si="333"/>
        <v>485.61305999755859</v>
      </c>
      <c r="HC56" s="46"/>
      <c r="HD56" s="57">
        <v>0.87949597835540771</v>
      </c>
      <c r="HE56" s="57">
        <v>47.329013824462891</v>
      </c>
      <c r="HF56" s="57">
        <v>8.7949597835540771</v>
      </c>
      <c r="HG56" s="57"/>
      <c r="HH56" s="46">
        <f t="shared" si="334"/>
        <v>8.7949597835540771</v>
      </c>
      <c r="HI56" s="46">
        <f t="shared" si="335"/>
        <v>-5.3921031951904297</v>
      </c>
      <c r="HJ56" s="46">
        <f t="shared" si="336"/>
        <v>473.29013824462891</v>
      </c>
      <c r="HL56" s="50">
        <v>21.333333333333332</v>
      </c>
      <c r="HM56" s="50">
        <f t="shared" si="337"/>
        <v>-21.333333333333332</v>
      </c>
      <c r="HN56" s="50">
        <v>1981.3333333333333</v>
      </c>
      <c r="HO56" s="50">
        <v>4</v>
      </c>
      <c r="HP56" s="50">
        <f t="shared" si="338"/>
        <v>-4.2850041425020713</v>
      </c>
      <c r="HQ56" s="50">
        <v>32</v>
      </c>
      <c r="HR56" s="50">
        <v>4384.0000000000009</v>
      </c>
      <c r="HS56" s="50">
        <f t="shared" si="339"/>
        <v>-1879.4631317315652</v>
      </c>
      <c r="HT56" s="50">
        <v>710.66666666666663</v>
      </c>
      <c r="HU56" s="50">
        <v>64</v>
      </c>
      <c r="HV56" s="50">
        <v>0</v>
      </c>
      <c r="HW56" s="50">
        <v>676</v>
      </c>
      <c r="HX56" s="50">
        <f t="shared" si="340"/>
        <v>13.010295537801889</v>
      </c>
      <c r="HY56" s="50">
        <f t="shared" si="341"/>
        <v>-376.19552609776292</v>
      </c>
      <c r="HZ56" s="50">
        <v>1053.3333333333333</v>
      </c>
      <c r="IA56" s="50">
        <v>70.666666666666671</v>
      </c>
      <c r="IB56" s="56">
        <v>0</v>
      </c>
      <c r="IC56" s="56">
        <v>4.8609760839976666E-2</v>
      </c>
      <c r="ID56" s="56">
        <v>0</v>
      </c>
      <c r="IE56" s="56">
        <v>7.2914641259965007</v>
      </c>
      <c r="IF56" s="56">
        <v>29.457515069025863</v>
      </c>
      <c r="IG56" s="56">
        <v>0.68053665175967348</v>
      </c>
      <c r="IH56" s="56">
        <v>7.7775617343962669</v>
      </c>
      <c r="II56" s="56">
        <v>0</v>
      </c>
      <c r="IJ56" s="56">
        <v>223.89655842893254</v>
      </c>
      <c r="IK56" s="56">
        <v>0.29165856503986004</v>
      </c>
      <c r="IL56" s="46">
        <v>0.57744103670120239</v>
      </c>
      <c r="IM56" s="57">
        <v>47.93365478515625</v>
      </c>
      <c r="IN56" s="46">
        <v>5.7744103670120239</v>
      </c>
      <c r="IP56" s="46">
        <f t="shared" si="342"/>
        <v>5.7744103670120239</v>
      </c>
      <c r="IQ56" s="46">
        <f t="shared" si="343"/>
        <v>479.3365478515625</v>
      </c>
      <c r="IS56" s="46">
        <v>607.6</v>
      </c>
      <c r="IT56" s="49">
        <f t="shared" si="344"/>
        <v>0.60760000000000003</v>
      </c>
      <c r="IU56" s="49">
        <v>0.60799999999999998</v>
      </c>
      <c r="IV56" s="46">
        <v>7.26</v>
      </c>
      <c r="IW56" s="50">
        <v>0</v>
      </c>
      <c r="IX56" s="50">
        <v>5.9964021587047771E-2</v>
      </c>
      <c r="IY56" s="50">
        <v>0</v>
      </c>
      <c r="IZ56" s="50">
        <v>6.8958624825104939</v>
      </c>
      <c r="JA56" s="50">
        <v>23.785728562862282</v>
      </c>
      <c r="JB56" s="50">
        <v>1.8988606835898461</v>
      </c>
      <c r="JC56" s="50">
        <v>0</v>
      </c>
      <c r="JD56" s="50">
        <v>0</v>
      </c>
      <c r="JE56" s="50">
        <v>310.71357185688584</v>
      </c>
      <c r="JF56" s="50">
        <v>1.2992204677193684</v>
      </c>
      <c r="JG56" s="47">
        <v>1</v>
      </c>
      <c r="JI56" s="47">
        <v>1</v>
      </c>
      <c r="JJ56" s="46" t="s">
        <v>724</v>
      </c>
      <c r="JK56" s="46">
        <v>3</v>
      </c>
      <c r="JL56" s="46" t="s">
        <v>1152</v>
      </c>
      <c r="JM56" s="46">
        <v>1</v>
      </c>
      <c r="JN56" s="46">
        <v>54</v>
      </c>
      <c r="JO56" s="46">
        <v>54</v>
      </c>
      <c r="JQ56" s="46">
        <v>30</v>
      </c>
      <c r="JR56" s="46" t="s">
        <v>1057</v>
      </c>
      <c r="JT56" s="57">
        <v>0.79412990808486938</v>
      </c>
      <c r="JU56" s="57">
        <v>48.675357818603516</v>
      </c>
      <c r="JV56" s="57">
        <v>7.9412990808486938</v>
      </c>
      <c r="JW56" s="46">
        <f t="shared" si="345"/>
        <v>7.9412990808486938</v>
      </c>
      <c r="JX56" s="46">
        <f t="shared" si="345"/>
        <v>486.75357818603516</v>
      </c>
      <c r="JY56" s="46" t="s">
        <v>716</v>
      </c>
      <c r="JZ56" s="52">
        <v>495</v>
      </c>
      <c r="KA56" s="49">
        <f t="shared" si="346"/>
        <v>0.495</v>
      </c>
      <c r="KB56" s="49">
        <v>0.495</v>
      </c>
      <c r="KC56" s="52">
        <v>704.7</v>
      </c>
      <c r="KD56" s="49">
        <f t="shared" si="347"/>
        <v>0.70469999999999999</v>
      </c>
      <c r="KE56" s="49">
        <v>0.70499999999999996</v>
      </c>
      <c r="KF56" s="52">
        <v>540.5</v>
      </c>
      <c r="KG56" s="49">
        <f t="shared" si="348"/>
        <v>0.54049999999999998</v>
      </c>
      <c r="KH56" s="49">
        <v>0.54100000000000004</v>
      </c>
      <c r="KI56" s="50">
        <v>7</v>
      </c>
      <c r="KJ56" s="50">
        <v>7.24</v>
      </c>
      <c r="KK56" s="50">
        <v>7.43</v>
      </c>
      <c r="KL56" s="49"/>
      <c r="KN56" s="46">
        <v>1</v>
      </c>
      <c r="KO56" s="46">
        <v>1</v>
      </c>
      <c r="KP56" s="47">
        <v>1</v>
      </c>
      <c r="KQ56" s="46">
        <v>1</v>
      </c>
      <c r="KR56" s="46" t="s">
        <v>1220</v>
      </c>
      <c r="KS56" s="46" t="s">
        <v>1233</v>
      </c>
      <c r="KT56" s="50">
        <v>50.264550264550266</v>
      </c>
      <c r="KU56" s="50">
        <v>5448.4126984126988</v>
      </c>
      <c r="KV56" s="50">
        <v>9.2592592592592595</v>
      </c>
      <c r="KW56" s="50">
        <v>84.656084656084658</v>
      </c>
      <c r="KX56" s="50">
        <v>6818.7830687830683</v>
      </c>
      <c r="KY56" s="50">
        <v>1431.2169312169312</v>
      </c>
      <c r="KZ56" s="50">
        <v>117.72486772486772</v>
      </c>
      <c r="LA56" s="50">
        <v>14.550264550264551</v>
      </c>
      <c r="LB56" s="50">
        <v>1181.2169312169312</v>
      </c>
      <c r="LC56" s="50">
        <f t="shared" si="349"/>
        <v>16.837417836418879</v>
      </c>
      <c r="LD56" s="50">
        <v>2461.6402116402114</v>
      </c>
      <c r="LE56" s="50">
        <v>140.2116402116402</v>
      </c>
      <c r="LF56" s="50">
        <v>62.5</v>
      </c>
      <c r="LG56" s="50">
        <v>2393.0921052631579</v>
      </c>
      <c r="LH56" s="50">
        <v>3.2894736842105265</v>
      </c>
      <c r="LI56" s="50">
        <v>88.81578947368422</v>
      </c>
      <c r="LJ56" s="50">
        <v>8031.25</v>
      </c>
      <c r="LK56" s="50">
        <v>782.89473684210532</v>
      </c>
      <c r="LL56" s="50">
        <v>83.881578947368425</v>
      </c>
      <c r="LM56" s="50">
        <v>14.802631578947368</v>
      </c>
      <c r="LN56" s="50">
        <v>1384.8684210526317</v>
      </c>
      <c r="LO56" s="50">
        <f t="shared" si="350"/>
        <v>4.1696454906690148</v>
      </c>
      <c r="LP56" s="50">
        <v>1412.828947368421</v>
      </c>
      <c r="LQ56" s="50">
        <v>62.5</v>
      </c>
      <c r="LR56" s="50">
        <v>47.717842323651453</v>
      </c>
      <c r="LS56" s="50">
        <v>1892.116182572614</v>
      </c>
      <c r="LT56" s="50">
        <v>0</v>
      </c>
      <c r="LU56" s="50">
        <v>47.717842323651453</v>
      </c>
      <c r="LV56" s="50">
        <v>4931.5352697095441</v>
      </c>
      <c r="LW56" s="50">
        <v>568.46473029045649</v>
      </c>
      <c r="LX56" s="50">
        <v>60.165975103734432</v>
      </c>
      <c r="LY56" s="50">
        <v>45.64315352697097</v>
      </c>
      <c r="LZ56" s="50">
        <v>894.19087136929477</v>
      </c>
      <c r="MA56" s="50">
        <f t="shared" si="351"/>
        <v>8.8809887632693041</v>
      </c>
      <c r="MB56" s="50">
        <v>1122.4066390041494</v>
      </c>
      <c r="MC56" s="50">
        <v>47.717842323651453</v>
      </c>
      <c r="MD56" s="50">
        <v>0</v>
      </c>
      <c r="ME56" s="50">
        <v>9.9880143827407106E-2</v>
      </c>
      <c r="MF56" s="50">
        <v>0.59928086296444261</v>
      </c>
      <c r="MG56" s="50">
        <v>14.682381142628845</v>
      </c>
      <c r="MH56" s="50">
        <v>21.773871354374752</v>
      </c>
      <c r="MI56" s="50">
        <v>1.6979624450659208</v>
      </c>
      <c r="MJ56" s="50">
        <v>4.3947263284059126</v>
      </c>
      <c r="MK56" s="50">
        <v>0</v>
      </c>
      <c r="ML56" s="50">
        <v>215.94087095485418</v>
      </c>
      <c r="MM56" s="50">
        <v>0.49940071913703554</v>
      </c>
      <c r="MN56" s="50">
        <v>0</v>
      </c>
      <c r="MO56" s="50">
        <v>0</v>
      </c>
      <c r="MP56" s="50">
        <v>0.59749053973312094</v>
      </c>
      <c r="MQ56" s="50">
        <v>8.5640310695080668</v>
      </c>
      <c r="MR56" s="50">
        <v>17.725552678749253</v>
      </c>
      <c r="MS56" s="50">
        <v>0.89623580959968141</v>
      </c>
      <c r="MT56" s="50">
        <v>5.8753236407090226</v>
      </c>
      <c r="MU56" s="50">
        <v>0</v>
      </c>
      <c r="MV56" s="50">
        <v>413.2642899820753</v>
      </c>
      <c r="MW56" s="50">
        <v>0.49790878311093406</v>
      </c>
      <c r="MX56" s="50">
        <v>0</v>
      </c>
      <c r="MY56" s="50">
        <v>0</v>
      </c>
      <c r="MZ56" s="50">
        <v>0.59347181008902083</v>
      </c>
      <c r="NA56" s="50">
        <v>14.73788328387735</v>
      </c>
      <c r="NB56" s="50">
        <v>17.408506429277942</v>
      </c>
      <c r="NC56" s="50">
        <v>0.69238377843719101</v>
      </c>
      <c r="ND56" s="50">
        <v>11.770524233432246</v>
      </c>
      <c r="NE56" s="50">
        <v>0</v>
      </c>
      <c r="NF56" s="50">
        <v>231.05835806132544</v>
      </c>
      <c r="NG56" s="50">
        <v>9.8911968348170135E-2</v>
      </c>
      <c r="NI56" s="56">
        <v>11.304910000000001</v>
      </c>
      <c r="NJ56" s="56">
        <v>25.652519999999999</v>
      </c>
      <c r="NL56" s="56">
        <v>3.8371331389698753</v>
      </c>
      <c r="NM56" s="56">
        <v>5.8680043731778442</v>
      </c>
      <c r="NN56" s="56"/>
      <c r="NO56" s="56">
        <v>4.9317625611826985</v>
      </c>
      <c r="NP56" s="56">
        <v>0.90509040055938506</v>
      </c>
      <c r="NQ56" s="56">
        <v>3.0625935908954771</v>
      </c>
      <c r="NR56" s="56">
        <v>0.72734351602276115</v>
      </c>
      <c r="NS56" s="56">
        <v>2.3309341592566692</v>
      </c>
      <c r="NT56" s="56">
        <v>0.7779898091717462</v>
      </c>
      <c r="NU56" s="56">
        <v>2.2651396978971268</v>
      </c>
      <c r="NV56" s="56">
        <v>0</v>
      </c>
      <c r="NW56" s="51"/>
      <c r="NX56" s="51">
        <v>719</v>
      </c>
      <c r="NY56" s="51">
        <v>719</v>
      </c>
      <c r="NZ56" s="51">
        <v>3250.3333333333335</v>
      </c>
      <c r="OA56" s="54">
        <f t="shared" si="352"/>
        <v>3250</v>
      </c>
      <c r="OB56" s="58">
        <v>1042.6666666666667</v>
      </c>
      <c r="OC56" s="58">
        <f t="shared" si="353"/>
        <v>1043</v>
      </c>
      <c r="OD56" s="58">
        <v>596.66666666666663</v>
      </c>
      <c r="OE56" s="58">
        <f t="shared" ref="OE56" si="375">ROUND(OD56,0)</f>
        <v>597</v>
      </c>
      <c r="OF56" s="58">
        <v>506.33333333333331</v>
      </c>
      <c r="OG56" s="58">
        <f t="shared" ref="OG56" si="376">ROUND(OF56,0)</f>
        <v>506</v>
      </c>
      <c r="OH56" s="51">
        <v>17758.333333333332</v>
      </c>
      <c r="OI56" s="58">
        <v>17758</v>
      </c>
      <c r="OJ56" s="58">
        <v>117790</v>
      </c>
      <c r="OK56" s="54">
        <f t="shared" si="356"/>
        <v>117790</v>
      </c>
      <c r="OL56" s="58">
        <v>77595.666666666672</v>
      </c>
      <c r="OM56" s="58">
        <f t="shared" ref="OM56" si="377">ROUND(OL56,0)</f>
        <v>77596</v>
      </c>
      <c r="ON56" s="58">
        <v>23713.333333333332</v>
      </c>
      <c r="OO56" s="58">
        <f t="shared" ref="OO56" si="378">ROUND(ON56,0)</f>
        <v>23713</v>
      </c>
      <c r="OP56" s="58">
        <v>23061.333333333332</v>
      </c>
      <c r="OQ56" s="58">
        <f t="shared" ref="OQ56" si="379">ROUND(OP56,0)</f>
        <v>23061</v>
      </c>
      <c r="OR56" s="51">
        <v>1</v>
      </c>
      <c r="OS56" s="51"/>
    </row>
    <row r="57" spans="1:409" ht="21" customHeight="1" x14ac:dyDescent="0.35">
      <c r="A57" s="46" t="s">
        <v>57</v>
      </c>
      <c r="B57" s="46" t="s">
        <v>57</v>
      </c>
      <c r="C57" s="46" t="b">
        <f t="shared" si="207"/>
        <v>1</v>
      </c>
      <c r="D57" s="46">
        <v>4</v>
      </c>
      <c r="E57" s="51">
        <v>4</v>
      </c>
      <c r="F57" s="46" t="b">
        <f t="shared" si="208"/>
        <v>1</v>
      </c>
      <c r="G57" s="46">
        <v>11</v>
      </c>
      <c r="H57" s="51">
        <v>11</v>
      </c>
      <c r="I57" s="46" t="b">
        <f t="shared" si="209"/>
        <v>1</v>
      </c>
      <c r="J57" s="46">
        <v>12</v>
      </c>
      <c r="K57" s="46">
        <v>4744412</v>
      </c>
      <c r="L57" s="46">
        <v>468605.1</v>
      </c>
      <c r="M57" s="46">
        <v>1047.9079999999999</v>
      </c>
      <c r="N57" s="46">
        <v>5.8333804440022297</v>
      </c>
      <c r="O57" s="46">
        <v>180.00000000000799</v>
      </c>
      <c r="P57" s="46">
        <v>4</v>
      </c>
      <c r="Q57" s="46">
        <v>10</v>
      </c>
      <c r="R57" s="46">
        <v>1047.25112646359</v>
      </c>
      <c r="S57" s="46">
        <v>13.395667799518399</v>
      </c>
      <c r="T57" s="46">
        <v>173.63954713381099</v>
      </c>
      <c r="U57" s="46">
        <v>4</v>
      </c>
      <c r="V57" s="46">
        <v>7</v>
      </c>
      <c r="W57" s="46" t="s">
        <v>185</v>
      </c>
      <c r="X57" s="46">
        <v>42.851646559999999</v>
      </c>
      <c r="Y57" s="46">
        <v>-123.3842507</v>
      </c>
      <c r="Z57" s="46">
        <v>1047.9079999999999</v>
      </c>
      <c r="AA57" s="46" t="s">
        <v>1487</v>
      </c>
      <c r="AB57" s="46">
        <v>1</v>
      </c>
      <c r="AC57" s="55">
        <v>1</v>
      </c>
      <c r="AD57" s="46">
        <v>10</v>
      </c>
      <c r="AE57" s="46">
        <v>1</v>
      </c>
      <c r="AF57" s="46">
        <v>10</v>
      </c>
      <c r="AH57" s="55">
        <v>1</v>
      </c>
      <c r="AI57" s="46">
        <v>5</v>
      </c>
      <c r="AJ57" s="46">
        <v>1</v>
      </c>
      <c r="AK57" s="47">
        <v>60</v>
      </c>
      <c r="AM57" s="46">
        <v>1</v>
      </c>
      <c r="AN57" s="46">
        <v>20</v>
      </c>
      <c r="AO57" s="46">
        <v>93</v>
      </c>
      <c r="AP57" s="46" t="s">
        <v>290</v>
      </c>
      <c r="AQ57" s="46">
        <v>1</v>
      </c>
      <c r="AR57" s="46">
        <v>0</v>
      </c>
      <c r="AS57" s="55"/>
      <c r="AT57" s="46">
        <v>1</v>
      </c>
      <c r="AU57" s="46">
        <v>0</v>
      </c>
      <c r="AV57" s="46">
        <v>148</v>
      </c>
      <c r="AW57" s="46" t="s">
        <v>404</v>
      </c>
      <c r="AX57" s="46">
        <v>1</v>
      </c>
      <c r="AY57" s="46">
        <v>0</v>
      </c>
      <c r="AZ57" s="46">
        <v>0</v>
      </c>
      <c r="BA57" s="46">
        <v>210</v>
      </c>
      <c r="BB57" s="46">
        <v>210</v>
      </c>
      <c r="BC57" s="46">
        <v>80</v>
      </c>
      <c r="BD57" s="46">
        <f t="shared" si="326"/>
        <v>303</v>
      </c>
      <c r="BE57" s="50">
        <v>2.95</v>
      </c>
      <c r="BF57" s="46">
        <v>621.70000000000005</v>
      </c>
      <c r="BG57" s="46">
        <f t="shared" si="210"/>
        <v>0.62170000000000003</v>
      </c>
      <c r="BH57" s="49">
        <v>0.622</v>
      </c>
      <c r="BI57" s="50">
        <v>7.87</v>
      </c>
      <c r="BJ57" s="52">
        <v>421.1</v>
      </c>
      <c r="BK57" s="46">
        <f t="shared" si="211"/>
        <v>0.42110000000000003</v>
      </c>
      <c r="BL57" s="46">
        <v>0.42099999999999999</v>
      </c>
      <c r="BM57" s="46">
        <v>7.83</v>
      </c>
      <c r="BN57" s="46">
        <v>463.2</v>
      </c>
      <c r="BO57" s="46">
        <f t="shared" si="212"/>
        <v>0.4632</v>
      </c>
      <c r="BP57" s="46">
        <f t="shared" si="213"/>
        <v>0.46300000000000002</v>
      </c>
      <c r="BQ57" s="46">
        <v>4.2300000000000004</v>
      </c>
      <c r="BR57" s="50">
        <f t="shared" si="214"/>
        <v>-3.6399999999999997</v>
      </c>
      <c r="BS57" s="52">
        <v>463.7</v>
      </c>
      <c r="BT57" s="53" t="s">
        <v>261</v>
      </c>
      <c r="BU57" s="46">
        <v>0.46400000000000002</v>
      </c>
      <c r="BV57" s="49">
        <f t="shared" si="215"/>
        <v>4.3000000000000038E-2</v>
      </c>
      <c r="BW57" s="46">
        <v>1.8503751754760742</v>
      </c>
      <c r="BX57" s="46">
        <v>48.642101287841797</v>
      </c>
      <c r="BY57" s="46">
        <f t="shared" si="265"/>
        <v>18.503751754760742</v>
      </c>
      <c r="CA57" s="46">
        <v>18.503751754760742</v>
      </c>
      <c r="CB57" s="46">
        <f t="shared" si="266"/>
        <v>486.42101287841797</v>
      </c>
      <c r="CC57" s="46">
        <v>85.68269762299613</v>
      </c>
      <c r="CD57" s="46">
        <v>3852.957435046987</v>
      </c>
      <c r="CE57" s="46">
        <v>2.7639579878385847</v>
      </c>
      <c r="CF57" s="46">
        <v>82.91873963515755</v>
      </c>
      <c r="CG57" s="46">
        <v>7014.9253731343279</v>
      </c>
      <c r="CH57" s="46">
        <v>895.52238805970148</v>
      </c>
      <c r="CI57" s="46">
        <v>102.26644555002764</v>
      </c>
      <c r="CJ57" s="46">
        <v>27.639579878385849</v>
      </c>
      <c r="CK57" s="46">
        <v>1536.7606412382531</v>
      </c>
      <c r="CL57" s="46">
        <f t="shared" si="267"/>
        <v>12.040750692216612</v>
      </c>
      <c r="CM57" s="46">
        <v>3012.7142067440573</v>
      </c>
      <c r="CN57" s="46">
        <v>80.154781647318956</v>
      </c>
      <c r="CO57" s="50">
        <v>7.5059542664818855</v>
      </c>
      <c r="CP57" s="46">
        <v>0</v>
      </c>
      <c r="CQ57" s="50">
        <v>135.66739606126913</v>
      </c>
      <c r="CR57" s="50">
        <v>44.290829520588822</v>
      </c>
      <c r="CS57" s="50">
        <v>7.5591804257012134</v>
      </c>
      <c r="CT57" s="50">
        <v>3.8790531131887804</v>
      </c>
      <c r="CU57" s="50">
        <v>26.059279888601552</v>
      </c>
      <c r="CV57" s="50">
        <v>5.1720708175850403</v>
      </c>
      <c r="CW57" s="50">
        <v>5.3709966182613886</v>
      </c>
      <c r="CX57" s="50">
        <v>0</v>
      </c>
      <c r="CY57" s="50">
        <v>386.41336781380545</v>
      </c>
      <c r="CZ57" s="50">
        <v>37.69643922816789</v>
      </c>
      <c r="DA57" s="56">
        <v>8.7106056071036626</v>
      </c>
      <c r="DB57" s="56">
        <v>2.0659642821510529</v>
      </c>
      <c r="DC57" s="50">
        <v>17.275615567911043</v>
      </c>
      <c r="DD57" s="50">
        <v>35.464654487688641</v>
      </c>
      <c r="DE57" s="50">
        <v>0</v>
      </c>
      <c r="DF57" s="50">
        <v>11.119936457505959</v>
      </c>
      <c r="DG57" s="50">
        <v>28.097696584590949</v>
      </c>
      <c r="DH57" s="50">
        <v>12.410643367752185</v>
      </c>
      <c r="DI57" s="50">
        <v>2.5814138204924544</v>
      </c>
      <c r="DJ57" s="50">
        <v>0.99285146942017477</v>
      </c>
      <c r="DK57" s="50">
        <v>282.46624305003974</v>
      </c>
      <c r="DL57" s="50">
        <v>69.400317712470226</v>
      </c>
      <c r="DM57" s="50">
        <v>0</v>
      </c>
      <c r="DN57" s="50">
        <v>0</v>
      </c>
      <c r="DO57" s="50">
        <v>3.4135771002842863</v>
      </c>
      <c r="DQ57" s="46">
        <v>1</v>
      </c>
      <c r="DR57" s="46">
        <v>3</v>
      </c>
      <c r="DS57" s="46" t="s">
        <v>276</v>
      </c>
      <c r="DT57" s="46">
        <v>1</v>
      </c>
      <c r="DU57" s="46">
        <v>1</v>
      </c>
      <c r="DV57" s="46" t="s">
        <v>518</v>
      </c>
      <c r="DW57" s="46">
        <v>1</v>
      </c>
      <c r="DY57" s="46">
        <v>1</v>
      </c>
      <c r="DZ57" s="46">
        <v>757</v>
      </c>
      <c r="EA57" s="46">
        <v>75.7</v>
      </c>
      <c r="EB57" s="46">
        <v>76</v>
      </c>
      <c r="EC57" s="46">
        <v>76</v>
      </c>
      <c r="ED57" s="46">
        <v>335</v>
      </c>
      <c r="EF57" s="46">
        <v>1</v>
      </c>
      <c r="EG57" s="46">
        <v>351</v>
      </c>
      <c r="EH57" s="46">
        <v>351</v>
      </c>
      <c r="EI57" s="46" t="s">
        <v>494</v>
      </c>
      <c r="EJ57" s="49">
        <v>0.96299999999999997</v>
      </c>
      <c r="EK57" s="50">
        <v>7.43</v>
      </c>
      <c r="EL57" s="49">
        <v>0.70699999999999996</v>
      </c>
      <c r="EM57" s="49">
        <v>0.70699999999999996</v>
      </c>
      <c r="EN57" s="50">
        <v>7.5</v>
      </c>
      <c r="EP57" s="56">
        <v>0</v>
      </c>
      <c r="EQ57" s="56">
        <v>0.12640995721509141</v>
      </c>
      <c r="ER57" s="56">
        <v>0</v>
      </c>
      <c r="ES57" s="56">
        <v>14.002333722287046</v>
      </c>
      <c r="ET57" s="56">
        <v>44.243485025281991</v>
      </c>
      <c r="EU57" s="56">
        <v>0.48619214313496689</v>
      </c>
      <c r="EV57" s="56">
        <v>3.111629716063788</v>
      </c>
      <c r="EW57" s="56">
        <v>0</v>
      </c>
      <c r="EX57" s="56">
        <v>321.56748346946711</v>
      </c>
      <c r="EY57" s="56">
        <v>0.19447685725398675</v>
      </c>
      <c r="EZ57" s="56"/>
      <c r="FA57" s="46">
        <v>1</v>
      </c>
      <c r="FB57" s="46" t="s">
        <v>501</v>
      </c>
      <c r="FC57" s="46">
        <v>1</v>
      </c>
      <c r="FE57" s="47">
        <v>1</v>
      </c>
      <c r="FF57" s="47">
        <v>3</v>
      </c>
      <c r="FG57" s="47">
        <v>127</v>
      </c>
      <c r="FH57" s="47">
        <v>127</v>
      </c>
      <c r="FI57" s="47">
        <v>465</v>
      </c>
      <c r="FJ57" s="46">
        <v>86</v>
      </c>
      <c r="FK57" s="46">
        <v>86</v>
      </c>
      <c r="FL57" s="46">
        <v>86</v>
      </c>
      <c r="FM57" s="47">
        <f t="shared" si="327"/>
        <v>10</v>
      </c>
      <c r="FO57" s="49">
        <v>0.59370000000000001</v>
      </c>
      <c r="FP57" s="50">
        <v>7.27</v>
      </c>
      <c r="FQ57" s="49">
        <v>0.58850000000000002</v>
      </c>
      <c r="FR57" s="49">
        <v>0.58899999999999997</v>
      </c>
      <c r="FS57" s="50">
        <v>7.31</v>
      </c>
      <c r="FU57" s="46">
        <v>583</v>
      </c>
      <c r="FV57" s="46"/>
      <c r="FW57" s="47">
        <v>1</v>
      </c>
      <c r="FX57" s="49" t="s">
        <v>501</v>
      </c>
      <c r="FY57" s="47">
        <v>1</v>
      </c>
      <c r="FZ57" s="47">
        <v>15</v>
      </c>
      <c r="GA57" s="47">
        <v>22</v>
      </c>
      <c r="GB57" s="53" t="s">
        <v>639</v>
      </c>
      <c r="GC57" s="47">
        <v>1</v>
      </c>
      <c r="GD57" s="47">
        <v>30</v>
      </c>
      <c r="GE57" s="47">
        <v>163</v>
      </c>
      <c r="GF57" s="47">
        <v>55</v>
      </c>
      <c r="GH57" s="47">
        <v>55</v>
      </c>
      <c r="GI57" s="47">
        <f t="shared" si="328"/>
        <v>108</v>
      </c>
      <c r="GJ57" s="47">
        <f t="shared" si="329"/>
        <v>-19</v>
      </c>
      <c r="GM57" s="46">
        <v>92</v>
      </c>
      <c r="GN57" s="46">
        <v>92</v>
      </c>
      <c r="GO57" s="46">
        <v>92</v>
      </c>
      <c r="GP57" s="46">
        <f t="shared" si="330"/>
        <v>6</v>
      </c>
      <c r="GS57" s="46">
        <v>94.5</v>
      </c>
      <c r="GT57" s="46">
        <v>95</v>
      </c>
      <c r="GU57" s="46">
        <v>95</v>
      </c>
      <c r="GV57" s="46">
        <f t="shared" si="331"/>
        <v>3</v>
      </c>
      <c r="GW57" s="57">
        <v>1.0885223150253296</v>
      </c>
      <c r="GX57" s="57">
        <v>48.024730682373047</v>
      </c>
      <c r="GY57" s="46">
        <f t="shared" si="332"/>
        <v>10.885223150253296</v>
      </c>
      <c r="GZ57" s="46"/>
      <c r="HA57" s="46">
        <v>10.885223150253296</v>
      </c>
      <c r="HB57" s="46">
        <f t="shared" si="333"/>
        <v>480.24730682373047</v>
      </c>
      <c r="HC57" s="46"/>
      <c r="HD57" s="57">
        <v>0.86772948503494263</v>
      </c>
      <c r="HE57" s="57">
        <v>47.300025939941406</v>
      </c>
      <c r="HF57" s="57">
        <v>8.6772948503494263</v>
      </c>
      <c r="HG57" s="57"/>
      <c r="HH57" s="46">
        <f t="shared" si="334"/>
        <v>8.6772948503494263</v>
      </c>
      <c r="HI57" s="46">
        <f t="shared" si="335"/>
        <v>-9.8264569044113159</v>
      </c>
      <c r="HJ57" s="46">
        <f t="shared" si="336"/>
        <v>473.00025939941406</v>
      </c>
      <c r="HL57" s="50">
        <v>87.423312883435571</v>
      </c>
      <c r="HM57" s="50">
        <f t="shared" si="337"/>
        <v>-1.7406152604394407</v>
      </c>
      <c r="HN57" s="50">
        <v>1527.6073619631902</v>
      </c>
      <c r="HO57" s="50">
        <v>6.1349693251533743</v>
      </c>
      <c r="HP57" s="50">
        <f t="shared" si="338"/>
        <v>3.3710113373147896</v>
      </c>
      <c r="HQ57" s="50">
        <v>36.809815950920246</v>
      </c>
      <c r="HR57" s="50">
        <v>5851.2269938650306</v>
      </c>
      <c r="HS57" s="50">
        <f t="shared" si="339"/>
        <v>-1163.6983792692972</v>
      </c>
      <c r="HT57" s="50">
        <v>828.22085889570553</v>
      </c>
      <c r="HU57" s="50">
        <v>98.159509202453989</v>
      </c>
      <c r="HV57" s="50">
        <v>0</v>
      </c>
      <c r="HW57" s="50">
        <v>739.2638036809816</v>
      </c>
      <c r="HX57" s="50">
        <f t="shared" si="340"/>
        <v>11.737751540306693</v>
      </c>
      <c r="HY57" s="50">
        <f t="shared" si="341"/>
        <v>-797.49683755727153</v>
      </c>
      <c r="HZ57" s="50">
        <v>1334.3558282208587</v>
      </c>
      <c r="IA57" s="50">
        <v>99.693251533742327</v>
      </c>
      <c r="IB57" s="56">
        <v>0</v>
      </c>
      <c r="IC57" s="56">
        <v>6.8359375E-2</v>
      </c>
      <c r="ID57" s="56">
        <v>0</v>
      </c>
      <c r="IE57" s="56">
        <v>8.3984375</v>
      </c>
      <c r="IF57" s="56">
        <v>22.75390625</v>
      </c>
      <c r="IG57" s="56">
        <v>0.68359375000000011</v>
      </c>
      <c r="IH57" s="56">
        <v>4.8828125</v>
      </c>
      <c r="II57" s="56">
        <v>0</v>
      </c>
      <c r="IJ57" s="56">
        <v>282.51953125</v>
      </c>
      <c r="IK57" s="56">
        <v>0.1953125</v>
      </c>
      <c r="IL57" s="46">
        <v>0.72193211317062378</v>
      </c>
      <c r="IM57" s="57">
        <v>47.369003295898438</v>
      </c>
      <c r="IN57" s="46">
        <v>7.2193211317062378</v>
      </c>
      <c r="IP57" s="46">
        <f t="shared" si="342"/>
        <v>7.2193211317062378</v>
      </c>
      <c r="IQ57" s="46">
        <f t="shared" si="343"/>
        <v>473.69003295898438</v>
      </c>
      <c r="IS57" s="46">
        <v>1067</v>
      </c>
      <c r="IT57" s="49">
        <f t="shared" si="344"/>
        <v>1.0669999999999999</v>
      </c>
      <c r="IU57" s="49">
        <v>1.0669999999999999</v>
      </c>
      <c r="IV57" s="46">
        <v>6.72</v>
      </c>
      <c r="IW57" s="50">
        <v>0</v>
      </c>
      <c r="IX57" s="50">
        <v>1.0073808098942751</v>
      </c>
      <c r="IY57" s="50">
        <v>0</v>
      </c>
      <c r="IZ57" s="50">
        <v>17.454617993217635</v>
      </c>
      <c r="JA57" s="50">
        <v>37.502493516856177</v>
      </c>
      <c r="JB57" s="50">
        <v>4.1891083183722326</v>
      </c>
      <c r="JC57" s="50">
        <v>2.8924795531617793</v>
      </c>
      <c r="JD57" s="50">
        <v>0</v>
      </c>
      <c r="JE57" s="50">
        <v>672.25214442449646</v>
      </c>
      <c r="JF57" s="50">
        <v>2.3937761819269898</v>
      </c>
      <c r="JG57" s="47">
        <v>1</v>
      </c>
      <c r="JI57" s="47">
        <v>1</v>
      </c>
      <c r="JK57" s="46">
        <v>80</v>
      </c>
      <c r="JM57" s="46">
        <v>1</v>
      </c>
      <c r="JN57" s="46">
        <v>20</v>
      </c>
      <c r="JO57" s="46">
        <v>20</v>
      </c>
      <c r="JQ57" s="46">
        <v>40</v>
      </c>
      <c r="JR57" s="46" t="s">
        <v>1058</v>
      </c>
      <c r="JT57" s="57">
        <v>0.66383534669876099</v>
      </c>
      <c r="JU57" s="57">
        <v>49.563407897949219</v>
      </c>
      <c r="JV57" s="57">
        <v>6.6383534669876099</v>
      </c>
      <c r="JW57" s="46">
        <f t="shared" si="345"/>
        <v>6.6383534669876099</v>
      </c>
      <c r="JX57" s="46">
        <f t="shared" si="345"/>
        <v>495.63407897949219</v>
      </c>
      <c r="JY57" s="46" t="s">
        <v>716</v>
      </c>
      <c r="JZ57" s="52">
        <v>645.9</v>
      </c>
      <c r="KA57" s="49">
        <f t="shared" si="346"/>
        <v>0.64590000000000003</v>
      </c>
      <c r="KB57" s="49">
        <v>0.64600000000000002</v>
      </c>
      <c r="KC57" s="52">
        <v>310.39999999999998</v>
      </c>
      <c r="KD57" s="49">
        <f t="shared" si="347"/>
        <v>0.31039999999999995</v>
      </c>
      <c r="KE57" s="49">
        <v>0.31</v>
      </c>
      <c r="KF57" s="52">
        <v>226.2</v>
      </c>
      <c r="KG57" s="49">
        <f t="shared" si="348"/>
        <v>0.22619999999999998</v>
      </c>
      <c r="KH57" s="49">
        <v>0.22600000000000001</v>
      </c>
      <c r="KI57" s="50">
        <v>7.18</v>
      </c>
      <c r="KJ57" s="50">
        <v>5.49</v>
      </c>
      <c r="KK57" s="50">
        <v>4.6500000000000004</v>
      </c>
      <c r="KL57" s="49"/>
      <c r="KN57" s="46">
        <v>1</v>
      </c>
      <c r="KO57" s="46">
        <v>1</v>
      </c>
      <c r="KP57" s="47">
        <v>1</v>
      </c>
      <c r="KQ57" s="46">
        <v>1</v>
      </c>
      <c r="KR57" s="46" t="s">
        <v>1220</v>
      </c>
      <c r="KT57" s="50">
        <v>78.160919540229884</v>
      </c>
      <c r="KU57" s="50">
        <v>1955.1724137931037</v>
      </c>
      <c r="KV57" s="50">
        <v>10.344827586206897</v>
      </c>
      <c r="KW57" s="50">
        <v>83.908045977011497</v>
      </c>
      <c r="KX57" s="50">
        <v>7642.5287356321833</v>
      </c>
      <c r="KY57" s="50">
        <v>841.37931034482756</v>
      </c>
      <c r="KZ57" s="50">
        <v>93.103448275862064</v>
      </c>
      <c r="LA57" s="50">
        <v>11.494252873563218</v>
      </c>
      <c r="LB57" s="50">
        <v>582.75862068965523</v>
      </c>
      <c r="LC57" s="50">
        <f t="shared" si="349"/>
        <v>18.678785287416897</v>
      </c>
      <c r="LD57" s="50">
        <v>1660.9195402298851</v>
      </c>
      <c r="LE57" s="50">
        <v>95.402298850574709</v>
      </c>
      <c r="LF57" s="50">
        <v>127.38853503184713</v>
      </c>
      <c r="LG57" s="50">
        <v>1781.8471337579617</v>
      </c>
      <c r="LH57" s="50">
        <v>4.7770700636942678</v>
      </c>
      <c r="LI57" s="50">
        <v>70.063694267515928</v>
      </c>
      <c r="LJ57" s="50">
        <v>4686.3057324840765</v>
      </c>
      <c r="LK57" s="50">
        <v>786.62420382165612</v>
      </c>
      <c r="LL57" s="50">
        <v>95.541401273885356</v>
      </c>
      <c r="LM57" s="50">
        <v>12.738853503184714</v>
      </c>
      <c r="LN57" s="50">
        <v>963.37579617834399</v>
      </c>
      <c r="LO57" s="50">
        <f t="shared" si="350"/>
        <v>7.4937746623330863</v>
      </c>
      <c r="LP57" s="50">
        <v>1273.8853503184714</v>
      </c>
      <c r="LQ57" s="50">
        <v>57.324840764331213</v>
      </c>
      <c r="LR57" s="50">
        <v>108.80829015544042</v>
      </c>
      <c r="LS57" s="50">
        <v>1375.6476683937824</v>
      </c>
      <c r="LT57" s="50">
        <v>10.362694300518134</v>
      </c>
      <c r="LU57" s="50">
        <v>56.994818652849737</v>
      </c>
      <c r="LV57" s="50">
        <v>5880.8290155440409</v>
      </c>
      <c r="LW57" s="50">
        <v>655.44041450777195</v>
      </c>
      <c r="LX57" s="50">
        <v>62.176165803108809</v>
      </c>
      <c r="LY57" s="50">
        <v>67.357512953367902</v>
      </c>
      <c r="LZ57" s="50">
        <v>1067.3575129533676</v>
      </c>
      <c r="MA57" s="50">
        <f t="shared" si="351"/>
        <v>6.219428248197131</v>
      </c>
      <c r="MB57" s="50">
        <v>875.6476683937824</v>
      </c>
      <c r="MC57" s="50">
        <v>44.041450777202073</v>
      </c>
      <c r="MD57" s="50">
        <v>0</v>
      </c>
      <c r="ME57" s="50">
        <v>0.39611804317686666</v>
      </c>
      <c r="MF57" s="50">
        <v>0.59417706476529997</v>
      </c>
      <c r="MG57" s="50">
        <v>27.035056446821152</v>
      </c>
      <c r="MH57" s="50">
        <v>21.588433353139237</v>
      </c>
      <c r="MI57" s="50">
        <v>1.3864131511190336</v>
      </c>
      <c r="MJ57" s="50">
        <v>7.5262428203604665</v>
      </c>
      <c r="MK57" s="50">
        <v>0</v>
      </c>
      <c r="ML57" s="50">
        <v>390.47336106159634</v>
      </c>
      <c r="MM57" s="50">
        <v>0.29708853238264998</v>
      </c>
      <c r="MN57" s="50">
        <v>0</v>
      </c>
      <c r="MO57" s="50">
        <v>0.69527214938418769</v>
      </c>
      <c r="MP57" s="50">
        <v>0.59594755661501786</v>
      </c>
      <c r="MQ57" s="50">
        <v>5.6615017878426697</v>
      </c>
      <c r="MR57" s="50">
        <v>14.104092173222091</v>
      </c>
      <c r="MS57" s="50">
        <v>10.031783869686135</v>
      </c>
      <c r="MT57" s="50">
        <v>4.072308303535956</v>
      </c>
      <c r="MU57" s="50">
        <v>0</v>
      </c>
      <c r="MV57" s="50">
        <v>259.63448549860948</v>
      </c>
      <c r="MW57" s="50">
        <v>6.2574493444576875</v>
      </c>
      <c r="MX57" s="50">
        <v>44.103072348860259</v>
      </c>
      <c r="MY57" s="50">
        <v>34.786917740336968</v>
      </c>
      <c r="MZ57" s="50">
        <v>0.99108027750247774</v>
      </c>
      <c r="NA57" s="50">
        <v>8.4241823587710609</v>
      </c>
      <c r="NB57" s="50">
        <v>8.5232903865213085</v>
      </c>
      <c r="NC57" s="50">
        <v>8.0277502477700686</v>
      </c>
      <c r="ND57" s="50">
        <v>4.6580773042616457</v>
      </c>
      <c r="NE57" s="50">
        <v>0</v>
      </c>
      <c r="NF57" s="50">
        <v>127.15559960356789</v>
      </c>
      <c r="NG57" s="50">
        <v>15.262636273538156</v>
      </c>
      <c r="NI57" s="56">
        <v>5.9612831858407063</v>
      </c>
      <c r="NJ57" s="56">
        <v>74.21728220255649</v>
      </c>
      <c r="NL57" s="56">
        <v>4.453980986333927</v>
      </c>
      <c r="NM57" s="56">
        <v>6.1714205783323433</v>
      </c>
      <c r="NN57" s="56"/>
      <c r="NO57" s="56">
        <v>9.4630455407969638</v>
      </c>
      <c r="NP57" s="56">
        <v>0</v>
      </c>
      <c r="NQ57" s="56">
        <v>4.730696</v>
      </c>
      <c r="NR57" s="56">
        <v>0</v>
      </c>
      <c r="NS57" s="56">
        <v>3.2840684713375801</v>
      </c>
      <c r="NT57" s="56">
        <v>0</v>
      </c>
      <c r="NU57" s="56">
        <v>1.35324088748019</v>
      </c>
      <c r="NV57" s="56">
        <v>0</v>
      </c>
      <c r="NW57" s="51"/>
      <c r="NX57" s="51">
        <v>690.33333333333337</v>
      </c>
      <c r="NY57" s="51">
        <v>690</v>
      </c>
      <c r="NZ57" s="51">
        <v>2479.3333333333335</v>
      </c>
      <c r="OA57" s="54">
        <f t="shared" si="352"/>
        <v>2479</v>
      </c>
      <c r="OB57" s="58">
        <v>1202.3333333333333</v>
      </c>
      <c r="OC57" s="58">
        <f t="shared" si="353"/>
        <v>1202</v>
      </c>
      <c r="OD57" s="58">
        <v>694</v>
      </c>
      <c r="OE57" s="58">
        <f t="shared" ref="OE57" si="380">ROUND(OD57,0)</f>
        <v>694</v>
      </c>
      <c r="OF57" s="58">
        <v>593.33333333333337</v>
      </c>
      <c r="OG57" s="58">
        <f t="shared" ref="OG57" si="381">ROUND(OF57,0)</f>
        <v>593</v>
      </c>
      <c r="OH57" s="51">
        <v>11922.333333333334</v>
      </c>
      <c r="OI57" s="58">
        <v>11922</v>
      </c>
      <c r="OJ57" s="58">
        <v>99684</v>
      </c>
      <c r="OK57" s="54">
        <f t="shared" si="356"/>
        <v>99684</v>
      </c>
      <c r="OL57" s="58">
        <v>42915</v>
      </c>
      <c r="OM57" s="58">
        <f t="shared" ref="OM57" si="382">ROUND(OL57,0)</f>
        <v>42915</v>
      </c>
      <c r="ON57" s="58">
        <v>12215.666666666666</v>
      </c>
      <c r="OO57" s="58">
        <f t="shared" ref="OO57" si="383">ROUND(ON57,0)</f>
        <v>12216</v>
      </c>
      <c r="OP57" s="58">
        <v>10831.666666666666</v>
      </c>
      <c r="OQ57" s="58">
        <f t="shared" ref="OQ57" si="384">ROUND(OP57,0)</f>
        <v>10832</v>
      </c>
      <c r="OR57" s="51">
        <v>1</v>
      </c>
      <c r="OS57" s="51"/>
    </row>
    <row r="58" spans="1:409" ht="21" customHeight="1" x14ac:dyDescent="0.35">
      <c r="A58" s="46" t="s">
        <v>58</v>
      </c>
      <c r="B58" s="46" t="s">
        <v>58</v>
      </c>
      <c r="C58" s="46" t="b">
        <f t="shared" si="207"/>
        <v>1</v>
      </c>
      <c r="D58" s="46">
        <v>4</v>
      </c>
      <c r="E58" s="51">
        <v>4</v>
      </c>
      <c r="F58" s="46" t="b">
        <f t="shared" si="208"/>
        <v>1</v>
      </c>
      <c r="G58" s="46">
        <v>12</v>
      </c>
      <c r="H58" s="51">
        <v>12</v>
      </c>
      <c r="I58" s="46" t="b">
        <f t="shared" si="209"/>
        <v>1</v>
      </c>
      <c r="J58" s="46">
        <v>13</v>
      </c>
      <c r="K58" s="46">
        <v>4744410</v>
      </c>
      <c r="L58" s="46">
        <v>468606.3</v>
      </c>
      <c r="M58" s="46">
        <v>1047.057</v>
      </c>
      <c r="N58" s="46">
        <v>5.7825548127636504</v>
      </c>
      <c r="O58" s="46">
        <v>171.99785935498599</v>
      </c>
      <c r="P58" s="46">
        <v>4</v>
      </c>
      <c r="Q58" s="46">
        <v>13</v>
      </c>
      <c r="R58" s="46">
        <v>1047.25112646359</v>
      </c>
      <c r="S58" s="46">
        <v>13.395667799518399</v>
      </c>
      <c r="T58" s="46">
        <v>173.63954713381099</v>
      </c>
      <c r="U58" s="46">
        <v>4</v>
      </c>
      <c r="V58" s="46">
        <v>7</v>
      </c>
      <c r="W58" s="46" t="s">
        <v>186</v>
      </c>
      <c r="X58" s="46">
        <v>42.851623660000001</v>
      </c>
      <c r="Y58" s="46">
        <v>-123.384236</v>
      </c>
      <c r="Z58" s="46">
        <v>1047.057</v>
      </c>
      <c r="AA58" s="46" t="s">
        <v>130</v>
      </c>
      <c r="AB58" s="46">
        <v>1</v>
      </c>
      <c r="AC58" s="55">
        <v>1</v>
      </c>
      <c r="AD58" s="46">
        <v>5</v>
      </c>
      <c r="AE58" s="46">
        <v>1</v>
      </c>
      <c r="AF58" s="46">
        <v>20</v>
      </c>
      <c r="AH58" s="55">
        <v>1</v>
      </c>
      <c r="AI58" s="46">
        <v>3</v>
      </c>
      <c r="AJ58" s="46">
        <v>1</v>
      </c>
      <c r="AK58" s="47">
        <v>68</v>
      </c>
      <c r="AM58" s="46">
        <v>1</v>
      </c>
      <c r="AN58" s="46">
        <v>30</v>
      </c>
      <c r="AO58" s="46">
        <v>82</v>
      </c>
      <c r="AP58" s="46" t="s">
        <v>291</v>
      </c>
      <c r="AQ58" s="46">
        <v>1</v>
      </c>
      <c r="AR58" s="46">
        <v>3</v>
      </c>
      <c r="AS58" s="55"/>
      <c r="AT58" s="46">
        <v>1</v>
      </c>
      <c r="AU58" s="46">
        <v>5</v>
      </c>
      <c r="AV58" s="46">
        <v>111</v>
      </c>
      <c r="AW58" s="46" t="s">
        <v>422</v>
      </c>
      <c r="AX58" s="46">
        <v>1</v>
      </c>
      <c r="AY58" s="46">
        <v>3</v>
      </c>
      <c r="AZ58" s="46">
        <v>3</v>
      </c>
      <c r="BA58" s="46">
        <v>106</v>
      </c>
      <c r="BB58" s="46">
        <v>106</v>
      </c>
      <c r="BD58" s="46">
        <f t="shared" si="326"/>
        <v>188</v>
      </c>
      <c r="BE58" s="50">
        <v>3.23</v>
      </c>
      <c r="BF58" s="46">
        <v>208.3</v>
      </c>
      <c r="BG58" s="46">
        <f t="shared" si="210"/>
        <v>0.20830000000000001</v>
      </c>
      <c r="BH58" s="49">
        <v>0.20799999999999999</v>
      </c>
      <c r="BI58" s="50">
        <v>7.46</v>
      </c>
      <c r="BJ58" s="52">
        <v>495.1</v>
      </c>
      <c r="BK58" s="46">
        <f t="shared" si="211"/>
        <v>0.49510000000000004</v>
      </c>
      <c r="BL58" s="46">
        <v>0.495</v>
      </c>
      <c r="BM58" s="46">
        <v>7.73</v>
      </c>
      <c r="BN58" s="46">
        <v>632.5</v>
      </c>
      <c r="BO58" s="46">
        <f t="shared" si="212"/>
        <v>0.63249999999999995</v>
      </c>
      <c r="BP58" s="46">
        <f t="shared" si="213"/>
        <v>0.63300000000000001</v>
      </c>
      <c r="BQ58" s="46">
        <v>3.44</v>
      </c>
      <c r="BR58" s="50">
        <f t="shared" si="214"/>
        <v>-4.0199999999999996</v>
      </c>
      <c r="BS58" s="52">
        <v>527.9</v>
      </c>
      <c r="BT58" s="53" t="s">
        <v>261</v>
      </c>
      <c r="BU58" s="46">
        <v>0.52800000000000002</v>
      </c>
      <c r="BV58" s="49">
        <f t="shared" si="215"/>
        <v>3.3000000000000029E-2</v>
      </c>
      <c r="BW58" s="46">
        <v>2.3099277019500732</v>
      </c>
      <c r="BX58" s="46">
        <v>49.534194946289063</v>
      </c>
      <c r="BY58" s="46">
        <f t="shared" si="265"/>
        <v>23.099277019500732</v>
      </c>
      <c r="CA58" s="46">
        <v>23.099277019500732</v>
      </c>
      <c r="CB58" s="46">
        <f t="shared" si="266"/>
        <v>495.34194946289063</v>
      </c>
      <c r="CC58" s="46">
        <v>125.41410317084714</v>
      </c>
      <c r="CD58" s="46">
        <v>2004.2593469001424</v>
      </c>
      <c r="CE58" s="46">
        <v>9.4652153336488407</v>
      </c>
      <c r="CF58" s="46">
        <v>104.11736867013725</v>
      </c>
      <c r="CG58" s="46">
        <v>6471.8409843823947</v>
      </c>
      <c r="CH58" s="46">
        <v>702.79223852342648</v>
      </c>
      <c r="CI58" s="46">
        <v>68.622811168954087</v>
      </c>
      <c r="CJ58" s="46">
        <v>30.761949834358735</v>
      </c>
      <c r="CK58" s="46">
        <v>870.7998106956934</v>
      </c>
      <c r="CL58" s="46">
        <f t="shared" si="267"/>
        <v>26.526506707720131</v>
      </c>
      <c r="CM58" s="46">
        <v>3298.6275437766212</v>
      </c>
      <c r="CN58" s="46">
        <v>59.157595835305258</v>
      </c>
      <c r="CO58" s="50">
        <v>4.0181328988941551</v>
      </c>
      <c r="CP58" s="46">
        <v>0</v>
      </c>
      <c r="CQ58" s="50">
        <v>134.30904022301871</v>
      </c>
      <c r="CR58" s="50">
        <v>59.199522102747906</v>
      </c>
      <c r="CS58" s="50">
        <v>9.3588211867781759</v>
      </c>
      <c r="CT58" s="50">
        <v>8.6618876941457579</v>
      </c>
      <c r="CU58" s="50">
        <v>14.536041417761847</v>
      </c>
      <c r="CV58" s="50">
        <v>2.9868578255675029</v>
      </c>
      <c r="CW58" s="50">
        <v>4.6794105933890879</v>
      </c>
      <c r="CX58" s="50">
        <v>0</v>
      </c>
      <c r="CY58" s="50">
        <v>225.30864197530863</v>
      </c>
      <c r="CZ58" s="50">
        <v>13.440860215053762</v>
      </c>
      <c r="DA58" s="56">
        <v>13.501380021608883</v>
      </c>
      <c r="DB58" s="56">
        <v>1.4473430900697377</v>
      </c>
      <c r="DC58" s="50">
        <v>117.58747697974218</v>
      </c>
      <c r="DD58" s="50">
        <v>102.01657458563537</v>
      </c>
      <c r="DE58" s="50">
        <v>0</v>
      </c>
      <c r="DF58" s="50">
        <v>5.4327808471454881</v>
      </c>
      <c r="DG58" s="50">
        <v>15.837937384898712</v>
      </c>
      <c r="DH58" s="50">
        <v>7.8268876611418055</v>
      </c>
      <c r="DI58" s="50">
        <v>2.0257826887661143</v>
      </c>
      <c r="DJ58" s="50">
        <v>0</v>
      </c>
      <c r="DK58" s="50">
        <v>287.38489871086557</v>
      </c>
      <c r="DL58" s="50">
        <v>50.368324125230203</v>
      </c>
      <c r="DM58" s="50">
        <v>0</v>
      </c>
      <c r="DN58" s="50">
        <v>0</v>
      </c>
      <c r="DO58" s="50">
        <v>5.219973016190286</v>
      </c>
      <c r="DQ58" s="46">
        <v>1</v>
      </c>
      <c r="DR58" s="46">
        <v>0</v>
      </c>
      <c r="DT58" s="46">
        <v>1</v>
      </c>
      <c r="DU58" s="46">
        <v>1</v>
      </c>
      <c r="DV58" s="46" t="s">
        <v>518</v>
      </c>
      <c r="DW58" s="46">
        <v>1</v>
      </c>
      <c r="DY58" s="46">
        <v>1</v>
      </c>
      <c r="DZ58" s="46">
        <v>570</v>
      </c>
      <c r="EA58" s="46">
        <v>57</v>
      </c>
      <c r="EB58" s="46">
        <v>57</v>
      </c>
      <c r="EC58" s="46">
        <v>57</v>
      </c>
      <c r="ED58" s="46">
        <v>235</v>
      </c>
      <c r="EF58" s="46">
        <v>1</v>
      </c>
      <c r="EG58" s="46">
        <v>236</v>
      </c>
      <c r="EH58" s="46">
        <v>236</v>
      </c>
      <c r="EJ58" s="49">
        <v>0.76</v>
      </c>
      <c r="EK58" s="50">
        <v>7.49</v>
      </c>
      <c r="EL58" s="49">
        <v>0.67100000000000004</v>
      </c>
      <c r="EM58" s="49">
        <v>0.67100000000000004</v>
      </c>
      <c r="EN58" s="50">
        <v>7.44</v>
      </c>
      <c r="EP58" s="56">
        <v>0</v>
      </c>
      <c r="EQ58" s="56">
        <v>0</v>
      </c>
      <c r="ER58" s="56">
        <v>0</v>
      </c>
      <c r="ES58" s="56">
        <v>8.4949030581651002</v>
      </c>
      <c r="ET58" s="56">
        <v>46.572056765940438</v>
      </c>
      <c r="EU58" s="56">
        <v>0.59964021587047767</v>
      </c>
      <c r="EV58" s="56">
        <v>5.7965220867479506</v>
      </c>
      <c r="EW58" s="56">
        <v>0</v>
      </c>
      <c r="EX58" s="56">
        <v>366.77993204077558</v>
      </c>
      <c r="EY58" s="56">
        <v>0.19988007195682589</v>
      </c>
      <c r="EZ58" s="56"/>
      <c r="FA58" s="46">
        <v>1</v>
      </c>
      <c r="FB58" s="46" t="s">
        <v>501</v>
      </c>
      <c r="FC58" s="46">
        <v>1</v>
      </c>
      <c r="FD58" s="46" t="s">
        <v>505</v>
      </c>
      <c r="FE58" s="47">
        <v>1</v>
      </c>
      <c r="FF58" s="47">
        <v>0</v>
      </c>
      <c r="FG58" s="47">
        <v>360</v>
      </c>
      <c r="FH58" s="47">
        <v>360</v>
      </c>
      <c r="FI58" s="47">
        <v>570</v>
      </c>
      <c r="FJ58" s="46">
        <v>91</v>
      </c>
      <c r="FK58" s="46">
        <v>91</v>
      </c>
      <c r="FL58" s="46">
        <v>91</v>
      </c>
      <c r="FM58" s="47">
        <f t="shared" si="327"/>
        <v>34</v>
      </c>
      <c r="FO58" s="49">
        <v>0.80759999999999998</v>
      </c>
      <c r="FP58" s="50">
        <v>7.24</v>
      </c>
      <c r="FQ58" s="49">
        <v>0.65489999999999993</v>
      </c>
      <c r="FR58" s="49">
        <v>0.65500000000000003</v>
      </c>
      <c r="FS58" s="50">
        <v>7.31</v>
      </c>
      <c r="FU58" s="46">
        <v>582</v>
      </c>
      <c r="FV58" s="46"/>
      <c r="FW58" s="47">
        <v>1</v>
      </c>
      <c r="FY58" s="47">
        <v>1</v>
      </c>
      <c r="FZ58" s="47">
        <v>0</v>
      </c>
      <c r="GA58" s="47">
        <v>183</v>
      </c>
      <c r="GC58" s="47">
        <v>1</v>
      </c>
      <c r="GD58" s="47">
        <v>3</v>
      </c>
      <c r="GE58" s="47">
        <v>585</v>
      </c>
      <c r="GF58" s="47">
        <v>242</v>
      </c>
      <c r="GH58" s="47">
        <v>242</v>
      </c>
      <c r="GI58" s="47">
        <f t="shared" si="328"/>
        <v>343</v>
      </c>
      <c r="GJ58" s="47">
        <f t="shared" si="329"/>
        <v>-17</v>
      </c>
      <c r="GM58" s="46">
        <v>114</v>
      </c>
      <c r="GN58" s="46">
        <v>114</v>
      </c>
      <c r="GO58" s="46">
        <v>114</v>
      </c>
      <c r="GP58" s="46">
        <f t="shared" si="330"/>
        <v>23</v>
      </c>
      <c r="GS58" s="46">
        <v>123.5</v>
      </c>
      <c r="GT58" s="46">
        <v>124</v>
      </c>
      <c r="GU58" s="46">
        <v>124</v>
      </c>
      <c r="GV58" s="46">
        <f t="shared" si="331"/>
        <v>10</v>
      </c>
      <c r="GW58" s="57">
        <v>1.8711744546890259</v>
      </c>
      <c r="GX58" s="57">
        <v>48.139915466308594</v>
      </c>
      <c r="GY58" s="46">
        <f t="shared" si="332"/>
        <v>18.711744546890259</v>
      </c>
      <c r="GZ58" s="46"/>
      <c r="HA58" s="46">
        <v>18.711744546890259</v>
      </c>
      <c r="HB58" s="46">
        <f t="shared" si="333"/>
        <v>481.39915466308594</v>
      </c>
      <c r="HC58" s="46"/>
      <c r="HD58" s="57">
        <v>1.0854815244674683</v>
      </c>
      <c r="HE58" s="57">
        <v>48.2603759765625</v>
      </c>
      <c r="HF58" s="57">
        <v>10.854815244674683</v>
      </c>
      <c r="HG58" s="57"/>
      <c r="HH58" s="46">
        <f t="shared" si="334"/>
        <v>10.854815244674683</v>
      </c>
      <c r="HI58" s="46">
        <f t="shared" si="335"/>
        <v>-12.24446177482605</v>
      </c>
      <c r="HJ58" s="46">
        <f t="shared" si="336"/>
        <v>482.603759765625</v>
      </c>
      <c r="HL58" s="50">
        <v>52.631578947368425</v>
      </c>
      <c r="HM58" s="50">
        <f t="shared" si="337"/>
        <v>72.782524223478717</v>
      </c>
      <c r="HN58" s="50">
        <v>2349.624060150376</v>
      </c>
      <c r="HO58" s="50">
        <v>4.6992481203007515</v>
      </c>
      <c r="HP58" s="50">
        <f t="shared" si="338"/>
        <v>-4.7659672133480893</v>
      </c>
      <c r="HQ58" s="50">
        <v>45.112781954887218</v>
      </c>
      <c r="HR58" s="50">
        <v>5086.4661654135334</v>
      </c>
      <c r="HS58" s="50">
        <f t="shared" si="339"/>
        <v>-1385.3748189688613</v>
      </c>
      <c r="HT58" s="50">
        <v>836.46616541353376</v>
      </c>
      <c r="HU58" s="50">
        <v>81.766917293233078</v>
      </c>
      <c r="HV58" s="50">
        <v>14.097744360902254</v>
      </c>
      <c r="HW58" s="50">
        <v>703.00751879699249</v>
      </c>
      <c r="HX58" s="50">
        <f t="shared" si="340"/>
        <v>15.440539331997142</v>
      </c>
      <c r="HY58" s="50">
        <f t="shared" si="341"/>
        <v>-167.79229189870091</v>
      </c>
      <c r="HZ58" s="50">
        <v>2286.6541353383459</v>
      </c>
      <c r="IA58" s="50">
        <v>84.586466165413526</v>
      </c>
      <c r="IB58" s="56">
        <v>0</v>
      </c>
      <c r="IC58" s="56">
        <v>8.9126559714794995E-2</v>
      </c>
      <c r="ID58" s="56">
        <v>0</v>
      </c>
      <c r="IE58" s="56">
        <v>7.229154287977817</v>
      </c>
      <c r="IF58" s="56">
        <v>26.638938403644286</v>
      </c>
      <c r="IG58" s="56">
        <v>0.49514755397108334</v>
      </c>
      <c r="IH58" s="56">
        <v>6.5359477124183005</v>
      </c>
      <c r="II58" s="56">
        <v>0</v>
      </c>
      <c r="IJ58" s="56">
        <v>419.78609625668446</v>
      </c>
      <c r="IK58" s="56">
        <v>0.19805902158843333</v>
      </c>
      <c r="IL58" s="46">
        <v>0.73580431938171387</v>
      </c>
      <c r="IM58" s="57">
        <v>48.402580261230469</v>
      </c>
      <c r="IN58" s="46">
        <v>7.3580431938171387</v>
      </c>
      <c r="IP58" s="46">
        <f t="shared" si="342"/>
        <v>7.3580431938171387</v>
      </c>
      <c r="IQ58" s="46">
        <f t="shared" si="343"/>
        <v>484.02580261230469</v>
      </c>
      <c r="IS58" s="46">
        <v>795.3</v>
      </c>
      <c r="IT58" s="49">
        <f t="shared" si="344"/>
        <v>0.79530000000000001</v>
      </c>
      <c r="IU58" s="49">
        <v>0.79500000000000004</v>
      </c>
      <c r="IV58" s="46">
        <v>7.02</v>
      </c>
      <c r="IW58" s="50">
        <v>0</v>
      </c>
      <c r="IX58" s="50">
        <v>0.68343898573692552</v>
      </c>
      <c r="IY58" s="50">
        <v>0</v>
      </c>
      <c r="IZ58" s="50">
        <v>6.8343898573692554</v>
      </c>
      <c r="JA58" s="50">
        <v>40.015847860538827</v>
      </c>
      <c r="JB58" s="50">
        <v>3.565768621236133</v>
      </c>
      <c r="JC58" s="50">
        <v>2.5752773375594296</v>
      </c>
      <c r="JD58" s="50">
        <v>0</v>
      </c>
      <c r="JE58" s="50">
        <v>567.74960380348648</v>
      </c>
      <c r="JF58" s="50">
        <v>2.9714738510301109</v>
      </c>
      <c r="JG58" s="47">
        <v>1</v>
      </c>
      <c r="JI58" s="47">
        <v>1</v>
      </c>
      <c r="JK58" s="46" t="s">
        <v>1153</v>
      </c>
      <c r="JL58" s="46" t="s">
        <v>1567</v>
      </c>
      <c r="JM58" s="46">
        <v>1</v>
      </c>
      <c r="JN58" s="46">
        <v>115</v>
      </c>
      <c r="JO58" s="46">
        <v>115</v>
      </c>
      <c r="JQ58" s="46">
        <v>20</v>
      </c>
      <c r="JR58" s="46" t="s">
        <v>1043</v>
      </c>
      <c r="JT58" s="57">
        <v>0.76849120855331421</v>
      </c>
      <c r="JU58" s="57">
        <v>50.251560211181641</v>
      </c>
      <c r="JV58" s="57">
        <v>7.6849120855331421</v>
      </c>
      <c r="JW58" s="46">
        <f t="shared" si="345"/>
        <v>7.6849120855331421</v>
      </c>
      <c r="JX58" s="46">
        <f t="shared" si="345"/>
        <v>502.51560211181641</v>
      </c>
      <c r="JY58" s="46" t="s">
        <v>723</v>
      </c>
      <c r="JZ58" s="52">
        <v>305.60000000000002</v>
      </c>
      <c r="KA58" s="49">
        <f t="shared" si="346"/>
        <v>0.30560000000000004</v>
      </c>
      <c r="KB58" s="49">
        <v>0.30599999999999999</v>
      </c>
      <c r="KC58" s="52">
        <v>414.5</v>
      </c>
      <c r="KD58" s="49">
        <f t="shared" si="347"/>
        <v>0.41449999999999998</v>
      </c>
      <c r="KE58" s="49">
        <v>0.41499999999999998</v>
      </c>
      <c r="KF58" s="52">
        <v>378.2</v>
      </c>
      <c r="KG58" s="49">
        <f t="shared" si="348"/>
        <v>0.37819999999999998</v>
      </c>
      <c r="KH58" s="49">
        <v>0.378</v>
      </c>
      <c r="KI58" s="50">
        <v>5.26</v>
      </c>
      <c r="KJ58" s="50">
        <v>4.8899999999999997</v>
      </c>
      <c r="KK58" s="50">
        <v>4.68</v>
      </c>
      <c r="KL58" s="49"/>
      <c r="KN58" s="46">
        <v>1</v>
      </c>
      <c r="KO58" s="46">
        <v>1</v>
      </c>
      <c r="KP58" s="47">
        <v>1</v>
      </c>
      <c r="KQ58" s="46">
        <v>1</v>
      </c>
      <c r="KS58" s="46" t="s">
        <v>1630</v>
      </c>
      <c r="KT58" s="50">
        <v>104.32569974554707</v>
      </c>
      <c r="KU58" s="50">
        <v>3599.2366412213737</v>
      </c>
      <c r="KV58" s="50">
        <v>8.9058524173027998</v>
      </c>
      <c r="KW58" s="50">
        <v>92.87531806615776</v>
      </c>
      <c r="KX58" s="50">
        <v>6945.2926208651397</v>
      </c>
      <c r="KY58" s="50">
        <v>1362.5954198473282</v>
      </c>
      <c r="KZ58" s="50">
        <v>106.87022900763358</v>
      </c>
      <c r="LA58" s="50">
        <v>15.267175572519083</v>
      </c>
      <c r="LB58" s="50">
        <v>756.99745547073792</v>
      </c>
      <c r="LC58" s="50">
        <f t="shared" si="349"/>
        <v>24.718371787992847</v>
      </c>
      <c r="LD58" s="50">
        <v>4203.5623409669206</v>
      </c>
      <c r="LE58" s="50">
        <v>101.78117048346056</v>
      </c>
      <c r="LF58" s="50">
        <v>103.58565737051792</v>
      </c>
      <c r="LG58" s="50">
        <v>2659.3625498007968</v>
      </c>
      <c r="LH58" s="50">
        <v>7.9681274900398407</v>
      </c>
      <c r="LI58" s="50">
        <v>79.681274900398407</v>
      </c>
      <c r="LJ58" s="50">
        <v>5283.8645418326696</v>
      </c>
      <c r="LK58" s="50">
        <v>1060.7569721115538</v>
      </c>
      <c r="LL58" s="50">
        <v>117.52988047808765</v>
      </c>
      <c r="LM58" s="50">
        <v>11.952191235059761</v>
      </c>
      <c r="LN58" s="50">
        <v>1046.812749003984</v>
      </c>
      <c r="LO58" s="50">
        <f t="shared" si="350"/>
        <v>7.0289965429042889</v>
      </c>
      <c r="LP58" s="50">
        <v>2154.3824701195217</v>
      </c>
      <c r="LQ58" s="50">
        <v>80.677290836653384</v>
      </c>
      <c r="LR58" s="50">
        <v>101.22699386503066</v>
      </c>
      <c r="LS58" s="50">
        <v>1861.9631901840489</v>
      </c>
      <c r="LT58" s="50">
        <v>6.1349693251533743</v>
      </c>
      <c r="LU58" s="50">
        <v>55.214723926380366</v>
      </c>
      <c r="LV58" s="50">
        <v>4423.312883435583</v>
      </c>
      <c r="LW58" s="50">
        <v>800.61349693251532</v>
      </c>
      <c r="LX58" s="50">
        <v>76.687116564417181</v>
      </c>
      <c r="LY58" s="50">
        <v>46.012269938650313</v>
      </c>
      <c r="LZ58" s="50">
        <v>1027.6073619631902</v>
      </c>
      <c r="MA58" s="50">
        <f t="shared" si="351"/>
        <v>7.478451760847177</v>
      </c>
      <c r="MB58" s="50">
        <v>1484.6625766871166</v>
      </c>
      <c r="MC58" s="50">
        <v>36.809815950920246</v>
      </c>
      <c r="MD58" s="50">
        <v>0</v>
      </c>
      <c r="ME58" s="50">
        <v>0.49514755397108334</v>
      </c>
      <c r="MF58" s="50">
        <v>0.59417706476529997</v>
      </c>
      <c r="MG58" s="50">
        <v>8.3184789067141995</v>
      </c>
      <c r="MH58" s="50">
        <v>12.4777183600713</v>
      </c>
      <c r="MI58" s="50">
        <v>3.2679738562091503</v>
      </c>
      <c r="MJ58" s="50">
        <v>3.5650623885918002</v>
      </c>
      <c r="MK58" s="50">
        <v>0</v>
      </c>
      <c r="ML58" s="50">
        <v>268.46900376312141</v>
      </c>
      <c r="MM58" s="50">
        <v>5.3475935828876997</v>
      </c>
      <c r="MN58" s="50">
        <v>0</v>
      </c>
      <c r="MO58" s="50">
        <v>1.9968051118210863</v>
      </c>
      <c r="MP58" s="50">
        <v>0.59904153354632583</v>
      </c>
      <c r="MQ58" s="50">
        <v>8.2867412140575087</v>
      </c>
      <c r="MR58" s="50">
        <v>12.779552715654953</v>
      </c>
      <c r="MS58" s="50">
        <v>7.4880191693290739</v>
      </c>
      <c r="MT58" s="50">
        <v>5.1916932907348246</v>
      </c>
      <c r="MU58" s="50">
        <v>0</v>
      </c>
      <c r="MV58" s="50">
        <v>287.24041533546324</v>
      </c>
      <c r="MW58" s="50">
        <v>9.4848242811501589</v>
      </c>
      <c r="MX58" s="50">
        <v>5.9701492537313428</v>
      </c>
      <c r="MY58" s="50">
        <v>15.124378109452735</v>
      </c>
      <c r="MZ58" s="50">
        <v>0.89552238805970141</v>
      </c>
      <c r="NA58" s="50">
        <v>11.840796019900496</v>
      </c>
      <c r="NB58" s="50">
        <v>10.547263681592039</v>
      </c>
      <c r="NC58" s="50">
        <v>10.149253731343283</v>
      </c>
      <c r="ND58" s="50">
        <v>4.9751243781094523</v>
      </c>
      <c r="NE58" s="50">
        <v>0</v>
      </c>
      <c r="NF58" s="50">
        <v>198.40796019900498</v>
      </c>
      <c r="NG58" s="50">
        <v>16.815920398009951</v>
      </c>
      <c r="NI58" s="56">
        <v>4.4927710843373507</v>
      </c>
      <c r="NJ58" s="56">
        <v>22.307581399980091</v>
      </c>
      <c r="NL58" s="56">
        <v>4.8034724220623506</v>
      </c>
      <c r="NM58" s="56">
        <v>4.4158278177458028</v>
      </c>
      <c r="NN58" s="56"/>
      <c r="NO58" s="56">
        <v>6.8205848566576766</v>
      </c>
      <c r="NP58" s="56">
        <v>0.82862651083807781</v>
      </c>
      <c r="NQ58" s="56">
        <v>4.6475056488849589</v>
      </c>
      <c r="NR58" s="56">
        <v>0</v>
      </c>
      <c r="NS58" s="56">
        <v>4.5309926103455167</v>
      </c>
      <c r="NT58" s="56">
        <v>0</v>
      </c>
      <c r="NU58" s="56">
        <v>3.5520652606446488</v>
      </c>
      <c r="NV58" s="56">
        <v>0</v>
      </c>
      <c r="NW58" s="51"/>
      <c r="NX58" s="51">
        <v>869</v>
      </c>
      <c r="NY58" s="51">
        <v>869</v>
      </c>
      <c r="NZ58" s="51">
        <v>1824</v>
      </c>
      <c r="OA58" s="54">
        <f t="shared" si="352"/>
        <v>1824</v>
      </c>
      <c r="OB58" s="58">
        <v>1408</v>
      </c>
      <c r="OC58" s="58">
        <f t="shared" si="353"/>
        <v>1408</v>
      </c>
      <c r="OD58" s="58">
        <v>1290</v>
      </c>
      <c r="OE58" s="58">
        <f t="shared" ref="OE58" si="385">ROUND(OD58,0)</f>
        <v>1290</v>
      </c>
      <c r="OF58" s="58">
        <v>1118.3333333333333</v>
      </c>
      <c r="OG58" s="58">
        <f t="shared" ref="OG58" si="386">ROUND(OF58,0)</f>
        <v>1118</v>
      </c>
      <c r="OH58" s="51">
        <v>13445.333333333334</v>
      </c>
      <c r="OI58" s="58">
        <v>13445</v>
      </c>
      <c r="OJ58" s="58">
        <v>78522.666666666672</v>
      </c>
      <c r="OK58" s="54">
        <f t="shared" si="356"/>
        <v>78523</v>
      </c>
      <c r="OL58" s="58">
        <v>17369</v>
      </c>
      <c r="OM58" s="58">
        <f t="shared" ref="OM58" si="387">ROUND(OL58,0)</f>
        <v>17369</v>
      </c>
      <c r="ON58" s="58">
        <v>15466.666666666666</v>
      </c>
      <c r="OO58" s="58">
        <f t="shared" ref="OO58" si="388">ROUND(ON58,0)</f>
        <v>15467</v>
      </c>
      <c r="OP58" s="58">
        <v>12782</v>
      </c>
      <c r="OQ58" s="58">
        <f t="shared" ref="OQ58" si="389">ROUND(OP58,0)</f>
        <v>12782</v>
      </c>
      <c r="OR58" s="51" t="s">
        <v>1139</v>
      </c>
      <c r="OS58" s="51" t="s">
        <v>1915</v>
      </c>
    </row>
    <row r="59" spans="1:409" ht="21" customHeight="1" x14ac:dyDescent="0.35">
      <c r="A59" s="46" t="s">
        <v>59</v>
      </c>
      <c r="B59" s="46" t="s">
        <v>59</v>
      </c>
      <c r="C59" s="46" t="b">
        <f t="shared" si="207"/>
        <v>1</v>
      </c>
      <c r="D59" s="46">
        <v>4</v>
      </c>
      <c r="E59" s="51">
        <v>4</v>
      </c>
      <c r="F59" s="46" t="b">
        <f t="shared" si="208"/>
        <v>1</v>
      </c>
      <c r="G59" s="46">
        <v>13</v>
      </c>
      <c r="H59" s="51">
        <v>13</v>
      </c>
      <c r="I59" s="46" t="b">
        <f t="shared" si="209"/>
        <v>1</v>
      </c>
      <c r="J59" s="46">
        <v>14</v>
      </c>
      <c r="K59" s="46">
        <v>4744407</v>
      </c>
      <c r="L59" s="46">
        <v>468607.1</v>
      </c>
      <c r="M59" s="46">
        <v>1046.3499999999999</v>
      </c>
      <c r="N59" s="46">
        <v>7.2351170673642802</v>
      </c>
      <c r="O59" s="46">
        <v>176.11737893991599</v>
      </c>
      <c r="P59" s="46">
        <v>4</v>
      </c>
      <c r="Q59" s="46">
        <v>14</v>
      </c>
      <c r="R59" s="46">
        <v>1047.25112646359</v>
      </c>
      <c r="S59" s="46">
        <v>13.395667799518399</v>
      </c>
      <c r="T59" s="46">
        <v>173.63954713381099</v>
      </c>
      <c r="U59" s="46">
        <v>4</v>
      </c>
      <c r="V59" s="46">
        <v>8</v>
      </c>
      <c r="W59" s="46" t="s">
        <v>187</v>
      </c>
      <c r="X59" s="46">
        <v>42.851599469999996</v>
      </c>
      <c r="Y59" s="46">
        <v>-123.384226</v>
      </c>
      <c r="Z59" s="46">
        <v>1046.3499999999999</v>
      </c>
      <c r="AA59" s="46" t="s">
        <v>129</v>
      </c>
      <c r="AB59" s="46">
        <v>1</v>
      </c>
      <c r="AC59" s="55">
        <v>1</v>
      </c>
      <c r="AD59" s="46">
        <v>5</v>
      </c>
      <c r="AE59" s="46">
        <v>1</v>
      </c>
      <c r="AF59" s="46">
        <v>40</v>
      </c>
      <c r="AH59" s="55">
        <v>1</v>
      </c>
      <c r="AI59" s="46">
        <v>3</v>
      </c>
      <c r="AJ59" s="46">
        <v>1</v>
      </c>
      <c r="AK59" s="47">
        <v>57</v>
      </c>
      <c r="AM59" s="46">
        <v>1</v>
      </c>
      <c r="AN59" s="46">
        <v>10</v>
      </c>
      <c r="AO59" s="46">
        <v>60</v>
      </c>
      <c r="AQ59" s="46">
        <v>1</v>
      </c>
      <c r="AR59" s="46">
        <v>3</v>
      </c>
      <c r="AS59" s="55" t="s">
        <v>390</v>
      </c>
      <c r="AT59" s="46">
        <v>1</v>
      </c>
      <c r="AU59" s="46">
        <v>3</v>
      </c>
      <c r="AV59" s="46">
        <v>30</v>
      </c>
      <c r="AW59" s="46" t="s">
        <v>423</v>
      </c>
      <c r="AX59" s="46">
        <v>0</v>
      </c>
      <c r="AY59" s="46">
        <v>100</v>
      </c>
      <c r="AZ59" s="46">
        <v>100</v>
      </c>
      <c r="BB59" s="46">
        <v>30</v>
      </c>
      <c r="BE59" s="50">
        <v>2.76</v>
      </c>
      <c r="BF59" s="46">
        <v>978.3</v>
      </c>
      <c r="BG59" s="46">
        <f t="shared" si="210"/>
        <v>0.97829999999999995</v>
      </c>
      <c r="BH59" s="49">
        <v>0.97799999999999998</v>
      </c>
      <c r="BI59" s="50">
        <v>7.38</v>
      </c>
      <c r="BJ59" s="52">
        <v>2591</v>
      </c>
      <c r="BK59" s="46">
        <f t="shared" si="211"/>
        <v>2.5910000000000002</v>
      </c>
      <c r="BL59" s="46">
        <v>2.5910000000000002</v>
      </c>
      <c r="BM59" s="46">
        <v>7.43</v>
      </c>
      <c r="BN59" s="46">
        <v>2208</v>
      </c>
      <c r="BO59" s="46">
        <f t="shared" si="212"/>
        <v>2.2080000000000002</v>
      </c>
      <c r="BP59" s="46">
        <f t="shared" si="213"/>
        <v>2.2080000000000002</v>
      </c>
      <c r="BQ59" s="46">
        <v>2.1800000000000002</v>
      </c>
      <c r="BR59" s="50">
        <f t="shared" si="214"/>
        <v>-5.1999999999999993</v>
      </c>
      <c r="BS59" s="49">
        <v>3.8929999999999998</v>
      </c>
      <c r="BT59" s="53" t="s">
        <v>262</v>
      </c>
      <c r="BU59" s="49">
        <v>3.8929999999999998</v>
      </c>
      <c r="BV59" s="49">
        <f t="shared" si="215"/>
        <v>1.3019999999999996</v>
      </c>
      <c r="BW59" s="46">
        <v>0.73568665981292725</v>
      </c>
      <c r="BX59" s="46">
        <v>47.315170288085938</v>
      </c>
      <c r="BY59" s="46">
        <f t="shared" si="265"/>
        <v>7.3568665981292725</v>
      </c>
      <c r="BZ59" s="46">
        <v>7.3568665981292725</v>
      </c>
      <c r="CB59" s="46">
        <f t="shared" si="266"/>
        <v>473.15170288085938</v>
      </c>
      <c r="CC59" s="46">
        <v>50.092005724800657</v>
      </c>
      <c r="CD59" s="46">
        <v>1594.765896544674</v>
      </c>
      <c r="CE59" s="46">
        <v>5.111429155591904</v>
      </c>
      <c r="CF59" s="46">
        <v>130.85258638315273</v>
      </c>
      <c r="CG59" s="46">
        <v>6407.6875894500108</v>
      </c>
      <c r="CH59" s="46">
        <v>592.92578204866084</v>
      </c>
      <c r="CI59" s="46">
        <v>48.047434062563894</v>
      </c>
      <c r="CJ59" s="46">
        <v>37.824575751380088</v>
      </c>
      <c r="CK59" s="46">
        <v>444.69433653649554</v>
      </c>
      <c r="CL59" s="46">
        <f t="shared" si="267"/>
        <v>16.543648060436908</v>
      </c>
      <c r="CM59" s="46">
        <v>2621.1408709875282</v>
      </c>
      <c r="CN59" s="46">
        <v>75.649151502760176</v>
      </c>
      <c r="CO59" s="50">
        <v>2.8539944217551554</v>
      </c>
      <c r="CP59" s="46">
        <v>0</v>
      </c>
      <c r="CQ59" s="50">
        <v>346.81396725192343</v>
      </c>
      <c r="CR59" s="50">
        <v>149.51666995462617</v>
      </c>
      <c r="CS59" s="50">
        <v>24.56105740777274</v>
      </c>
      <c r="CT59" s="50">
        <v>0</v>
      </c>
      <c r="CU59" s="50">
        <v>115.70329453541133</v>
      </c>
      <c r="CV59" s="50">
        <v>20.61550601696587</v>
      </c>
      <c r="CW59" s="50">
        <v>1.085026632471888</v>
      </c>
      <c r="CX59" s="50">
        <v>0</v>
      </c>
      <c r="CY59" s="50">
        <v>1328.3685144999013</v>
      </c>
      <c r="CZ59" s="50">
        <v>170.25054251331625</v>
      </c>
      <c r="DA59" s="56">
        <v>9.9519039653645578</v>
      </c>
      <c r="DB59" s="56">
        <v>4.5261556626980219</v>
      </c>
      <c r="DC59" s="50">
        <v>276.18293407246091</v>
      </c>
      <c r="DD59" s="50">
        <v>213.91803603246882</v>
      </c>
      <c r="DE59" s="50">
        <v>116.21461096812511</v>
      </c>
      <c r="DF59" s="50">
        <v>0</v>
      </c>
      <c r="DG59" s="50">
        <v>51.375965155414768</v>
      </c>
      <c r="DH59" s="50">
        <v>24.648584438725006</v>
      </c>
      <c r="DI59" s="50">
        <v>0</v>
      </c>
      <c r="DJ59" s="50">
        <v>0</v>
      </c>
      <c r="DK59" s="50">
        <v>1849.5347455949316</v>
      </c>
      <c r="DL59" s="50">
        <v>238.96258166699661</v>
      </c>
      <c r="DM59" s="50">
        <v>0</v>
      </c>
      <c r="DN59" s="50">
        <v>0</v>
      </c>
      <c r="DO59" s="50">
        <v>2.9124100542138982</v>
      </c>
      <c r="DP59" s="46" t="s">
        <v>487</v>
      </c>
      <c r="DQ59" s="46">
        <v>0</v>
      </c>
      <c r="DS59" s="46" t="s">
        <v>131</v>
      </c>
      <c r="DT59" s="46">
        <v>0</v>
      </c>
      <c r="DU59" s="46">
        <v>0</v>
      </c>
      <c r="DW59" s="46">
        <v>0</v>
      </c>
      <c r="DY59" s="46">
        <v>0</v>
      </c>
      <c r="EF59" s="46">
        <v>0</v>
      </c>
      <c r="EJ59" s="49">
        <v>2.2069999999999999</v>
      </c>
      <c r="EK59" s="50">
        <v>6.78</v>
      </c>
      <c r="EL59" s="49">
        <v>1.7549999999999999</v>
      </c>
      <c r="EM59" s="49">
        <v>1.7549999999999999</v>
      </c>
      <c r="EN59" s="50">
        <v>7.2</v>
      </c>
      <c r="EO59" s="46" t="s">
        <v>655</v>
      </c>
      <c r="EP59" s="56">
        <v>0</v>
      </c>
      <c r="EQ59" s="56">
        <v>0.86739780658025922</v>
      </c>
      <c r="ER59" s="56">
        <v>0</v>
      </c>
      <c r="ES59" s="56">
        <v>21.834496510468597</v>
      </c>
      <c r="ET59" s="56">
        <v>151.14656031904289</v>
      </c>
      <c r="EU59" s="56">
        <v>1.3958125623130611</v>
      </c>
      <c r="EV59" s="56">
        <v>5.3838484546360919</v>
      </c>
      <c r="EW59" s="56">
        <v>2.9910269192422732</v>
      </c>
      <c r="EX59" s="56">
        <v>2105.2841475573282</v>
      </c>
      <c r="EY59" s="56">
        <v>0.39880358923230314</v>
      </c>
      <c r="EZ59" s="56" t="s">
        <v>1800</v>
      </c>
      <c r="FA59" s="46">
        <v>0</v>
      </c>
      <c r="FC59" s="46">
        <v>0</v>
      </c>
      <c r="FE59" s="47">
        <v>0</v>
      </c>
      <c r="FJ59" s="46"/>
      <c r="FK59" s="46"/>
      <c r="FL59" s="46"/>
      <c r="FM59" s="47"/>
      <c r="FO59" s="52"/>
      <c r="FP59" s="50"/>
      <c r="FS59" s="50"/>
      <c r="FU59" s="46"/>
      <c r="FV59" s="46" t="s">
        <v>669</v>
      </c>
      <c r="FW59" s="47">
        <v>0</v>
      </c>
      <c r="FY59" s="47">
        <v>0</v>
      </c>
      <c r="GC59" s="47">
        <v>0</v>
      </c>
      <c r="GL59" s="46" t="s">
        <v>612</v>
      </c>
      <c r="GW59" s="57"/>
      <c r="GX59" s="57"/>
      <c r="GY59" s="46"/>
      <c r="GZ59" s="46"/>
      <c r="HA59" s="46"/>
      <c r="HB59" s="46"/>
      <c r="HC59" s="46"/>
      <c r="HD59" s="57"/>
      <c r="HE59" s="57"/>
      <c r="HF59" s="57"/>
      <c r="HG59" s="57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M59" s="57"/>
      <c r="IR59" s="46" t="s">
        <v>665</v>
      </c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47">
        <v>0</v>
      </c>
      <c r="JI59" s="47">
        <v>0</v>
      </c>
      <c r="JM59" s="46">
        <v>0</v>
      </c>
      <c r="JT59" s="57"/>
      <c r="JU59" s="57"/>
      <c r="JV59" s="57"/>
      <c r="JZ59" s="52"/>
      <c r="KC59" s="52"/>
      <c r="KF59" s="52"/>
      <c r="KG59" s="49"/>
      <c r="KH59" s="49"/>
      <c r="KI59" s="50"/>
      <c r="KJ59" s="50"/>
      <c r="KK59" s="50"/>
      <c r="KL59" s="49"/>
      <c r="KN59" s="46">
        <v>0</v>
      </c>
      <c r="KT59" s="50"/>
      <c r="KU59" s="50"/>
      <c r="KV59" s="50"/>
      <c r="KW59" s="50"/>
      <c r="KX59" s="50"/>
      <c r="KY59" s="50"/>
      <c r="KZ59" s="50"/>
      <c r="LA59" s="50"/>
      <c r="LB59" s="50"/>
      <c r="LC59" s="50"/>
      <c r="LD59" s="50"/>
      <c r="LE59" s="50"/>
      <c r="LF59" s="50"/>
      <c r="LG59" s="50"/>
      <c r="LH59" s="50"/>
      <c r="LI59" s="50"/>
      <c r="LJ59" s="50"/>
      <c r="LK59" s="50"/>
      <c r="LL59" s="50"/>
      <c r="LM59" s="50"/>
      <c r="LN59" s="50"/>
      <c r="LO59" s="50"/>
      <c r="LP59" s="50"/>
      <c r="LQ59" s="50"/>
      <c r="LR59" s="50"/>
      <c r="LS59" s="50"/>
      <c r="LT59" s="50"/>
      <c r="LU59" s="50"/>
      <c r="LV59" s="50"/>
      <c r="LW59" s="50"/>
      <c r="LX59" s="50"/>
      <c r="LY59" s="50"/>
      <c r="LZ59" s="50"/>
      <c r="MA59" s="50"/>
      <c r="MB59" s="50"/>
      <c r="MC59" s="50"/>
      <c r="MD59" s="50"/>
      <c r="ME59" s="50"/>
      <c r="MF59" s="50"/>
      <c r="MG59" s="50"/>
      <c r="MH59" s="50"/>
      <c r="MI59" s="50"/>
      <c r="MJ59" s="50"/>
      <c r="MK59" s="50"/>
      <c r="ML59" s="50"/>
      <c r="MM59" s="50"/>
      <c r="MN59" s="50"/>
      <c r="MO59" s="50"/>
      <c r="MP59" s="50"/>
      <c r="MQ59" s="50"/>
      <c r="MR59" s="50"/>
      <c r="MS59" s="50"/>
      <c r="MT59" s="50"/>
      <c r="MU59" s="50"/>
      <c r="MV59" s="50"/>
      <c r="MW59" s="50"/>
      <c r="MX59" s="50"/>
      <c r="MY59" s="50"/>
      <c r="MZ59" s="50"/>
      <c r="NA59" s="50"/>
      <c r="NB59" s="50"/>
      <c r="NC59" s="50"/>
      <c r="ND59" s="50"/>
      <c r="NE59" s="50"/>
      <c r="NF59" s="50"/>
      <c r="NG59" s="50"/>
      <c r="NI59" s="56">
        <v>18.594121466386973</v>
      </c>
      <c r="NJ59" s="56">
        <v>143.03141744081503</v>
      </c>
      <c r="NK59" s="46" t="s">
        <v>1845</v>
      </c>
      <c r="NL59" s="56"/>
      <c r="NM59" s="56"/>
      <c r="NN59" s="56"/>
      <c r="NO59" s="56"/>
      <c r="NP59" s="56"/>
      <c r="NQ59" s="56"/>
      <c r="NR59" s="56"/>
      <c r="NS59" s="56"/>
      <c r="NT59" s="56"/>
      <c r="NU59" s="56"/>
      <c r="NV59" s="56"/>
      <c r="NW59" s="51"/>
      <c r="NX59" s="51">
        <v>818</v>
      </c>
      <c r="NY59" s="51">
        <v>818</v>
      </c>
      <c r="NZ59" s="51"/>
      <c r="OA59" s="54"/>
      <c r="OB59" s="58"/>
      <c r="OC59" s="58"/>
      <c r="OD59" s="58"/>
      <c r="OE59" s="58"/>
      <c r="OF59" s="58"/>
      <c r="OG59" s="58"/>
      <c r="OH59" s="51">
        <v>13465.666666666666</v>
      </c>
      <c r="OI59" s="58">
        <v>13466</v>
      </c>
      <c r="OJ59" s="58"/>
      <c r="OK59" s="54"/>
      <c r="OL59" s="58"/>
      <c r="OM59" s="58"/>
      <c r="ON59" s="58"/>
      <c r="OO59" s="58"/>
      <c r="OP59" s="58"/>
      <c r="OQ59" s="58"/>
      <c r="OR59" s="51">
        <v>0</v>
      </c>
      <c r="OS59" s="51" t="s">
        <v>521</v>
      </c>
    </row>
    <row r="60" spans="1:409" ht="21" customHeight="1" x14ac:dyDescent="0.35">
      <c r="A60" s="46" t="s">
        <v>60</v>
      </c>
      <c r="B60" s="46" t="s">
        <v>60</v>
      </c>
      <c r="C60" s="46" t="b">
        <f t="shared" si="207"/>
        <v>1</v>
      </c>
      <c r="D60" s="46">
        <v>4</v>
      </c>
      <c r="E60" s="51">
        <v>4</v>
      </c>
      <c r="F60" s="46" t="b">
        <f t="shared" si="208"/>
        <v>1</v>
      </c>
      <c r="G60" s="46">
        <v>14</v>
      </c>
      <c r="H60" s="51">
        <v>14</v>
      </c>
      <c r="I60" s="46" t="b">
        <f t="shared" si="209"/>
        <v>1</v>
      </c>
      <c r="J60" s="46">
        <v>15</v>
      </c>
      <c r="K60" s="46">
        <v>4744404</v>
      </c>
      <c r="L60" s="46">
        <v>468608.6</v>
      </c>
      <c r="M60" s="46">
        <v>1045.7059999999999</v>
      </c>
      <c r="N60" s="46">
        <v>7.2351170673642802</v>
      </c>
      <c r="O60" s="46">
        <v>176.11737893991599</v>
      </c>
      <c r="P60" s="46">
        <v>4</v>
      </c>
      <c r="Q60" s="46">
        <v>14</v>
      </c>
      <c r="R60" s="46">
        <v>1045.75505531357</v>
      </c>
      <c r="S60" s="46">
        <v>13.761547324562599</v>
      </c>
      <c r="T60" s="46">
        <v>177.272538235219</v>
      </c>
      <c r="U60" s="46">
        <v>4</v>
      </c>
      <c r="V60" s="46">
        <v>8</v>
      </c>
      <c r="W60" s="46" t="s">
        <v>188</v>
      </c>
      <c r="X60" s="46">
        <v>42.851574220000003</v>
      </c>
      <c r="Y60" s="46">
        <v>-123.38420720000001</v>
      </c>
      <c r="Z60" s="46">
        <v>1045.7059999999999</v>
      </c>
      <c r="AA60" s="46" t="s">
        <v>1487</v>
      </c>
      <c r="AB60" s="46">
        <v>1</v>
      </c>
      <c r="AC60" s="55">
        <v>1</v>
      </c>
      <c r="AD60" s="46">
        <v>10</v>
      </c>
      <c r="AE60" s="46">
        <v>1</v>
      </c>
      <c r="AF60" s="46">
        <v>15</v>
      </c>
      <c r="AH60" s="55">
        <v>1</v>
      </c>
      <c r="AI60" s="46">
        <v>5</v>
      </c>
      <c r="AJ60" s="46">
        <v>1</v>
      </c>
      <c r="AK60" s="47">
        <v>51</v>
      </c>
      <c r="AM60" s="46">
        <v>1</v>
      </c>
      <c r="AN60" s="46">
        <v>10</v>
      </c>
      <c r="AO60" s="46">
        <v>60</v>
      </c>
      <c r="AQ60" s="46">
        <v>1</v>
      </c>
      <c r="AR60" s="46">
        <v>5</v>
      </c>
      <c r="AS60" s="55"/>
      <c r="AT60" s="46">
        <v>1</v>
      </c>
      <c r="AU60" s="46">
        <v>3</v>
      </c>
      <c r="AV60" s="46">
        <v>110</v>
      </c>
      <c r="AX60" s="46">
        <v>1</v>
      </c>
      <c r="AY60" s="46">
        <v>0</v>
      </c>
      <c r="AZ60" s="46">
        <v>0</v>
      </c>
      <c r="BA60" s="46">
        <v>105</v>
      </c>
      <c r="BB60" s="46">
        <v>105</v>
      </c>
      <c r="BD60" s="46">
        <f>AO60+BB60</f>
        <v>165</v>
      </c>
      <c r="BE60" s="50">
        <v>2.87</v>
      </c>
      <c r="BF60" s="46">
        <v>731.5</v>
      </c>
      <c r="BG60" s="46">
        <f t="shared" si="210"/>
        <v>0.73150000000000004</v>
      </c>
      <c r="BH60" s="49">
        <v>0.73199999999999998</v>
      </c>
      <c r="BI60" s="50">
        <v>7.96</v>
      </c>
      <c r="BJ60" s="52">
        <v>362.5</v>
      </c>
      <c r="BK60" s="46">
        <f t="shared" si="211"/>
        <v>0.36249999999999999</v>
      </c>
      <c r="BL60" s="46">
        <v>0.36299999999999999</v>
      </c>
      <c r="BM60" s="46">
        <v>7.67</v>
      </c>
      <c r="BN60" s="46">
        <v>1368</v>
      </c>
      <c r="BO60" s="46">
        <f t="shared" si="212"/>
        <v>1.3680000000000001</v>
      </c>
      <c r="BP60" s="46">
        <f t="shared" si="213"/>
        <v>1.3680000000000001</v>
      </c>
      <c r="BQ60" s="46">
        <v>3.28</v>
      </c>
      <c r="BR60" s="50">
        <f t="shared" si="214"/>
        <v>-4.68</v>
      </c>
      <c r="BS60" s="49">
        <v>1.0860000000000001</v>
      </c>
      <c r="BT60" s="53" t="s">
        <v>262</v>
      </c>
      <c r="BU60" s="49">
        <v>1.0860000000000001</v>
      </c>
      <c r="BV60" s="49">
        <f t="shared" si="215"/>
        <v>0.72300000000000009</v>
      </c>
      <c r="BW60" s="46">
        <v>1.4025391340255737</v>
      </c>
      <c r="BX60" s="46">
        <v>48.837627410888672</v>
      </c>
      <c r="BY60" s="46">
        <f t="shared" si="265"/>
        <v>14.025391340255737</v>
      </c>
      <c r="CA60" s="46">
        <v>14.025391340255737</v>
      </c>
      <c r="CB60" s="46">
        <f t="shared" si="266"/>
        <v>488.37627410888672</v>
      </c>
      <c r="CC60" s="46">
        <v>0</v>
      </c>
      <c r="CD60" s="46">
        <v>2386.8778280542983</v>
      </c>
      <c r="CE60" s="46">
        <v>0</v>
      </c>
      <c r="CF60" s="46">
        <v>79.185520361990953</v>
      </c>
      <c r="CG60" s="46">
        <v>7437.7828054298634</v>
      </c>
      <c r="CH60" s="46">
        <v>774.88687782805425</v>
      </c>
      <c r="CI60" s="46">
        <v>90.497737556561077</v>
      </c>
      <c r="CJ60" s="46">
        <v>0</v>
      </c>
      <c r="CK60" s="46">
        <v>452.48868778280541</v>
      </c>
      <c r="CL60" s="46">
        <f t="shared" si="267"/>
        <v>30.996114861965182</v>
      </c>
      <c r="CM60" s="46">
        <v>4162.8959276018095</v>
      </c>
      <c r="CN60" s="46">
        <v>73.529411764705884</v>
      </c>
      <c r="CO60" s="50">
        <v>4.8200430823460314</v>
      </c>
      <c r="CP60" s="46">
        <v>0</v>
      </c>
      <c r="CQ60" s="50">
        <v>199.74201230402858</v>
      </c>
      <c r="CR60" s="50">
        <v>77.138321095455453</v>
      </c>
      <c r="CS60" s="50">
        <v>7.6404048422306019</v>
      </c>
      <c r="CT60" s="50">
        <v>1.3891645167692004</v>
      </c>
      <c r="CU60" s="50">
        <v>78.487795197459818</v>
      </c>
      <c r="CV60" s="50">
        <v>17.166104385790831</v>
      </c>
      <c r="CW60" s="50">
        <v>1.7860686644175432</v>
      </c>
      <c r="CX60" s="50">
        <v>2.4806509228021434</v>
      </c>
      <c r="CY60" s="50">
        <v>708.5731295892042</v>
      </c>
      <c r="CZ60" s="50">
        <v>165.70748164318317</v>
      </c>
      <c r="DA60" s="56">
        <v>6.0746535339536729</v>
      </c>
      <c r="DB60" s="56">
        <v>-1.8174618887344136E-3</v>
      </c>
      <c r="DC60" s="50">
        <v>213.97379912663754</v>
      </c>
      <c r="DD60" s="50">
        <v>93.290988487495028</v>
      </c>
      <c r="DE60" s="50">
        <v>2.1834061135371177</v>
      </c>
      <c r="DF60" s="50">
        <v>4.6645494243747514</v>
      </c>
      <c r="DG60" s="50">
        <v>41.484716157205241</v>
      </c>
      <c r="DH60" s="50">
        <v>10.123064708217546</v>
      </c>
      <c r="DI60" s="50">
        <v>3.2751091703056767</v>
      </c>
      <c r="DJ60" s="50">
        <v>1.7864231838030964</v>
      </c>
      <c r="DK60" s="50">
        <v>571.05994442238978</v>
      </c>
      <c r="DL60" s="50">
        <v>49.523620484319174</v>
      </c>
      <c r="DM60" s="50">
        <v>0</v>
      </c>
      <c r="DN60" s="50">
        <v>0</v>
      </c>
      <c r="DO60" s="50">
        <v>4.6438239608801961</v>
      </c>
      <c r="DQ60" s="46">
        <v>1</v>
      </c>
      <c r="DR60" s="46">
        <v>3</v>
      </c>
      <c r="DT60" s="46">
        <v>1</v>
      </c>
      <c r="DU60" s="46">
        <v>0</v>
      </c>
      <c r="DW60" s="46">
        <v>1</v>
      </c>
      <c r="DY60" s="46">
        <v>1</v>
      </c>
      <c r="DZ60" s="46">
        <v>402</v>
      </c>
      <c r="EA60" s="46">
        <v>40.200000000000003</v>
      </c>
      <c r="EB60" s="46">
        <v>40</v>
      </c>
      <c r="EC60" s="46">
        <v>40</v>
      </c>
      <c r="ED60" s="46">
        <v>36</v>
      </c>
      <c r="EE60" s="46" t="s">
        <v>1602</v>
      </c>
      <c r="EF60" s="46">
        <v>1</v>
      </c>
      <c r="EG60" s="46">
        <v>53</v>
      </c>
      <c r="EH60" s="46">
        <v>53</v>
      </c>
      <c r="EI60" s="46" t="s">
        <v>550</v>
      </c>
      <c r="EJ60" s="49">
        <v>1.9239999999999999</v>
      </c>
      <c r="EK60" s="50">
        <v>7.05</v>
      </c>
      <c r="EL60" s="49">
        <v>1.6</v>
      </c>
      <c r="EM60" s="49">
        <v>1.6</v>
      </c>
      <c r="EN60" s="50">
        <v>7.08</v>
      </c>
      <c r="EP60" s="56">
        <v>0</v>
      </c>
      <c r="EQ60" s="56">
        <v>0.12545840571318279</v>
      </c>
      <c r="ER60" s="56">
        <v>0</v>
      </c>
      <c r="ES60" s="56">
        <v>8.8785948658560123</v>
      </c>
      <c r="ET60" s="56">
        <v>70.256707199382362</v>
      </c>
      <c r="EU60" s="56">
        <v>1.3510905230650456</v>
      </c>
      <c r="EV60" s="56">
        <v>2.6056745801968733</v>
      </c>
      <c r="EW60" s="56">
        <v>0</v>
      </c>
      <c r="EX60" s="56">
        <v>1363.0573248407643</v>
      </c>
      <c r="EY60" s="56">
        <v>0.86855819339895768</v>
      </c>
      <c r="EZ60" s="56"/>
      <c r="FA60" s="46">
        <v>1</v>
      </c>
      <c r="FC60" s="46">
        <v>0</v>
      </c>
      <c r="FE60" s="47">
        <v>0</v>
      </c>
      <c r="FJ60" s="46"/>
      <c r="FK60" s="46"/>
      <c r="FL60" s="46"/>
      <c r="FM60" s="47"/>
      <c r="FO60" s="49">
        <v>1</v>
      </c>
      <c r="FP60" s="50">
        <v>6.52</v>
      </c>
      <c r="FQ60" s="49">
        <f>972.5/1000</f>
        <v>0.97250000000000003</v>
      </c>
      <c r="FR60" s="49">
        <v>0.97299999999999998</v>
      </c>
      <c r="FS60" s="50">
        <v>6.56</v>
      </c>
      <c r="FT60" s="49" t="s">
        <v>1525</v>
      </c>
      <c r="FU60" s="46"/>
      <c r="FV60" s="46" t="s">
        <v>673</v>
      </c>
      <c r="FW60" s="47">
        <v>0</v>
      </c>
      <c r="FY60" s="47">
        <v>0</v>
      </c>
      <c r="GC60" s="47">
        <v>0</v>
      </c>
      <c r="GL60" s="46" t="s">
        <v>612</v>
      </c>
      <c r="GW60" s="57">
        <v>0.93169707059860229</v>
      </c>
      <c r="GX60" s="57">
        <v>48.359668731689453</v>
      </c>
      <c r="GY60" s="46">
        <f>GW60*10</f>
        <v>9.3169707059860229</v>
      </c>
      <c r="GZ60" s="46"/>
      <c r="HA60" s="46">
        <v>9.3169707059860229</v>
      </c>
      <c r="HB60" s="46">
        <f>GX60*10</f>
        <v>483.59668731689453</v>
      </c>
      <c r="HC60" s="46"/>
      <c r="HD60" s="57">
        <v>1.1350239515304565</v>
      </c>
      <c r="HE60" s="57">
        <v>47.769405364990234</v>
      </c>
      <c r="HF60" s="57"/>
      <c r="HG60" s="57">
        <v>11.350239515304565</v>
      </c>
      <c r="HH60" s="46">
        <f>HD60*10</f>
        <v>11.350239515304565</v>
      </c>
      <c r="HI60" s="46">
        <f>HH60-BY60</f>
        <v>-2.6751518249511719</v>
      </c>
      <c r="HJ60" s="46">
        <f>HE60*10</f>
        <v>477.69405364990234</v>
      </c>
      <c r="HK60" s="46" t="s">
        <v>493</v>
      </c>
      <c r="HL60" s="50">
        <v>128.75536480686694</v>
      </c>
      <c r="HM60" s="50">
        <f>HL60-CC60</f>
        <v>128.75536480686694</v>
      </c>
      <c r="HN60" s="50">
        <v>5225.321888412017</v>
      </c>
      <c r="HO60" s="50">
        <v>15.021459227467812</v>
      </c>
      <c r="HP60" s="50">
        <f>HO60-CE60</f>
        <v>15.021459227467812</v>
      </c>
      <c r="HQ60" s="50">
        <v>64.377682403433468</v>
      </c>
      <c r="HR60" s="50">
        <v>9066.5236051502143</v>
      </c>
      <c r="HS60" s="50">
        <f>HR60-CG60</f>
        <v>1628.7407997203509</v>
      </c>
      <c r="HT60" s="50">
        <v>1115.8798283261801</v>
      </c>
      <c r="HU60" s="50">
        <v>152.36051502145921</v>
      </c>
      <c r="HV60" s="50">
        <v>0</v>
      </c>
      <c r="HW60" s="50">
        <v>1216.7381974248926</v>
      </c>
      <c r="HX60" s="50">
        <f>HH60*1000/HW60</f>
        <v>9.3284155452062212</v>
      </c>
      <c r="HY60" s="50">
        <f>HW60-CK60</f>
        <v>764.24950964208722</v>
      </c>
      <c r="HZ60" s="50">
        <v>3560.085836909871</v>
      </c>
      <c r="IA60" s="50">
        <v>122.31759656652358</v>
      </c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M60" s="57"/>
      <c r="IR60" s="46" t="s">
        <v>665</v>
      </c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47">
        <v>0</v>
      </c>
      <c r="JI60" s="47">
        <v>0</v>
      </c>
      <c r="JM60" s="46">
        <v>0</v>
      </c>
      <c r="JT60" s="57"/>
      <c r="JU60" s="57"/>
      <c r="JV60" s="57"/>
      <c r="JZ60" s="52"/>
      <c r="KC60" s="52"/>
      <c r="KF60" s="52"/>
      <c r="KG60" s="49"/>
      <c r="KH60" s="49"/>
      <c r="KI60" s="50"/>
      <c r="KJ60" s="50"/>
      <c r="KK60" s="50"/>
      <c r="KL60" s="49"/>
      <c r="KN60" s="46">
        <v>0</v>
      </c>
      <c r="KO60" s="46">
        <v>0</v>
      </c>
      <c r="KP60" s="47">
        <v>0</v>
      </c>
      <c r="KT60" s="50">
        <v>58.823529411764703</v>
      </c>
      <c r="KU60" s="50">
        <v>2257.3529411764703</v>
      </c>
      <c r="KV60" s="50">
        <v>7.3529411764705879</v>
      </c>
      <c r="KW60" s="50">
        <v>110.29411764705881</v>
      </c>
      <c r="KX60" s="50">
        <v>8007.3529411764703</v>
      </c>
      <c r="KY60" s="50">
        <v>746.32352941176453</v>
      </c>
      <c r="KZ60" s="50">
        <v>102.94117647058825</v>
      </c>
      <c r="LA60" s="50">
        <v>25.735294117647062</v>
      </c>
      <c r="LB60" s="50">
        <v>397.05882352941171</v>
      </c>
      <c r="LC60" s="50">
        <f>GY60*1000/LB60</f>
        <v>23.464963259520356</v>
      </c>
      <c r="LD60" s="50">
        <v>4099.2647058823522</v>
      </c>
      <c r="LE60" s="50">
        <v>99.264705882352928</v>
      </c>
      <c r="LF60" s="50"/>
      <c r="LG60" s="50"/>
      <c r="LH60" s="50"/>
      <c r="LI60" s="50"/>
      <c r="LJ60" s="50"/>
      <c r="LK60" s="50"/>
      <c r="LL60" s="50"/>
      <c r="LM60" s="50"/>
      <c r="LN60" s="50"/>
      <c r="LO60" s="50"/>
      <c r="LP60" s="50"/>
      <c r="LQ60" s="50"/>
      <c r="LR60" s="50"/>
      <c r="LS60" s="50"/>
      <c r="LT60" s="50"/>
      <c r="LU60" s="50"/>
      <c r="LV60" s="50"/>
      <c r="LW60" s="50"/>
      <c r="LX60" s="50"/>
      <c r="LY60" s="50"/>
      <c r="LZ60" s="50"/>
      <c r="MA60" s="50"/>
      <c r="MB60" s="50"/>
      <c r="MC60" s="50"/>
      <c r="MD60" s="50"/>
      <c r="ME60" s="50"/>
      <c r="MF60" s="50"/>
      <c r="MG60" s="50"/>
      <c r="MH60" s="50"/>
      <c r="MI60" s="50"/>
      <c r="MJ60" s="50"/>
      <c r="MK60" s="50"/>
      <c r="ML60" s="50"/>
      <c r="MM60" s="50"/>
      <c r="MN60" s="50"/>
      <c r="MO60" s="50"/>
      <c r="MP60" s="50"/>
      <c r="MQ60" s="50"/>
      <c r="MR60" s="50"/>
      <c r="MS60" s="50"/>
      <c r="MT60" s="50"/>
      <c r="MU60" s="50"/>
      <c r="MV60" s="50"/>
      <c r="MW60" s="50"/>
      <c r="MX60" s="50"/>
      <c r="MY60" s="50"/>
      <c r="MZ60" s="50"/>
      <c r="NA60" s="50"/>
      <c r="NB60" s="50"/>
      <c r="NC60" s="50"/>
      <c r="ND60" s="50"/>
      <c r="NE60" s="50"/>
      <c r="NF60" s="50"/>
      <c r="NG60" s="50"/>
      <c r="NI60" s="56">
        <v>5.8393681895431353</v>
      </c>
      <c r="NJ60" s="56">
        <v>22.482031390582833</v>
      </c>
      <c r="NL60" s="56">
        <v>9.3086935263054951</v>
      </c>
      <c r="NM60" s="56">
        <v>2.4769122824173677</v>
      </c>
      <c r="NN60" s="61" t="s">
        <v>1839</v>
      </c>
      <c r="NO60" s="56"/>
      <c r="NP60" s="56"/>
      <c r="NQ60" s="56"/>
      <c r="NR60" s="56"/>
      <c r="NS60" s="56"/>
      <c r="NT60" s="56"/>
      <c r="NU60" s="56"/>
      <c r="NV60" s="56"/>
      <c r="NW60" s="51"/>
      <c r="NX60" s="51">
        <v>776.66666666666663</v>
      </c>
      <c r="NY60" s="51">
        <v>777</v>
      </c>
      <c r="NZ60" s="51">
        <v>1844.3333333333333</v>
      </c>
      <c r="OA60" s="54">
        <f t="shared" ref="OA60" si="390">ROUND(NZ60,0)</f>
        <v>1844</v>
      </c>
      <c r="OB60" s="58"/>
      <c r="OC60" s="58"/>
      <c r="OD60" s="58"/>
      <c r="OE60" s="58"/>
      <c r="OF60" s="58"/>
      <c r="OG60" s="58"/>
      <c r="OH60" s="51">
        <v>10036</v>
      </c>
      <c r="OI60" s="58">
        <v>10036</v>
      </c>
      <c r="OJ60" s="58">
        <v>49864</v>
      </c>
      <c r="OK60" s="54">
        <f t="shared" ref="OK60" si="391">ROUND(OJ60,0)</f>
        <v>49864</v>
      </c>
      <c r="OL60" s="58"/>
      <c r="OM60" s="58"/>
      <c r="ON60" s="58"/>
      <c r="OO60" s="58"/>
      <c r="OP60" s="58"/>
      <c r="OQ60" s="58"/>
      <c r="OR60" s="51">
        <v>0</v>
      </c>
      <c r="OS60" s="51" t="s">
        <v>521</v>
      </c>
    </row>
    <row r="61" spans="1:409" ht="21" customHeight="1" x14ac:dyDescent="0.35">
      <c r="A61" s="46" t="s">
        <v>61</v>
      </c>
      <c r="B61" s="46" t="s">
        <v>61</v>
      </c>
      <c r="C61" s="46" t="b">
        <f t="shared" si="207"/>
        <v>1</v>
      </c>
      <c r="D61" s="46">
        <v>4</v>
      </c>
      <c r="E61" s="51">
        <v>4</v>
      </c>
      <c r="F61" s="46" t="b">
        <f t="shared" si="208"/>
        <v>1</v>
      </c>
      <c r="G61" s="46">
        <v>15</v>
      </c>
      <c r="H61" s="51">
        <v>15</v>
      </c>
      <c r="I61" s="46" t="b">
        <f t="shared" si="209"/>
        <v>1</v>
      </c>
      <c r="J61" s="46">
        <v>16</v>
      </c>
      <c r="K61" s="46">
        <v>4744402</v>
      </c>
      <c r="L61" s="46">
        <v>468609.4</v>
      </c>
      <c r="M61" s="46">
        <v>1045.258</v>
      </c>
      <c r="N61" s="46">
        <v>7.4023250681916402</v>
      </c>
      <c r="O61" s="46">
        <v>178.90242171211099</v>
      </c>
      <c r="P61" s="46">
        <v>4</v>
      </c>
      <c r="Q61" s="46">
        <v>15</v>
      </c>
      <c r="R61" s="46">
        <v>1045.75505531357</v>
      </c>
      <c r="S61" s="46">
        <v>13.761547324562599</v>
      </c>
      <c r="T61" s="46">
        <v>177.272538235219</v>
      </c>
      <c r="U61" s="46">
        <v>4</v>
      </c>
      <c r="V61" s="46">
        <v>8</v>
      </c>
      <c r="W61" s="46" t="s">
        <v>189</v>
      </c>
      <c r="X61" s="46">
        <v>42.85155108</v>
      </c>
      <c r="Y61" s="46">
        <v>-123.3841978</v>
      </c>
      <c r="Z61" s="46">
        <v>1045.258</v>
      </c>
      <c r="AA61" s="46" t="s">
        <v>130</v>
      </c>
      <c r="AB61" s="46">
        <v>1</v>
      </c>
      <c r="AC61" s="55">
        <v>1</v>
      </c>
      <c r="AD61" s="46">
        <v>10</v>
      </c>
      <c r="AE61" s="46">
        <v>1</v>
      </c>
      <c r="AF61" s="46">
        <v>13</v>
      </c>
      <c r="AH61" s="55">
        <v>1</v>
      </c>
      <c r="AI61" s="46">
        <v>3</v>
      </c>
      <c r="AJ61" s="46">
        <v>1</v>
      </c>
      <c r="AK61" s="47">
        <v>70</v>
      </c>
      <c r="AM61" s="55">
        <v>0</v>
      </c>
      <c r="AN61" s="46">
        <v>100</v>
      </c>
      <c r="AP61" s="46" t="s">
        <v>131</v>
      </c>
      <c r="AQ61" s="55">
        <v>0</v>
      </c>
      <c r="AR61" s="46">
        <v>100</v>
      </c>
      <c r="AS61" s="55" t="s">
        <v>1626</v>
      </c>
      <c r="AT61" s="55">
        <v>0</v>
      </c>
      <c r="AU61" s="46">
        <v>100</v>
      </c>
      <c r="AW61" s="55" t="s">
        <v>1616</v>
      </c>
      <c r="AX61" s="55">
        <v>0</v>
      </c>
      <c r="AZ61" s="46">
        <v>100</v>
      </c>
      <c r="BE61" s="50">
        <v>2.29</v>
      </c>
      <c r="BF61" s="46">
        <v>3129</v>
      </c>
      <c r="BG61" s="46">
        <f t="shared" si="210"/>
        <v>3.129</v>
      </c>
      <c r="BH61" s="49">
        <v>3.129</v>
      </c>
      <c r="BI61" s="50">
        <v>7.68</v>
      </c>
      <c r="BJ61" s="52">
        <v>1209</v>
      </c>
      <c r="BK61" s="46">
        <f t="shared" si="211"/>
        <v>1.2090000000000001</v>
      </c>
      <c r="BL61" s="46">
        <v>1.2090000000000001</v>
      </c>
      <c r="BM61" s="46">
        <v>7.63</v>
      </c>
      <c r="BN61" s="46">
        <v>2769</v>
      </c>
      <c r="BO61" s="46">
        <f t="shared" si="212"/>
        <v>2.7690000000000001</v>
      </c>
      <c r="BP61" s="46">
        <f t="shared" si="213"/>
        <v>2.7690000000000001</v>
      </c>
      <c r="BQ61" s="46">
        <v>1.97</v>
      </c>
      <c r="BR61" s="50">
        <f t="shared" si="214"/>
        <v>-5.71</v>
      </c>
      <c r="BS61" s="49">
        <v>3.47</v>
      </c>
      <c r="BT61" s="53" t="s">
        <v>262</v>
      </c>
      <c r="BU61" s="49">
        <v>3.47</v>
      </c>
      <c r="BV61" s="49">
        <f t="shared" si="215"/>
        <v>2.2610000000000001</v>
      </c>
      <c r="CO61" s="50">
        <v>1.6920878251409355</v>
      </c>
      <c r="CP61" s="46">
        <v>0</v>
      </c>
      <c r="CQ61" s="50">
        <v>303.97614314115305</v>
      </c>
      <c r="CR61" s="50">
        <v>115.29821073558648</v>
      </c>
      <c r="CS61" s="50">
        <v>900.69582504970174</v>
      </c>
      <c r="CT61" s="50">
        <v>0</v>
      </c>
      <c r="CU61" s="50">
        <v>179.32405566600397</v>
      </c>
      <c r="CV61" s="50">
        <v>17.196819085487078</v>
      </c>
      <c r="CW61" s="50">
        <v>3.0815109343936382</v>
      </c>
      <c r="CX61" s="50">
        <v>0</v>
      </c>
      <c r="CY61" s="50">
        <v>2535.9840954274355</v>
      </c>
      <c r="CZ61" s="50">
        <v>119.38369781312127</v>
      </c>
      <c r="DA61" s="56">
        <v>7.158476352025545</v>
      </c>
      <c r="DB61" s="56">
        <v>0</v>
      </c>
      <c r="DC61" s="50">
        <v>528.17733990147781</v>
      </c>
      <c r="DD61" s="50">
        <v>151.08374384236453</v>
      </c>
      <c r="DE61" s="50">
        <v>3888.3743842364529</v>
      </c>
      <c r="DF61" s="50">
        <v>0</v>
      </c>
      <c r="DG61" s="50">
        <v>211.13300492610836</v>
      </c>
      <c r="DH61" s="50">
        <v>24.630541871921181</v>
      </c>
      <c r="DI61" s="50">
        <v>2.3645320197044333</v>
      </c>
      <c r="DJ61" s="50">
        <v>19.014778325123153</v>
      </c>
      <c r="DK61" s="50">
        <v>5628.5714285714275</v>
      </c>
      <c r="DL61" s="50">
        <v>374.28571428571428</v>
      </c>
      <c r="DM61" s="50">
        <v>0.88181457610312342</v>
      </c>
      <c r="DN61" s="50">
        <v>0</v>
      </c>
      <c r="DO61" s="50">
        <v>1.5696678235002468</v>
      </c>
      <c r="DP61" s="46" t="s">
        <v>239</v>
      </c>
      <c r="DQ61" s="46">
        <v>0</v>
      </c>
      <c r="DS61" s="46" t="s">
        <v>131</v>
      </c>
      <c r="DT61" s="46">
        <v>0</v>
      </c>
      <c r="DU61" s="46">
        <v>0</v>
      </c>
      <c r="DW61" s="46">
        <v>0</v>
      </c>
      <c r="DY61" s="46">
        <v>0</v>
      </c>
      <c r="EF61" s="46">
        <v>0</v>
      </c>
      <c r="EJ61" s="49"/>
      <c r="EK61" s="50"/>
      <c r="EN61" s="50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46">
        <v>0</v>
      </c>
      <c r="FC61" s="46">
        <v>0</v>
      </c>
      <c r="FE61" s="47">
        <v>0</v>
      </c>
      <c r="FJ61" s="46"/>
      <c r="FK61" s="46"/>
      <c r="FL61" s="46"/>
      <c r="FM61" s="47"/>
      <c r="FO61" s="52"/>
      <c r="FP61" s="50"/>
      <c r="FS61" s="50"/>
      <c r="FU61" s="46"/>
      <c r="FV61" s="46" t="s">
        <v>669</v>
      </c>
      <c r="FW61" s="47">
        <v>0</v>
      </c>
      <c r="FY61" s="47">
        <v>0</v>
      </c>
      <c r="GC61" s="47">
        <v>0</v>
      </c>
      <c r="GW61" s="57"/>
      <c r="GX61" s="57"/>
      <c r="GY61" s="46"/>
      <c r="GZ61" s="46"/>
      <c r="HA61" s="46"/>
      <c r="HB61" s="46"/>
      <c r="HC61" s="46"/>
      <c r="HD61" s="57"/>
      <c r="HE61" s="57"/>
      <c r="HF61" s="57"/>
      <c r="HG61" s="57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M61" s="57"/>
      <c r="IR61" s="46" t="s">
        <v>665</v>
      </c>
      <c r="IW61" s="50"/>
      <c r="IX61" s="50"/>
      <c r="IY61" s="50"/>
      <c r="IZ61" s="50"/>
      <c r="JA61" s="50"/>
      <c r="JB61" s="50"/>
      <c r="JC61" s="50"/>
      <c r="JD61" s="50"/>
      <c r="JE61" s="50"/>
      <c r="JF61" s="50"/>
      <c r="JG61" s="47">
        <v>0</v>
      </c>
      <c r="JI61" s="47">
        <v>0</v>
      </c>
      <c r="JM61" s="46">
        <v>0</v>
      </c>
      <c r="JT61" s="57"/>
      <c r="JU61" s="57"/>
      <c r="JV61" s="57"/>
      <c r="JZ61" s="52"/>
      <c r="KC61" s="52"/>
      <c r="KF61" s="52"/>
      <c r="KG61" s="49"/>
      <c r="KH61" s="49"/>
      <c r="KI61" s="50"/>
      <c r="KJ61" s="50"/>
      <c r="KK61" s="50"/>
      <c r="KL61" s="49"/>
      <c r="KN61" s="46">
        <v>0</v>
      </c>
      <c r="KT61" s="50"/>
      <c r="KU61" s="50"/>
      <c r="KV61" s="50"/>
      <c r="KW61" s="50"/>
      <c r="KX61" s="50"/>
      <c r="KY61" s="50"/>
      <c r="KZ61" s="50"/>
      <c r="LA61" s="50"/>
      <c r="LB61" s="50"/>
      <c r="LC61" s="50"/>
      <c r="LD61" s="50"/>
      <c r="LE61" s="50"/>
      <c r="LF61" s="50"/>
      <c r="LG61" s="50"/>
      <c r="LH61" s="50"/>
      <c r="LI61" s="50"/>
      <c r="LJ61" s="50"/>
      <c r="LK61" s="50"/>
      <c r="LL61" s="50"/>
      <c r="LM61" s="50"/>
      <c r="LN61" s="50"/>
      <c r="LO61" s="50"/>
      <c r="LP61" s="50"/>
      <c r="LQ61" s="50"/>
      <c r="LR61" s="50"/>
      <c r="LS61" s="50"/>
      <c r="LT61" s="50"/>
      <c r="LU61" s="50"/>
      <c r="LV61" s="50"/>
      <c r="LW61" s="50"/>
      <c r="LX61" s="50"/>
      <c r="LY61" s="50"/>
      <c r="LZ61" s="50"/>
      <c r="MA61" s="50"/>
      <c r="MB61" s="50"/>
      <c r="MC61" s="50"/>
      <c r="MD61" s="50"/>
      <c r="ME61" s="50"/>
      <c r="MF61" s="50"/>
      <c r="MG61" s="50"/>
      <c r="MH61" s="50"/>
      <c r="MI61" s="50"/>
      <c r="MJ61" s="50"/>
      <c r="MK61" s="50"/>
      <c r="ML61" s="50"/>
      <c r="MM61" s="50"/>
      <c r="MN61" s="50"/>
      <c r="MO61" s="50"/>
      <c r="MP61" s="50"/>
      <c r="MQ61" s="50"/>
      <c r="MR61" s="50"/>
      <c r="MS61" s="50"/>
      <c r="MT61" s="50"/>
      <c r="MU61" s="50"/>
      <c r="MV61" s="50"/>
      <c r="MW61" s="50"/>
      <c r="MX61" s="50"/>
      <c r="MY61" s="50"/>
      <c r="MZ61" s="50"/>
      <c r="NA61" s="50"/>
      <c r="NB61" s="50"/>
      <c r="NC61" s="50"/>
      <c r="ND61" s="50"/>
      <c r="NE61" s="50"/>
      <c r="NF61" s="50"/>
      <c r="NG61" s="50"/>
      <c r="NI61" s="56"/>
      <c r="NJ61" s="56"/>
      <c r="NL61" s="56"/>
      <c r="NM61" s="56"/>
      <c r="NN61" s="56"/>
      <c r="NO61" s="56"/>
      <c r="NP61" s="56"/>
      <c r="NQ61" s="56"/>
      <c r="NR61" s="56"/>
      <c r="NS61" s="56"/>
      <c r="NT61" s="56"/>
      <c r="NU61" s="56"/>
      <c r="NV61" s="56"/>
      <c r="NW61" s="51"/>
      <c r="NX61" s="51">
        <v>632.66666666666663</v>
      </c>
      <c r="NY61" s="51">
        <v>633</v>
      </c>
      <c r="NZ61" s="51"/>
      <c r="OA61" s="54"/>
      <c r="OB61" s="58"/>
      <c r="OC61" s="58"/>
      <c r="OD61" s="58"/>
      <c r="OE61" s="58"/>
      <c r="OF61" s="58"/>
      <c r="OG61" s="58"/>
      <c r="OH61" s="51">
        <v>4150.666666666667</v>
      </c>
      <c r="OI61" s="58">
        <v>4151</v>
      </c>
      <c r="OJ61" s="58"/>
      <c r="OK61" s="54"/>
      <c r="OL61" s="58"/>
      <c r="OM61" s="58"/>
      <c r="ON61" s="58"/>
      <c r="OO61" s="58"/>
      <c r="OP61" s="58"/>
      <c r="OQ61" s="58"/>
      <c r="OR61" s="51">
        <v>0</v>
      </c>
      <c r="OS61" s="51" t="s">
        <v>521</v>
      </c>
    </row>
    <row r="62" spans="1:409" ht="21" customHeight="1" x14ac:dyDescent="0.35">
      <c r="A62" s="46" t="s">
        <v>62</v>
      </c>
      <c r="B62" s="46" t="s">
        <v>62</v>
      </c>
      <c r="C62" s="46" t="b">
        <f t="shared" si="207"/>
        <v>1</v>
      </c>
      <c r="D62" s="46">
        <v>4</v>
      </c>
      <c r="E62" s="51">
        <v>4</v>
      </c>
      <c r="F62" s="46" t="b">
        <f t="shared" si="208"/>
        <v>1</v>
      </c>
      <c r="G62" s="46">
        <v>16</v>
      </c>
      <c r="H62" s="51">
        <v>16</v>
      </c>
      <c r="I62" s="46" t="b">
        <f t="shared" si="209"/>
        <v>1</v>
      </c>
      <c r="J62" s="46">
        <v>17</v>
      </c>
      <c r="K62" s="46">
        <v>4744399</v>
      </c>
      <c r="L62" s="46">
        <v>468610.2</v>
      </c>
      <c r="M62" s="46">
        <v>1044.8330000000001</v>
      </c>
      <c r="N62" s="46">
        <v>7.4023250681916402</v>
      </c>
      <c r="O62" s="46">
        <v>178.90242171211099</v>
      </c>
      <c r="P62" s="46">
        <v>4</v>
      </c>
      <c r="Q62" s="46">
        <v>15</v>
      </c>
      <c r="R62" s="46">
        <v>1045.8359624465099</v>
      </c>
      <c r="S62" s="46">
        <v>16.803172389539501</v>
      </c>
      <c r="T62" s="46">
        <v>162.798368403914</v>
      </c>
      <c r="U62" s="46">
        <v>2</v>
      </c>
      <c r="V62" s="46">
        <v>0</v>
      </c>
      <c r="W62" s="46" t="s">
        <v>190</v>
      </c>
      <c r="X62" s="46">
        <v>42.851526640000003</v>
      </c>
      <c r="Y62" s="46">
        <v>-123.38418710000001</v>
      </c>
      <c r="Z62" s="46">
        <v>1044.8330000000001</v>
      </c>
      <c r="AA62" s="46" t="s">
        <v>129</v>
      </c>
      <c r="AB62" s="46">
        <v>1</v>
      </c>
      <c r="AC62" s="55">
        <v>1</v>
      </c>
      <c r="AD62" s="46">
        <v>5</v>
      </c>
      <c r="AE62" s="46">
        <v>1</v>
      </c>
      <c r="AF62" s="46">
        <v>15</v>
      </c>
      <c r="AH62" s="55">
        <v>1</v>
      </c>
      <c r="AI62" s="46">
        <v>3</v>
      </c>
      <c r="AJ62" s="46">
        <v>1</v>
      </c>
      <c r="AK62" s="47">
        <v>96</v>
      </c>
      <c r="AM62" s="46">
        <v>1</v>
      </c>
      <c r="AN62" s="46">
        <v>10</v>
      </c>
      <c r="AO62" s="46">
        <v>103</v>
      </c>
      <c r="AP62" s="46" t="s">
        <v>278</v>
      </c>
      <c r="AQ62" s="46">
        <v>1</v>
      </c>
      <c r="AR62" s="46">
        <v>5</v>
      </c>
      <c r="AS62" s="55" t="s">
        <v>390</v>
      </c>
      <c r="AT62" s="46">
        <v>1</v>
      </c>
      <c r="AU62" s="46">
        <v>3</v>
      </c>
      <c r="AV62" s="46">
        <v>44</v>
      </c>
      <c r="AX62" s="46">
        <v>1</v>
      </c>
      <c r="AY62" s="46">
        <v>3</v>
      </c>
      <c r="AZ62" s="46">
        <v>3</v>
      </c>
      <c r="BA62" s="46">
        <v>50</v>
      </c>
      <c r="BB62" s="46">
        <v>50</v>
      </c>
      <c r="BD62" s="46">
        <f t="shared" ref="BD62:BD74" si="392">AO62+BB62</f>
        <v>153</v>
      </c>
      <c r="BE62" s="50">
        <v>2.63</v>
      </c>
      <c r="BF62" s="46">
        <v>512.9</v>
      </c>
      <c r="BG62" s="46">
        <f t="shared" si="210"/>
        <v>0.51290000000000002</v>
      </c>
      <c r="BH62" s="49">
        <v>0.51300000000000001</v>
      </c>
      <c r="BI62" s="50">
        <v>8.24</v>
      </c>
      <c r="BJ62" s="52">
        <v>283.2</v>
      </c>
      <c r="BK62" s="46">
        <f t="shared" si="211"/>
        <v>0.28320000000000001</v>
      </c>
      <c r="BL62" s="46">
        <v>0.28299999999999997</v>
      </c>
      <c r="BM62" s="46">
        <v>8.15</v>
      </c>
      <c r="BN62" s="46">
        <v>559.9</v>
      </c>
      <c r="BO62" s="46">
        <f t="shared" si="212"/>
        <v>0.55989999999999995</v>
      </c>
      <c r="BP62" s="46">
        <f t="shared" si="213"/>
        <v>0.56000000000000005</v>
      </c>
      <c r="BQ62" s="46">
        <v>5.01</v>
      </c>
      <c r="BR62" s="50">
        <f t="shared" si="214"/>
        <v>-3.2300000000000004</v>
      </c>
      <c r="BS62" s="49">
        <v>1.262</v>
      </c>
      <c r="BT62" s="53" t="s">
        <v>262</v>
      </c>
      <c r="BU62" s="49">
        <v>1.262</v>
      </c>
      <c r="BV62" s="49">
        <f t="shared" si="215"/>
        <v>0.97900000000000009</v>
      </c>
      <c r="BW62" s="46">
        <v>0.82358777523040771</v>
      </c>
      <c r="BX62" s="46">
        <v>47.963142395019531</v>
      </c>
      <c r="BY62" s="46">
        <f t="shared" ref="BY62:BY76" si="393">BW62*10</f>
        <v>8.2358777523040771</v>
      </c>
      <c r="CA62" s="46">
        <v>8.2358777523040771</v>
      </c>
      <c r="CB62" s="46">
        <f t="shared" ref="CB62:CB76" si="394">BX62*10</f>
        <v>479.63142395019531</v>
      </c>
      <c r="CC62" s="46">
        <v>0</v>
      </c>
      <c r="CD62" s="46">
        <v>2208.1387591727816</v>
      </c>
      <c r="CE62" s="46">
        <v>3.3355570380253501</v>
      </c>
      <c r="CF62" s="46">
        <v>106.7378252168112</v>
      </c>
      <c r="CG62" s="46">
        <v>7331.5543695797196</v>
      </c>
      <c r="CH62" s="46">
        <v>650.43362241494322</v>
      </c>
      <c r="CI62" s="46">
        <v>113.4089392928619</v>
      </c>
      <c r="CJ62" s="46">
        <v>33.355570380253504</v>
      </c>
      <c r="CK62" s="46">
        <v>570.38025350233488</v>
      </c>
      <c r="CL62" s="46">
        <f t="shared" ref="CL62:CL76" si="395">BY62*1000/CK62</f>
        <v>14.439275731817323</v>
      </c>
      <c r="CM62" s="46">
        <v>3755.8372248165442</v>
      </c>
      <c r="CN62" s="46">
        <v>73.382254836557706</v>
      </c>
      <c r="CO62" s="50">
        <v>3.6404178245335448</v>
      </c>
      <c r="CP62" s="46">
        <v>0</v>
      </c>
      <c r="CQ62" s="50">
        <v>106.98689956331877</v>
      </c>
      <c r="CR62" s="50">
        <v>27.272727272727273</v>
      </c>
      <c r="CS62" s="50">
        <v>10.420801905518061</v>
      </c>
      <c r="CT62" s="50">
        <v>2.0841603811036125</v>
      </c>
      <c r="CU62" s="50">
        <v>35.82770940849543</v>
      </c>
      <c r="CV62" s="50">
        <v>4.9622866216752675</v>
      </c>
      <c r="CW62" s="50">
        <v>3.3743549027391819</v>
      </c>
      <c r="CX62" s="50">
        <v>0</v>
      </c>
      <c r="CY62" s="50">
        <v>359.36879714172289</v>
      </c>
      <c r="CZ62" s="50">
        <v>23.421992854307263</v>
      </c>
      <c r="DA62" s="56">
        <v>5.4974935732647801</v>
      </c>
      <c r="DB62" s="56">
        <v>0</v>
      </c>
      <c r="DC62" s="50">
        <v>0</v>
      </c>
      <c r="DD62" s="50">
        <v>3.2630322323915646</v>
      </c>
      <c r="DE62" s="50">
        <v>0</v>
      </c>
      <c r="DF62" s="50">
        <v>11.241543971348984</v>
      </c>
      <c r="DG62" s="50">
        <v>42.678074015121368</v>
      </c>
      <c r="DH62" s="50">
        <v>21.189812972542779</v>
      </c>
      <c r="DI62" s="50">
        <v>0</v>
      </c>
      <c r="DJ62" s="50">
        <v>0</v>
      </c>
      <c r="DK62" s="50">
        <v>492.24035017906886</v>
      </c>
      <c r="DL62" s="50">
        <v>68.145642658177479</v>
      </c>
      <c r="DM62" s="50">
        <v>0</v>
      </c>
      <c r="DN62" s="50">
        <v>0</v>
      </c>
      <c r="DO62" s="50">
        <v>3.4511298315163534</v>
      </c>
      <c r="DQ62" s="46">
        <v>1</v>
      </c>
      <c r="DR62" s="46">
        <v>3</v>
      </c>
      <c r="DS62" s="46" t="s">
        <v>390</v>
      </c>
      <c r="DT62" s="46">
        <v>1</v>
      </c>
      <c r="DU62" s="46">
        <v>1</v>
      </c>
      <c r="DV62" s="46" t="s">
        <v>551</v>
      </c>
      <c r="DW62" s="46">
        <v>1</v>
      </c>
      <c r="DY62" s="46">
        <v>1</v>
      </c>
      <c r="DZ62" s="46">
        <v>443</v>
      </c>
      <c r="EA62" s="46">
        <v>44.3</v>
      </c>
      <c r="EB62" s="46">
        <v>44</v>
      </c>
      <c r="EC62" s="46">
        <v>44</v>
      </c>
      <c r="ED62" s="46">
        <v>73</v>
      </c>
      <c r="EF62" s="46">
        <v>1</v>
      </c>
      <c r="EG62" s="46">
        <v>78</v>
      </c>
      <c r="EH62" s="46">
        <v>78</v>
      </c>
      <c r="EI62" s="46" t="s">
        <v>494</v>
      </c>
      <c r="EJ62" s="49">
        <v>1.7370000000000001</v>
      </c>
      <c r="EK62" s="50">
        <v>7.17</v>
      </c>
      <c r="EL62" s="49">
        <v>1.375</v>
      </c>
      <c r="EM62" s="49">
        <v>1.375</v>
      </c>
      <c r="EN62" s="50">
        <v>7.12</v>
      </c>
      <c r="EP62" s="56">
        <v>0</v>
      </c>
      <c r="EQ62" s="56">
        <v>0.1281798461841846</v>
      </c>
      <c r="ER62" s="56">
        <v>0</v>
      </c>
      <c r="ES62" s="56">
        <v>15.085781897061723</v>
      </c>
      <c r="ET62" s="56">
        <v>71.189114573062511</v>
      </c>
      <c r="EU62" s="56">
        <v>1.7747978702425558</v>
      </c>
      <c r="EV62" s="56">
        <v>3.5495957404851115</v>
      </c>
      <c r="EW62" s="56">
        <v>0</v>
      </c>
      <c r="EX62" s="56">
        <v>1281.8970617235259</v>
      </c>
      <c r="EY62" s="56">
        <v>0.39439952672056794</v>
      </c>
      <c r="EZ62" s="56"/>
      <c r="FA62" s="46">
        <v>1</v>
      </c>
      <c r="FC62" s="46">
        <v>1</v>
      </c>
      <c r="FE62" s="47">
        <v>1</v>
      </c>
      <c r="FF62" s="47">
        <v>3</v>
      </c>
      <c r="FG62" s="47">
        <v>75</v>
      </c>
      <c r="FH62" s="47">
        <v>75</v>
      </c>
      <c r="FI62" s="47">
        <v>170</v>
      </c>
      <c r="FJ62" s="46">
        <v>50</v>
      </c>
      <c r="FK62" s="46">
        <v>50</v>
      </c>
      <c r="FL62" s="46">
        <v>50</v>
      </c>
      <c r="FM62" s="47">
        <f t="shared" ref="FM62:FM74" si="396">FL62-EC62</f>
        <v>6</v>
      </c>
      <c r="FO62" s="49">
        <v>0.78200000000000003</v>
      </c>
      <c r="FP62" s="50">
        <v>7.35</v>
      </c>
      <c r="FQ62" s="49">
        <v>0.78460000000000008</v>
      </c>
      <c r="FR62" s="49">
        <v>0.78500000000000003</v>
      </c>
      <c r="FS62" s="50">
        <v>7.43</v>
      </c>
      <c r="FU62" s="46">
        <v>571</v>
      </c>
      <c r="FV62" s="46"/>
      <c r="FW62" s="47">
        <v>1</v>
      </c>
      <c r="FY62" s="47">
        <v>1</v>
      </c>
      <c r="FZ62" s="47">
        <v>3</v>
      </c>
      <c r="GA62" s="47">
        <v>50</v>
      </c>
      <c r="GC62" s="47">
        <v>1</v>
      </c>
      <c r="GD62" s="47">
        <v>25</v>
      </c>
      <c r="GE62" s="47">
        <v>135</v>
      </c>
      <c r="GF62" s="47">
        <v>65</v>
      </c>
      <c r="GH62" s="47">
        <v>65</v>
      </c>
      <c r="GI62" s="47">
        <f t="shared" ref="GI62:GI74" si="397">GE62-GH62</f>
        <v>70</v>
      </c>
      <c r="GJ62" s="47">
        <f t="shared" ref="GJ62:GJ74" si="398">GI62-FH62</f>
        <v>-5</v>
      </c>
      <c r="GK62" s="46" t="s">
        <v>278</v>
      </c>
      <c r="GM62" s="46">
        <v>55</v>
      </c>
      <c r="GN62" s="46">
        <v>55</v>
      </c>
      <c r="GO62" s="46">
        <v>55</v>
      </c>
      <c r="GP62" s="46">
        <f t="shared" ref="GP62:GP74" si="399">GO62-FL62</f>
        <v>5</v>
      </c>
      <c r="GS62" s="46">
        <v>59</v>
      </c>
      <c r="GT62" s="46">
        <v>59</v>
      </c>
      <c r="GU62" s="46">
        <v>59</v>
      </c>
      <c r="GV62" s="46">
        <f t="shared" ref="GV62:GV74" si="400">GU62-GO62</f>
        <v>4</v>
      </c>
      <c r="GW62" s="57">
        <v>1.4352078437805176</v>
      </c>
      <c r="GX62" s="57">
        <v>49.124324798583984</v>
      </c>
      <c r="GY62" s="46">
        <f t="shared" ref="GY62:GY74" si="401">GW62*10</f>
        <v>14.352078437805176</v>
      </c>
      <c r="GZ62" s="46"/>
      <c r="HA62" s="46">
        <v>14.352078437805176</v>
      </c>
      <c r="HB62" s="46">
        <f t="shared" ref="HB62:HB74" si="402">GX62*10</f>
        <v>491.24324798583984</v>
      </c>
      <c r="HC62" s="46"/>
      <c r="HD62" s="57">
        <v>0.61960160732269287</v>
      </c>
      <c r="HE62" s="57">
        <v>47.277542114257813</v>
      </c>
      <c r="HF62" s="57">
        <v>6.1960160732269287</v>
      </c>
      <c r="HG62" s="57"/>
      <c r="HH62" s="46">
        <f t="shared" ref="HH62:HH74" si="403">HD62*10</f>
        <v>6.1960160732269287</v>
      </c>
      <c r="HI62" s="46">
        <f t="shared" ref="HI62:HI74" si="404">HH62-BY62</f>
        <v>-2.0398616790771484</v>
      </c>
      <c r="HJ62" s="46">
        <f t="shared" ref="HJ62:HJ74" si="405">HE62*10</f>
        <v>472.77542114257813</v>
      </c>
      <c r="HL62" s="50">
        <v>73.122529644268781</v>
      </c>
      <c r="HM62" s="50">
        <f t="shared" ref="HM62:HM74" si="406">HL62-CC62</f>
        <v>73.122529644268781</v>
      </c>
      <c r="HN62" s="50">
        <v>2294.4664031620555</v>
      </c>
      <c r="HO62" s="50">
        <v>3.9525691699604741</v>
      </c>
      <c r="HP62" s="50">
        <f t="shared" ref="HP62:HP74" si="407">HO62-CE62</f>
        <v>0.61701213193512405</v>
      </c>
      <c r="HQ62" s="50">
        <v>41.501976284584977</v>
      </c>
      <c r="HR62" s="50">
        <v>8397.233201581028</v>
      </c>
      <c r="HS62" s="50">
        <f t="shared" ref="HS62:HS74" si="408">HR62-CG62</f>
        <v>1065.6788320013084</v>
      </c>
      <c r="HT62" s="50">
        <v>865.61264822134387</v>
      </c>
      <c r="HU62" s="50">
        <v>98.814229249011859</v>
      </c>
      <c r="HV62" s="50">
        <v>0</v>
      </c>
      <c r="HW62" s="50">
        <v>1727.2727272727273</v>
      </c>
      <c r="HX62" s="50">
        <f t="shared" ref="HX62:HX74" si="409">HH62*1000/HW62</f>
        <v>3.5871672002892745</v>
      </c>
      <c r="HY62" s="50">
        <f t="shared" ref="HY62:HY74" si="410">HW62-CK62</f>
        <v>1156.8924737703924</v>
      </c>
      <c r="HZ62" s="50">
        <v>1652.1739130434783</v>
      </c>
      <c r="IA62" s="50">
        <v>65.217391304347828</v>
      </c>
      <c r="IB62" s="56">
        <v>0</v>
      </c>
      <c r="IC62" s="56">
        <v>4.9860390905464694E-2</v>
      </c>
      <c r="ID62" s="56">
        <v>0</v>
      </c>
      <c r="IE62" s="56">
        <v>6.7810131631431991</v>
      </c>
      <c r="IF62" s="56">
        <v>18.647786198643796</v>
      </c>
      <c r="IG62" s="56">
        <v>0</v>
      </c>
      <c r="IH62" s="56">
        <v>3.3905065815715996</v>
      </c>
      <c r="II62" s="56">
        <v>0</v>
      </c>
      <c r="IJ62" s="56">
        <v>396.09094535301153</v>
      </c>
      <c r="IK62" s="56">
        <v>9.9720781810929388E-2</v>
      </c>
      <c r="IL62" s="46">
        <v>0.57263058423995972</v>
      </c>
      <c r="IM62" s="57">
        <v>46.689949035644531</v>
      </c>
      <c r="IN62" s="46">
        <v>5.7263058423995972</v>
      </c>
      <c r="IP62" s="46">
        <f t="shared" ref="IP62:IP74" si="411">IL62*10</f>
        <v>5.7263058423995972</v>
      </c>
      <c r="IQ62" s="46">
        <f t="shared" ref="IQ62:IQ74" si="412">IM62*10</f>
        <v>466.89949035644531</v>
      </c>
      <c r="IS62" s="46">
        <v>1345</v>
      </c>
      <c r="IT62" s="49">
        <f t="shared" ref="IT62:IT74" si="413">IS62/1000</f>
        <v>1.345</v>
      </c>
      <c r="IU62" s="49">
        <v>1.345</v>
      </c>
      <c r="IV62" s="46">
        <v>7</v>
      </c>
      <c r="IW62" s="50">
        <v>0</v>
      </c>
      <c r="IX62" s="50">
        <v>6.9499602859412243E-2</v>
      </c>
      <c r="IY62" s="50">
        <v>0</v>
      </c>
      <c r="IZ62" s="50">
        <v>8.0420969023034168</v>
      </c>
      <c r="JA62" s="50">
        <v>42.196187450357428</v>
      </c>
      <c r="JB62" s="50">
        <v>0</v>
      </c>
      <c r="JC62" s="50">
        <v>6.8506751389992067</v>
      </c>
      <c r="JD62" s="50">
        <v>0</v>
      </c>
      <c r="JE62" s="50">
        <v>979.44797458300252</v>
      </c>
      <c r="JF62" s="50">
        <v>0.39714058776806993</v>
      </c>
      <c r="JG62" s="47">
        <v>1</v>
      </c>
      <c r="JI62" s="47">
        <v>1</v>
      </c>
      <c r="JJ62" s="46" t="s">
        <v>724</v>
      </c>
      <c r="JK62" s="46">
        <v>20</v>
      </c>
      <c r="JL62" s="46" t="s">
        <v>1144</v>
      </c>
      <c r="JM62" s="46">
        <v>1</v>
      </c>
      <c r="JN62" s="46">
        <v>54</v>
      </c>
      <c r="JO62" s="46">
        <v>54</v>
      </c>
      <c r="JQ62" s="46">
        <v>70</v>
      </c>
      <c r="JR62" s="46" t="s">
        <v>1059</v>
      </c>
      <c r="JT62" s="57">
        <v>0.85172939300537109</v>
      </c>
      <c r="JU62" s="57">
        <v>49.007297515869141</v>
      </c>
      <c r="JV62" s="57">
        <v>8.5172939300537109</v>
      </c>
      <c r="JW62" s="46">
        <f t="shared" ref="JW62:JW74" si="414">JT62*10</f>
        <v>8.5172939300537109</v>
      </c>
      <c r="JX62" s="46">
        <f t="shared" ref="JX62:JX74" si="415">JU62*10</f>
        <v>490.07297515869141</v>
      </c>
      <c r="JY62" s="46" t="s">
        <v>716</v>
      </c>
      <c r="JZ62" s="52">
        <v>629.9</v>
      </c>
      <c r="KA62" s="49">
        <f t="shared" ref="KA62:KA74" si="416">JZ62/1000</f>
        <v>0.62990000000000002</v>
      </c>
      <c r="KB62" s="49">
        <v>0.63</v>
      </c>
      <c r="KC62" s="52">
        <v>1121</v>
      </c>
      <c r="KD62" s="49">
        <f t="shared" ref="KD62:KD74" si="417">KC62/1000</f>
        <v>1.121</v>
      </c>
      <c r="KE62" s="49">
        <v>1.121</v>
      </c>
      <c r="KF62" s="52">
        <v>672.7</v>
      </c>
      <c r="KG62" s="49">
        <f t="shared" ref="KG62:KG74" si="418">KF62/1000</f>
        <v>0.67270000000000008</v>
      </c>
      <c r="KH62" s="49">
        <v>0.67300000000000004</v>
      </c>
      <c r="KI62" s="50">
        <v>7.15</v>
      </c>
      <c r="KJ62" s="50">
        <v>6.63</v>
      </c>
      <c r="KK62" s="50">
        <v>5.7</v>
      </c>
      <c r="KL62" s="49"/>
      <c r="KN62" s="46">
        <v>1</v>
      </c>
      <c r="KO62" s="46">
        <v>1</v>
      </c>
      <c r="KP62" s="47">
        <v>1</v>
      </c>
      <c r="KQ62" s="46">
        <v>1</v>
      </c>
      <c r="KR62" s="46" t="s">
        <v>1220</v>
      </c>
      <c r="KT62" s="50">
        <v>57.071960297766744</v>
      </c>
      <c r="KU62" s="50">
        <v>3131.5136476426796</v>
      </c>
      <c r="KV62" s="50">
        <v>4.9627791563275432</v>
      </c>
      <c r="KW62" s="50">
        <v>94.292803970223318</v>
      </c>
      <c r="KX62" s="50">
        <v>8210.9181141439203</v>
      </c>
      <c r="KY62" s="50">
        <v>1086.848635235732</v>
      </c>
      <c r="KZ62" s="50">
        <v>132.75434243176178</v>
      </c>
      <c r="LA62" s="50">
        <v>11.166253101736972</v>
      </c>
      <c r="LB62" s="50">
        <v>529.77667493796514</v>
      </c>
      <c r="LC62" s="50">
        <f t="shared" ref="LC62:LC74" si="419">GY62*1000/LB62</f>
        <v>27.090808479791509</v>
      </c>
      <c r="LD62" s="50">
        <v>3934.2431761786597</v>
      </c>
      <c r="LE62" s="50">
        <v>141.43920595533496</v>
      </c>
      <c r="LF62" s="50">
        <v>104.96183206106871</v>
      </c>
      <c r="LG62" s="50">
        <v>1795.8015267175572</v>
      </c>
      <c r="LH62" s="50">
        <v>3.8167938931297707</v>
      </c>
      <c r="LI62" s="50">
        <v>70.610687022900763</v>
      </c>
      <c r="LJ62" s="50">
        <v>5971.3740458015263</v>
      </c>
      <c r="LK62" s="50">
        <v>551.52671755725191</v>
      </c>
      <c r="LL62" s="50">
        <v>82.061068702290072</v>
      </c>
      <c r="LM62" s="50">
        <v>15.267175572519083</v>
      </c>
      <c r="LN62" s="50">
        <v>1072.5190839694656</v>
      </c>
      <c r="LO62" s="50">
        <f t="shared" ref="LO62:LO74" si="420">(IP62*1000)/LN62</f>
        <v>5.3391179028779163</v>
      </c>
      <c r="LP62" s="50">
        <v>2383.5877862595421</v>
      </c>
      <c r="LQ62" s="50">
        <v>61.068702290076331</v>
      </c>
      <c r="LR62" s="50">
        <v>87.155963302752298</v>
      </c>
      <c r="LS62" s="50">
        <v>1850.9174311926606</v>
      </c>
      <c r="LT62" s="50">
        <v>4.5871559633027523</v>
      </c>
      <c r="LU62" s="50">
        <v>61.926605504587158</v>
      </c>
      <c r="LV62" s="50">
        <v>6628.440366972477</v>
      </c>
      <c r="LW62" s="50">
        <v>612.38532110091739</v>
      </c>
      <c r="LX62" s="50">
        <v>137.61467889908258</v>
      </c>
      <c r="LY62" s="50">
        <v>84.862385321100916</v>
      </c>
      <c r="LZ62" s="50">
        <v>1534.4036697247707</v>
      </c>
      <c r="MA62" s="50">
        <f t="shared" ref="MA62:MA74" si="421">(JW62*1000)/LZ62</f>
        <v>5.5508821427554826</v>
      </c>
      <c r="MB62" s="50">
        <v>2910.5504587155965</v>
      </c>
      <c r="MC62" s="50">
        <v>66.513761467889907</v>
      </c>
      <c r="MD62" s="50">
        <v>0</v>
      </c>
      <c r="ME62" s="50">
        <v>9.9522292993630579E-2</v>
      </c>
      <c r="MF62" s="50">
        <v>0.59713375796178347</v>
      </c>
      <c r="MG62" s="50">
        <v>14.032643312101911</v>
      </c>
      <c r="MH62" s="50">
        <v>24.382961783439494</v>
      </c>
      <c r="MI62" s="50">
        <v>1.6918789808917198</v>
      </c>
      <c r="MJ62" s="50">
        <v>7.5636942675159231</v>
      </c>
      <c r="MK62" s="50">
        <v>0.49761146496815284</v>
      </c>
      <c r="ML62" s="50">
        <v>297.96974522292993</v>
      </c>
      <c r="MM62" s="50">
        <v>0.19904458598726116</v>
      </c>
      <c r="MN62" s="50">
        <v>0</v>
      </c>
      <c r="MO62" s="50">
        <v>0</v>
      </c>
      <c r="MP62" s="50">
        <v>0.5988023952095809</v>
      </c>
      <c r="MQ62" s="50">
        <v>9.1816367265469072</v>
      </c>
      <c r="MR62" s="50">
        <v>22.854291417165669</v>
      </c>
      <c r="MS62" s="50">
        <v>1.5968063872255489</v>
      </c>
      <c r="MT62" s="50">
        <v>7.2854291417165671</v>
      </c>
      <c r="MU62" s="50">
        <v>0</v>
      </c>
      <c r="MV62" s="50">
        <v>513.97205588822362</v>
      </c>
      <c r="MW62" s="50">
        <v>9.9800399201596807E-2</v>
      </c>
      <c r="MX62" s="50">
        <v>0</v>
      </c>
      <c r="MY62" s="50">
        <v>0</v>
      </c>
      <c r="MZ62" s="50">
        <v>0.59148264984227128</v>
      </c>
      <c r="NA62" s="50">
        <v>7.0977917981072558</v>
      </c>
      <c r="NB62" s="50">
        <v>22.870662460567821</v>
      </c>
      <c r="NC62" s="50">
        <v>3.5488958990536279</v>
      </c>
      <c r="ND62" s="50">
        <v>4.9290220820189274</v>
      </c>
      <c r="NE62" s="50">
        <v>0</v>
      </c>
      <c r="NF62" s="50">
        <v>479.69242902208202</v>
      </c>
      <c r="NG62" s="50">
        <v>1.774447949526814</v>
      </c>
      <c r="NI62" s="56">
        <v>5.9828071928071909</v>
      </c>
      <c r="NJ62" s="56">
        <v>30.623328671328672</v>
      </c>
      <c r="NL62" s="56">
        <v>3.7563443812512265</v>
      </c>
      <c r="NM62" s="56">
        <v>3.8313517356344371</v>
      </c>
      <c r="NN62" s="56"/>
      <c r="NO62" s="56">
        <v>6.1607278449395535</v>
      </c>
      <c r="NP62" s="56">
        <v>3.0466879808172638</v>
      </c>
      <c r="NQ62" s="56">
        <v>5.5900661859132672</v>
      </c>
      <c r="NR62" s="56">
        <v>0.71972735355131867</v>
      </c>
      <c r="NS62" s="56">
        <v>3.5219333201814962</v>
      </c>
      <c r="NT62" s="56">
        <v>11.669461432235165</v>
      </c>
      <c r="NU62" s="56">
        <v>2.8326520827090196</v>
      </c>
      <c r="NV62" s="56">
        <v>3.0803616022375384</v>
      </c>
      <c r="NW62" s="51"/>
      <c r="NX62" s="51">
        <v>689.33333333333337</v>
      </c>
      <c r="NY62" s="51">
        <v>689</v>
      </c>
      <c r="NZ62" s="51">
        <v>2557</v>
      </c>
      <c r="OA62" s="54">
        <f t="shared" ref="OA62:OA74" si="422">ROUND(NZ62,0)</f>
        <v>2557</v>
      </c>
      <c r="OB62" s="58">
        <v>999</v>
      </c>
      <c r="OC62" s="58">
        <f t="shared" ref="OC62:OC74" si="423">ROUND(OB62,0)</f>
        <v>999</v>
      </c>
      <c r="OD62" s="58">
        <v>917</v>
      </c>
      <c r="OE62" s="58">
        <f t="shared" ref="OE62" si="424">ROUND(OD62,0)</f>
        <v>917</v>
      </c>
      <c r="OF62" s="58">
        <v>619</v>
      </c>
      <c r="OG62" s="58">
        <f t="shared" ref="OG62" si="425">ROUND(OF62,0)</f>
        <v>619</v>
      </c>
      <c r="OH62" s="51">
        <v>14001.333333333334</v>
      </c>
      <c r="OI62" s="58">
        <v>14001</v>
      </c>
      <c r="OJ62" s="58">
        <v>83765</v>
      </c>
      <c r="OK62" s="54">
        <f t="shared" ref="OK62:OK74" si="426">ROUND(OJ62,0)</f>
        <v>83765</v>
      </c>
      <c r="OL62" s="58">
        <v>91837</v>
      </c>
      <c r="OM62" s="58">
        <f t="shared" ref="OM62" si="427">ROUND(OL62,0)</f>
        <v>91837</v>
      </c>
      <c r="ON62" s="58">
        <v>21914.666666666668</v>
      </c>
      <c r="OO62" s="58">
        <f t="shared" ref="OO62" si="428">ROUND(ON62,0)</f>
        <v>21915</v>
      </c>
      <c r="OP62" s="58">
        <v>13916.666666666666</v>
      </c>
      <c r="OQ62" s="58">
        <f t="shared" ref="OQ62" si="429">ROUND(OP62,0)</f>
        <v>13917</v>
      </c>
      <c r="OR62" s="51">
        <v>1</v>
      </c>
      <c r="OS62" s="51"/>
    </row>
    <row r="63" spans="1:409" ht="21" customHeight="1" x14ac:dyDescent="0.35">
      <c r="A63" s="46" t="s">
        <v>63</v>
      </c>
      <c r="B63" s="46" t="s">
        <v>63</v>
      </c>
      <c r="C63" s="46" t="b">
        <f t="shared" si="207"/>
        <v>1</v>
      </c>
      <c r="D63" s="46">
        <v>5</v>
      </c>
      <c r="E63" s="51">
        <v>5</v>
      </c>
      <c r="F63" s="46" t="b">
        <f t="shared" si="208"/>
        <v>1</v>
      </c>
      <c r="G63" s="46">
        <v>1</v>
      </c>
      <c r="H63" s="51">
        <v>1</v>
      </c>
      <c r="I63" s="46" t="b">
        <f t="shared" si="209"/>
        <v>1</v>
      </c>
      <c r="J63" s="46">
        <v>1</v>
      </c>
      <c r="K63" s="46">
        <v>4744443</v>
      </c>
      <c r="L63" s="46">
        <v>468595.9</v>
      </c>
      <c r="M63" s="46">
        <v>1052.194</v>
      </c>
      <c r="N63" s="46">
        <v>3.6028722317165598</v>
      </c>
      <c r="O63" s="46">
        <v>170.687182148527</v>
      </c>
      <c r="P63" s="46">
        <v>4</v>
      </c>
      <c r="Q63" s="46">
        <v>3</v>
      </c>
      <c r="R63" s="46">
        <v>1052.96442341388</v>
      </c>
      <c r="S63" s="46">
        <v>11.5905088945195</v>
      </c>
      <c r="T63" s="46">
        <v>261.67191523024798</v>
      </c>
      <c r="U63" s="46">
        <v>16</v>
      </c>
      <c r="V63" s="46">
        <v>0</v>
      </c>
      <c r="W63" s="46" t="s">
        <v>191</v>
      </c>
      <c r="X63" s="46">
        <v>42.851927379999999</v>
      </c>
      <c r="Y63" s="46">
        <v>-123.384365</v>
      </c>
      <c r="Z63" s="46">
        <v>1052.194</v>
      </c>
      <c r="AA63" s="46" t="s">
        <v>1487</v>
      </c>
      <c r="AB63" s="46">
        <v>1</v>
      </c>
      <c r="AC63" s="55">
        <v>1</v>
      </c>
      <c r="AD63" s="46">
        <v>5</v>
      </c>
      <c r="AE63" s="46">
        <v>1</v>
      </c>
      <c r="AF63" s="46">
        <v>11</v>
      </c>
      <c r="AH63" s="55">
        <v>1</v>
      </c>
      <c r="AI63" s="46">
        <v>10</v>
      </c>
      <c r="AJ63" s="46">
        <v>1</v>
      </c>
      <c r="AK63" s="47">
        <v>75</v>
      </c>
      <c r="AM63" s="46">
        <v>1</v>
      </c>
      <c r="AN63" s="46">
        <v>10</v>
      </c>
      <c r="AO63" s="46">
        <v>71</v>
      </c>
      <c r="AQ63" s="46">
        <v>1</v>
      </c>
      <c r="AR63" s="46">
        <v>3</v>
      </c>
      <c r="AS63" s="55" t="s">
        <v>377</v>
      </c>
      <c r="AT63" s="46">
        <v>1</v>
      </c>
      <c r="AU63" s="46">
        <v>3</v>
      </c>
      <c r="AV63" s="46">
        <v>146</v>
      </c>
      <c r="AW63" s="46" t="s">
        <v>404</v>
      </c>
      <c r="AX63" s="46">
        <v>1</v>
      </c>
      <c r="AY63" s="46">
        <v>0</v>
      </c>
      <c r="AZ63" s="46">
        <v>0</v>
      </c>
      <c r="BA63" s="46">
        <v>130</v>
      </c>
      <c r="BB63" s="46">
        <v>130</v>
      </c>
      <c r="BD63" s="46">
        <f t="shared" si="392"/>
        <v>201</v>
      </c>
      <c r="BE63" s="50">
        <v>6.06</v>
      </c>
      <c r="BF63" s="46">
        <v>532.1</v>
      </c>
      <c r="BG63" s="46">
        <f t="shared" si="210"/>
        <v>0.53210000000000002</v>
      </c>
      <c r="BH63" s="49">
        <v>0.53200000000000003</v>
      </c>
      <c r="BI63" s="50">
        <v>7.92</v>
      </c>
      <c r="BJ63" s="52">
        <v>225.3</v>
      </c>
      <c r="BK63" s="46">
        <f t="shared" si="211"/>
        <v>0.2253</v>
      </c>
      <c r="BL63" s="46">
        <v>0.22500000000000001</v>
      </c>
      <c r="BM63" s="46">
        <v>7.9</v>
      </c>
      <c r="BN63" s="46">
        <v>648.4</v>
      </c>
      <c r="BO63" s="46">
        <f t="shared" si="212"/>
        <v>0.64839999999999998</v>
      </c>
      <c r="BP63" s="46">
        <f t="shared" si="213"/>
        <v>0.64800000000000002</v>
      </c>
      <c r="BQ63" s="46">
        <v>2.4300000000000002</v>
      </c>
      <c r="BR63" s="50">
        <f t="shared" si="214"/>
        <v>-5.49</v>
      </c>
      <c r="BS63" s="52">
        <v>391.6</v>
      </c>
      <c r="BT63" s="53" t="s">
        <v>261</v>
      </c>
      <c r="BU63" s="46">
        <v>0.39200000000000002</v>
      </c>
      <c r="BV63" s="49">
        <f t="shared" si="215"/>
        <v>0.16700000000000001</v>
      </c>
      <c r="BW63" s="46">
        <v>1.2640650272369385</v>
      </c>
      <c r="BX63" s="46">
        <v>49.404491424560547</v>
      </c>
      <c r="BY63" s="46">
        <f t="shared" si="393"/>
        <v>12.640650272369385</v>
      </c>
      <c r="CA63" s="46">
        <v>12.640650272369385</v>
      </c>
      <c r="CB63" s="46">
        <f t="shared" si="394"/>
        <v>494.04491424560547</v>
      </c>
      <c r="CC63" s="46">
        <v>59.070121951219505</v>
      </c>
      <c r="CD63" s="46">
        <v>1827.3628048780486</v>
      </c>
      <c r="CE63" s="46">
        <v>1.9054878048780486</v>
      </c>
      <c r="CF63" s="46">
        <v>95.274390243902431</v>
      </c>
      <c r="CG63" s="46">
        <v>6861.6615853658532</v>
      </c>
      <c r="CH63" s="46">
        <v>463.03353658536588</v>
      </c>
      <c r="CI63" s="46">
        <v>55.259146341463406</v>
      </c>
      <c r="CJ63" s="46">
        <v>30.487804878048777</v>
      </c>
      <c r="CK63" s="46">
        <v>1028.9634146341461</v>
      </c>
      <c r="CL63" s="46">
        <f t="shared" si="395"/>
        <v>12.284839375813805</v>
      </c>
      <c r="CM63" s="46">
        <v>2019.8170731707316</v>
      </c>
      <c r="CN63" s="46">
        <v>45.731707317073166</v>
      </c>
      <c r="CO63" s="50">
        <v>3.1302372713791407</v>
      </c>
      <c r="CP63" s="46">
        <v>0</v>
      </c>
      <c r="CQ63" s="50">
        <v>0</v>
      </c>
      <c r="CR63" s="50">
        <v>0.52589799563405437</v>
      </c>
      <c r="CS63" s="50">
        <v>0</v>
      </c>
      <c r="CT63" s="50">
        <v>3.6713633657471725</v>
      </c>
      <c r="CU63" s="50">
        <v>16.669974201230403</v>
      </c>
      <c r="CV63" s="50">
        <v>5.9535622147251441</v>
      </c>
      <c r="CW63" s="50">
        <v>5.6558841039888863</v>
      </c>
      <c r="CX63" s="50">
        <v>0</v>
      </c>
      <c r="CY63" s="50">
        <v>564.79460210359207</v>
      </c>
      <c r="CZ63" s="50">
        <v>27.386386187735663</v>
      </c>
      <c r="DA63" s="56">
        <v>7.5403762591349013</v>
      </c>
      <c r="DB63" s="56">
        <v>22.66288514714596</v>
      </c>
      <c r="DC63" s="50">
        <v>0</v>
      </c>
      <c r="DD63" s="50">
        <v>0</v>
      </c>
      <c r="DE63" s="50">
        <v>0</v>
      </c>
      <c r="DF63" s="50">
        <v>59.924722662440573</v>
      </c>
      <c r="DG63" s="50">
        <v>5.9429477020602217</v>
      </c>
      <c r="DH63" s="50">
        <v>0</v>
      </c>
      <c r="DI63" s="50">
        <v>4.5562599049128369</v>
      </c>
      <c r="DJ63" s="50">
        <v>0</v>
      </c>
      <c r="DK63" s="50">
        <v>38.728209191759113</v>
      </c>
      <c r="DL63" s="50">
        <v>0</v>
      </c>
      <c r="DM63" s="50">
        <v>0</v>
      </c>
      <c r="DN63" s="50">
        <v>5.0689724110355865</v>
      </c>
      <c r="DO63" s="50">
        <v>1.4769092363054785</v>
      </c>
      <c r="DQ63" s="46">
        <v>1</v>
      </c>
      <c r="DR63" s="46">
        <v>3</v>
      </c>
      <c r="DT63" s="46">
        <v>1</v>
      </c>
      <c r="DU63" s="46">
        <v>1</v>
      </c>
      <c r="DW63" s="46">
        <v>1</v>
      </c>
      <c r="DY63" s="46">
        <v>1</v>
      </c>
      <c r="DZ63" s="46">
        <v>626</v>
      </c>
      <c r="EA63" s="46">
        <v>62.6</v>
      </c>
      <c r="EB63" s="46">
        <v>63</v>
      </c>
      <c r="EC63" s="46">
        <v>63</v>
      </c>
      <c r="ED63" s="46">
        <v>242</v>
      </c>
      <c r="EE63" s="46" t="s">
        <v>504</v>
      </c>
      <c r="EF63" s="46">
        <v>1</v>
      </c>
      <c r="EG63" s="46">
        <v>274</v>
      </c>
      <c r="EH63" s="46">
        <v>274</v>
      </c>
      <c r="EI63" s="46" t="s">
        <v>494</v>
      </c>
      <c r="EJ63" s="49">
        <v>0.36899999999999999</v>
      </c>
      <c r="EK63" s="50">
        <v>7.77</v>
      </c>
      <c r="EL63" s="49">
        <v>0.503</v>
      </c>
      <c r="EM63" s="49">
        <v>0.503</v>
      </c>
      <c r="EN63" s="50">
        <v>7.71</v>
      </c>
      <c r="EP63" s="56">
        <v>0</v>
      </c>
      <c r="EQ63" s="56">
        <v>0.52978808476609351</v>
      </c>
      <c r="ER63" s="56">
        <v>0</v>
      </c>
      <c r="ES63" s="56">
        <v>37.784886045581771</v>
      </c>
      <c r="ET63" s="56">
        <v>52.379048380647745</v>
      </c>
      <c r="EU63" s="56">
        <v>0</v>
      </c>
      <c r="EV63" s="56">
        <v>7.0971611355457824</v>
      </c>
      <c r="EW63" s="56">
        <v>0.89964014394242309</v>
      </c>
      <c r="EX63" s="56">
        <v>85.6657337065174</v>
      </c>
      <c r="EY63" s="56">
        <v>9.9960015993602561E-2</v>
      </c>
      <c r="EZ63" s="56"/>
      <c r="FA63" s="46">
        <v>1</v>
      </c>
      <c r="FB63" s="46" t="s">
        <v>501</v>
      </c>
      <c r="FC63" s="46">
        <v>1</v>
      </c>
      <c r="FD63" s="46" t="s">
        <v>505</v>
      </c>
      <c r="FE63" s="47">
        <v>1</v>
      </c>
      <c r="FF63" s="47">
        <v>3</v>
      </c>
      <c r="FG63" s="47">
        <v>163</v>
      </c>
      <c r="FH63" s="47">
        <v>163</v>
      </c>
      <c r="FI63" s="47">
        <v>432</v>
      </c>
      <c r="FJ63" s="46">
        <v>85</v>
      </c>
      <c r="FK63" s="46">
        <v>85</v>
      </c>
      <c r="FL63" s="46">
        <v>85</v>
      </c>
      <c r="FM63" s="47">
        <f t="shared" si="396"/>
        <v>22</v>
      </c>
      <c r="FN63" s="49" t="s">
        <v>552</v>
      </c>
      <c r="FO63" s="49">
        <v>0.29660000000000003</v>
      </c>
      <c r="FP63" s="50">
        <v>7.36</v>
      </c>
      <c r="FQ63" s="49">
        <v>0.2661</v>
      </c>
      <c r="FR63" s="49">
        <v>0.26600000000000001</v>
      </c>
      <c r="FS63" s="50">
        <v>7.58</v>
      </c>
      <c r="FU63" s="46">
        <v>593</v>
      </c>
      <c r="FV63" s="46"/>
      <c r="FW63" s="47">
        <v>1</v>
      </c>
      <c r="FX63" s="49" t="s">
        <v>501</v>
      </c>
      <c r="FY63" s="47">
        <v>1</v>
      </c>
      <c r="FZ63" s="47">
        <v>5</v>
      </c>
      <c r="GA63" s="47">
        <v>85</v>
      </c>
      <c r="GB63" s="53" t="s">
        <v>640</v>
      </c>
      <c r="GC63" s="47">
        <v>1</v>
      </c>
      <c r="GD63" s="47">
        <v>5</v>
      </c>
      <c r="GE63" s="47">
        <v>300</v>
      </c>
      <c r="GF63" s="47">
        <v>117</v>
      </c>
      <c r="GH63" s="47">
        <v>117</v>
      </c>
      <c r="GI63" s="47">
        <f t="shared" si="397"/>
        <v>183</v>
      </c>
      <c r="GJ63" s="47">
        <f t="shared" si="398"/>
        <v>20</v>
      </c>
      <c r="GM63" s="46">
        <v>98</v>
      </c>
      <c r="GN63" s="46">
        <v>98</v>
      </c>
      <c r="GO63" s="46">
        <v>98</v>
      </c>
      <c r="GP63" s="46">
        <f t="shared" si="399"/>
        <v>13</v>
      </c>
      <c r="GS63" s="46">
        <v>93.5</v>
      </c>
      <c r="GT63" s="46">
        <v>94</v>
      </c>
      <c r="GU63" s="46">
        <v>94</v>
      </c>
      <c r="GV63" s="46">
        <f t="shared" si="400"/>
        <v>-4</v>
      </c>
      <c r="GW63" s="57">
        <v>1.4206697940826416</v>
      </c>
      <c r="GX63" s="57">
        <v>49.348068237304688</v>
      </c>
      <c r="GY63" s="46">
        <f t="shared" si="401"/>
        <v>14.206697940826416</v>
      </c>
      <c r="GZ63" s="46"/>
      <c r="HA63" s="46">
        <v>14.206697940826416</v>
      </c>
      <c r="HB63" s="46">
        <f t="shared" si="402"/>
        <v>493.48068237304688</v>
      </c>
      <c r="HC63" s="46"/>
      <c r="HD63" s="57">
        <v>0.82069665193557739</v>
      </c>
      <c r="HE63" s="57">
        <v>46.870231628417969</v>
      </c>
      <c r="HF63" s="57">
        <v>8.2069665193557739</v>
      </c>
      <c r="HG63" s="57"/>
      <c r="HH63" s="46">
        <f t="shared" si="403"/>
        <v>8.2069665193557739</v>
      </c>
      <c r="HI63" s="46">
        <f t="shared" si="404"/>
        <v>-4.4336837530136108</v>
      </c>
      <c r="HJ63" s="46">
        <f t="shared" si="405"/>
        <v>468.70231628417969</v>
      </c>
      <c r="HL63" s="50">
        <v>15.439429928741093</v>
      </c>
      <c r="HM63" s="50">
        <f t="shared" si="406"/>
        <v>-43.630692022478414</v>
      </c>
      <c r="HN63" s="50">
        <v>964.37054631828971</v>
      </c>
      <c r="HO63" s="50">
        <v>1.1876484560570071</v>
      </c>
      <c r="HP63" s="50">
        <f t="shared" si="407"/>
        <v>-0.7178393488210415</v>
      </c>
      <c r="HQ63" s="50">
        <v>22.565320665083135</v>
      </c>
      <c r="HR63" s="50">
        <v>1891.9239904988124</v>
      </c>
      <c r="HS63" s="50">
        <f t="shared" si="408"/>
        <v>-4969.7375948670406</v>
      </c>
      <c r="HT63" s="50">
        <v>346.7933491686461</v>
      </c>
      <c r="HU63" s="50">
        <v>26.128266033254157</v>
      </c>
      <c r="HV63" s="50">
        <v>0</v>
      </c>
      <c r="HW63" s="50">
        <v>466.74584323040381</v>
      </c>
      <c r="HX63" s="50">
        <f t="shared" si="409"/>
        <v>17.583373560553593</v>
      </c>
      <c r="HY63" s="50">
        <f t="shared" si="410"/>
        <v>-562.21757140374234</v>
      </c>
      <c r="HZ63" s="50">
        <v>623.51543942992873</v>
      </c>
      <c r="IA63" s="50">
        <v>22.565320665083135</v>
      </c>
      <c r="IB63" s="56">
        <v>0</v>
      </c>
      <c r="IC63" s="56">
        <v>0.41611499905428406</v>
      </c>
      <c r="ID63" s="56">
        <v>0</v>
      </c>
      <c r="IE63" s="56">
        <v>50.784944202761494</v>
      </c>
      <c r="IF63" s="56">
        <v>29.411764705882355</v>
      </c>
      <c r="IG63" s="56">
        <v>0.6620011348590884</v>
      </c>
      <c r="IH63" s="56">
        <v>5.5797238509551734</v>
      </c>
      <c r="II63" s="56">
        <v>1.8914318138831094</v>
      </c>
      <c r="IJ63" s="56">
        <v>51.257802156232266</v>
      </c>
      <c r="IK63" s="56">
        <v>9.457159069415548E-2</v>
      </c>
      <c r="IL63" s="46">
        <v>0.72288781404495239</v>
      </c>
      <c r="IM63" s="57">
        <v>48.252498626708984</v>
      </c>
      <c r="IN63" s="46">
        <v>7.2288781404495239</v>
      </c>
      <c r="IP63" s="46">
        <f t="shared" si="411"/>
        <v>7.2288781404495239</v>
      </c>
      <c r="IQ63" s="46">
        <f t="shared" si="412"/>
        <v>482.52498626708984</v>
      </c>
      <c r="IS63" s="46">
        <v>433.8</v>
      </c>
      <c r="IT63" s="49">
        <f t="shared" si="413"/>
        <v>0.43380000000000002</v>
      </c>
      <c r="IU63" s="49">
        <v>0.434</v>
      </c>
      <c r="IV63" s="46">
        <v>7.46</v>
      </c>
      <c r="IW63" s="50">
        <v>0</v>
      </c>
      <c r="IX63" s="50">
        <v>0.64948041566746606</v>
      </c>
      <c r="IY63" s="50">
        <v>0</v>
      </c>
      <c r="IZ63" s="50">
        <v>47.162270183852925</v>
      </c>
      <c r="JA63" s="50">
        <v>29.376498800959236</v>
      </c>
      <c r="JB63" s="50">
        <v>2.0983213429256597</v>
      </c>
      <c r="JC63" s="50">
        <v>4.7961630695443649</v>
      </c>
      <c r="JD63" s="50">
        <v>1.1990407673860912</v>
      </c>
      <c r="JE63" s="50">
        <v>41.966426858513195</v>
      </c>
      <c r="JF63" s="50">
        <v>0.79936051159072752</v>
      </c>
      <c r="JG63" s="47">
        <v>1</v>
      </c>
      <c r="JI63" s="47">
        <v>1</v>
      </c>
      <c r="JJ63" s="46" t="s">
        <v>724</v>
      </c>
      <c r="JK63" s="46">
        <v>5</v>
      </c>
      <c r="JL63" s="46" t="s">
        <v>365</v>
      </c>
      <c r="JM63" s="46">
        <v>1</v>
      </c>
      <c r="JN63" s="46">
        <v>73</v>
      </c>
      <c r="JO63" s="46">
        <v>73</v>
      </c>
      <c r="JQ63" s="46">
        <v>10</v>
      </c>
      <c r="JR63" s="46" t="s">
        <v>1041</v>
      </c>
      <c r="JT63" s="57">
        <v>0.61378031969070435</v>
      </c>
      <c r="JU63" s="57">
        <v>48.449371337890625</v>
      </c>
      <c r="JV63" s="57">
        <v>6.1378031969070435</v>
      </c>
      <c r="JW63" s="46">
        <f t="shared" si="414"/>
        <v>6.1378031969070435</v>
      </c>
      <c r="JX63" s="46">
        <f t="shared" si="415"/>
        <v>484.49371337890625</v>
      </c>
      <c r="JY63" s="46" t="s">
        <v>716</v>
      </c>
      <c r="JZ63" s="52">
        <v>350.2</v>
      </c>
      <c r="KA63" s="49">
        <f t="shared" si="416"/>
        <v>0.35020000000000001</v>
      </c>
      <c r="KB63" s="49">
        <v>0.35</v>
      </c>
      <c r="KC63" s="52">
        <v>189.3</v>
      </c>
      <c r="KD63" s="49">
        <f t="shared" si="417"/>
        <v>0.18930000000000002</v>
      </c>
      <c r="KE63" s="49">
        <v>0.189</v>
      </c>
      <c r="KF63" s="52">
        <v>192.8</v>
      </c>
      <c r="KG63" s="49">
        <f t="shared" si="418"/>
        <v>0.1928</v>
      </c>
      <c r="KH63" s="49">
        <v>0.193</v>
      </c>
      <c r="KI63" s="50">
        <v>7.28</v>
      </c>
      <c r="KJ63" s="50">
        <v>5.64</v>
      </c>
      <c r="KK63" s="50">
        <v>5.79</v>
      </c>
      <c r="KL63" s="49"/>
      <c r="KN63" s="46">
        <v>1</v>
      </c>
      <c r="KO63" s="46">
        <v>1</v>
      </c>
      <c r="KP63" s="47">
        <v>1</v>
      </c>
      <c r="KQ63" s="46">
        <v>1</v>
      </c>
      <c r="KR63" s="46" t="s">
        <v>1220</v>
      </c>
      <c r="KT63" s="50">
        <v>80.729166666666671</v>
      </c>
      <c r="KU63" s="50">
        <v>2716.1458333333335</v>
      </c>
      <c r="KV63" s="50">
        <v>5.208333333333333</v>
      </c>
      <c r="KW63" s="50">
        <v>70.3125</v>
      </c>
      <c r="KX63" s="50">
        <v>7880.208333333333</v>
      </c>
      <c r="KY63" s="50">
        <v>808.59375</v>
      </c>
      <c r="KZ63" s="50">
        <v>102.86458333333333</v>
      </c>
      <c r="LA63" s="50">
        <v>16.927083333333332</v>
      </c>
      <c r="LB63" s="50">
        <v>973.95833333333326</v>
      </c>
      <c r="LC63" s="50">
        <f t="shared" si="419"/>
        <v>14.586556174538353</v>
      </c>
      <c r="LD63" s="50">
        <v>2334.6354166666665</v>
      </c>
      <c r="LE63" s="50">
        <v>84.635416666666671</v>
      </c>
      <c r="LF63" s="50">
        <v>102.40963855421687</v>
      </c>
      <c r="LG63" s="50">
        <v>1908.6345381526107</v>
      </c>
      <c r="LH63" s="50">
        <v>3.0120481927710845</v>
      </c>
      <c r="LI63" s="50">
        <v>70.281124497991968</v>
      </c>
      <c r="LJ63" s="50">
        <v>5846.3855421686749</v>
      </c>
      <c r="LK63" s="50">
        <v>705.8232931726908</v>
      </c>
      <c r="LL63" s="50">
        <v>140.56224899598394</v>
      </c>
      <c r="LM63" s="50">
        <v>9.0361445783132535</v>
      </c>
      <c r="LN63" s="50">
        <v>1000.0000000000001</v>
      </c>
      <c r="LO63" s="50">
        <f t="shared" si="420"/>
        <v>7.228878140449523</v>
      </c>
      <c r="LP63" s="50">
        <v>1178.7148594377511</v>
      </c>
      <c r="LQ63" s="50">
        <v>51.204819277108435</v>
      </c>
      <c r="LR63" s="50">
        <v>76.419213973799117</v>
      </c>
      <c r="LS63" s="50">
        <v>1580.7860262008733</v>
      </c>
      <c r="LT63" s="50">
        <v>0</v>
      </c>
      <c r="LU63" s="50">
        <v>43.668122270742359</v>
      </c>
      <c r="LV63" s="50">
        <v>4224.8908296943237</v>
      </c>
      <c r="LW63" s="50">
        <v>655.02183406113534</v>
      </c>
      <c r="LX63" s="50">
        <v>113.53711790393012</v>
      </c>
      <c r="LY63" s="50">
        <v>48.034934497816607</v>
      </c>
      <c r="LZ63" s="50">
        <v>807.86026200873357</v>
      </c>
      <c r="MA63" s="50">
        <f t="shared" si="421"/>
        <v>7.597605038333584</v>
      </c>
      <c r="MB63" s="50">
        <v>759.82532751091696</v>
      </c>
      <c r="MC63" s="50">
        <v>39.301310043668124</v>
      </c>
      <c r="MD63" s="50">
        <v>0</v>
      </c>
      <c r="ME63" s="50">
        <v>0.69679474417678688</v>
      </c>
      <c r="MF63" s="50">
        <v>0.59725263786581728</v>
      </c>
      <c r="MG63" s="50">
        <v>63.80649014533148</v>
      </c>
      <c r="MH63" s="50">
        <v>29.265379255425046</v>
      </c>
      <c r="MI63" s="50">
        <v>0</v>
      </c>
      <c r="MJ63" s="50">
        <v>5.0766474218594473</v>
      </c>
      <c r="MK63" s="50">
        <v>1.094963169420665</v>
      </c>
      <c r="ML63" s="50">
        <v>98.447143141548878</v>
      </c>
      <c r="MM63" s="50">
        <v>9.9542106310969547E-2</v>
      </c>
      <c r="MN63" s="50">
        <v>0</v>
      </c>
      <c r="MO63" s="50">
        <v>2.3937761819269898</v>
      </c>
      <c r="MP63" s="50">
        <v>0.59844404548174746</v>
      </c>
      <c r="MQ63" s="50">
        <v>20.546578894873331</v>
      </c>
      <c r="MR63" s="50">
        <v>17.853580690205465</v>
      </c>
      <c r="MS63" s="50">
        <v>4.3885896668661477</v>
      </c>
      <c r="MT63" s="50">
        <v>5.2862557350887691</v>
      </c>
      <c r="MU63" s="50">
        <v>0</v>
      </c>
      <c r="MV63" s="50">
        <v>133.75224416517057</v>
      </c>
      <c r="MW63" s="50">
        <v>8.6774386594853379</v>
      </c>
      <c r="MX63" s="50">
        <v>0</v>
      </c>
      <c r="MY63" s="50">
        <v>0.39439952672056794</v>
      </c>
      <c r="MZ63" s="50">
        <v>0.59159929008085188</v>
      </c>
      <c r="NA63" s="50">
        <v>19.226976927627689</v>
      </c>
      <c r="NB63" s="50">
        <v>16.071780713863145</v>
      </c>
      <c r="NC63" s="50">
        <v>2.8593965687241174</v>
      </c>
      <c r="ND63" s="50">
        <v>7.4935910076907915</v>
      </c>
      <c r="NE63" s="50">
        <v>0</v>
      </c>
      <c r="NF63" s="50">
        <v>97.219483336620002</v>
      </c>
      <c r="NG63" s="50">
        <v>1.2817984618418459</v>
      </c>
      <c r="NI63" s="56">
        <v>5.5416098890402967</v>
      </c>
      <c r="NJ63" s="56">
        <v>13.459848160404899</v>
      </c>
      <c r="NL63" s="56">
        <v>6.3305800329234065</v>
      </c>
      <c r="NM63" s="56">
        <v>4.2524668345114751</v>
      </c>
      <c r="NN63" s="56"/>
      <c r="NO63" s="56">
        <v>7.1060376698641088</v>
      </c>
      <c r="NP63" s="56">
        <v>0</v>
      </c>
      <c r="NQ63" s="56">
        <v>5.3778535328510557</v>
      </c>
      <c r="NR63" s="56">
        <v>0</v>
      </c>
      <c r="NS63" s="56">
        <v>2.975275513210883</v>
      </c>
      <c r="NT63" s="56">
        <v>0</v>
      </c>
      <c r="NU63" s="56">
        <v>2.5607107916541882</v>
      </c>
      <c r="NV63" s="56">
        <v>0</v>
      </c>
      <c r="NW63" s="51"/>
      <c r="NX63" s="51">
        <v>504</v>
      </c>
      <c r="NY63" s="51">
        <v>504</v>
      </c>
      <c r="NZ63" s="51">
        <v>2261.3333333333335</v>
      </c>
      <c r="OA63" s="54">
        <f t="shared" si="422"/>
        <v>2261</v>
      </c>
      <c r="OB63" s="58">
        <v>1507.3333333333333</v>
      </c>
      <c r="OC63" s="58">
        <f t="shared" si="423"/>
        <v>1507</v>
      </c>
      <c r="OD63" s="58">
        <v>547</v>
      </c>
      <c r="OE63" s="58">
        <f t="shared" ref="OE63" si="430">ROUND(OD63,0)</f>
        <v>547</v>
      </c>
      <c r="OF63" s="58">
        <v>445</v>
      </c>
      <c r="OG63" s="58">
        <f t="shared" ref="OG63" si="431">ROUND(OF63,0)</f>
        <v>445</v>
      </c>
      <c r="OH63" s="51">
        <v>24509.666666666668</v>
      </c>
      <c r="OI63" s="58">
        <v>24510</v>
      </c>
      <c r="OJ63" s="58">
        <v>120217.66666666667</v>
      </c>
      <c r="OK63" s="54">
        <f t="shared" si="426"/>
        <v>120218</v>
      </c>
      <c r="OL63" s="58">
        <v>42824</v>
      </c>
      <c r="OM63" s="58">
        <f t="shared" ref="OM63" si="432">ROUND(OL63,0)</f>
        <v>42824</v>
      </c>
      <c r="ON63" s="58">
        <v>14133.666666666666</v>
      </c>
      <c r="OO63" s="58">
        <f t="shared" ref="OO63" si="433">ROUND(ON63,0)</f>
        <v>14134</v>
      </c>
      <c r="OP63" s="58">
        <v>14445</v>
      </c>
      <c r="OQ63" s="58">
        <f t="shared" ref="OQ63" si="434">ROUND(OP63,0)</f>
        <v>14445</v>
      </c>
      <c r="OR63" s="51">
        <v>1</v>
      </c>
      <c r="OS63" s="51"/>
    </row>
    <row r="64" spans="1:409" ht="21" customHeight="1" x14ac:dyDescent="0.35">
      <c r="A64" s="46" t="s">
        <v>64</v>
      </c>
      <c r="B64" s="46" t="s">
        <v>64</v>
      </c>
      <c r="C64" s="46" t="b">
        <f t="shared" si="207"/>
        <v>1</v>
      </c>
      <c r="D64" s="46">
        <v>5</v>
      </c>
      <c r="E64" s="51">
        <v>5</v>
      </c>
      <c r="F64" s="46" t="b">
        <f t="shared" si="208"/>
        <v>1</v>
      </c>
      <c r="G64" s="46">
        <v>2</v>
      </c>
      <c r="H64" s="51">
        <v>2</v>
      </c>
      <c r="I64" s="46" t="b">
        <f t="shared" si="209"/>
        <v>1</v>
      </c>
      <c r="J64" s="46">
        <v>2</v>
      </c>
      <c r="K64" s="46">
        <v>4744441</v>
      </c>
      <c r="L64" s="46">
        <v>468597.1</v>
      </c>
      <c r="M64" s="46">
        <v>1052.4680000000001</v>
      </c>
      <c r="N64" s="46">
        <v>5.0259400377497601</v>
      </c>
      <c r="O64" s="46">
        <v>178.22424085011701</v>
      </c>
      <c r="P64" s="46">
        <v>4</v>
      </c>
      <c r="Q64" s="46">
        <v>4</v>
      </c>
      <c r="R64" s="46">
        <v>1052.96442341388</v>
      </c>
      <c r="S64" s="46">
        <v>11.5905088945195</v>
      </c>
      <c r="T64" s="46">
        <v>261.67191523024798</v>
      </c>
      <c r="U64" s="46">
        <v>16</v>
      </c>
      <c r="V64" s="46">
        <v>0</v>
      </c>
      <c r="W64" s="46" t="s">
        <v>192</v>
      </c>
      <c r="X64" s="46">
        <v>42.851901580000003</v>
      </c>
      <c r="Y64" s="46">
        <v>-123.38434959999999</v>
      </c>
      <c r="Z64" s="46">
        <v>1052.4680000000001</v>
      </c>
      <c r="AA64" s="46" t="s">
        <v>130</v>
      </c>
      <c r="AB64" s="46">
        <v>1</v>
      </c>
      <c r="AC64" s="55">
        <v>1</v>
      </c>
      <c r="AD64" s="46">
        <v>45</v>
      </c>
      <c r="AE64" s="46">
        <v>1</v>
      </c>
      <c r="AG64" s="46" t="s">
        <v>336</v>
      </c>
      <c r="AH64" s="55">
        <v>1</v>
      </c>
      <c r="AI64" s="46">
        <v>10</v>
      </c>
      <c r="AJ64" s="46">
        <v>1</v>
      </c>
      <c r="AK64" s="47">
        <v>49</v>
      </c>
      <c r="AM64" s="46">
        <v>1</v>
      </c>
      <c r="AN64" s="46">
        <v>10</v>
      </c>
      <c r="AO64" s="46">
        <v>52</v>
      </c>
      <c r="AQ64" s="46">
        <v>1</v>
      </c>
      <c r="AR64" s="46">
        <v>0</v>
      </c>
      <c r="AS64" s="55" t="s">
        <v>391</v>
      </c>
      <c r="AT64" s="46">
        <v>1</v>
      </c>
      <c r="AU64" s="46">
        <v>3</v>
      </c>
      <c r="AV64" s="46">
        <v>148</v>
      </c>
      <c r="AW64" s="46" t="s">
        <v>404</v>
      </c>
      <c r="AX64" s="46">
        <v>1</v>
      </c>
      <c r="AY64" s="46">
        <v>3</v>
      </c>
      <c r="AZ64" s="46">
        <v>3</v>
      </c>
      <c r="BA64" s="46">
        <v>182</v>
      </c>
      <c r="BB64" s="46">
        <v>182</v>
      </c>
      <c r="BC64" s="46">
        <v>60</v>
      </c>
      <c r="BD64" s="46">
        <f t="shared" si="392"/>
        <v>234</v>
      </c>
      <c r="BE64" s="50">
        <v>3.12</v>
      </c>
      <c r="BF64" s="46">
        <v>278.10000000000002</v>
      </c>
      <c r="BG64" s="46">
        <f t="shared" si="210"/>
        <v>0.27810000000000001</v>
      </c>
      <c r="BH64" s="49">
        <v>0.27800000000000002</v>
      </c>
      <c r="BI64" s="50">
        <v>7.92</v>
      </c>
      <c r="BJ64" s="52">
        <v>378.4</v>
      </c>
      <c r="BK64" s="46">
        <f t="shared" si="211"/>
        <v>0.37839999999999996</v>
      </c>
      <c r="BL64" s="46">
        <v>0.378</v>
      </c>
      <c r="BM64" s="46">
        <v>7.69</v>
      </c>
      <c r="BN64" s="46">
        <v>2162</v>
      </c>
      <c r="BO64" s="46">
        <f t="shared" si="212"/>
        <v>2.1619999999999999</v>
      </c>
      <c r="BP64" s="46">
        <f t="shared" si="213"/>
        <v>2.1619999999999999</v>
      </c>
      <c r="BQ64" s="46">
        <v>5.37</v>
      </c>
      <c r="BR64" s="50">
        <f t="shared" si="214"/>
        <v>-2.5499999999999998</v>
      </c>
      <c r="BS64" s="49">
        <v>1.6619999999999999</v>
      </c>
      <c r="BT64" s="53" t="s">
        <v>262</v>
      </c>
      <c r="BU64" s="49">
        <v>1.6619999999999999</v>
      </c>
      <c r="BV64" s="49">
        <f t="shared" si="215"/>
        <v>1.2839999999999998</v>
      </c>
      <c r="BW64" s="46">
        <v>1.7507020235061646</v>
      </c>
      <c r="BX64" s="46">
        <v>49.043411254882813</v>
      </c>
      <c r="BY64" s="46">
        <f t="shared" si="393"/>
        <v>17.507020235061646</v>
      </c>
      <c r="CA64" s="46">
        <v>17.507020235061646</v>
      </c>
      <c r="CB64" s="46">
        <f t="shared" si="394"/>
        <v>490.43411254882813</v>
      </c>
      <c r="CC64" s="46">
        <v>112.24057602710715</v>
      </c>
      <c r="CD64" s="46">
        <v>4538.3312155866161</v>
      </c>
      <c r="CE64" s="46">
        <v>8.4709868699703517</v>
      </c>
      <c r="CF64" s="46">
        <v>120.7115628970775</v>
      </c>
      <c r="CG64" s="46">
        <v>8587.462939432442</v>
      </c>
      <c r="CH64" s="46">
        <v>762.38881829733168</v>
      </c>
      <c r="CI64" s="46">
        <v>76.23888182973316</v>
      </c>
      <c r="CJ64" s="46">
        <v>36.001694197373993</v>
      </c>
      <c r="CK64" s="46">
        <v>1571.3680643795001</v>
      </c>
      <c r="CL64" s="46">
        <f t="shared" si="395"/>
        <v>11.141260047164568</v>
      </c>
      <c r="CM64" s="46">
        <v>3767.471410419314</v>
      </c>
      <c r="CN64" s="46">
        <v>78.356628547225753</v>
      </c>
      <c r="CO64" s="50">
        <v>4.8506968641114989</v>
      </c>
      <c r="CP64" s="46">
        <v>0</v>
      </c>
      <c r="CQ64" s="50">
        <v>142.40755310778914</v>
      </c>
      <c r="CR64" s="50">
        <v>34.962627852084978</v>
      </c>
      <c r="CS64" s="50">
        <v>5.9008654602675064</v>
      </c>
      <c r="CT64" s="50">
        <v>5.9992132179386317</v>
      </c>
      <c r="CU64" s="50">
        <v>21.144767899291896</v>
      </c>
      <c r="CV64" s="50">
        <v>4.4256490952006295</v>
      </c>
      <c r="CW64" s="50">
        <v>7.081038552321008</v>
      </c>
      <c r="CX64" s="50">
        <v>0</v>
      </c>
      <c r="CY64" s="50">
        <v>292.28953579858381</v>
      </c>
      <c r="CZ64" s="50">
        <v>16.424075531077893</v>
      </c>
      <c r="DA64" s="56">
        <v>15.85067137457728</v>
      </c>
      <c r="DB64" s="56">
        <v>1.5005649492739206</v>
      </c>
      <c r="DC64" s="50">
        <v>0</v>
      </c>
      <c r="DD64" s="50">
        <v>0</v>
      </c>
      <c r="DE64" s="50">
        <v>0</v>
      </c>
      <c r="DF64" s="50">
        <v>30.057346252719</v>
      </c>
      <c r="DG64" s="50">
        <v>45.679256476171638</v>
      </c>
      <c r="DH64" s="50">
        <v>4.0537868301364446</v>
      </c>
      <c r="DI64" s="50">
        <v>3.6582954320743521</v>
      </c>
      <c r="DJ64" s="50">
        <v>0</v>
      </c>
      <c r="DK64" s="50">
        <v>300.17797112912791</v>
      </c>
      <c r="DL64" s="50">
        <v>0.29661854854656911</v>
      </c>
      <c r="DM64" s="50">
        <v>0</v>
      </c>
      <c r="DN64" s="50">
        <v>2.9812674372259864</v>
      </c>
      <c r="DO64" s="50">
        <v>4.2581855320844957</v>
      </c>
      <c r="DQ64" s="46">
        <v>1</v>
      </c>
      <c r="DR64" s="46">
        <v>3</v>
      </c>
      <c r="DS64" s="46" t="s">
        <v>276</v>
      </c>
      <c r="DT64" s="46">
        <v>1</v>
      </c>
      <c r="DU64" s="46">
        <v>1</v>
      </c>
      <c r="DW64" s="46">
        <v>1</v>
      </c>
      <c r="DY64" s="46">
        <v>1</v>
      </c>
      <c r="DZ64" s="46">
        <v>775</v>
      </c>
      <c r="EA64" s="46">
        <v>77.5</v>
      </c>
      <c r="EB64" s="46">
        <v>78</v>
      </c>
      <c r="EC64" s="46">
        <v>78</v>
      </c>
      <c r="ED64" s="46">
        <v>307</v>
      </c>
      <c r="EF64" s="46">
        <v>1</v>
      </c>
      <c r="EG64" s="46">
        <v>310</v>
      </c>
      <c r="EH64" s="46">
        <v>310</v>
      </c>
      <c r="EJ64" s="49">
        <v>0.36499999999999999</v>
      </c>
      <c r="EK64" s="50">
        <v>7.61</v>
      </c>
      <c r="EL64" s="49">
        <v>0.54800000000000004</v>
      </c>
      <c r="EM64" s="49">
        <v>0.54800000000000004</v>
      </c>
      <c r="EN64" s="50">
        <v>7.58</v>
      </c>
      <c r="EP64" s="56">
        <v>0</v>
      </c>
      <c r="EQ64" s="56">
        <v>0.32001551590380145</v>
      </c>
      <c r="ER64" s="56">
        <v>0</v>
      </c>
      <c r="ES64" s="56">
        <v>41.117145073700549</v>
      </c>
      <c r="ET64" s="56">
        <v>101.33824670287045</v>
      </c>
      <c r="EU64" s="56">
        <v>0.67882079131109396</v>
      </c>
      <c r="EV64" s="56">
        <v>5.0426687354538409</v>
      </c>
      <c r="EW64" s="56">
        <v>1.0667183863460048</v>
      </c>
      <c r="EX64" s="56">
        <v>100.56245151280062</v>
      </c>
      <c r="EY64" s="56">
        <v>9.6974398758727695E-2</v>
      </c>
      <c r="EZ64" s="56"/>
      <c r="FA64" s="46">
        <v>1</v>
      </c>
      <c r="FB64" s="46" t="s">
        <v>527</v>
      </c>
      <c r="FC64" s="46">
        <v>1</v>
      </c>
      <c r="FE64" s="47">
        <v>1</v>
      </c>
      <c r="FF64" s="47">
        <v>3</v>
      </c>
      <c r="FG64" s="47">
        <v>295</v>
      </c>
      <c r="FH64" s="47">
        <v>295</v>
      </c>
      <c r="FI64" s="47">
        <v>590</v>
      </c>
      <c r="FJ64" s="46">
        <v>106</v>
      </c>
      <c r="FK64" s="46">
        <v>106</v>
      </c>
      <c r="FL64" s="46">
        <v>106</v>
      </c>
      <c r="FM64" s="47">
        <f t="shared" si="396"/>
        <v>28</v>
      </c>
      <c r="FO64" s="49">
        <v>0.24740000000000001</v>
      </c>
      <c r="FP64" s="50">
        <v>7.63</v>
      </c>
      <c r="FQ64" s="49">
        <v>0.24769999999999998</v>
      </c>
      <c r="FR64" s="49">
        <v>0.248</v>
      </c>
      <c r="FS64" s="50">
        <v>7.69</v>
      </c>
      <c r="FU64" s="46">
        <v>594</v>
      </c>
      <c r="FV64" s="46"/>
      <c r="FW64" s="47">
        <v>1</v>
      </c>
      <c r="FY64" s="47">
        <v>1</v>
      </c>
      <c r="FZ64" s="47">
        <v>3</v>
      </c>
      <c r="GA64" s="47">
        <v>85</v>
      </c>
      <c r="GC64" s="47">
        <v>1</v>
      </c>
      <c r="GD64" s="47">
        <v>3</v>
      </c>
      <c r="GE64" s="47">
        <v>420</v>
      </c>
      <c r="GF64" s="47">
        <v>140</v>
      </c>
      <c r="GH64" s="47">
        <v>140</v>
      </c>
      <c r="GI64" s="47">
        <f t="shared" si="397"/>
        <v>280</v>
      </c>
      <c r="GJ64" s="47">
        <f t="shared" si="398"/>
        <v>-15</v>
      </c>
      <c r="GM64" s="46">
        <v>118</v>
      </c>
      <c r="GN64" s="46">
        <v>118</v>
      </c>
      <c r="GO64" s="46">
        <v>118</v>
      </c>
      <c r="GP64" s="46">
        <f t="shared" si="399"/>
        <v>12</v>
      </c>
      <c r="GS64" s="46">
        <v>140</v>
      </c>
      <c r="GT64" s="46">
        <v>140</v>
      </c>
      <c r="GU64" s="46">
        <v>140</v>
      </c>
      <c r="GV64" s="46">
        <f t="shared" si="400"/>
        <v>22</v>
      </c>
      <c r="GW64" s="57">
        <v>1.4875694513320923</v>
      </c>
      <c r="GX64" s="57">
        <v>45.864128112792969</v>
      </c>
      <c r="GY64" s="46">
        <f t="shared" si="401"/>
        <v>14.875694513320923</v>
      </c>
      <c r="GZ64" s="46"/>
      <c r="HA64" s="46">
        <v>14.875694513320923</v>
      </c>
      <c r="HB64" s="46">
        <f t="shared" si="402"/>
        <v>458.64128112792969</v>
      </c>
      <c r="HC64" s="46"/>
      <c r="HD64" s="57">
        <v>0.92851942777633667</v>
      </c>
      <c r="HE64" s="57">
        <v>46.873970031738281</v>
      </c>
      <c r="HF64" s="57">
        <v>9.2851942777633667</v>
      </c>
      <c r="HG64" s="57"/>
      <c r="HH64" s="46">
        <f t="shared" si="403"/>
        <v>9.2851942777633667</v>
      </c>
      <c r="HI64" s="46">
        <f t="shared" si="404"/>
        <v>-8.2218259572982788</v>
      </c>
      <c r="HJ64" s="46">
        <f t="shared" si="405"/>
        <v>468.73970031738281</v>
      </c>
      <c r="HL64" s="50">
        <v>45.197740112994353</v>
      </c>
      <c r="HM64" s="50">
        <f t="shared" si="406"/>
        <v>-67.0428359141128</v>
      </c>
      <c r="HN64" s="50">
        <v>4214.6892655367237</v>
      </c>
      <c r="HO64" s="50">
        <v>5.6497175141242941</v>
      </c>
      <c r="HP64" s="50">
        <f t="shared" si="407"/>
        <v>-2.8212693558460575</v>
      </c>
      <c r="HQ64" s="50">
        <v>81.920903954802256</v>
      </c>
      <c r="HR64" s="50">
        <v>12638.418079096045</v>
      </c>
      <c r="HS64" s="50">
        <f t="shared" si="408"/>
        <v>4050.9551396636034</v>
      </c>
      <c r="HT64" s="50">
        <v>1084.7457627118645</v>
      </c>
      <c r="HU64" s="50">
        <v>118.64406779661017</v>
      </c>
      <c r="HV64" s="50">
        <v>0</v>
      </c>
      <c r="HW64" s="50">
        <v>1847.4576271186443</v>
      </c>
      <c r="HX64" s="50">
        <f t="shared" si="409"/>
        <v>5.0259308475966842</v>
      </c>
      <c r="HY64" s="50">
        <f t="shared" si="410"/>
        <v>276.08956273914418</v>
      </c>
      <c r="HZ64" s="50">
        <v>2714.6892655367233</v>
      </c>
      <c r="IA64" s="50">
        <v>121.46892655367232</v>
      </c>
      <c r="IB64" s="56">
        <v>0</v>
      </c>
      <c r="IC64" s="56">
        <v>0.22849195310947742</v>
      </c>
      <c r="ID64" s="56">
        <v>0</v>
      </c>
      <c r="IE64" s="56">
        <v>52.95052652493542</v>
      </c>
      <c r="IF64" s="56">
        <v>42.02265050665607</v>
      </c>
      <c r="IG64" s="56">
        <v>0</v>
      </c>
      <c r="IH64" s="56">
        <v>9.7357440890125169</v>
      </c>
      <c r="II64" s="56">
        <v>1.3908205841446455</v>
      </c>
      <c r="IJ64" s="56">
        <v>38.545599046294456</v>
      </c>
      <c r="IK64" s="56">
        <v>0</v>
      </c>
      <c r="IL64" s="46">
        <v>1.1607514619827271</v>
      </c>
      <c r="IM64" s="57">
        <v>48.675579071044922</v>
      </c>
      <c r="IN64" s="46">
        <v>11.607514619827271</v>
      </c>
      <c r="IP64" s="46">
        <f t="shared" si="411"/>
        <v>11.607514619827271</v>
      </c>
      <c r="IQ64" s="46">
        <f t="shared" si="412"/>
        <v>486.75579071044922</v>
      </c>
      <c r="IS64" s="46">
        <v>326.7</v>
      </c>
      <c r="IT64" s="49">
        <f t="shared" si="413"/>
        <v>0.32669999999999999</v>
      </c>
      <c r="IU64" s="49">
        <v>0.32700000000000001</v>
      </c>
      <c r="IV64" s="46">
        <v>7.5</v>
      </c>
      <c r="IW64" s="50">
        <v>0</v>
      </c>
      <c r="IX64" s="50">
        <v>0.60926887734718327</v>
      </c>
      <c r="IY64" s="50">
        <v>0</v>
      </c>
      <c r="IZ64" s="50">
        <v>42.449061126648019</v>
      </c>
      <c r="JA64" s="50">
        <v>47.143427886536152</v>
      </c>
      <c r="JB64" s="50">
        <v>1.0986815821014781</v>
      </c>
      <c r="JC64" s="50">
        <v>7.1913703555733113</v>
      </c>
      <c r="JD64" s="50">
        <v>3.6955653216140631</v>
      </c>
      <c r="JE64" s="50">
        <v>98.681582101478227</v>
      </c>
      <c r="JF64" s="50">
        <v>9.9880143827407106E-2</v>
      </c>
      <c r="JG64" s="47">
        <v>1</v>
      </c>
      <c r="JI64" s="47">
        <v>1</v>
      </c>
      <c r="JJ64" s="46" t="s">
        <v>724</v>
      </c>
      <c r="JK64" s="46">
        <v>5</v>
      </c>
      <c r="JL64" s="46" t="s">
        <v>1154</v>
      </c>
      <c r="JM64" s="46">
        <v>1</v>
      </c>
      <c r="JN64" s="46">
        <v>182</v>
      </c>
      <c r="JO64" s="46">
        <v>182</v>
      </c>
      <c r="JQ64" s="46">
        <v>10</v>
      </c>
      <c r="JR64" s="46" t="s">
        <v>1041</v>
      </c>
      <c r="JT64" s="57">
        <v>1.0125443935394287</v>
      </c>
      <c r="JU64" s="57">
        <v>49.005035400390625</v>
      </c>
      <c r="JV64" s="57">
        <v>10.125443935394287</v>
      </c>
      <c r="JW64" s="46">
        <f t="shared" si="414"/>
        <v>10.125443935394287</v>
      </c>
      <c r="JX64" s="46">
        <f t="shared" si="415"/>
        <v>490.05035400390625</v>
      </c>
      <c r="JY64" s="46" t="s">
        <v>716</v>
      </c>
      <c r="JZ64" s="52">
        <v>217.3</v>
      </c>
      <c r="KA64" s="49">
        <f t="shared" si="416"/>
        <v>0.21730000000000002</v>
      </c>
      <c r="KB64" s="49">
        <v>0.217</v>
      </c>
      <c r="KC64" s="52">
        <v>503.4</v>
      </c>
      <c r="KD64" s="49">
        <f t="shared" si="417"/>
        <v>0.50339999999999996</v>
      </c>
      <c r="KE64" s="49">
        <v>0.503</v>
      </c>
      <c r="KF64" s="52">
        <v>418.1</v>
      </c>
      <c r="KG64" s="49">
        <f t="shared" si="418"/>
        <v>0.41810000000000003</v>
      </c>
      <c r="KH64" s="49">
        <v>0.41799999999999998</v>
      </c>
      <c r="KI64" s="50">
        <v>7.58</v>
      </c>
      <c r="KJ64" s="50">
        <v>6.61</v>
      </c>
      <c r="KK64" s="50">
        <v>6.23</v>
      </c>
      <c r="KL64" s="49"/>
      <c r="KN64" s="46">
        <v>1</v>
      </c>
      <c r="KO64" s="46">
        <v>1</v>
      </c>
      <c r="KP64" s="47">
        <v>1</v>
      </c>
      <c r="KQ64" s="46">
        <v>1</v>
      </c>
      <c r="KS64" s="46" t="s">
        <v>1630</v>
      </c>
      <c r="KT64" s="50">
        <v>160.53511705685619</v>
      </c>
      <c r="KU64" s="50">
        <v>5153.8461538461543</v>
      </c>
      <c r="KV64" s="50">
        <v>11.705685618729099</v>
      </c>
      <c r="KW64" s="50">
        <v>102.00668896321071</v>
      </c>
      <c r="KX64" s="50">
        <v>9879.5986622073578</v>
      </c>
      <c r="KY64" s="50">
        <v>1316.0535117056857</v>
      </c>
      <c r="KZ64" s="50">
        <v>182.27424749163882</v>
      </c>
      <c r="LA64" s="50">
        <v>11.705685618729099</v>
      </c>
      <c r="LB64" s="50">
        <v>1352.8428093645487</v>
      </c>
      <c r="LC64" s="50">
        <f t="shared" si="419"/>
        <v>10.99587802097146</v>
      </c>
      <c r="LD64" s="50">
        <v>3884.6153846153848</v>
      </c>
      <c r="LE64" s="50">
        <v>71.906354515050168</v>
      </c>
      <c r="LF64" s="50">
        <v>192.54032258064515</v>
      </c>
      <c r="LG64" s="50">
        <v>2507.0564516129034</v>
      </c>
      <c r="LH64" s="50">
        <v>7.0564516129032269</v>
      </c>
      <c r="LI64" s="50">
        <v>133.06451612903226</v>
      </c>
      <c r="LJ64" s="50">
        <v>9318.5483870967746</v>
      </c>
      <c r="LK64" s="50">
        <v>1063.508064516129</v>
      </c>
      <c r="LL64" s="50">
        <v>169.35483870967741</v>
      </c>
      <c r="LM64" s="50">
        <v>13.10483870967742</v>
      </c>
      <c r="LN64" s="50">
        <v>1665.3225806451612</v>
      </c>
      <c r="LO64" s="50">
        <f t="shared" si="420"/>
        <v>6.9701298443514847</v>
      </c>
      <c r="LP64" s="50">
        <v>3059.4758064516127</v>
      </c>
      <c r="LQ64" s="50">
        <v>49.395161290322584</v>
      </c>
      <c r="LR64" s="50">
        <v>99.585062240663902</v>
      </c>
      <c r="LS64" s="50">
        <v>1856.8464730290455</v>
      </c>
      <c r="LT64" s="50">
        <v>4.1493775933609962</v>
      </c>
      <c r="LU64" s="50">
        <v>43.568464730290458</v>
      </c>
      <c r="LV64" s="50">
        <v>5489.6265560165975</v>
      </c>
      <c r="LW64" s="50">
        <v>719.91701244813282</v>
      </c>
      <c r="LX64" s="50">
        <v>80.912863070539416</v>
      </c>
      <c r="LY64" s="50">
        <v>56.016597510373472</v>
      </c>
      <c r="LZ64" s="50">
        <v>1062.2406639004148</v>
      </c>
      <c r="MA64" s="50">
        <f t="shared" si="421"/>
        <v>9.5321562048047799</v>
      </c>
      <c r="MB64" s="50">
        <v>1817.4273858921163</v>
      </c>
      <c r="MC64" s="50">
        <v>26.970954356846473</v>
      </c>
      <c r="MD64" s="50">
        <v>0</v>
      </c>
      <c r="ME64" s="50">
        <v>0</v>
      </c>
      <c r="MF64" s="50">
        <v>0.58973854924316893</v>
      </c>
      <c r="MG64" s="50">
        <v>30.469825044230394</v>
      </c>
      <c r="MH64" s="50">
        <v>36.563790053076474</v>
      </c>
      <c r="MI64" s="50">
        <v>0</v>
      </c>
      <c r="MJ64" s="50">
        <v>5.1110674267741301</v>
      </c>
      <c r="MK64" s="50">
        <v>0</v>
      </c>
      <c r="ML64" s="50">
        <v>36.367210536662078</v>
      </c>
      <c r="MM64" s="50">
        <v>0</v>
      </c>
      <c r="MN64" s="50">
        <v>0</v>
      </c>
      <c r="MO64" s="50">
        <v>9.9147332936743993E-2</v>
      </c>
      <c r="MP64" s="50">
        <v>0.59488399762046396</v>
      </c>
      <c r="MQ64" s="50">
        <v>24.191949236565534</v>
      </c>
      <c r="MR64" s="50">
        <v>43.426531826293875</v>
      </c>
      <c r="MS64" s="50">
        <v>3.9658933174697601</v>
      </c>
      <c r="MT64" s="50">
        <v>14.574657941701368</v>
      </c>
      <c r="MU64" s="50">
        <v>0</v>
      </c>
      <c r="MV64" s="50">
        <v>224.96529843347213</v>
      </c>
      <c r="MW64" s="50">
        <v>0.69403133055720811</v>
      </c>
      <c r="MX64" s="50">
        <v>0</v>
      </c>
      <c r="MY64" s="50">
        <v>9.9443118536197306E-2</v>
      </c>
      <c r="MZ64" s="50">
        <v>0.59665871121718383</v>
      </c>
      <c r="NA64" s="50">
        <v>17.501988862370727</v>
      </c>
      <c r="NB64" s="50">
        <v>35.501193317422434</v>
      </c>
      <c r="NC64" s="50">
        <v>3.0827366746221165</v>
      </c>
      <c r="ND64" s="50">
        <v>8.949880668257757</v>
      </c>
      <c r="NE64" s="50">
        <v>0</v>
      </c>
      <c r="NF64" s="50">
        <v>253.87828162291171</v>
      </c>
      <c r="NG64" s="50">
        <v>0.8949880668257757</v>
      </c>
      <c r="NI64" s="56">
        <v>8.1735976885523556</v>
      </c>
      <c r="NJ64" s="56">
        <v>1.085253063664442</v>
      </c>
      <c r="NL64" s="56">
        <v>6.2022026857308479</v>
      </c>
      <c r="NM64" s="56">
        <v>5.8334233407400253</v>
      </c>
      <c r="NN64" s="56"/>
      <c r="NO64" s="56">
        <v>3.0383876920007982</v>
      </c>
      <c r="NP64" s="56">
        <v>0</v>
      </c>
      <c r="NQ64" s="56">
        <v>2.9850828508684368</v>
      </c>
      <c r="NR64" s="56">
        <v>0</v>
      </c>
      <c r="NS64" s="56">
        <v>3.5923240768388576</v>
      </c>
      <c r="NT64" s="56">
        <v>0</v>
      </c>
      <c r="NU64" s="56">
        <v>3.3944384396187486</v>
      </c>
      <c r="NV64" s="56">
        <v>0</v>
      </c>
      <c r="NW64" s="51"/>
      <c r="NX64" s="51">
        <v>600.66666666666663</v>
      </c>
      <c r="NY64" s="51">
        <v>601</v>
      </c>
      <c r="NZ64" s="51">
        <v>3191.3333333333335</v>
      </c>
      <c r="OA64" s="54">
        <f t="shared" si="422"/>
        <v>3191</v>
      </c>
      <c r="OB64" s="58">
        <v>748.66666666666663</v>
      </c>
      <c r="OC64" s="58">
        <f t="shared" si="423"/>
        <v>749</v>
      </c>
      <c r="OD64" s="58">
        <v>571.33333333333337</v>
      </c>
      <c r="OE64" s="58">
        <f t="shared" ref="OE64" si="435">ROUND(OD64,0)</f>
        <v>571</v>
      </c>
      <c r="OF64" s="58">
        <v>607</v>
      </c>
      <c r="OG64" s="58">
        <f t="shared" ref="OG64" si="436">ROUND(OF64,0)</f>
        <v>607</v>
      </c>
      <c r="OH64" s="51">
        <v>18726.333333333332</v>
      </c>
      <c r="OI64" s="58">
        <v>18726</v>
      </c>
      <c r="OJ64" s="58">
        <v>70149.333333333328</v>
      </c>
      <c r="OK64" s="54">
        <f t="shared" si="426"/>
        <v>70149</v>
      </c>
      <c r="OL64" s="58">
        <v>29305</v>
      </c>
      <c r="OM64" s="58">
        <f t="shared" ref="OM64" si="437">ROUND(OL64,0)</f>
        <v>29305</v>
      </c>
      <c r="ON64" s="58">
        <v>14883</v>
      </c>
      <c r="OO64" s="58">
        <f t="shared" ref="OO64" si="438">ROUND(ON64,0)</f>
        <v>14883</v>
      </c>
      <c r="OP64" s="58">
        <v>17017.666666666668</v>
      </c>
      <c r="OQ64" s="58">
        <f t="shared" ref="OQ64" si="439">ROUND(OP64,0)</f>
        <v>17018</v>
      </c>
      <c r="OR64" s="51" t="s">
        <v>1139</v>
      </c>
      <c r="OS64" s="51" t="s">
        <v>1915</v>
      </c>
    </row>
    <row r="65" spans="1:409" ht="21" customHeight="1" x14ac:dyDescent="0.35">
      <c r="A65" s="46" t="s">
        <v>65</v>
      </c>
      <c r="B65" s="46" t="s">
        <v>65</v>
      </c>
      <c r="C65" s="46" t="b">
        <f t="shared" si="207"/>
        <v>1</v>
      </c>
      <c r="D65" s="46">
        <v>5</v>
      </c>
      <c r="E65" s="51">
        <v>5</v>
      </c>
      <c r="F65" s="46" t="b">
        <f t="shared" si="208"/>
        <v>1</v>
      </c>
      <c r="G65" s="46">
        <v>3</v>
      </c>
      <c r="H65" s="51">
        <v>3</v>
      </c>
      <c r="I65" s="46" t="b">
        <f t="shared" si="209"/>
        <v>1</v>
      </c>
      <c r="J65" s="46">
        <v>3</v>
      </c>
      <c r="K65" s="46">
        <v>4744438</v>
      </c>
      <c r="L65" s="46">
        <v>468598.2</v>
      </c>
      <c r="M65" s="46">
        <v>1052.4390000000001</v>
      </c>
      <c r="N65" s="46">
        <v>5.0259400377497601</v>
      </c>
      <c r="O65" s="46">
        <v>178.22424085011701</v>
      </c>
      <c r="P65" s="46">
        <v>4</v>
      </c>
      <c r="Q65" s="46">
        <v>4</v>
      </c>
      <c r="R65" s="46">
        <v>1052.65338078176</v>
      </c>
      <c r="S65" s="46">
        <v>7.5349016434829803</v>
      </c>
      <c r="T65" s="46">
        <v>239.078587052139</v>
      </c>
      <c r="U65" s="46">
        <v>16</v>
      </c>
      <c r="V65" s="46">
        <v>0</v>
      </c>
      <c r="W65" s="46" t="s">
        <v>193</v>
      </c>
      <c r="X65" s="46">
        <v>42.851876939999997</v>
      </c>
      <c r="Y65" s="46">
        <v>-123.3843361</v>
      </c>
      <c r="Z65" s="46">
        <v>1052.4390000000001</v>
      </c>
      <c r="AA65" s="46" t="s">
        <v>129</v>
      </c>
      <c r="AB65" s="46">
        <v>1</v>
      </c>
      <c r="AC65" s="55">
        <v>1</v>
      </c>
      <c r="AD65" s="46">
        <v>20</v>
      </c>
      <c r="AE65" s="46">
        <v>1</v>
      </c>
      <c r="AF65" s="46">
        <v>15</v>
      </c>
      <c r="AH65" s="55">
        <v>1</v>
      </c>
      <c r="AI65" s="46">
        <v>5</v>
      </c>
      <c r="AJ65" s="46">
        <v>1</v>
      </c>
      <c r="AK65" s="47">
        <v>93</v>
      </c>
      <c r="AM65" s="46">
        <v>1</v>
      </c>
      <c r="AN65" s="46">
        <v>20</v>
      </c>
      <c r="AO65" s="46">
        <v>101</v>
      </c>
      <c r="AQ65" s="46">
        <v>1</v>
      </c>
      <c r="AR65" s="46">
        <v>0</v>
      </c>
      <c r="AS65" s="55"/>
      <c r="AT65" s="46">
        <v>1</v>
      </c>
      <c r="AU65" s="46">
        <v>0</v>
      </c>
      <c r="AV65" s="46">
        <v>244</v>
      </c>
      <c r="AW65" s="46" t="s">
        <v>404</v>
      </c>
      <c r="AX65" s="46">
        <v>1</v>
      </c>
      <c r="AY65" s="46">
        <v>3</v>
      </c>
      <c r="AZ65" s="46">
        <v>3</v>
      </c>
      <c r="BA65" s="46">
        <v>250</v>
      </c>
      <c r="BB65" s="46">
        <v>250</v>
      </c>
      <c r="BD65" s="46">
        <f t="shared" si="392"/>
        <v>351</v>
      </c>
      <c r="BE65" s="50">
        <v>2.79</v>
      </c>
      <c r="BF65" s="46">
        <v>733.7</v>
      </c>
      <c r="BG65" s="46">
        <f t="shared" si="210"/>
        <v>0.73370000000000002</v>
      </c>
      <c r="BH65" s="49">
        <v>0.73399999999999999</v>
      </c>
      <c r="BI65" s="50">
        <v>7.65</v>
      </c>
      <c r="BJ65" s="52">
        <v>3149</v>
      </c>
      <c r="BK65" s="46">
        <f t="shared" si="211"/>
        <v>3.149</v>
      </c>
      <c r="BL65" s="46">
        <v>3.149</v>
      </c>
      <c r="BM65" s="46">
        <v>7.51</v>
      </c>
      <c r="BN65" s="46">
        <v>4229</v>
      </c>
      <c r="BO65" s="46">
        <f t="shared" si="212"/>
        <v>4.2290000000000001</v>
      </c>
      <c r="BP65" s="46">
        <f t="shared" si="213"/>
        <v>4.2290000000000001</v>
      </c>
      <c r="BQ65" s="46">
        <v>5.78</v>
      </c>
      <c r="BR65" s="50">
        <f t="shared" si="214"/>
        <v>-1.87</v>
      </c>
      <c r="BS65" s="49">
        <v>2.081</v>
      </c>
      <c r="BT65" s="53" t="s">
        <v>262</v>
      </c>
      <c r="BU65" s="49">
        <v>2.081</v>
      </c>
      <c r="BV65" s="49">
        <f t="shared" si="215"/>
        <v>-1.0680000000000001</v>
      </c>
      <c r="BW65" s="46">
        <v>1.6963404417037964</v>
      </c>
      <c r="BX65" s="46">
        <v>48.129859924316406</v>
      </c>
      <c r="BY65" s="46">
        <f t="shared" si="393"/>
        <v>16.963404417037964</v>
      </c>
      <c r="CA65" s="46">
        <v>16.963404417037964</v>
      </c>
      <c r="CB65" s="46">
        <f t="shared" si="394"/>
        <v>481.29859924316406</v>
      </c>
      <c r="CC65" s="46">
        <v>111.83956806787505</v>
      </c>
      <c r="CD65" s="46">
        <v>3058.233706131894</v>
      </c>
      <c r="CE65" s="46">
        <v>3.8565368299267262</v>
      </c>
      <c r="CF65" s="46">
        <v>152.3332047821057</v>
      </c>
      <c r="CG65" s="46">
        <v>10275.742383339762</v>
      </c>
      <c r="CH65" s="46">
        <v>680.67875048206713</v>
      </c>
      <c r="CI65" s="46">
        <v>113.76783648283842</v>
      </c>
      <c r="CJ65" s="46">
        <v>73.274199768607801</v>
      </c>
      <c r="CK65" s="46">
        <v>1372.9271114539144</v>
      </c>
      <c r="CL65" s="46">
        <f t="shared" si="395"/>
        <v>12.355648217241415</v>
      </c>
      <c r="CM65" s="46">
        <v>5098.3416891631323</v>
      </c>
      <c r="CN65" s="46">
        <v>46.278441959120713</v>
      </c>
      <c r="CO65" s="50">
        <v>6.8162781548145972</v>
      </c>
      <c r="CP65" s="46">
        <v>0</v>
      </c>
      <c r="CQ65" s="50">
        <v>136.52658832901813</v>
      </c>
      <c r="CR65" s="50">
        <v>47.998406691894047</v>
      </c>
      <c r="CS65" s="50">
        <v>10.256920932085242</v>
      </c>
      <c r="CT65" s="50">
        <v>3.5849432383987256</v>
      </c>
      <c r="CU65" s="50">
        <v>45.907189802828128</v>
      </c>
      <c r="CV65" s="50">
        <v>7.7673770165305713</v>
      </c>
      <c r="CW65" s="50">
        <v>5.9749053973312094</v>
      </c>
      <c r="CX65" s="50">
        <v>0</v>
      </c>
      <c r="CY65" s="50">
        <v>441.44592710615416</v>
      </c>
      <c r="CZ65" s="50">
        <v>25.094602668791079</v>
      </c>
      <c r="DA65" s="56">
        <v>7.2662629585326952</v>
      </c>
      <c r="DB65" s="56">
        <v>0.48839314194577382</v>
      </c>
      <c r="DC65" s="50">
        <v>0</v>
      </c>
      <c r="DD65" s="50">
        <v>0</v>
      </c>
      <c r="DE65" s="50">
        <v>0</v>
      </c>
      <c r="DF65" s="50">
        <v>28.33168805528134</v>
      </c>
      <c r="DG65" s="50">
        <v>84.40276406712735</v>
      </c>
      <c r="DH65" s="50">
        <v>3.3563672260612041</v>
      </c>
      <c r="DI65" s="50">
        <v>4.3435340572556758</v>
      </c>
      <c r="DJ65" s="50">
        <v>0</v>
      </c>
      <c r="DK65" s="50">
        <v>731.29318854886469</v>
      </c>
      <c r="DL65" s="50">
        <v>0.3948667324777887</v>
      </c>
      <c r="DM65" s="50">
        <v>0</v>
      </c>
      <c r="DN65" s="50">
        <v>11.207237492584538</v>
      </c>
      <c r="DO65" s="50">
        <v>3.2342989914969347</v>
      </c>
      <c r="DQ65" s="46">
        <v>1</v>
      </c>
      <c r="DR65" s="46">
        <v>3</v>
      </c>
      <c r="DT65" s="46">
        <v>1</v>
      </c>
      <c r="DU65" s="46">
        <v>1</v>
      </c>
      <c r="DW65" s="46">
        <v>1</v>
      </c>
      <c r="DY65" s="46">
        <v>1</v>
      </c>
      <c r="DZ65" s="46">
        <v>985</v>
      </c>
      <c r="EA65" s="46">
        <v>98.5</v>
      </c>
      <c r="EB65" s="46">
        <v>99</v>
      </c>
      <c r="EC65" s="46">
        <v>99</v>
      </c>
      <c r="ED65" s="46">
        <v>446</v>
      </c>
      <c r="EE65" s="46" t="s">
        <v>553</v>
      </c>
      <c r="EF65" s="46">
        <v>1</v>
      </c>
      <c r="EG65" s="46">
        <v>451</v>
      </c>
      <c r="EH65" s="46">
        <v>451</v>
      </c>
      <c r="EJ65" s="49">
        <v>1.8049999999999999</v>
      </c>
      <c r="EK65" s="50">
        <v>7.21</v>
      </c>
      <c r="EL65" s="49">
        <v>2.0390000000000001</v>
      </c>
      <c r="EM65" s="49">
        <v>2.0390000000000001</v>
      </c>
      <c r="EN65" s="50">
        <v>7.29</v>
      </c>
      <c r="EP65" s="56">
        <v>0</v>
      </c>
      <c r="EQ65" s="56">
        <v>0.13720109760878088</v>
      </c>
      <c r="ER65" s="56">
        <v>0</v>
      </c>
      <c r="ES65" s="56">
        <v>31.850254802038414</v>
      </c>
      <c r="ET65" s="56">
        <v>58.898471187769502</v>
      </c>
      <c r="EU65" s="56">
        <v>0.68600548804390438</v>
      </c>
      <c r="EV65" s="56">
        <v>4.7040376323010582</v>
      </c>
      <c r="EW65" s="56">
        <v>0</v>
      </c>
      <c r="EX65" s="56">
        <v>1659.6432771462171</v>
      </c>
      <c r="EY65" s="56">
        <v>9.8000784006272046E-2</v>
      </c>
      <c r="EZ65" s="56"/>
      <c r="FA65" s="46">
        <v>1</v>
      </c>
      <c r="FB65" s="46" t="s">
        <v>501</v>
      </c>
      <c r="FC65" s="46">
        <v>1</v>
      </c>
      <c r="FD65" s="46" t="s">
        <v>505</v>
      </c>
      <c r="FE65" s="47">
        <v>1</v>
      </c>
      <c r="FF65" s="47">
        <v>3</v>
      </c>
      <c r="FG65" s="47">
        <v>290</v>
      </c>
      <c r="FH65" s="47">
        <v>290</v>
      </c>
      <c r="FI65" s="47">
        <v>695</v>
      </c>
      <c r="FJ65" s="46">
        <v>125</v>
      </c>
      <c r="FK65" s="46">
        <v>125</v>
      </c>
      <c r="FL65" s="46">
        <v>125</v>
      </c>
      <c r="FM65" s="47">
        <f t="shared" si="396"/>
        <v>26</v>
      </c>
      <c r="FO65" s="49">
        <v>0.9597</v>
      </c>
      <c r="FP65" s="50">
        <v>6.98</v>
      </c>
      <c r="FQ65" s="49">
        <v>0.79579999999999995</v>
      </c>
      <c r="FR65" s="49">
        <v>0.79600000000000004</v>
      </c>
      <c r="FS65" s="50">
        <v>7.06</v>
      </c>
      <c r="FU65" s="46">
        <v>595</v>
      </c>
      <c r="FV65" s="46"/>
      <c r="FW65" s="47">
        <v>1</v>
      </c>
      <c r="FX65" s="49" t="s">
        <v>501</v>
      </c>
      <c r="FY65" s="47">
        <v>1</v>
      </c>
      <c r="FZ65" s="47">
        <v>3</v>
      </c>
      <c r="GA65" s="47">
        <v>115</v>
      </c>
      <c r="GC65" s="47">
        <v>1</v>
      </c>
      <c r="GD65" s="47">
        <v>5</v>
      </c>
      <c r="GE65" s="47">
        <v>465</v>
      </c>
      <c r="GF65" s="47">
        <v>185</v>
      </c>
      <c r="GH65" s="47">
        <v>185</v>
      </c>
      <c r="GI65" s="47">
        <f t="shared" si="397"/>
        <v>280</v>
      </c>
      <c r="GJ65" s="47">
        <f t="shared" si="398"/>
        <v>-10</v>
      </c>
      <c r="GK65" s="46" t="s">
        <v>595</v>
      </c>
      <c r="GL65" s="46" t="s">
        <v>615</v>
      </c>
      <c r="GM65" s="46">
        <v>143.5</v>
      </c>
      <c r="GN65" s="46">
        <v>144</v>
      </c>
      <c r="GO65" s="46">
        <v>144</v>
      </c>
      <c r="GP65" s="46">
        <f t="shared" si="399"/>
        <v>19</v>
      </c>
      <c r="GS65" s="46">
        <v>149.5</v>
      </c>
      <c r="GT65" s="46">
        <v>150</v>
      </c>
      <c r="GU65" s="46">
        <v>150</v>
      </c>
      <c r="GV65" s="46">
        <f t="shared" si="400"/>
        <v>6</v>
      </c>
      <c r="GW65" s="57">
        <v>1.3393665552139282</v>
      </c>
      <c r="GX65" s="57">
        <v>47.841449737548828</v>
      </c>
      <c r="GY65" s="46">
        <f t="shared" si="401"/>
        <v>13.393665552139282</v>
      </c>
      <c r="GZ65" s="46"/>
      <c r="HA65" s="46">
        <v>13.393665552139282</v>
      </c>
      <c r="HB65" s="46">
        <f t="shared" si="402"/>
        <v>478.41449737548828</v>
      </c>
      <c r="HC65" s="46"/>
      <c r="HD65" s="57">
        <v>0.88962364196777344</v>
      </c>
      <c r="HE65" s="57">
        <v>48.102680206298828</v>
      </c>
      <c r="HF65" s="57">
        <v>8.8962364196777344</v>
      </c>
      <c r="HG65" s="57"/>
      <c r="HH65" s="46">
        <f t="shared" si="403"/>
        <v>8.8962364196777344</v>
      </c>
      <c r="HI65" s="46">
        <f t="shared" si="404"/>
        <v>-8.0671679973602295</v>
      </c>
      <c r="HJ65" s="46">
        <f t="shared" si="405"/>
        <v>481.02680206298828</v>
      </c>
      <c r="HL65" s="50">
        <v>11.904761904761907</v>
      </c>
      <c r="HM65" s="50">
        <f t="shared" si="406"/>
        <v>-99.934806163113137</v>
      </c>
      <c r="HN65" s="50">
        <v>824.82993197278904</v>
      </c>
      <c r="HO65" s="50">
        <v>1.7006802721088436</v>
      </c>
      <c r="HP65" s="50">
        <f t="shared" si="407"/>
        <v>-2.1558565578178825</v>
      </c>
      <c r="HQ65" s="50">
        <v>18.707482993197281</v>
      </c>
      <c r="HR65" s="50">
        <v>3479.591836734694</v>
      </c>
      <c r="HS65" s="50">
        <f t="shared" si="408"/>
        <v>-6796.1505466050685</v>
      </c>
      <c r="HT65" s="50">
        <v>343.53741496598639</v>
      </c>
      <c r="HU65" s="50">
        <v>22.108843537414966</v>
      </c>
      <c r="HV65" s="50">
        <v>0</v>
      </c>
      <c r="HW65" s="50">
        <v>668.36734693877554</v>
      </c>
      <c r="HX65" s="50">
        <f t="shared" si="409"/>
        <v>13.310399528678136</v>
      </c>
      <c r="HY65" s="50">
        <f t="shared" si="410"/>
        <v>-704.55976451513891</v>
      </c>
      <c r="HZ65" s="50">
        <v>755.10204081632662</v>
      </c>
      <c r="IA65" s="50">
        <v>37.414965986394563</v>
      </c>
      <c r="IB65" s="56">
        <v>0</v>
      </c>
      <c r="IC65" s="56">
        <v>3.979307600477517E-2</v>
      </c>
      <c r="ID65" s="56">
        <v>0</v>
      </c>
      <c r="IE65" s="56">
        <v>18.205332272184641</v>
      </c>
      <c r="IF65" s="56">
        <v>23.477914842817352</v>
      </c>
      <c r="IG65" s="56">
        <v>0</v>
      </c>
      <c r="IH65" s="56">
        <v>6.366892160764027</v>
      </c>
      <c r="II65" s="56">
        <v>0</v>
      </c>
      <c r="IJ65" s="56">
        <v>400.11937922801434</v>
      </c>
      <c r="IK65" s="56">
        <v>0</v>
      </c>
      <c r="IL65" s="46">
        <v>0.70220398902893066</v>
      </c>
      <c r="IM65" s="57">
        <v>48.185867309570313</v>
      </c>
      <c r="IN65" s="46">
        <v>7.0220398902893066</v>
      </c>
      <c r="IP65" s="46">
        <f t="shared" si="411"/>
        <v>7.0220398902893066</v>
      </c>
      <c r="IQ65" s="46">
        <f t="shared" si="412"/>
        <v>481.85867309570313</v>
      </c>
      <c r="IS65" s="46">
        <v>712.5</v>
      </c>
      <c r="IT65" s="49">
        <f t="shared" si="413"/>
        <v>0.71250000000000002</v>
      </c>
      <c r="IU65" s="49">
        <v>0.71299999999999997</v>
      </c>
      <c r="IV65" s="46">
        <v>7.17</v>
      </c>
      <c r="IW65" s="50">
        <v>0</v>
      </c>
      <c r="IX65" s="50">
        <v>0.63429137760158583</v>
      </c>
      <c r="IY65" s="50">
        <v>0</v>
      </c>
      <c r="IZ65" s="50">
        <v>81.466798810703679</v>
      </c>
      <c r="JA65" s="50">
        <v>50.247770069375619</v>
      </c>
      <c r="JB65" s="50">
        <v>4.1625371655104066</v>
      </c>
      <c r="JC65" s="50">
        <v>4.5589692765113972</v>
      </c>
      <c r="JD65" s="50">
        <v>0</v>
      </c>
      <c r="JE65" s="50">
        <v>355.50049554013873</v>
      </c>
      <c r="JF65" s="50">
        <v>0.29732408325074333</v>
      </c>
      <c r="JG65" s="47">
        <v>1</v>
      </c>
      <c r="JI65" s="47">
        <v>1</v>
      </c>
      <c r="JJ65" s="46" t="s">
        <v>724</v>
      </c>
      <c r="JK65" s="46">
        <v>10</v>
      </c>
      <c r="JL65" s="46" t="s">
        <v>1155</v>
      </c>
      <c r="JM65" s="46">
        <v>1</v>
      </c>
      <c r="JN65" s="46">
        <v>70</v>
      </c>
      <c r="JO65" s="46">
        <v>70</v>
      </c>
      <c r="JQ65" s="46">
        <v>10</v>
      </c>
      <c r="JR65" s="46" t="s">
        <v>1041</v>
      </c>
      <c r="JT65" s="57">
        <v>0.55769860744476318</v>
      </c>
      <c r="JU65" s="57">
        <v>49.272712707519531</v>
      </c>
      <c r="JV65" s="57">
        <v>5.5769860744476318</v>
      </c>
      <c r="JW65" s="46">
        <f t="shared" si="414"/>
        <v>5.5769860744476318</v>
      </c>
      <c r="JX65" s="46">
        <f t="shared" si="415"/>
        <v>492.72712707519531</v>
      </c>
      <c r="JY65" s="46" t="s">
        <v>716</v>
      </c>
      <c r="JZ65" s="52">
        <v>362</v>
      </c>
      <c r="KA65" s="49">
        <f t="shared" si="416"/>
        <v>0.36199999999999999</v>
      </c>
      <c r="KB65" s="49">
        <v>0.36199999999999999</v>
      </c>
      <c r="KC65" s="52">
        <v>477.8</v>
      </c>
      <c r="KD65" s="49">
        <f t="shared" si="417"/>
        <v>0.4778</v>
      </c>
      <c r="KE65" s="49">
        <v>0.47799999999999998</v>
      </c>
      <c r="KF65" s="52">
        <v>455.6</v>
      </c>
      <c r="KG65" s="49">
        <f t="shared" si="418"/>
        <v>0.4556</v>
      </c>
      <c r="KH65" s="49">
        <v>0.45600000000000002</v>
      </c>
      <c r="KI65" s="50">
        <v>4</v>
      </c>
      <c r="KJ65" s="50">
        <v>3.56</v>
      </c>
      <c r="KK65" s="50">
        <v>3.33</v>
      </c>
      <c r="KL65" s="49"/>
      <c r="KN65" s="46">
        <v>1</v>
      </c>
      <c r="KO65" s="46">
        <v>1</v>
      </c>
      <c r="KP65" s="47">
        <v>1</v>
      </c>
      <c r="KQ65" s="46">
        <v>1</v>
      </c>
      <c r="KR65" s="46" t="s">
        <v>1220</v>
      </c>
      <c r="KS65" s="46" t="s">
        <v>1234</v>
      </c>
      <c r="KT65" s="50">
        <v>97.989949748743712</v>
      </c>
      <c r="KU65" s="50">
        <v>2604.2713567839196</v>
      </c>
      <c r="KV65" s="50">
        <v>11.306532663316583</v>
      </c>
      <c r="KW65" s="50">
        <v>66.582914572864311</v>
      </c>
      <c r="KX65" s="50">
        <v>7652.010050251256</v>
      </c>
      <c r="KY65" s="50">
        <v>900.7537688442211</v>
      </c>
      <c r="KZ65" s="50">
        <v>163.31658291457285</v>
      </c>
      <c r="LA65" s="50">
        <v>12.562814070351758</v>
      </c>
      <c r="LB65" s="50">
        <v>760.0502512562814</v>
      </c>
      <c r="LC65" s="50">
        <f t="shared" si="419"/>
        <v>17.622078974384905</v>
      </c>
      <c r="LD65" s="50">
        <v>3000</v>
      </c>
      <c r="LE65" s="50">
        <v>85.427135678391949</v>
      </c>
      <c r="LF65" s="50">
        <v>120.48192771084338</v>
      </c>
      <c r="LG65" s="50">
        <v>1915.6626506024095</v>
      </c>
      <c r="LH65" s="50">
        <v>6.024096385542169</v>
      </c>
      <c r="LI65" s="50">
        <v>88.353413654618478</v>
      </c>
      <c r="LJ65" s="50">
        <v>6393.5742971887548</v>
      </c>
      <c r="LK65" s="50">
        <v>785.14056224899593</v>
      </c>
      <c r="LL65" s="50">
        <v>104.41767068273093</v>
      </c>
      <c r="LM65" s="50">
        <v>10.040160642570282</v>
      </c>
      <c r="LN65" s="50">
        <v>1127.5100401606426</v>
      </c>
      <c r="LO65" s="50">
        <f t="shared" si="420"/>
        <v>6.2279178368015575</v>
      </c>
      <c r="LP65" s="50">
        <v>1883.534136546185</v>
      </c>
      <c r="LQ65" s="50">
        <v>34.136546184738954</v>
      </c>
      <c r="LR65" s="50">
        <v>74.889867841409682</v>
      </c>
      <c r="LS65" s="50">
        <v>1312.7753303964757</v>
      </c>
      <c r="LT65" s="50">
        <v>8.8105726872246688</v>
      </c>
      <c r="LU65" s="50">
        <v>44.052863436123346</v>
      </c>
      <c r="LV65" s="50">
        <v>6273.1277533039647</v>
      </c>
      <c r="LW65" s="50">
        <v>645.37444933920699</v>
      </c>
      <c r="LX65" s="50">
        <v>70.48458149779735</v>
      </c>
      <c r="LY65" s="50">
        <v>110.13215859030839</v>
      </c>
      <c r="LZ65" s="50">
        <v>1147.577092511013</v>
      </c>
      <c r="MA65" s="50">
        <f t="shared" si="421"/>
        <v>4.8597920879063823</v>
      </c>
      <c r="MB65" s="50">
        <v>1083.7004405286343</v>
      </c>
      <c r="MC65" s="50">
        <v>28.634361233480174</v>
      </c>
      <c r="MD65" s="50">
        <v>36.027944111776449</v>
      </c>
      <c r="ME65" s="50">
        <v>21.457085828343313</v>
      </c>
      <c r="MF65" s="50">
        <v>6.2874251497005993</v>
      </c>
      <c r="MG65" s="50">
        <v>43.41317365269461</v>
      </c>
      <c r="MH65" s="50">
        <v>22.355289421157689</v>
      </c>
      <c r="MI65" s="50">
        <v>8.682634730538922</v>
      </c>
      <c r="MJ65" s="50">
        <v>5.5888223552894223</v>
      </c>
      <c r="MK65" s="50">
        <v>0.49900199600798406</v>
      </c>
      <c r="ML65" s="50">
        <v>225.04990019960081</v>
      </c>
      <c r="MM65" s="50">
        <v>18.463073852295409</v>
      </c>
      <c r="MN65" s="50">
        <v>125.87134037044413</v>
      </c>
      <c r="MO65" s="50">
        <v>50.189205337582159</v>
      </c>
      <c r="MP65" s="50">
        <v>6.8711412069308908</v>
      </c>
      <c r="MQ65" s="50">
        <v>17.725552678749253</v>
      </c>
      <c r="MR65" s="50">
        <v>25.194184425413262</v>
      </c>
      <c r="MS65" s="50">
        <v>9.1615216092411877</v>
      </c>
      <c r="MT65" s="50">
        <v>6.174068910575583</v>
      </c>
      <c r="MU65" s="50">
        <v>0</v>
      </c>
      <c r="MV65" s="50">
        <v>261.4021111332404</v>
      </c>
      <c r="MW65" s="50">
        <v>17.22764389563832</v>
      </c>
      <c r="MX65" s="50">
        <v>91.635056897584349</v>
      </c>
      <c r="MY65" s="50">
        <v>37.532441605110797</v>
      </c>
      <c r="MZ65" s="50">
        <v>9.582751048113396</v>
      </c>
      <c r="NA65" s="50">
        <v>15.272509482930724</v>
      </c>
      <c r="NB65" s="50">
        <v>19.66460371331603</v>
      </c>
      <c r="NC65" s="50">
        <v>7.9856258734278294</v>
      </c>
      <c r="ND65" s="50">
        <v>5.4901177879816334</v>
      </c>
      <c r="NE65" s="50">
        <v>0</v>
      </c>
      <c r="NF65" s="50">
        <v>216.70992214014771</v>
      </c>
      <c r="NG65" s="50">
        <v>16.170892393691354</v>
      </c>
      <c r="NI65" s="56">
        <v>9.4451922131550496</v>
      </c>
      <c r="NJ65" s="56">
        <v>14.80453052797168</v>
      </c>
      <c r="NL65" s="56">
        <v>5.7574179812252009</v>
      </c>
      <c r="NM65" s="56">
        <v>7.8528776734733388</v>
      </c>
      <c r="NN65" s="56"/>
      <c r="NO65" s="56">
        <v>5.5406487025948099</v>
      </c>
      <c r="NP65" s="56">
        <v>0</v>
      </c>
      <c r="NQ65" s="56">
        <v>5.9966776479984025</v>
      </c>
      <c r="NR65" s="56">
        <v>0</v>
      </c>
      <c r="NS65" s="56">
        <v>2.5346482213438741</v>
      </c>
      <c r="NT65" s="56">
        <v>0</v>
      </c>
      <c r="NU65" s="56">
        <v>2.9413356939116753</v>
      </c>
      <c r="NV65" s="56">
        <v>0</v>
      </c>
      <c r="NW65" s="51"/>
      <c r="NX65" s="51">
        <v>518</v>
      </c>
      <c r="NY65" s="51">
        <v>518</v>
      </c>
      <c r="NZ65" s="51">
        <v>1771.6666666666667</v>
      </c>
      <c r="OA65" s="54">
        <f t="shared" si="422"/>
        <v>1772</v>
      </c>
      <c r="OB65" s="58">
        <v>1683.3333333333333</v>
      </c>
      <c r="OC65" s="58">
        <f t="shared" si="423"/>
        <v>1683</v>
      </c>
      <c r="OD65" s="58">
        <v>649.33333333333337</v>
      </c>
      <c r="OE65" s="58">
        <f t="shared" ref="OE65" si="440">ROUND(OD65,0)</f>
        <v>649</v>
      </c>
      <c r="OF65" s="58">
        <v>767</v>
      </c>
      <c r="OG65" s="58">
        <f t="shared" ref="OG65" si="441">ROUND(OF65,0)</f>
        <v>767</v>
      </c>
      <c r="OH65" s="51">
        <v>17742</v>
      </c>
      <c r="OI65" s="58">
        <v>17742</v>
      </c>
      <c r="OJ65" s="58">
        <v>73883.666666666672</v>
      </c>
      <c r="OK65" s="54">
        <f t="shared" si="426"/>
        <v>73884</v>
      </c>
      <c r="OL65" s="58">
        <v>11792</v>
      </c>
      <c r="OM65" s="58">
        <f t="shared" ref="OM65" si="442">ROUND(OL65,0)</f>
        <v>11792</v>
      </c>
      <c r="ON65" s="58">
        <v>11351.333333333334</v>
      </c>
      <c r="OO65" s="58">
        <f t="shared" ref="OO65" si="443">ROUND(ON65,0)</f>
        <v>11351</v>
      </c>
      <c r="OP65" s="58">
        <v>11200.333333333334</v>
      </c>
      <c r="OQ65" s="58">
        <f t="shared" ref="OQ65" si="444">ROUND(OP65,0)</f>
        <v>11200</v>
      </c>
      <c r="OR65" s="51">
        <v>1</v>
      </c>
      <c r="OS65" s="51"/>
    </row>
    <row r="66" spans="1:409" ht="21" customHeight="1" x14ac:dyDescent="0.35">
      <c r="A66" s="46" t="s">
        <v>66</v>
      </c>
      <c r="B66" s="46" t="s">
        <v>66</v>
      </c>
      <c r="C66" s="46" t="b">
        <f t="shared" ref="C66:C97" si="445">A66=B66</f>
        <v>1</v>
      </c>
      <c r="D66" s="46">
        <v>5</v>
      </c>
      <c r="E66" s="51">
        <v>5</v>
      </c>
      <c r="F66" s="46" t="b">
        <f t="shared" ref="F66:F97" si="446">D66=E66</f>
        <v>1</v>
      </c>
      <c r="G66" s="46">
        <v>4</v>
      </c>
      <c r="H66" s="51">
        <v>4</v>
      </c>
      <c r="I66" s="46" t="b">
        <f t="shared" ref="I66:I97" si="447">G66=H66</f>
        <v>1</v>
      </c>
      <c r="J66" s="46">
        <v>4</v>
      </c>
      <c r="K66" s="46">
        <v>4744435</v>
      </c>
      <c r="L66" s="46">
        <v>468599.2</v>
      </c>
      <c r="M66" s="46">
        <v>1052.4860000000001</v>
      </c>
      <c r="N66" s="46">
        <v>5.6911995406588698</v>
      </c>
      <c r="O66" s="46">
        <v>174.232393877242</v>
      </c>
      <c r="P66" s="46">
        <v>4</v>
      </c>
      <c r="Q66" s="46">
        <v>5</v>
      </c>
      <c r="R66" s="46">
        <v>1052.65338078176</v>
      </c>
      <c r="S66" s="46">
        <v>7.5349016434829803</v>
      </c>
      <c r="T66" s="46">
        <v>239.078587052139</v>
      </c>
      <c r="U66" s="46">
        <v>16</v>
      </c>
      <c r="V66" s="46">
        <v>0</v>
      </c>
      <c r="W66" s="46" t="s">
        <v>194</v>
      </c>
      <c r="X66" s="46">
        <v>42.851851510000003</v>
      </c>
      <c r="Y66" s="46">
        <v>-123.3843241</v>
      </c>
      <c r="Z66" s="46">
        <v>1052.4860000000001</v>
      </c>
      <c r="AA66" s="46" t="s">
        <v>1487</v>
      </c>
      <c r="AB66" s="46">
        <v>1</v>
      </c>
      <c r="AC66" s="55">
        <v>1</v>
      </c>
      <c r="AD66" s="46">
        <v>30</v>
      </c>
      <c r="AE66" s="46">
        <v>1</v>
      </c>
      <c r="AF66" s="46">
        <v>10</v>
      </c>
      <c r="AH66" s="55">
        <v>1</v>
      </c>
      <c r="AI66" s="46">
        <v>10</v>
      </c>
      <c r="AJ66" s="46">
        <v>1</v>
      </c>
      <c r="AK66" s="47">
        <v>64</v>
      </c>
      <c r="AM66" s="46">
        <v>1</v>
      </c>
      <c r="AN66" s="46">
        <v>10</v>
      </c>
      <c r="AO66" s="46">
        <v>99</v>
      </c>
      <c r="AQ66" s="46">
        <v>1</v>
      </c>
      <c r="AR66" s="46">
        <v>0</v>
      </c>
      <c r="AS66" s="55"/>
      <c r="AT66" s="46">
        <v>1</v>
      </c>
      <c r="AU66" s="46">
        <v>0</v>
      </c>
      <c r="AV66" s="46">
        <v>194</v>
      </c>
      <c r="AW66" s="46" t="s">
        <v>424</v>
      </c>
      <c r="AX66" s="46">
        <v>1</v>
      </c>
      <c r="AY66" s="46">
        <v>0</v>
      </c>
      <c r="AZ66" s="46">
        <v>0</v>
      </c>
      <c r="BA66" s="46">
        <v>197</v>
      </c>
      <c r="BB66" s="46">
        <v>197</v>
      </c>
      <c r="BD66" s="46">
        <f t="shared" si="392"/>
        <v>296</v>
      </c>
      <c r="BE66" s="50">
        <v>2.79</v>
      </c>
      <c r="BF66" s="46">
        <v>855.6</v>
      </c>
      <c r="BG66" s="46">
        <f t="shared" ref="BG66:BG97" si="448">BF66/1000</f>
        <v>0.85560000000000003</v>
      </c>
      <c r="BH66" s="49">
        <v>0.85599999999999998</v>
      </c>
      <c r="BI66" s="50">
        <v>7.33</v>
      </c>
      <c r="BJ66" s="52">
        <v>2120</v>
      </c>
      <c r="BK66" s="46">
        <f t="shared" ref="BK66:BK97" si="449">BJ66/1000</f>
        <v>2.12</v>
      </c>
      <c r="BL66" s="46">
        <v>2.12</v>
      </c>
      <c r="BM66" s="46">
        <v>7.45</v>
      </c>
      <c r="BN66" s="46">
        <v>2665</v>
      </c>
      <c r="BO66" s="46">
        <f t="shared" ref="BO66:BO97" si="450">BN66/1000</f>
        <v>2.665</v>
      </c>
      <c r="BP66" s="46">
        <f t="shared" ref="BP66:BP97" si="451">ROUND(BO66,3)</f>
        <v>2.665</v>
      </c>
      <c r="BQ66" s="46">
        <v>7.14</v>
      </c>
      <c r="BR66" s="50">
        <f t="shared" ref="BR66:BR97" si="452">-(BI66-BQ66)</f>
        <v>-0.19000000000000039</v>
      </c>
      <c r="BS66" s="52">
        <v>385.4</v>
      </c>
      <c r="BT66" s="53" t="s">
        <v>261</v>
      </c>
      <c r="BU66" s="46">
        <v>0.38500000000000001</v>
      </c>
      <c r="BV66" s="49">
        <f t="shared" ref="BV66:BV97" si="453">-(BL66-BU66)</f>
        <v>-1.7350000000000001</v>
      </c>
      <c r="BW66" s="46">
        <v>1.2296204566955566</v>
      </c>
      <c r="BX66" s="46">
        <v>48.93634033203125</v>
      </c>
      <c r="BY66" s="46">
        <f t="shared" si="393"/>
        <v>12.296204566955566</v>
      </c>
      <c r="CA66" s="46">
        <v>12.296204566955566</v>
      </c>
      <c r="CB66" s="46">
        <f t="shared" si="394"/>
        <v>489.3634033203125</v>
      </c>
      <c r="CC66" s="46">
        <v>97.879282218597069</v>
      </c>
      <c r="CD66" s="46">
        <v>3079.1190864600326</v>
      </c>
      <c r="CE66" s="46">
        <v>2.0391517128874388</v>
      </c>
      <c r="CF66" s="46">
        <v>116.23164763458399</v>
      </c>
      <c r="CG66" s="46">
        <v>9659.4616639477972</v>
      </c>
      <c r="CH66" s="46">
        <v>642.33278955954324</v>
      </c>
      <c r="CI66" s="46">
        <v>57.096247960848295</v>
      </c>
      <c r="CJ66" s="46">
        <v>46.900489396411096</v>
      </c>
      <c r="CK66" s="46">
        <v>1341.7618270799348</v>
      </c>
      <c r="CL66" s="46">
        <f t="shared" si="395"/>
        <v>9.1642229781687075</v>
      </c>
      <c r="CM66" s="46">
        <v>3782.6264274061991</v>
      </c>
      <c r="CN66" s="46">
        <v>77.487765089722672</v>
      </c>
      <c r="CO66" s="50">
        <v>8.6865849999999991</v>
      </c>
      <c r="CP66" s="46">
        <v>0</v>
      </c>
      <c r="CQ66" s="50">
        <v>166.86425607587432</v>
      </c>
      <c r="CR66" s="50">
        <v>80.300335901995652</v>
      </c>
      <c r="CS66" s="50">
        <v>7.9035763683066591</v>
      </c>
      <c r="CT66" s="50">
        <v>2.2722782058881643</v>
      </c>
      <c r="CU66" s="50">
        <v>60.956332740565109</v>
      </c>
      <c r="CV66" s="50">
        <v>11.855364552459989</v>
      </c>
      <c r="CW66" s="50">
        <v>2.469867615095831</v>
      </c>
      <c r="CX66" s="50">
        <v>0</v>
      </c>
      <c r="CY66" s="50">
        <v>548.31061055127441</v>
      </c>
      <c r="CZ66" s="50">
        <v>65.599683856945262</v>
      </c>
      <c r="DA66" s="56">
        <v>14.474622040978714</v>
      </c>
      <c r="DB66" s="56">
        <v>0.83671772428883984</v>
      </c>
      <c r="DC66" s="50">
        <v>0</v>
      </c>
      <c r="DD66" s="50">
        <v>0</v>
      </c>
      <c r="DE66" s="50">
        <v>0</v>
      </c>
      <c r="DF66" s="50">
        <v>33.46573982125124</v>
      </c>
      <c r="DG66" s="50">
        <v>13.704071499503476</v>
      </c>
      <c r="DH66" s="50">
        <v>0</v>
      </c>
      <c r="DI66" s="50">
        <v>5.8589870903674282</v>
      </c>
      <c r="DJ66" s="50">
        <v>0</v>
      </c>
      <c r="DK66" s="50">
        <v>26.713008937437934</v>
      </c>
      <c r="DL66" s="50">
        <v>9.9304865938430978E-2</v>
      </c>
      <c r="DM66" s="50">
        <v>0</v>
      </c>
      <c r="DN66" s="50">
        <v>18.057340583292131</v>
      </c>
      <c r="DO66" s="50">
        <v>3.2861344537815125</v>
      </c>
      <c r="DQ66" s="46">
        <v>1</v>
      </c>
      <c r="DR66" s="46">
        <v>3</v>
      </c>
      <c r="DT66" s="46">
        <v>1</v>
      </c>
      <c r="DU66" s="46">
        <v>1</v>
      </c>
      <c r="DW66" s="46">
        <v>1</v>
      </c>
      <c r="DY66" s="46">
        <v>1</v>
      </c>
      <c r="DZ66" s="46">
        <v>772</v>
      </c>
      <c r="EA66" s="46">
        <v>77.2</v>
      </c>
      <c r="EB66" s="46">
        <v>77</v>
      </c>
      <c r="EC66" s="46">
        <v>77</v>
      </c>
      <c r="ED66" s="46">
        <v>315</v>
      </c>
      <c r="EF66" s="46">
        <v>1</v>
      </c>
      <c r="EG66" s="46">
        <v>318</v>
      </c>
      <c r="EH66" s="46">
        <v>318</v>
      </c>
      <c r="EJ66" s="49">
        <v>0.42899999999999999</v>
      </c>
      <c r="EK66" s="50">
        <v>7.71</v>
      </c>
      <c r="EL66" s="49">
        <v>0.66300000000000003</v>
      </c>
      <c r="EM66" s="49">
        <v>0.66300000000000003</v>
      </c>
      <c r="EN66" s="50">
        <v>7.54</v>
      </c>
      <c r="EP66" s="56">
        <v>0</v>
      </c>
      <c r="EQ66" s="56">
        <v>0.15879317189360859</v>
      </c>
      <c r="ER66" s="56">
        <v>0</v>
      </c>
      <c r="ES66" s="56">
        <v>29.575228265184595</v>
      </c>
      <c r="ET66" s="56">
        <v>29.178245335450573</v>
      </c>
      <c r="EU66" s="56">
        <v>0</v>
      </c>
      <c r="EV66" s="56">
        <v>9.6268360460500197</v>
      </c>
      <c r="EW66" s="56">
        <v>0</v>
      </c>
      <c r="EX66" s="56">
        <v>228.1659388646288</v>
      </c>
      <c r="EY66" s="56">
        <v>0.19849146486701072</v>
      </c>
      <c r="EZ66" s="56"/>
      <c r="FA66" s="46">
        <v>1</v>
      </c>
      <c r="FB66" s="46" t="s">
        <v>523</v>
      </c>
      <c r="FC66" s="46">
        <v>1</v>
      </c>
      <c r="FD66" s="46" t="s">
        <v>554</v>
      </c>
      <c r="FE66" s="47">
        <v>1</v>
      </c>
      <c r="FF66" s="47">
        <v>3</v>
      </c>
      <c r="FG66" s="47">
        <v>132</v>
      </c>
      <c r="FH66" s="47">
        <v>132</v>
      </c>
      <c r="FI66" s="47">
        <v>420</v>
      </c>
      <c r="FJ66" s="46">
        <v>89</v>
      </c>
      <c r="FK66" s="46">
        <v>89</v>
      </c>
      <c r="FL66" s="46">
        <v>89</v>
      </c>
      <c r="FM66" s="47">
        <f t="shared" si="396"/>
        <v>12</v>
      </c>
      <c r="FN66" s="49" t="s">
        <v>555</v>
      </c>
      <c r="FO66" s="49">
        <v>0.26189999999999997</v>
      </c>
      <c r="FP66" s="50">
        <v>7.4</v>
      </c>
      <c r="FQ66" s="49">
        <v>0.2366</v>
      </c>
      <c r="FR66" s="49">
        <v>0.23699999999999999</v>
      </c>
      <c r="FS66" s="50">
        <v>7.52</v>
      </c>
      <c r="FU66" s="46">
        <v>596</v>
      </c>
      <c r="FV66" s="46"/>
      <c r="FW66" s="47">
        <v>1</v>
      </c>
      <c r="FX66" s="49" t="s">
        <v>556</v>
      </c>
      <c r="FY66" s="47">
        <v>1</v>
      </c>
      <c r="FZ66" s="47">
        <v>3</v>
      </c>
      <c r="GA66" s="47">
        <v>53</v>
      </c>
      <c r="GB66" s="53" t="s">
        <v>640</v>
      </c>
      <c r="GC66" s="47">
        <v>1</v>
      </c>
      <c r="GD66" s="47">
        <v>5</v>
      </c>
      <c r="GE66" s="47">
        <v>170</v>
      </c>
      <c r="GF66" s="47">
        <v>64</v>
      </c>
      <c r="GH66" s="47">
        <v>64</v>
      </c>
      <c r="GI66" s="47">
        <f t="shared" si="397"/>
        <v>106</v>
      </c>
      <c r="GJ66" s="47">
        <f t="shared" si="398"/>
        <v>-26</v>
      </c>
      <c r="GK66" s="46" t="s">
        <v>596</v>
      </c>
      <c r="GM66" s="46">
        <v>93</v>
      </c>
      <c r="GN66" s="46">
        <v>93</v>
      </c>
      <c r="GO66" s="46">
        <v>93</v>
      </c>
      <c r="GP66" s="46">
        <f t="shared" si="399"/>
        <v>4</v>
      </c>
      <c r="GQ66" s="46" t="s">
        <v>1545</v>
      </c>
      <c r="GS66" s="46">
        <v>97</v>
      </c>
      <c r="GT66" s="46">
        <v>97</v>
      </c>
      <c r="GU66" s="46">
        <v>97</v>
      </c>
      <c r="GV66" s="46">
        <f t="shared" si="400"/>
        <v>4</v>
      </c>
      <c r="GW66" s="57">
        <v>0.97499817609786987</v>
      </c>
      <c r="GX66" s="57">
        <v>47.855930328369141</v>
      </c>
      <c r="GY66" s="46">
        <f t="shared" si="401"/>
        <v>9.7499817609786987</v>
      </c>
      <c r="GZ66" s="46"/>
      <c r="HA66" s="46">
        <v>9.7499817609786987</v>
      </c>
      <c r="HB66" s="46">
        <f t="shared" si="402"/>
        <v>478.55930328369141</v>
      </c>
      <c r="HC66" s="46"/>
      <c r="HD66" s="57">
        <v>0.92266386747360229</v>
      </c>
      <c r="HE66" s="57">
        <v>47.756973266601563</v>
      </c>
      <c r="HF66" s="57">
        <v>9.2266386747360229</v>
      </c>
      <c r="HG66" s="57"/>
      <c r="HH66" s="46">
        <f t="shared" si="403"/>
        <v>9.2266386747360229</v>
      </c>
      <c r="HI66" s="46">
        <f t="shared" si="404"/>
        <v>-3.0695658922195435</v>
      </c>
      <c r="HJ66" s="46">
        <f t="shared" si="405"/>
        <v>477.56973266601563</v>
      </c>
      <c r="HL66" s="50">
        <v>27.675276752767527</v>
      </c>
      <c r="HM66" s="50">
        <f t="shared" si="406"/>
        <v>-70.204005465829539</v>
      </c>
      <c r="HN66" s="50">
        <v>1481.5498154981547</v>
      </c>
      <c r="HO66" s="50">
        <v>1.8450184501845017</v>
      </c>
      <c r="HP66" s="50">
        <f t="shared" si="407"/>
        <v>-0.19413326270293707</v>
      </c>
      <c r="HQ66" s="50">
        <v>25.830258302583026</v>
      </c>
      <c r="HR66" s="50">
        <v>3084.8708487084868</v>
      </c>
      <c r="HS66" s="50">
        <f t="shared" si="408"/>
        <v>-6574.5908152393104</v>
      </c>
      <c r="HT66" s="50">
        <v>686.34686346863464</v>
      </c>
      <c r="HU66" s="50">
        <v>47.970479704797043</v>
      </c>
      <c r="HV66" s="50">
        <v>0</v>
      </c>
      <c r="HW66" s="50">
        <v>776.75276752767525</v>
      </c>
      <c r="HX66" s="50">
        <f t="shared" si="409"/>
        <v>11.878475443484382</v>
      </c>
      <c r="HY66" s="50">
        <f t="shared" si="410"/>
        <v>-565.0090595522596</v>
      </c>
      <c r="HZ66" s="50">
        <v>1086.7158671586715</v>
      </c>
      <c r="IA66" s="50">
        <v>60.88560885608856</v>
      </c>
      <c r="IB66" s="56">
        <v>0</v>
      </c>
      <c r="IC66" s="56">
        <v>0.41281698447021825</v>
      </c>
      <c r="ID66" s="56">
        <v>0</v>
      </c>
      <c r="IE66" s="56">
        <v>45.606447808138391</v>
      </c>
      <c r="IF66" s="56">
        <v>84.529192058187547</v>
      </c>
      <c r="IG66" s="56">
        <v>0</v>
      </c>
      <c r="IH66" s="56">
        <v>5.9956752506388833</v>
      </c>
      <c r="II66" s="56">
        <v>5.0127776685669359</v>
      </c>
      <c r="IJ66" s="56">
        <v>27.422842539807352</v>
      </c>
      <c r="IK66" s="56">
        <v>9.8289758207194822E-2</v>
      </c>
      <c r="IL66" s="46">
        <v>0.61348849534988403</v>
      </c>
      <c r="IM66" s="57">
        <v>48.255069732666016</v>
      </c>
      <c r="IN66" s="46">
        <v>6.1348849534988403</v>
      </c>
      <c r="IP66" s="46">
        <f t="shared" si="411"/>
        <v>6.1348849534988403</v>
      </c>
      <c r="IQ66" s="46">
        <f t="shared" si="412"/>
        <v>482.55069732666016</v>
      </c>
      <c r="IS66" s="46">
        <v>305</v>
      </c>
      <c r="IT66" s="49">
        <f t="shared" si="413"/>
        <v>0.30499999999999999</v>
      </c>
      <c r="IU66" s="49">
        <v>0.30499999999999999</v>
      </c>
      <c r="IV66" s="46">
        <v>7.24</v>
      </c>
      <c r="IW66" s="50">
        <v>0</v>
      </c>
      <c r="IX66" s="50">
        <v>0.53881460786270208</v>
      </c>
      <c r="IY66" s="50">
        <v>0</v>
      </c>
      <c r="IZ66" s="50">
        <v>37.218120135701454</v>
      </c>
      <c r="JA66" s="50">
        <v>66.154460187587304</v>
      </c>
      <c r="JB66" s="50">
        <v>1.7960486928756734</v>
      </c>
      <c r="JC66" s="50">
        <v>3.0931949710636597</v>
      </c>
      <c r="JD66" s="50">
        <v>1.7960486928756734</v>
      </c>
      <c r="JE66" s="50">
        <v>53.781680303332664</v>
      </c>
      <c r="JF66" s="50">
        <v>0.59868289762522453</v>
      </c>
      <c r="JG66" s="47">
        <v>1</v>
      </c>
      <c r="JI66" s="47">
        <v>1</v>
      </c>
      <c r="JJ66" s="46" t="s">
        <v>724</v>
      </c>
      <c r="JK66" s="46">
        <v>40</v>
      </c>
      <c r="JL66" s="46" t="s">
        <v>1156</v>
      </c>
      <c r="JM66" s="46">
        <v>1</v>
      </c>
      <c r="JN66" s="46">
        <v>22</v>
      </c>
      <c r="JO66" s="46">
        <v>22</v>
      </c>
      <c r="JQ66" s="46">
        <v>20</v>
      </c>
      <c r="JR66" s="46" t="s">
        <v>1060</v>
      </c>
      <c r="JS66" s="46" t="s">
        <v>1061</v>
      </c>
      <c r="JT66" s="57">
        <v>0.62867552042007446</v>
      </c>
      <c r="JU66" s="57">
        <v>49.663261413574219</v>
      </c>
      <c r="JV66" s="57">
        <v>6.2867552042007446</v>
      </c>
      <c r="JW66" s="46">
        <f t="shared" si="414"/>
        <v>6.2867552042007446</v>
      </c>
      <c r="JX66" s="46">
        <f t="shared" si="415"/>
        <v>496.63261413574219</v>
      </c>
      <c r="JY66" s="46" t="s">
        <v>716</v>
      </c>
      <c r="JZ66" s="52">
        <v>672.6</v>
      </c>
      <c r="KA66" s="49">
        <f t="shared" si="416"/>
        <v>0.67259999999999998</v>
      </c>
      <c r="KB66" s="49">
        <v>0.67300000000000004</v>
      </c>
      <c r="KC66" s="52">
        <v>462.7</v>
      </c>
      <c r="KD66" s="49">
        <f t="shared" si="417"/>
        <v>0.4627</v>
      </c>
      <c r="KE66" s="49">
        <v>0.46300000000000002</v>
      </c>
      <c r="KF66" s="52">
        <v>426.9</v>
      </c>
      <c r="KG66" s="49">
        <f t="shared" si="418"/>
        <v>0.4269</v>
      </c>
      <c r="KH66" s="49">
        <v>0.42699999999999999</v>
      </c>
      <c r="KI66" s="50">
        <v>5.49</v>
      </c>
      <c r="KJ66" s="50">
        <v>5.58</v>
      </c>
      <c r="KK66" s="50">
        <v>7.29</v>
      </c>
      <c r="KL66" s="49"/>
      <c r="KN66" s="46">
        <v>1</v>
      </c>
      <c r="KO66" s="46">
        <v>1</v>
      </c>
      <c r="KP66" s="47">
        <v>1</v>
      </c>
      <c r="KQ66" s="46">
        <v>1</v>
      </c>
      <c r="KR66" s="46" t="s">
        <v>1220</v>
      </c>
      <c r="KT66" s="50">
        <v>72.890025575447552</v>
      </c>
      <c r="KU66" s="50">
        <v>2500</v>
      </c>
      <c r="KV66" s="50">
        <v>2.5575447570332481</v>
      </c>
      <c r="KW66" s="50">
        <v>63.9386189258312</v>
      </c>
      <c r="KX66" s="50">
        <v>6712.2762148337597</v>
      </c>
      <c r="KY66" s="50">
        <v>928.38874680306901</v>
      </c>
      <c r="KZ66" s="50">
        <v>62.659846547314572</v>
      </c>
      <c r="LA66" s="50">
        <v>14.066496163682864</v>
      </c>
      <c r="LB66" s="50">
        <v>847.82608695652175</v>
      </c>
      <c r="LC66" s="50">
        <f t="shared" si="419"/>
        <v>11.499978487308208</v>
      </c>
      <c r="LD66" s="50">
        <v>2173.913043478261</v>
      </c>
      <c r="LE66" s="50">
        <v>99.744245524296673</v>
      </c>
      <c r="LF66" s="50">
        <v>110.66666666666667</v>
      </c>
      <c r="LG66" s="50">
        <v>1632</v>
      </c>
      <c r="LH66" s="50">
        <v>2.6666666666666665</v>
      </c>
      <c r="LI66" s="50">
        <v>102.66666666666667</v>
      </c>
      <c r="LJ66" s="50">
        <v>5941.333333333333</v>
      </c>
      <c r="LK66" s="50">
        <v>617.33333333333337</v>
      </c>
      <c r="LL66" s="50">
        <v>49.333333333333336</v>
      </c>
      <c r="LM66" s="50">
        <v>22.666666666666668</v>
      </c>
      <c r="LN66" s="50">
        <v>1522.6666666666667</v>
      </c>
      <c r="LO66" s="50">
        <f t="shared" si="420"/>
        <v>4.0290400307566809</v>
      </c>
      <c r="LP66" s="50">
        <v>1071.9999999999998</v>
      </c>
      <c r="LQ66" s="50">
        <v>61.333333333333336</v>
      </c>
      <c r="LR66" s="50">
        <v>80.000000000000014</v>
      </c>
      <c r="LS66" s="50">
        <v>1502.8571428571429</v>
      </c>
      <c r="LT66" s="50">
        <v>0</v>
      </c>
      <c r="LU66" s="50">
        <v>68.571428571428569</v>
      </c>
      <c r="LV66" s="50">
        <v>6642.8571428571431</v>
      </c>
      <c r="LW66" s="50">
        <v>691.42857142857144</v>
      </c>
      <c r="LX66" s="50">
        <v>0</v>
      </c>
      <c r="LY66" s="50">
        <v>97.142857142857153</v>
      </c>
      <c r="LZ66" s="50">
        <v>1454.2857142857144</v>
      </c>
      <c r="MA66" s="50">
        <f t="shared" si="421"/>
        <v>4.3229161522009045</v>
      </c>
      <c r="MB66" s="50">
        <v>1011.4285714285714</v>
      </c>
      <c r="MC66" s="50">
        <v>40.000000000000007</v>
      </c>
      <c r="MD66" s="50">
        <v>0</v>
      </c>
      <c r="ME66" s="50">
        <v>9.9740674246957914E-2</v>
      </c>
      <c r="MF66" s="50">
        <v>0.59844404548174746</v>
      </c>
      <c r="MG66" s="50">
        <v>3.4909235986435267</v>
      </c>
      <c r="MH66" s="50">
        <v>16.955914621982846</v>
      </c>
      <c r="MI66" s="50">
        <v>2.7927388789148218</v>
      </c>
      <c r="MJ66" s="50">
        <v>2.9922202274087373</v>
      </c>
      <c r="MK66" s="50">
        <v>0</v>
      </c>
      <c r="ML66" s="50">
        <v>480.55056852184322</v>
      </c>
      <c r="MM66" s="50">
        <v>0.89766606822262118</v>
      </c>
      <c r="MN66" s="50">
        <v>0</v>
      </c>
      <c r="MO66" s="50">
        <v>1.8678725914274479</v>
      </c>
      <c r="MP66" s="50">
        <v>0.58985450255603611</v>
      </c>
      <c r="MQ66" s="50">
        <v>10.125835627211954</v>
      </c>
      <c r="MR66" s="50">
        <v>34.604797483287456</v>
      </c>
      <c r="MS66" s="50">
        <v>7.5697994494691301</v>
      </c>
      <c r="MT66" s="50">
        <v>5.3086905230043255</v>
      </c>
      <c r="MU66" s="50">
        <v>0</v>
      </c>
      <c r="MV66" s="50">
        <v>292.76445143531259</v>
      </c>
      <c r="MW66" s="50">
        <v>12.485253637436099</v>
      </c>
      <c r="MX66" s="50">
        <v>0</v>
      </c>
      <c r="MY66" s="50">
        <v>0.29650128483890098</v>
      </c>
      <c r="MZ66" s="50">
        <v>0.59300256967780196</v>
      </c>
      <c r="NA66" s="50">
        <v>15.71456809646175</v>
      </c>
      <c r="NB66" s="50">
        <v>30.144297291954931</v>
      </c>
      <c r="NC66" s="50">
        <v>0.79067009290373591</v>
      </c>
      <c r="ND66" s="50">
        <v>6.7206957896817547</v>
      </c>
      <c r="NE66" s="50">
        <v>0</v>
      </c>
      <c r="NF66" s="50">
        <v>117.90867760426961</v>
      </c>
      <c r="NG66" s="50">
        <v>0.19766752322593398</v>
      </c>
      <c r="NI66" s="56">
        <v>9.1144768251442212</v>
      </c>
      <c r="NJ66" s="56">
        <v>11.309496717724285</v>
      </c>
      <c r="NL66" s="56">
        <v>5.0937451057165246</v>
      </c>
      <c r="NM66" s="56">
        <v>4.9740402310101786</v>
      </c>
      <c r="NN66" s="56"/>
      <c r="NO66" s="56">
        <v>6.805628924548988</v>
      </c>
      <c r="NP66" s="56">
        <v>6.3582856573308062</v>
      </c>
      <c r="NQ66" s="56">
        <v>2.931819607843138</v>
      </c>
      <c r="NR66" s="56">
        <v>5.9709313725490185</v>
      </c>
      <c r="NS66" s="56">
        <v>3.3660679756802563</v>
      </c>
      <c r="NT66" s="56">
        <v>0</v>
      </c>
      <c r="NU66" s="56">
        <v>3.6277819326904153</v>
      </c>
      <c r="NV66" s="56">
        <v>0</v>
      </c>
      <c r="NW66" s="51"/>
      <c r="NX66" s="51">
        <v>908.66666666666663</v>
      </c>
      <c r="NY66" s="51">
        <v>909</v>
      </c>
      <c r="NZ66" s="51">
        <v>1934</v>
      </c>
      <c r="OA66" s="54">
        <f t="shared" si="422"/>
        <v>1934</v>
      </c>
      <c r="OB66" s="58">
        <v>758.66666666666663</v>
      </c>
      <c r="OC66" s="58">
        <f t="shared" si="423"/>
        <v>759</v>
      </c>
      <c r="OD66" s="58">
        <v>774.33333333333337</v>
      </c>
      <c r="OE66" s="58">
        <f t="shared" ref="OE66" si="454">ROUND(OD66,0)</f>
        <v>774</v>
      </c>
      <c r="OF66" s="58">
        <v>810.33333333333337</v>
      </c>
      <c r="OG66" s="58">
        <f t="shared" ref="OG66" si="455">ROUND(OF66,0)</f>
        <v>810</v>
      </c>
      <c r="OH66" s="51">
        <v>23503.666666666668</v>
      </c>
      <c r="OI66" s="58">
        <v>23504</v>
      </c>
      <c r="OJ66" s="58">
        <v>96639.333333333328</v>
      </c>
      <c r="OK66" s="54">
        <f t="shared" si="426"/>
        <v>96639</v>
      </c>
      <c r="OL66" s="58">
        <v>18753.666666666668</v>
      </c>
      <c r="OM66" s="58">
        <f t="shared" ref="OM66" si="456">ROUND(OL66,0)</f>
        <v>18754</v>
      </c>
      <c r="ON66" s="58">
        <v>17221.333333333332</v>
      </c>
      <c r="OO66" s="58">
        <f t="shared" ref="OO66" si="457">ROUND(ON66,0)</f>
        <v>17221</v>
      </c>
      <c r="OP66" s="58">
        <v>44366</v>
      </c>
      <c r="OQ66" s="58">
        <f t="shared" ref="OQ66" si="458">ROUND(OP66,0)</f>
        <v>44366</v>
      </c>
      <c r="OR66" s="51">
        <v>0</v>
      </c>
      <c r="OS66" s="51"/>
    </row>
    <row r="67" spans="1:409" ht="21" customHeight="1" x14ac:dyDescent="0.35">
      <c r="A67" s="46" t="s">
        <v>67</v>
      </c>
      <c r="B67" s="46" t="s">
        <v>67</v>
      </c>
      <c r="C67" s="46" t="b">
        <f t="shared" si="445"/>
        <v>1</v>
      </c>
      <c r="D67" s="46">
        <v>5</v>
      </c>
      <c r="E67" s="51">
        <v>5</v>
      </c>
      <c r="F67" s="46" t="b">
        <f t="shared" si="446"/>
        <v>1</v>
      </c>
      <c r="G67" s="46">
        <v>5</v>
      </c>
      <c r="H67" s="51">
        <v>5</v>
      </c>
      <c r="I67" s="46" t="b">
        <f t="shared" si="447"/>
        <v>1</v>
      </c>
      <c r="J67" s="46">
        <v>5</v>
      </c>
      <c r="K67" s="46">
        <v>4744432</v>
      </c>
      <c r="L67" s="46">
        <v>468600.3</v>
      </c>
      <c r="M67" s="46">
        <v>1052.327</v>
      </c>
      <c r="N67" s="46">
        <v>5.57557913801877</v>
      </c>
      <c r="O67" s="46">
        <v>169.63062256919</v>
      </c>
      <c r="P67" s="46">
        <v>4</v>
      </c>
      <c r="Q67" s="46">
        <v>17</v>
      </c>
      <c r="R67" s="46">
        <v>1052.15603937323</v>
      </c>
      <c r="S67" s="46">
        <v>6.3211421623203696</v>
      </c>
      <c r="T67" s="46">
        <v>195.45584156248</v>
      </c>
      <c r="U67" s="46">
        <v>2</v>
      </c>
      <c r="V67" s="46">
        <v>0</v>
      </c>
      <c r="W67" s="46" t="s">
        <v>195</v>
      </c>
      <c r="X67" s="46">
        <v>42.851827790000002</v>
      </c>
      <c r="Y67" s="46">
        <v>-123.38431009999999</v>
      </c>
      <c r="Z67" s="46">
        <v>1052.327</v>
      </c>
      <c r="AA67" s="46" t="s">
        <v>130</v>
      </c>
      <c r="AB67" s="46">
        <v>1</v>
      </c>
      <c r="AC67" s="55">
        <v>1</v>
      </c>
      <c r="AD67" s="46">
        <v>20</v>
      </c>
      <c r="AE67" s="46">
        <v>1</v>
      </c>
      <c r="AF67" s="46">
        <v>30</v>
      </c>
      <c r="AH67" s="55">
        <v>1</v>
      </c>
      <c r="AI67" s="46">
        <v>15</v>
      </c>
      <c r="AJ67" s="46">
        <v>1</v>
      </c>
      <c r="AK67" s="47">
        <v>80</v>
      </c>
      <c r="AM67" s="46">
        <v>1</v>
      </c>
      <c r="AN67" s="46">
        <v>10</v>
      </c>
      <c r="AO67" s="46">
        <v>96</v>
      </c>
      <c r="AQ67" s="46">
        <v>1</v>
      </c>
      <c r="AR67" s="46">
        <v>3</v>
      </c>
      <c r="AS67" s="55" t="s">
        <v>379</v>
      </c>
      <c r="AT67" s="46">
        <v>1</v>
      </c>
      <c r="AU67" s="46">
        <v>0</v>
      </c>
      <c r="AV67" s="46">
        <v>284</v>
      </c>
      <c r="AW67" s="46" t="s">
        <v>404</v>
      </c>
      <c r="AX67" s="46">
        <v>1</v>
      </c>
      <c r="AY67" s="46">
        <v>0</v>
      </c>
      <c r="AZ67" s="46">
        <v>0</v>
      </c>
      <c r="BA67" s="46">
        <v>288</v>
      </c>
      <c r="BB67" s="46">
        <v>288</v>
      </c>
      <c r="BD67" s="46">
        <f t="shared" si="392"/>
        <v>384</v>
      </c>
      <c r="BE67" s="50">
        <v>2.78</v>
      </c>
      <c r="BF67" s="46">
        <v>848.6</v>
      </c>
      <c r="BG67" s="46">
        <f t="shared" si="448"/>
        <v>0.84860000000000002</v>
      </c>
      <c r="BH67" s="49">
        <v>0.84899999999999998</v>
      </c>
      <c r="BI67" s="50">
        <v>7.29</v>
      </c>
      <c r="BJ67" s="52">
        <v>552.20000000000005</v>
      </c>
      <c r="BK67" s="46">
        <f t="shared" si="449"/>
        <v>0.55220000000000002</v>
      </c>
      <c r="BL67" s="46">
        <v>0.55200000000000005</v>
      </c>
      <c r="BM67" s="46">
        <v>7.37</v>
      </c>
      <c r="BN67" s="46">
        <v>2632</v>
      </c>
      <c r="BO67" s="46">
        <f t="shared" si="450"/>
        <v>2.6320000000000001</v>
      </c>
      <c r="BP67" s="46">
        <f t="shared" si="451"/>
        <v>2.6320000000000001</v>
      </c>
      <c r="BQ67" s="46">
        <v>5.43</v>
      </c>
      <c r="BR67" s="50">
        <f t="shared" si="452"/>
        <v>-1.8600000000000003</v>
      </c>
      <c r="BS67" s="52">
        <v>906.9</v>
      </c>
      <c r="BT67" s="53" t="s">
        <v>261</v>
      </c>
      <c r="BU67" s="46">
        <v>0.90700000000000003</v>
      </c>
      <c r="BV67" s="49">
        <f t="shared" si="453"/>
        <v>0.35499999999999998</v>
      </c>
      <c r="BW67" s="46">
        <v>0.95657378435134888</v>
      </c>
      <c r="BX67" s="46">
        <v>49.115505218505859</v>
      </c>
      <c r="BY67" s="46">
        <f t="shared" si="393"/>
        <v>9.5657378435134888</v>
      </c>
      <c r="CA67" s="46">
        <v>9.5657378435134888</v>
      </c>
      <c r="CB67" s="46">
        <f t="shared" si="394"/>
        <v>491.15505218505859</v>
      </c>
      <c r="CC67" s="46">
        <v>59.071729957805914</v>
      </c>
      <c r="CD67" s="46">
        <v>2611.8143459915614</v>
      </c>
      <c r="CE67" s="46">
        <v>2.109704641350211</v>
      </c>
      <c r="CF67" s="46">
        <v>147.67932489451476</v>
      </c>
      <c r="CG67" s="46">
        <v>8438.8185654008448</v>
      </c>
      <c r="CH67" s="46">
        <v>700.42194092827003</v>
      </c>
      <c r="CI67" s="46">
        <v>33.755274261603375</v>
      </c>
      <c r="CJ67" s="46">
        <v>42.194092827004219</v>
      </c>
      <c r="CK67" s="46">
        <v>1419.831223628692</v>
      </c>
      <c r="CL67" s="46">
        <f t="shared" si="395"/>
        <v>6.7372358660109866</v>
      </c>
      <c r="CM67" s="46">
        <v>2983.1223628691982</v>
      </c>
      <c r="CN67" s="46">
        <v>59.071729957805914</v>
      </c>
      <c r="CO67" s="50">
        <v>3.487537180249852</v>
      </c>
      <c r="CP67" s="46">
        <v>0</v>
      </c>
      <c r="CQ67" s="50">
        <v>147.04712666534101</v>
      </c>
      <c r="CR67" s="50">
        <v>65.579638099025658</v>
      </c>
      <c r="CS67" s="50">
        <v>11.33426128454961</v>
      </c>
      <c r="CT67" s="50">
        <v>4.0763571286538083</v>
      </c>
      <c r="CU67" s="50">
        <v>56.074766355140191</v>
      </c>
      <c r="CV67" s="50">
        <v>9.6440644263273025</v>
      </c>
      <c r="CW67" s="50">
        <v>4.6728971962616823</v>
      </c>
      <c r="CX67" s="50">
        <v>0</v>
      </c>
      <c r="CY67" s="50">
        <v>491.74786239809106</v>
      </c>
      <c r="CZ67" s="50">
        <v>66.215947504474045</v>
      </c>
      <c r="DA67" s="56">
        <v>13.89432557680931</v>
      </c>
      <c r="DB67" s="56">
        <v>0.6909130349043584</v>
      </c>
      <c r="DC67" s="50">
        <v>0</v>
      </c>
      <c r="DD67" s="50">
        <v>2.31344752904115</v>
      </c>
      <c r="DE67" s="50">
        <v>0</v>
      </c>
      <c r="DF67" s="50">
        <v>23.134475290411501</v>
      </c>
      <c r="DG67" s="50">
        <v>87.714116952155948</v>
      </c>
      <c r="DH67" s="50">
        <v>8.5646780862374481</v>
      </c>
      <c r="DI67" s="50">
        <v>2.165780665485332</v>
      </c>
      <c r="DJ67" s="50">
        <v>0</v>
      </c>
      <c r="DK67" s="50">
        <v>219.13762551683402</v>
      </c>
      <c r="DL67" s="50">
        <v>42.429612128371723</v>
      </c>
      <c r="DM67" s="50">
        <v>0</v>
      </c>
      <c r="DN67" s="50">
        <v>6.0868718348266238E-2</v>
      </c>
      <c r="DO67" s="50">
        <v>3.1344127386053762</v>
      </c>
      <c r="DQ67" s="46">
        <v>1</v>
      </c>
      <c r="DR67" s="46">
        <v>3</v>
      </c>
      <c r="DS67" s="46" t="s">
        <v>390</v>
      </c>
      <c r="DT67" s="46">
        <v>1</v>
      </c>
      <c r="DU67" s="46">
        <v>1</v>
      </c>
      <c r="DW67" s="46">
        <v>1</v>
      </c>
      <c r="DY67" s="46">
        <v>1</v>
      </c>
      <c r="DZ67" s="46">
        <v>820</v>
      </c>
      <c r="EA67" s="46">
        <v>82</v>
      </c>
      <c r="EB67" s="46">
        <v>82</v>
      </c>
      <c r="EC67" s="46">
        <v>82</v>
      </c>
      <c r="ED67" s="46">
        <v>235</v>
      </c>
      <c r="EE67" s="46" t="s">
        <v>367</v>
      </c>
      <c r="EF67" s="46">
        <v>1</v>
      </c>
      <c r="EG67" s="46">
        <v>236</v>
      </c>
      <c r="EH67" s="46">
        <v>236</v>
      </c>
      <c r="EJ67" s="49">
        <v>0.96</v>
      </c>
      <c r="EK67" s="50">
        <v>7.37</v>
      </c>
      <c r="EL67" s="49">
        <v>1.181</v>
      </c>
      <c r="EM67" s="49">
        <v>1.181</v>
      </c>
      <c r="EN67" s="50">
        <v>7.27</v>
      </c>
      <c r="EP67" s="56">
        <v>0</v>
      </c>
      <c r="EQ67" s="56">
        <v>1.003147128245476</v>
      </c>
      <c r="ER67" s="56">
        <v>0</v>
      </c>
      <c r="ES67" s="56">
        <v>47.797010228166805</v>
      </c>
      <c r="ET67" s="56">
        <v>130.99921321793863</v>
      </c>
      <c r="EU67" s="56">
        <v>0.78678206136900086</v>
      </c>
      <c r="EV67" s="56">
        <v>4.8190401258851301</v>
      </c>
      <c r="EW67" s="56">
        <v>2.8520849724626278</v>
      </c>
      <c r="EX67" s="56">
        <v>290.51927616050358</v>
      </c>
      <c r="EY67" s="56">
        <v>0.19669551534225022</v>
      </c>
      <c r="EZ67" s="56"/>
      <c r="FA67" s="46">
        <v>1</v>
      </c>
      <c r="FB67" s="46" t="s">
        <v>527</v>
      </c>
      <c r="FC67" s="46">
        <v>1</v>
      </c>
      <c r="FE67" s="47">
        <v>1</v>
      </c>
      <c r="FF67" s="47">
        <v>3</v>
      </c>
      <c r="FG67" s="47">
        <v>136</v>
      </c>
      <c r="FH67" s="47">
        <v>136</v>
      </c>
      <c r="FI67" s="47">
        <v>349</v>
      </c>
      <c r="FJ67" s="46">
        <v>88</v>
      </c>
      <c r="FK67" s="46">
        <v>88</v>
      </c>
      <c r="FL67" s="46">
        <v>88</v>
      </c>
      <c r="FM67" s="47">
        <f t="shared" si="396"/>
        <v>6</v>
      </c>
      <c r="FO67" s="49">
        <v>0.37589999999999996</v>
      </c>
      <c r="FP67" s="50">
        <v>7.33</v>
      </c>
      <c r="FQ67" s="49">
        <v>0.35049999999999998</v>
      </c>
      <c r="FR67" s="49">
        <v>0.35099999999999998</v>
      </c>
      <c r="FS67" s="50">
        <v>7.42</v>
      </c>
      <c r="FU67" s="46">
        <v>597</v>
      </c>
      <c r="FV67" s="46"/>
      <c r="FW67" s="47">
        <v>1</v>
      </c>
      <c r="FX67" s="49" t="s">
        <v>503</v>
      </c>
      <c r="FY67" s="47">
        <v>1</v>
      </c>
      <c r="FZ67" s="47">
        <v>5</v>
      </c>
      <c r="GA67" s="47">
        <v>45</v>
      </c>
      <c r="GB67" s="53" t="s">
        <v>637</v>
      </c>
      <c r="GC67" s="47">
        <v>1</v>
      </c>
      <c r="GD67" s="47">
        <v>10</v>
      </c>
      <c r="GE67" s="47">
        <v>395</v>
      </c>
      <c r="GF67" s="47">
        <v>65</v>
      </c>
      <c r="GH67" s="47">
        <v>65</v>
      </c>
      <c r="GI67" s="47">
        <f t="shared" si="397"/>
        <v>330</v>
      </c>
      <c r="GJ67" s="47">
        <f t="shared" si="398"/>
        <v>194</v>
      </c>
      <c r="GK67" s="46" t="s">
        <v>597</v>
      </c>
      <c r="GL67" s="46" t="s">
        <v>619</v>
      </c>
      <c r="GM67" s="46">
        <v>96</v>
      </c>
      <c r="GN67" s="46">
        <v>96</v>
      </c>
      <c r="GO67" s="46">
        <v>96</v>
      </c>
      <c r="GP67" s="46">
        <f t="shared" si="399"/>
        <v>8</v>
      </c>
      <c r="GS67" s="46">
        <v>101</v>
      </c>
      <c r="GT67" s="46">
        <v>101</v>
      </c>
      <c r="GU67" s="46">
        <v>101</v>
      </c>
      <c r="GV67" s="46">
        <f t="shared" si="400"/>
        <v>5</v>
      </c>
      <c r="GW67" s="57">
        <v>1.2037450075149536</v>
      </c>
      <c r="GX67" s="57">
        <v>47.890239715576172</v>
      </c>
      <c r="GY67" s="46">
        <f t="shared" si="401"/>
        <v>12.037450075149536</v>
      </c>
      <c r="GZ67" s="46"/>
      <c r="HA67" s="46">
        <v>12.037450075149536</v>
      </c>
      <c r="HB67" s="46">
        <f t="shared" si="402"/>
        <v>478.90239715576172</v>
      </c>
      <c r="HC67" s="46"/>
      <c r="HD67" s="57">
        <v>0.84290128946304321</v>
      </c>
      <c r="HE67" s="57">
        <v>46.839351654052734</v>
      </c>
      <c r="HF67" s="57">
        <v>8.4290128946304321</v>
      </c>
      <c r="HG67" s="57"/>
      <c r="HH67" s="46">
        <f t="shared" si="403"/>
        <v>8.4290128946304321</v>
      </c>
      <c r="HI67" s="46">
        <f t="shared" si="404"/>
        <v>-1.1367249488830566</v>
      </c>
      <c r="HJ67" s="46">
        <f t="shared" si="405"/>
        <v>468.39351654052734</v>
      </c>
      <c r="HL67" s="50">
        <v>83.78378378378379</v>
      </c>
      <c r="HM67" s="50">
        <f t="shared" si="406"/>
        <v>24.712053825977875</v>
      </c>
      <c r="HN67" s="50">
        <v>2467.5675675675679</v>
      </c>
      <c r="HO67" s="50">
        <v>2.7027027027027026</v>
      </c>
      <c r="HP67" s="50">
        <f t="shared" si="407"/>
        <v>0.59299806135249167</v>
      </c>
      <c r="HQ67" s="50">
        <v>43.243243243243242</v>
      </c>
      <c r="HR67" s="50">
        <v>6764.864864864865</v>
      </c>
      <c r="HS67" s="50">
        <f t="shared" si="408"/>
        <v>-1673.9537005359798</v>
      </c>
      <c r="HT67" s="50">
        <v>1024.3243243243244</v>
      </c>
      <c r="HU67" s="50">
        <v>59.45945945945946</v>
      </c>
      <c r="HV67" s="50">
        <v>0</v>
      </c>
      <c r="HW67" s="50">
        <v>1251.3513513513515</v>
      </c>
      <c r="HX67" s="50">
        <f t="shared" si="409"/>
        <v>6.73592823113015</v>
      </c>
      <c r="HY67" s="50">
        <f t="shared" si="410"/>
        <v>-168.47987227734052</v>
      </c>
      <c r="HZ67" s="50">
        <v>1702.7027027027027</v>
      </c>
      <c r="IA67" s="50">
        <v>83.78378378378379</v>
      </c>
      <c r="IB67" s="56">
        <v>0</v>
      </c>
      <c r="IC67" s="56">
        <v>0.14836795252225521</v>
      </c>
      <c r="ID67" s="56">
        <v>0</v>
      </c>
      <c r="IE67" s="56">
        <v>16.419386745796242</v>
      </c>
      <c r="IF67" s="56">
        <v>59.64391691394659</v>
      </c>
      <c r="IG67" s="56">
        <v>0</v>
      </c>
      <c r="IH67" s="56">
        <v>4.8466864490603365</v>
      </c>
      <c r="II67" s="56">
        <v>0</v>
      </c>
      <c r="IJ67" s="56">
        <v>91.988130563798236</v>
      </c>
      <c r="IK67" s="56">
        <v>9.8911968348170135E-2</v>
      </c>
      <c r="IL67" s="46">
        <v>0.72233611345291138</v>
      </c>
      <c r="IM67" s="57">
        <v>47.823810577392578</v>
      </c>
      <c r="IN67" s="46">
        <v>7.2233611345291138</v>
      </c>
      <c r="IP67" s="46">
        <f t="shared" si="411"/>
        <v>7.2233611345291138</v>
      </c>
      <c r="IQ67" s="46">
        <f t="shared" si="412"/>
        <v>478.23810577392578</v>
      </c>
      <c r="IS67" s="46">
        <v>522.20000000000005</v>
      </c>
      <c r="IT67" s="49">
        <f t="shared" si="413"/>
        <v>0.5222</v>
      </c>
      <c r="IU67" s="49">
        <v>0.52200000000000002</v>
      </c>
      <c r="IV67" s="46">
        <v>6.9</v>
      </c>
      <c r="IW67" s="50">
        <v>0</v>
      </c>
      <c r="IX67" s="50">
        <v>0.24955080854461967</v>
      </c>
      <c r="IY67" s="50">
        <v>0</v>
      </c>
      <c r="IZ67" s="50">
        <v>9.0836494310241562</v>
      </c>
      <c r="JA67" s="50">
        <v>56.997404671591134</v>
      </c>
      <c r="JB67" s="50">
        <v>2.2958674386105011</v>
      </c>
      <c r="JC67" s="50">
        <v>2.6951487322818926</v>
      </c>
      <c r="JD67" s="50">
        <v>0</v>
      </c>
      <c r="JE67" s="50">
        <v>222.39968057496506</v>
      </c>
      <c r="JF67" s="50">
        <v>0.89838291076063082</v>
      </c>
      <c r="JG67" s="47">
        <v>1</v>
      </c>
      <c r="JI67" s="47">
        <v>1</v>
      </c>
      <c r="JJ67" s="46" t="s">
        <v>724</v>
      </c>
      <c r="JK67" s="46">
        <v>30</v>
      </c>
      <c r="JL67" s="46" t="s">
        <v>524</v>
      </c>
      <c r="JM67" s="46">
        <v>1</v>
      </c>
      <c r="JN67" s="46">
        <v>43</v>
      </c>
      <c r="JO67" s="46">
        <v>43</v>
      </c>
      <c r="JQ67" s="46">
        <v>10</v>
      </c>
      <c r="JR67" s="46" t="s">
        <v>1042</v>
      </c>
      <c r="JT67" s="57">
        <v>0.95956587791442871</v>
      </c>
      <c r="JU67" s="57">
        <v>49.319541931152344</v>
      </c>
      <c r="JV67" s="57">
        <v>9.5956587791442871</v>
      </c>
      <c r="JW67" s="46">
        <f t="shared" si="414"/>
        <v>9.5956587791442871</v>
      </c>
      <c r="JX67" s="46">
        <f t="shared" si="415"/>
        <v>493.19541931152344</v>
      </c>
      <c r="JY67" s="46" t="s">
        <v>716</v>
      </c>
      <c r="JZ67" s="52">
        <v>562.79999999999995</v>
      </c>
      <c r="KA67" s="49">
        <f t="shared" si="416"/>
        <v>0.56279999999999997</v>
      </c>
      <c r="KB67" s="49">
        <v>0.56299999999999994</v>
      </c>
      <c r="KC67" s="52">
        <v>328.1</v>
      </c>
      <c r="KD67" s="49">
        <f t="shared" si="417"/>
        <v>0.3281</v>
      </c>
      <c r="KE67" s="49">
        <v>0.32800000000000001</v>
      </c>
      <c r="KF67" s="52">
        <v>685.7</v>
      </c>
      <c r="KG67" s="49">
        <f t="shared" si="418"/>
        <v>0.68570000000000009</v>
      </c>
      <c r="KH67" s="49">
        <v>0.68600000000000005</v>
      </c>
      <c r="KI67" s="50">
        <v>6.69</v>
      </c>
      <c r="KJ67" s="50">
        <v>4.57</v>
      </c>
      <c r="KK67" s="50">
        <v>5.6</v>
      </c>
      <c r="KL67" s="49"/>
      <c r="KN67" s="46">
        <v>1</v>
      </c>
      <c r="KO67" s="46">
        <v>1</v>
      </c>
      <c r="KP67" s="47">
        <v>1</v>
      </c>
      <c r="KQ67" s="46">
        <v>1</v>
      </c>
      <c r="KR67" s="46" t="s">
        <v>1220</v>
      </c>
      <c r="KS67" s="46" t="s">
        <v>1229</v>
      </c>
      <c r="KT67" s="50">
        <v>80.645161290322577</v>
      </c>
      <c r="KU67" s="50">
        <v>2977.4193548387098</v>
      </c>
      <c r="KV67" s="50">
        <v>4.838709677419355</v>
      </c>
      <c r="KW67" s="50">
        <v>104.83870967741936</v>
      </c>
      <c r="KX67" s="50">
        <v>8395.1612903225814</v>
      </c>
      <c r="KY67" s="50">
        <v>1211.2903225806451</v>
      </c>
      <c r="KZ67" s="50">
        <v>62.903225806451616</v>
      </c>
      <c r="LA67" s="50">
        <v>17.741935483870968</v>
      </c>
      <c r="LB67" s="50">
        <v>1251.6129032258063</v>
      </c>
      <c r="LC67" s="50">
        <f t="shared" si="419"/>
        <v>9.6175503177741142</v>
      </c>
      <c r="LD67" s="50">
        <v>3227.4193548387102</v>
      </c>
      <c r="LE67" s="50">
        <v>109.6774193548387</v>
      </c>
      <c r="LF67" s="50">
        <v>90.753424657534254</v>
      </c>
      <c r="LG67" s="50">
        <v>3042.8082191780823</v>
      </c>
      <c r="LH67" s="50">
        <v>3.4246575342465757</v>
      </c>
      <c r="LI67" s="50">
        <v>171.23287671232879</v>
      </c>
      <c r="LJ67" s="50">
        <v>6181.5068493150693</v>
      </c>
      <c r="LK67" s="50">
        <v>976.02739726027403</v>
      </c>
      <c r="LL67" s="50">
        <v>99.315068493150676</v>
      </c>
      <c r="LM67" s="50">
        <v>34.246575342465754</v>
      </c>
      <c r="LN67" s="50">
        <v>1363.013698630137</v>
      </c>
      <c r="LO67" s="50">
        <f t="shared" si="420"/>
        <v>5.2995513851319123</v>
      </c>
      <c r="LP67" s="50">
        <v>1527.3972602739727</v>
      </c>
      <c r="LQ67" s="50">
        <v>136.98630136986301</v>
      </c>
      <c r="LR67" s="50">
        <v>58.333333333333343</v>
      </c>
      <c r="LS67" s="50">
        <v>1947.9166666666667</v>
      </c>
      <c r="LT67" s="50">
        <v>4.166666666666667</v>
      </c>
      <c r="LU67" s="50">
        <v>72.916666666666671</v>
      </c>
      <c r="LV67" s="50">
        <v>5145.8333333333339</v>
      </c>
      <c r="LW67" s="50">
        <v>656.25</v>
      </c>
      <c r="LX67" s="50">
        <v>50</v>
      </c>
      <c r="LY67" s="50">
        <v>81.25</v>
      </c>
      <c r="LZ67" s="50">
        <v>1325</v>
      </c>
      <c r="MA67" s="50">
        <f t="shared" si="421"/>
        <v>7.2420066257692737</v>
      </c>
      <c r="MB67" s="50">
        <v>1047.9166666666667</v>
      </c>
      <c r="MC67" s="50">
        <v>39.583333333333336</v>
      </c>
      <c r="MD67" s="50">
        <v>0</v>
      </c>
      <c r="ME67" s="50">
        <v>0.29844807003581381</v>
      </c>
      <c r="MF67" s="50">
        <v>0.59689614007162761</v>
      </c>
      <c r="MG67" s="50">
        <v>12.335853561480302</v>
      </c>
      <c r="MH67" s="50">
        <v>58.993235177079193</v>
      </c>
      <c r="MI67" s="50">
        <v>2.7855153203342624</v>
      </c>
      <c r="MJ67" s="50">
        <v>5.3720652606446482</v>
      </c>
      <c r="MK67" s="50">
        <v>0</v>
      </c>
      <c r="ML67" s="50">
        <v>192.300039793076</v>
      </c>
      <c r="MM67" s="50">
        <v>0.6963788300835656</v>
      </c>
      <c r="MN67" s="50">
        <v>0.49416880806483493</v>
      </c>
      <c r="MO67" s="50">
        <v>24.510772880015814</v>
      </c>
      <c r="MP67" s="50">
        <v>0.59300256967780196</v>
      </c>
      <c r="MQ67" s="50">
        <v>8.4997034987151601</v>
      </c>
      <c r="MR67" s="50">
        <v>29.452460960664162</v>
      </c>
      <c r="MS67" s="50">
        <v>8.6973710219410947</v>
      </c>
      <c r="MT67" s="50">
        <v>4.1510179877446136</v>
      </c>
      <c r="MU67" s="50">
        <v>0</v>
      </c>
      <c r="MV67" s="50">
        <v>223.85847005337021</v>
      </c>
      <c r="MW67" s="50">
        <v>30.045463530341962</v>
      </c>
      <c r="MX67" s="50">
        <v>0</v>
      </c>
      <c r="MY67" s="50">
        <v>0.49970017989206478</v>
      </c>
      <c r="MZ67" s="50">
        <v>0.59964021587047767</v>
      </c>
      <c r="NA67" s="50">
        <v>3.3979612232660403</v>
      </c>
      <c r="NB67" s="50">
        <v>29.282430541674994</v>
      </c>
      <c r="NC67" s="50">
        <v>3.597841295222866</v>
      </c>
      <c r="ND67" s="50">
        <v>4.8970617629422346</v>
      </c>
      <c r="NE67" s="50">
        <v>0</v>
      </c>
      <c r="NF67" s="50">
        <v>401.85888466919846</v>
      </c>
      <c r="NG67" s="50">
        <v>4.8970617629422346</v>
      </c>
      <c r="NI67" s="56">
        <v>12.58818722139673</v>
      </c>
      <c r="NJ67" s="56">
        <v>110.2644398216939</v>
      </c>
      <c r="NL67" s="56">
        <v>5.4126054541887374</v>
      </c>
      <c r="NM67" s="56">
        <v>4.6997189523248952</v>
      </c>
      <c r="NN67" s="56"/>
      <c r="NO67" s="56">
        <v>6.0166333766104065</v>
      </c>
      <c r="NP67" s="56">
        <v>1.6693957854788775</v>
      </c>
      <c r="NQ67" s="56">
        <v>4.8834306277489015</v>
      </c>
      <c r="NR67" s="56">
        <v>1.329368252698921</v>
      </c>
      <c r="NS67" s="56">
        <v>3.098107110800838</v>
      </c>
      <c r="NT67" s="56">
        <v>0</v>
      </c>
      <c r="NU67" s="56">
        <v>3.4527943066126325</v>
      </c>
      <c r="NV67" s="56">
        <v>0.76968468913709676</v>
      </c>
      <c r="NW67" s="51"/>
      <c r="NX67" s="51">
        <v>611.33333333333337</v>
      </c>
      <c r="NY67" s="51">
        <v>611</v>
      </c>
      <c r="NZ67" s="51">
        <v>3046.3333333333335</v>
      </c>
      <c r="OA67" s="54">
        <f t="shared" si="422"/>
        <v>3046</v>
      </c>
      <c r="OB67" s="58">
        <v>1510.6666666666667</v>
      </c>
      <c r="OC67" s="58">
        <f t="shared" si="423"/>
        <v>1511</v>
      </c>
      <c r="OD67" s="58">
        <v>702.33333333333337</v>
      </c>
      <c r="OE67" s="58">
        <f t="shared" ref="OE67" si="459">ROUND(OD67,0)</f>
        <v>702</v>
      </c>
      <c r="OF67" s="58">
        <v>667.33333333333337</v>
      </c>
      <c r="OG67" s="58">
        <f t="shared" ref="OG67" si="460">ROUND(OF67,0)</f>
        <v>667</v>
      </c>
      <c r="OH67" s="51">
        <v>17364.333333333332</v>
      </c>
      <c r="OI67" s="58">
        <v>17364</v>
      </c>
      <c r="OJ67" s="58">
        <v>82878.333333333328</v>
      </c>
      <c r="OK67" s="54">
        <f t="shared" si="426"/>
        <v>82878</v>
      </c>
      <c r="OL67" s="58">
        <v>33284</v>
      </c>
      <c r="OM67" s="58">
        <f t="shared" ref="OM67" si="461">ROUND(OL67,0)</f>
        <v>33284</v>
      </c>
      <c r="ON67" s="58">
        <v>14282.333333333334</v>
      </c>
      <c r="OO67" s="58">
        <f t="shared" ref="OO67" si="462">ROUND(ON67,0)</f>
        <v>14282</v>
      </c>
      <c r="OP67" s="58">
        <v>14529.666666666666</v>
      </c>
      <c r="OQ67" s="58">
        <f t="shared" ref="OQ67" si="463">ROUND(OP67,0)</f>
        <v>14530</v>
      </c>
      <c r="OR67" s="51">
        <v>1</v>
      </c>
      <c r="OS67" s="51"/>
    </row>
    <row r="68" spans="1:409" ht="21" customHeight="1" x14ac:dyDescent="0.35">
      <c r="A68" s="46" t="s">
        <v>68</v>
      </c>
      <c r="B68" s="46" t="s">
        <v>68</v>
      </c>
      <c r="C68" s="46" t="b">
        <f t="shared" si="445"/>
        <v>1</v>
      </c>
      <c r="D68" s="46">
        <v>5</v>
      </c>
      <c r="E68" s="51">
        <v>5</v>
      </c>
      <c r="F68" s="46" t="b">
        <f t="shared" si="446"/>
        <v>1</v>
      </c>
      <c r="G68" s="46">
        <v>6</v>
      </c>
      <c r="H68" s="51">
        <v>6</v>
      </c>
      <c r="I68" s="46" t="b">
        <f t="shared" si="447"/>
        <v>1</v>
      </c>
      <c r="J68" s="46">
        <v>6</v>
      </c>
      <c r="K68" s="46">
        <v>4744430</v>
      </c>
      <c r="L68" s="46">
        <v>468601.5</v>
      </c>
      <c r="M68" s="46">
        <v>1052.143</v>
      </c>
      <c r="N68" s="46">
        <v>5.6548608185047202</v>
      </c>
      <c r="O68" s="46">
        <v>180.00000000000199</v>
      </c>
      <c r="P68" s="46">
        <v>4</v>
      </c>
      <c r="Q68" s="46">
        <v>6</v>
      </c>
      <c r="R68" s="46">
        <v>1052.15603937323</v>
      </c>
      <c r="S68" s="46">
        <v>6.3211421623203696</v>
      </c>
      <c r="T68" s="46">
        <v>195.45584156248</v>
      </c>
      <c r="U68" s="46">
        <v>2</v>
      </c>
      <c r="V68" s="46">
        <v>0</v>
      </c>
      <c r="W68" s="46" t="s">
        <v>196</v>
      </c>
      <c r="X68" s="46">
        <v>42.851803410000002</v>
      </c>
      <c r="Y68" s="46">
        <v>-123.3842963</v>
      </c>
      <c r="Z68" s="46">
        <v>1052.143</v>
      </c>
      <c r="AA68" s="46" t="s">
        <v>129</v>
      </c>
      <c r="AB68" s="46">
        <v>1</v>
      </c>
      <c r="AC68" s="55">
        <v>1</v>
      </c>
      <c r="AD68" s="46">
        <v>50</v>
      </c>
      <c r="AE68" s="46">
        <v>1</v>
      </c>
      <c r="AF68" s="46">
        <v>15</v>
      </c>
      <c r="AH68" s="55">
        <v>1</v>
      </c>
      <c r="AI68" s="46">
        <v>30</v>
      </c>
      <c r="AJ68" s="46">
        <v>1</v>
      </c>
      <c r="AK68" s="47">
        <v>75</v>
      </c>
      <c r="AM68" s="46">
        <v>1</v>
      </c>
      <c r="AN68" s="46">
        <v>30</v>
      </c>
      <c r="AO68" s="46">
        <v>100</v>
      </c>
      <c r="AQ68" s="46">
        <v>1</v>
      </c>
      <c r="AR68" s="46">
        <v>3</v>
      </c>
      <c r="AS68" s="55" t="s">
        <v>379</v>
      </c>
      <c r="AT68" s="46">
        <v>1</v>
      </c>
      <c r="AU68" s="46">
        <v>0</v>
      </c>
      <c r="AV68" s="46">
        <v>221</v>
      </c>
      <c r="AW68" s="46" t="s">
        <v>404</v>
      </c>
      <c r="AX68" s="46">
        <v>1</v>
      </c>
      <c r="AY68" s="46">
        <v>3</v>
      </c>
      <c r="AZ68" s="46">
        <v>3</v>
      </c>
      <c r="BA68" s="46">
        <v>260</v>
      </c>
      <c r="BB68" s="46">
        <v>260</v>
      </c>
      <c r="BC68" s="46">
        <v>75</v>
      </c>
      <c r="BD68" s="46">
        <f t="shared" si="392"/>
        <v>360</v>
      </c>
      <c r="BE68" s="50">
        <v>2.75</v>
      </c>
      <c r="BF68" s="46">
        <v>591.79999999999995</v>
      </c>
      <c r="BG68" s="46">
        <f t="shared" si="448"/>
        <v>0.59179999999999999</v>
      </c>
      <c r="BH68" s="49">
        <v>0.59199999999999997</v>
      </c>
      <c r="BI68" s="50">
        <v>7.44</v>
      </c>
      <c r="BJ68" s="52">
        <v>1419</v>
      </c>
      <c r="BK68" s="46">
        <f t="shared" si="449"/>
        <v>1.419</v>
      </c>
      <c r="BL68" s="46">
        <v>1.419</v>
      </c>
      <c r="BM68" s="46">
        <v>7.48</v>
      </c>
      <c r="BN68" s="46">
        <v>3892</v>
      </c>
      <c r="BO68" s="46">
        <f t="shared" si="450"/>
        <v>3.8919999999999999</v>
      </c>
      <c r="BP68" s="46">
        <f t="shared" si="451"/>
        <v>3.8919999999999999</v>
      </c>
      <c r="BQ68" s="46">
        <v>6.87</v>
      </c>
      <c r="BR68" s="50">
        <f t="shared" si="452"/>
        <v>-0.57000000000000028</v>
      </c>
      <c r="BS68" s="52">
        <v>240.7</v>
      </c>
      <c r="BT68" s="53" t="s">
        <v>261</v>
      </c>
      <c r="BU68" s="46">
        <v>0.24099999999999999</v>
      </c>
      <c r="BV68" s="49">
        <f t="shared" si="453"/>
        <v>-1.1779999999999999</v>
      </c>
      <c r="BW68" s="46">
        <v>1.127556324005127</v>
      </c>
      <c r="BX68" s="46">
        <v>48.632637023925781</v>
      </c>
      <c r="BY68" s="46">
        <f t="shared" si="393"/>
        <v>11.27556324005127</v>
      </c>
      <c r="CA68" s="46">
        <v>11.27556324005127</v>
      </c>
      <c r="CB68" s="46">
        <f t="shared" si="394"/>
        <v>486.32637023925781</v>
      </c>
      <c r="CC68" s="46">
        <v>35.515750463248921</v>
      </c>
      <c r="CD68" s="46">
        <v>2960.1605929586171</v>
      </c>
      <c r="CE68" s="46">
        <v>3.0883261272390365</v>
      </c>
      <c r="CF68" s="46">
        <v>92.649783817171098</v>
      </c>
      <c r="CG68" s="46">
        <v>11610.562075355158</v>
      </c>
      <c r="CH68" s="46">
        <v>636.19518221124156</v>
      </c>
      <c r="CI68" s="46">
        <v>50.957381099444106</v>
      </c>
      <c r="CJ68" s="46">
        <v>33.971587399629406</v>
      </c>
      <c r="CK68" s="46">
        <v>1324.8919085855466</v>
      </c>
      <c r="CL68" s="46">
        <f t="shared" si="395"/>
        <v>8.5105533266400961</v>
      </c>
      <c r="CM68" s="46">
        <v>4096.6646077825817</v>
      </c>
      <c r="CN68" s="46">
        <v>97.282273008029648</v>
      </c>
      <c r="CO68" s="50">
        <v>6.0833447299013388</v>
      </c>
      <c r="CP68" s="46">
        <v>0</v>
      </c>
      <c r="CQ68" s="50">
        <v>129.25373134328356</v>
      </c>
      <c r="CR68" s="50">
        <v>57.631840796019887</v>
      </c>
      <c r="CS68" s="50">
        <v>14.328358208955223</v>
      </c>
      <c r="CT68" s="50">
        <v>4.8756218905472632</v>
      </c>
      <c r="CU68" s="50">
        <v>50.646766169154226</v>
      </c>
      <c r="CV68" s="50">
        <v>8.4577114427860689</v>
      </c>
      <c r="CW68" s="50">
        <v>4.9751243781094523</v>
      </c>
      <c r="CX68" s="50">
        <v>0</v>
      </c>
      <c r="CY68" s="50">
        <v>420.89552238805965</v>
      </c>
      <c r="CZ68" s="50">
        <v>28.756218905472636</v>
      </c>
      <c r="DA68" s="56">
        <v>10.019469070133967</v>
      </c>
      <c r="DB68" s="56">
        <v>0</v>
      </c>
      <c r="DC68" s="50">
        <v>0</v>
      </c>
      <c r="DD68" s="50">
        <v>3.4612341772151898</v>
      </c>
      <c r="DE68" s="50">
        <v>0</v>
      </c>
      <c r="DF68" s="50">
        <v>18.492879746835442</v>
      </c>
      <c r="DG68" s="50">
        <v>59.1376582278481</v>
      </c>
      <c r="DH68" s="50">
        <v>7.8125</v>
      </c>
      <c r="DI68" s="50">
        <v>3.8568037974683542</v>
      </c>
      <c r="DJ68" s="50">
        <v>0</v>
      </c>
      <c r="DK68" s="50">
        <v>180.6764240506329</v>
      </c>
      <c r="DL68" s="50">
        <v>34.711234177215189</v>
      </c>
      <c r="DM68" s="50">
        <v>0</v>
      </c>
      <c r="DN68" s="50">
        <v>0.71640609538887812</v>
      </c>
      <c r="DO68" s="50">
        <v>2.4016326934494354</v>
      </c>
      <c r="DQ68" s="46">
        <v>1</v>
      </c>
      <c r="DR68" s="46">
        <v>3</v>
      </c>
      <c r="DS68" s="46" t="s">
        <v>390</v>
      </c>
      <c r="DT68" s="46">
        <v>1</v>
      </c>
      <c r="DU68" s="46">
        <v>1</v>
      </c>
      <c r="DV68" s="46" t="s">
        <v>390</v>
      </c>
      <c r="DW68" s="46">
        <v>1</v>
      </c>
      <c r="DY68" s="46">
        <v>1</v>
      </c>
      <c r="DZ68" s="46">
        <v>791</v>
      </c>
      <c r="EA68" s="46">
        <v>79.099999999999994</v>
      </c>
      <c r="EB68" s="46">
        <v>79</v>
      </c>
      <c r="EC68" s="46">
        <v>79</v>
      </c>
      <c r="ED68" s="46">
        <v>261</v>
      </c>
      <c r="EF68" s="46">
        <v>1</v>
      </c>
      <c r="EG68" s="46">
        <v>262</v>
      </c>
      <c r="EH68" s="46">
        <v>262</v>
      </c>
      <c r="EJ68" s="49">
        <v>0.34399999999999997</v>
      </c>
      <c r="EK68" s="50">
        <v>7.68</v>
      </c>
      <c r="EL68" s="49">
        <v>0.34</v>
      </c>
      <c r="EM68" s="49">
        <v>0.34</v>
      </c>
      <c r="EN68" s="50">
        <v>7.67</v>
      </c>
      <c r="EP68" s="56">
        <v>0</v>
      </c>
      <c r="EQ68" s="56">
        <v>0.39556962025316456</v>
      </c>
      <c r="ER68" s="56">
        <v>0</v>
      </c>
      <c r="ES68" s="56">
        <v>52.808544303797468</v>
      </c>
      <c r="ET68" s="56">
        <v>123.8132911392405</v>
      </c>
      <c r="EU68" s="56">
        <v>0</v>
      </c>
      <c r="EV68" s="56">
        <v>7.2191455696202533</v>
      </c>
      <c r="EW68" s="56">
        <v>7.4169303797468356</v>
      </c>
      <c r="EX68" s="56">
        <v>151.99762658227849</v>
      </c>
      <c r="EY68" s="56">
        <v>9.8892405063291139E-2</v>
      </c>
      <c r="EZ68" s="56"/>
      <c r="FA68" s="46">
        <v>1</v>
      </c>
      <c r="FB68" s="46" t="s">
        <v>527</v>
      </c>
      <c r="FC68" s="46">
        <v>1</v>
      </c>
      <c r="FD68" s="46" t="s">
        <v>510</v>
      </c>
      <c r="FE68" s="47">
        <v>1</v>
      </c>
      <c r="FF68" s="47">
        <v>3</v>
      </c>
      <c r="FG68" s="47">
        <v>130</v>
      </c>
      <c r="FH68" s="47">
        <v>130</v>
      </c>
      <c r="FI68" s="47">
        <v>370</v>
      </c>
      <c r="FJ68" s="46">
        <v>89</v>
      </c>
      <c r="FK68" s="46">
        <v>89</v>
      </c>
      <c r="FL68" s="46">
        <v>89</v>
      </c>
      <c r="FM68" s="47">
        <f t="shared" si="396"/>
        <v>10</v>
      </c>
      <c r="FO68" s="49">
        <v>0.21740000000000001</v>
      </c>
      <c r="FP68" s="50">
        <v>7.61</v>
      </c>
      <c r="FQ68" s="49">
        <v>0.21199999999999999</v>
      </c>
      <c r="FR68" s="49">
        <v>0.21199999999999999</v>
      </c>
      <c r="FS68" s="50">
        <v>7.66</v>
      </c>
      <c r="FU68" s="46">
        <v>598</v>
      </c>
      <c r="FV68" s="46"/>
      <c r="FW68" s="47">
        <v>1</v>
      </c>
      <c r="FY68" s="47">
        <v>1</v>
      </c>
      <c r="FZ68" s="47">
        <v>3</v>
      </c>
      <c r="GA68" s="47">
        <v>55</v>
      </c>
      <c r="GC68" s="47">
        <v>1</v>
      </c>
      <c r="GD68" s="47">
        <v>5</v>
      </c>
      <c r="GE68" s="47">
        <v>165</v>
      </c>
      <c r="GF68" s="47">
        <v>50</v>
      </c>
      <c r="GH68" s="47">
        <v>50</v>
      </c>
      <c r="GI68" s="47">
        <f t="shared" si="397"/>
        <v>115</v>
      </c>
      <c r="GJ68" s="47">
        <f t="shared" si="398"/>
        <v>-15</v>
      </c>
      <c r="GM68" s="46">
        <v>95</v>
      </c>
      <c r="GN68" s="46">
        <v>95</v>
      </c>
      <c r="GO68" s="46">
        <v>95</v>
      </c>
      <c r="GP68" s="46">
        <f t="shared" si="399"/>
        <v>6</v>
      </c>
      <c r="GS68" s="46">
        <v>97</v>
      </c>
      <c r="GT68" s="46">
        <v>97</v>
      </c>
      <c r="GU68" s="46">
        <v>97</v>
      </c>
      <c r="GV68" s="46">
        <f t="shared" si="400"/>
        <v>2</v>
      </c>
      <c r="GW68" s="57">
        <v>1.3802026510238647</v>
      </c>
      <c r="GX68" s="57">
        <v>48.418556213378906</v>
      </c>
      <c r="GY68" s="46">
        <f t="shared" si="401"/>
        <v>13.802026510238647</v>
      </c>
      <c r="GZ68" s="46"/>
      <c r="HA68" s="46">
        <v>13.802026510238647</v>
      </c>
      <c r="HB68" s="46">
        <f t="shared" si="402"/>
        <v>484.18556213378906</v>
      </c>
      <c r="HC68" s="46"/>
      <c r="HD68" s="57">
        <v>0.87530368566513062</v>
      </c>
      <c r="HE68" s="57">
        <v>47.442138671875</v>
      </c>
      <c r="HF68" s="57">
        <v>8.7530368566513062</v>
      </c>
      <c r="HG68" s="57"/>
      <c r="HH68" s="46">
        <f t="shared" si="403"/>
        <v>8.7530368566513062</v>
      </c>
      <c r="HI68" s="46">
        <f t="shared" si="404"/>
        <v>-2.5225263833999634</v>
      </c>
      <c r="HJ68" s="46">
        <f t="shared" si="405"/>
        <v>474.42138671875</v>
      </c>
      <c r="HL68" s="50">
        <v>106.93641618497111</v>
      </c>
      <c r="HM68" s="50">
        <f t="shared" si="406"/>
        <v>71.420665721722187</v>
      </c>
      <c r="HN68" s="50">
        <v>2947.9768786127165</v>
      </c>
      <c r="HO68" s="50">
        <v>11.560693641618498</v>
      </c>
      <c r="HP68" s="50">
        <f t="shared" si="407"/>
        <v>8.4723675143794601</v>
      </c>
      <c r="HQ68" s="50">
        <v>63.583815028901739</v>
      </c>
      <c r="HR68" s="50">
        <v>8242.7745664739887</v>
      </c>
      <c r="HS68" s="50">
        <f t="shared" si="408"/>
        <v>-3367.7875088811688</v>
      </c>
      <c r="HT68" s="50">
        <v>1263.005780346821</v>
      </c>
      <c r="HU68" s="50">
        <v>147.39884393063585</v>
      </c>
      <c r="HV68" s="50">
        <v>0</v>
      </c>
      <c r="HW68" s="50">
        <v>1265.8959537572255</v>
      </c>
      <c r="HX68" s="50">
        <f t="shared" si="409"/>
        <v>6.9144994347062827</v>
      </c>
      <c r="HY68" s="50">
        <f t="shared" si="410"/>
        <v>-58.995954828321146</v>
      </c>
      <c r="HZ68" s="50">
        <v>3118.4971098265896</v>
      </c>
      <c r="IA68" s="50">
        <v>98.265895953757237</v>
      </c>
      <c r="IB68" s="56">
        <v>0</v>
      </c>
      <c r="IC68" s="56">
        <v>0.1945903872348706</v>
      </c>
      <c r="ID68" s="56">
        <v>0</v>
      </c>
      <c r="IE68" s="56">
        <v>24.323798404358822</v>
      </c>
      <c r="IF68" s="56">
        <v>86.106246351430229</v>
      </c>
      <c r="IG68" s="56">
        <v>0</v>
      </c>
      <c r="IH68" s="56">
        <v>6.6160731659855996</v>
      </c>
      <c r="II68" s="56">
        <v>3.4053317766102351</v>
      </c>
      <c r="IJ68" s="56">
        <v>34.831679315041832</v>
      </c>
      <c r="IK68" s="56">
        <v>0</v>
      </c>
      <c r="IL68" s="46">
        <v>0.72365665435791016</v>
      </c>
      <c r="IM68" s="57">
        <v>48.548046112060547</v>
      </c>
      <c r="IN68" s="46">
        <v>7.2365665435791016</v>
      </c>
      <c r="IP68" s="46">
        <f t="shared" si="411"/>
        <v>7.2365665435791016</v>
      </c>
      <c r="IQ68" s="46">
        <f t="shared" si="412"/>
        <v>485.48046112060547</v>
      </c>
      <c r="IS68" s="46">
        <v>205.2</v>
      </c>
      <c r="IT68" s="49">
        <f t="shared" si="413"/>
        <v>0.20519999999999999</v>
      </c>
      <c r="IU68" s="49">
        <v>0.20499999999999999</v>
      </c>
      <c r="IV68" s="46">
        <v>7.88</v>
      </c>
      <c r="IW68" s="50">
        <v>0</v>
      </c>
      <c r="IX68" s="50">
        <v>0.25922233300099701</v>
      </c>
      <c r="IY68" s="50">
        <v>0</v>
      </c>
      <c r="IZ68" s="50">
        <v>28.414755732801598</v>
      </c>
      <c r="JA68" s="50">
        <v>75.473579262213363</v>
      </c>
      <c r="JB68" s="50">
        <v>0</v>
      </c>
      <c r="JC68" s="50">
        <v>4.9850448654037889</v>
      </c>
      <c r="JD68" s="50">
        <v>2.1934197407776672</v>
      </c>
      <c r="JE68" s="50">
        <v>35.992023928215353</v>
      </c>
      <c r="JF68" s="50">
        <v>9.9700897308075784E-2</v>
      </c>
      <c r="JG68" s="47">
        <v>1</v>
      </c>
      <c r="JI68" s="47">
        <v>1</v>
      </c>
      <c r="JJ68" s="46" t="s">
        <v>724</v>
      </c>
      <c r="JK68" s="46">
        <v>40</v>
      </c>
      <c r="JL68" s="46" t="s">
        <v>1157</v>
      </c>
      <c r="JM68" s="46">
        <v>1</v>
      </c>
      <c r="JN68" s="46">
        <v>27</v>
      </c>
      <c r="JO68" s="46">
        <v>27</v>
      </c>
      <c r="JQ68" s="46">
        <v>95</v>
      </c>
      <c r="JR68" s="46" t="s">
        <v>1062</v>
      </c>
      <c r="JT68" s="57">
        <v>0.70680373907089233</v>
      </c>
      <c r="JU68" s="57">
        <v>49.738124847412109</v>
      </c>
      <c r="JV68" s="57">
        <v>7.0680373907089233</v>
      </c>
      <c r="JW68" s="46">
        <f t="shared" si="414"/>
        <v>7.0680373907089233</v>
      </c>
      <c r="JX68" s="46">
        <f t="shared" si="415"/>
        <v>497.38124847412109</v>
      </c>
      <c r="JY68" s="46" t="s">
        <v>716</v>
      </c>
      <c r="JZ68" s="52">
        <v>273.89999999999998</v>
      </c>
      <c r="KA68" s="49">
        <f t="shared" si="416"/>
        <v>0.27389999999999998</v>
      </c>
      <c r="KB68" s="49">
        <v>0.27400000000000002</v>
      </c>
      <c r="KC68" s="52">
        <v>558.79999999999995</v>
      </c>
      <c r="KD68" s="49">
        <f t="shared" si="417"/>
        <v>0.55879999999999996</v>
      </c>
      <c r="KE68" s="49">
        <v>0.55900000000000005</v>
      </c>
      <c r="KF68" s="52">
        <v>1058</v>
      </c>
      <c r="KG68" s="49">
        <f t="shared" si="418"/>
        <v>1.0580000000000001</v>
      </c>
      <c r="KH68" s="49">
        <v>1.0580000000000001</v>
      </c>
      <c r="KI68" s="50">
        <v>7.25</v>
      </c>
      <c r="KJ68" s="50">
        <v>6.45</v>
      </c>
      <c r="KK68" s="50">
        <v>4.43</v>
      </c>
      <c r="KL68" s="49"/>
      <c r="KN68" s="46">
        <v>0</v>
      </c>
      <c r="KO68" s="46">
        <v>0</v>
      </c>
      <c r="KP68" s="47">
        <v>1</v>
      </c>
      <c r="KQ68" s="46">
        <v>0</v>
      </c>
      <c r="KR68" s="46" t="s">
        <v>1221</v>
      </c>
      <c r="KS68" s="46" t="s">
        <v>1257</v>
      </c>
      <c r="KT68" s="50">
        <v>34.883720930232556</v>
      </c>
      <c r="KU68" s="50">
        <v>2797.1576227390178</v>
      </c>
      <c r="KV68" s="50">
        <v>5.1679586563307494</v>
      </c>
      <c r="KW68" s="50">
        <v>64.599483204134359</v>
      </c>
      <c r="KX68" s="50">
        <v>8474.1602067183467</v>
      </c>
      <c r="KY68" s="50">
        <v>886.30490956072344</v>
      </c>
      <c r="KZ68" s="50">
        <v>50.387596899224803</v>
      </c>
      <c r="LA68" s="50">
        <v>20.671834625322997</v>
      </c>
      <c r="LB68" s="50">
        <v>1220.9302325581393</v>
      </c>
      <c r="LC68" s="50">
        <f t="shared" si="419"/>
        <v>11.304516951243084</v>
      </c>
      <c r="LD68" s="50">
        <v>2616.2790697674418</v>
      </c>
      <c r="LE68" s="50">
        <v>58.139534883720927</v>
      </c>
      <c r="LF68" s="50">
        <v>69.321533923303832</v>
      </c>
      <c r="LG68" s="50">
        <v>1417.4041297935103</v>
      </c>
      <c r="LH68" s="50">
        <v>2.9498525073746311</v>
      </c>
      <c r="LI68" s="50">
        <v>88.495575221238937</v>
      </c>
      <c r="LJ68" s="50">
        <v>6696.1651917404124</v>
      </c>
      <c r="LK68" s="50">
        <v>567.84660766961645</v>
      </c>
      <c r="LL68" s="50">
        <v>64.896755162241888</v>
      </c>
      <c r="LM68" s="50">
        <v>19.174041297935101</v>
      </c>
      <c r="LN68" s="50">
        <v>1259.5870206489674</v>
      </c>
      <c r="LO68" s="50">
        <f t="shared" si="420"/>
        <v>5.7451898320218167</v>
      </c>
      <c r="LP68" s="50">
        <v>1438.0530973451328</v>
      </c>
      <c r="LQ68" s="50">
        <v>56.047197640117993</v>
      </c>
      <c r="LR68" s="50">
        <v>51.886792452830193</v>
      </c>
      <c r="LS68" s="50">
        <v>1025.943396226415</v>
      </c>
      <c r="LT68" s="50">
        <v>7.0754716981132075</v>
      </c>
      <c r="LU68" s="50">
        <v>63.679245283018872</v>
      </c>
      <c r="LV68" s="50">
        <v>6457.5471698113206</v>
      </c>
      <c r="LW68" s="50">
        <v>591.98113207547169</v>
      </c>
      <c r="LX68" s="50">
        <v>54.245283018867923</v>
      </c>
      <c r="LY68" s="50">
        <v>68.396226415094375</v>
      </c>
      <c r="LZ68" s="50">
        <v>1261.7924528301887</v>
      </c>
      <c r="MA68" s="50">
        <f t="shared" si="421"/>
        <v>5.6015847731973523</v>
      </c>
      <c r="MB68" s="50">
        <v>816.03773584905662</v>
      </c>
      <c r="MC68" s="50">
        <v>42.452830188679243</v>
      </c>
      <c r="MD68" s="50">
        <v>0</v>
      </c>
      <c r="ME68" s="50">
        <v>9.8270440251572319E-2</v>
      </c>
      <c r="MF68" s="50">
        <v>0.589622641509434</v>
      </c>
      <c r="MG68" s="50">
        <v>22.307389937106919</v>
      </c>
      <c r="MH68" s="50">
        <v>34.198113207547166</v>
      </c>
      <c r="MI68" s="50">
        <v>0.49135220125786161</v>
      </c>
      <c r="MJ68" s="50">
        <v>5.208333333333333</v>
      </c>
      <c r="MK68" s="50">
        <v>0</v>
      </c>
      <c r="ML68" s="50">
        <v>57.783018867924525</v>
      </c>
      <c r="MM68" s="50">
        <v>0.19654088050314464</v>
      </c>
      <c r="MN68" s="50">
        <v>0</v>
      </c>
      <c r="MO68" s="50">
        <v>9.9285146942017483E-2</v>
      </c>
      <c r="MP68" s="50">
        <v>0.59571088165210484</v>
      </c>
      <c r="MQ68" s="50">
        <v>21.346306592533757</v>
      </c>
      <c r="MR68" s="50">
        <v>44.876886417791894</v>
      </c>
      <c r="MS68" s="50">
        <v>2.8792692613185067</v>
      </c>
      <c r="MT68" s="50">
        <v>6.0563939634630666</v>
      </c>
      <c r="MU68" s="50">
        <v>0</v>
      </c>
      <c r="MV68" s="50">
        <v>268.16918189038921</v>
      </c>
      <c r="MW68" s="50">
        <v>1.0921366163621924</v>
      </c>
      <c r="MX68" s="50">
        <v>1.1885895404120443</v>
      </c>
      <c r="MY68" s="50">
        <v>6.1410459587955621</v>
      </c>
      <c r="MZ68" s="50">
        <v>0.79239302694136293</v>
      </c>
      <c r="NA68" s="50">
        <v>9.7068145800316952</v>
      </c>
      <c r="NB68" s="50">
        <v>44.473058637083994</v>
      </c>
      <c r="NC68" s="50">
        <v>9.4096671949286854</v>
      </c>
      <c r="ND68" s="50">
        <v>4.9524564183835178</v>
      </c>
      <c r="NE68" s="50">
        <v>0</v>
      </c>
      <c r="NF68" s="50">
        <v>789.32250396196514</v>
      </c>
      <c r="NG68" s="50">
        <v>38.034865293185419</v>
      </c>
      <c r="NI68" s="56">
        <v>11.48746963366048</v>
      </c>
      <c r="NJ68" s="56">
        <v>2.3387625109318826</v>
      </c>
      <c r="NL68" s="56">
        <v>5.6540442260442259</v>
      </c>
      <c r="NM68" s="56">
        <v>1.4229484029484034E-2</v>
      </c>
      <c r="NN68" s="56"/>
      <c r="NO68" s="56">
        <v>5.2481520223152014</v>
      </c>
      <c r="NP68" s="56">
        <v>0</v>
      </c>
      <c r="NQ68" s="56">
        <v>2.9032989082325167</v>
      </c>
      <c r="NR68" s="56">
        <v>0.91376020458345664</v>
      </c>
      <c r="NS68" s="56">
        <v>3.6636742722265936</v>
      </c>
      <c r="NT68" s="56">
        <v>0</v>
      </c>
      <c r="NU68" s="56">
        <v>5.1838738648837435</v>
      </c>
      <c r="NV68" s="56">
        <v>0</v>
      </c>
      <c r="NW68" s="51"/>
      <c r="NX68" s="51">
        <v>699</v>
      </c>
      <c r="NY68" s="51">
        <v>699</v>
      </c>
      <c r="NZ68" s="51">
        <v>2909.6666666666665</v>
      </c>
      <c r="OA68" s="54">
        <f t="shared" si="422"/>
        <v>2910</v>
      </c>
      <c r="OB68" s="58">
        <v>651.66666666666663</v>
      </c>
      <c r="OC68" s="58">
        <f t="shared" si="423"/>
        <v>652</v>
      </c>
      <c r="OD68" s="58">
        <v>714</v>
      </c>
      <c r="OE68" s="58">
        <f t="shared" ref="OE68" si="464">ROUND(OD68,0)</f>
        <v>714</v>
      </c>
      <c r="OF68" s="58">
        <v>710.33333333333337</v>
      </c>
      <c r="OG68" s="58">
        <f t="shared" ref="OG68" si="465">ROUND(OF68,0)</f>
        <v>710</v>
      </c>
      <c r="OH68" s="51">
        <v>19874.666666666668</v>
      </c>
      <c r="OI68" s="58">
        <v>19875</v>
      </c>
      <c r="OJ68" s="58">
        <v>71540</v>
      </c>
      <c r="OK68" s="54">
        <f t="shared" si="426"/>
        <v>71540</v>
      </c>
      <c r="OL68" s="58">
        <v>35122.666666666664</v>
      </c>
      <c r="OM68" s="58">
        <f t="shared" ref="OM68" si="466">ROUND(OL68,0)</f>
        <v>35123</v>
      </c>
      <c r="ON68" s="58">
        <v>22013.333333333332</v>
      </c>
      <c r="OO68" s="58">
        <f t="shared" ref="OO68" si="467">ROUND(ON68,0)</f>
        <v>22013</v>
      </c>
      <c r="OP68" s="58">
        <v>14246</v>
      </c>
      <c r="OQ68" s="58">
        <f t="shared" ref="OQ68" si="468">ROUND(OP68,0)</f>
        <v>14246</v>
      </c>
      <c r="OR68" s="51">
        <v>0</v>
      </c>
      <c r="OS68" s="51"/>
    </row>
    <row r="69" spans="1:409" ht="21" customHeight="1" x14ac:dyDescent="0.35">
      <c r="A69" s="46" t="s">
        <v>69</v>
      </c>
      <c r="B69" s="46" t="s">
        <v>69</v>
      </c>
      <c r="C69" s="46" t="b">
        <f t="shared" si="445"/>
        <v>1</v>
      </c>
      <c r="D69" s="46">
        <v>5</v>
      </c>
      <c r="E69" s="51">
        <v>5</v>
      </c>
      <c r="F69" s="46" t="b">
        <f t="shared" si="446"/>
        <v>1</v>
      </c>
      <c r="G69" s="46">
        <v>7</v>
      </c>
      <c r="H69" s="51">
        <v>7</v>
      </c>
      <c r="I69" s="46" t="b">
        <f t="shared" si="447"/>
        <v>1</v>
      </c>
      <c r="J69" s="46">
        <v>7</v>
      </c>
      <c r="K69" s="46">
        <v>4744427</v>
      </c>
      <c r="L69" s="46">
        <v>468602.3</v>
      </c>
      <c r="M69" s="46">
        <v>1051.904</v>
      </c>
      <c r="N69" s="46">
        <v>6.5079100973246797</v>
      </c>
      <c r="O69" s="46">
        <v>180.00000000000301</v>
      </c>
      <c r="P69" s="46">
        <v>4</v>
      </c>
      <c r="Q69" s="46">
        <v>7</v>
      </c>
      <c r="R69" s="46">
        <v>1052.15603937323</v>
      </c>
      <c r="S69" s="46">
        <v>6.3211421623203696</v>
      </c>
      <c r="T69" s="46">
        <v>195.45584156248</v>
      </c>
      <c r="U69" s="46">
        <v>2</v>
      </c>
      <c r="V69" s="46">
        <v>0</v>
      </c>
      <c r="W69" s="46" t="s">
        <v>197</v>
      </c>
      <c r="X69" s="46">
        <v>42.851777570000003</v>
      </c>
      <c r="Y69" s="46">
        <v>-123.38428570000001</v>
      </c>
      <c r="Z69" s="46">
        <v>1051.904</v>
      </c>
      <c r="AA69" s="46" t="s">
        <v>1487</v>
      </c>
      <c r="AB69" s="46">
        <v>1</v>
      </c>
      <c r="AC69" s="55">
        <v>1</v>
      </c>
      <c r="AD69" s="46">
        <v>20</v>
      </c>
      <c r="AE69" s="46">
        <v>1</v>
      </c>
      <c r="AF69" s="46">
        <v>20</v>
      </c>
      <c r="AH69" s="55">
        <v>1</v>
      </c>
      <c r="AI69" s="46">
        <v>10</v>
      </c>
      <c r="AJ69" s="46">
        <v>1</v>
      </c>
      <c r="AK69" s="47">
        <v>86</v>
      </c>
      <c r="AM69" s="46">
        <v>1</v>
      </c>
      <c r="AN69" s="46">
        <v>5</v>
      </c>
      <c r="AO69" s="46">
        <v>80</v>
      </c>
      <c r="AQ69" s="46">
        <v>1</v>
      </c>
      <c r="AR69" s="46">
        <v>5</v>
      </c>
      <c r="AS69" s="55" t="s">
        <v>375</v>
      </c>
      <c r="AT69" s="46">
        <v>1</v>
      </c>
      <c r="AU69" s="46">
        <v>3</v>
      </c>
      <c r="AV69" s="46">
        <v>143</v>
      </c>
      <c r="AW69" s="46" t="s">
        <v>425</v>
      </c>
      <c r="AX69" s="46">
        <v>1</v>
      </c>
      <c r="AY69" s="46">
        <v>0</v>
      </c>
      <c r="AZ69" s="46">
        <v>0</v>
      </c>
      <c r="BA69" s="46">
        <v>140</v>
      </c>
      <c r="BB69" s="46">
        <v>140</v>
      </c>
      <c r="BD69" s="46">
        <f t="shared" si="392"/>
        <v>220</v>
      </c>
      <c r="BE69" s="50">
        <v>2.97</v>
      </c>
      <c r="BF69" s="46">
        <v>726.4</v>
      </c>
      <c r="BG69" s="46">
        <f t="shared" si="448"/>
        <v>0.72639999999999993</v>
      </c>
      <c r="BH69" s="49">
        <v>0.72599999999999998</v>
      </c>
      <c r="BI69" s="50">
        <v>7.7</v>
      </c>
      <c r="BJ69" s="52">
        <v>615.20000000000005</v>
      </c>
      <c r="BK69" s="46">
        <f t="shared" si="449"/>
        <v>0.61520000000000008</v>
      </c>
      <c r="BL69" s="46">
        <v>0.61499999999999999</v>
      </c>
      <c r="BM69" s="46">
        <v>7.5</v>
      </c>
      <c r="BN69" s="46">
        <v>4506</v>
      </c>
      <c r="BO69" s="46">
        <f t="shared" si="450"/>
        <v>4.5060000000000002</v>
      </c>
      <c r="BP69" s="46">
        <f t="shared" si="451"/>
        <v>4.5060000000000002</v>
      </c>
      <c r="BQ69" s="46">
        <v>6.44</v>
      </c>
      <c r="BR69" s="50">
        <f t="shared" si="452"/>
        <v>-1.2599999999999998</v>
      </c>
      <c r="BS69" s="52">
        <v>372.4</v>
      </c>
      <c r="BT69" s="53" t="s">
        <v>261</v>
      </c>
      <c r="BU69" s="46">
        <v>0.372</v>
      </c>
      <c r="BV69" s="49">
        <f t="shared" si="453"/>
        <v>-0.24299999999999999</v>
      </c>
      <c r="BW69" s="46">
        <v>1.2763618230819702</v>
      </c>
      <c r="BX69" s="46">
        <v>48.526721954345703</v>
      </c>
      <c r="BY69" s="46">
        <f t="shared" si="393"/>
        <v>12.763618230819702</v>
      </c>
      <c r="CA69" s="46">
        <v>12.763618230819702</v>
      </c>
      <c r="CB69" s="46">
        <f t="shared" si="394"/>
        <v>485.26721954345703</v>
      </c>
      <c r="CC69" s="46">
        <v>0</v>
      </c>
      <c r="CD69" s="46">
        <v>4364.4957983193272</v>
      </c>
      <c r="CE69" s="46">
        <v>0</v>
      </c>
      <c r="CF69" s="46">
        <v>89.285714285714278</v>
      </c>
      <c r="CG69" s="46">
        <v>8918.0672268907565</v>
      </c>
      <c r="CH69" s="46">
        <v>525.21008403361338</v>
      </c>
      <c r="CI69" s="46">
        <v>78.78151260504201</v>
      </c>
      <c r="CJ69" s="46">
        <v>0</v>
      </c>
      <c r="CK69" s="46">
        <v>1144.9579831932774</v>
      </c>
      <c r="CL69" s="46">
        <f t="shared" si="395"/>
        <v>11.147673904348951</v>
      </c>
      <c r="CM69" s="46">
        <v>4406.5126050420167</v>
      </c>
      <c r="CN69" s="46">
        <v>52.521008403361343</v>
      </c>
      <c r="CO69" s="50">
        <v>6.8572959234526065</v>
      </c>
      <c r="CP69" s="46">
        <v>0</v>
      </c>
      <c r="CQ69" s="50">
        <v>137.31135822081018</v>
      </c>
      <c r="CR69" s="50">
        <v>72.527799841143775</v>
      </c>
      <c r="CS69" s="50">
        <v>5.5599682287529797</v>
      </c>
      <c r="CT69" s="50">
        <v>4.0706910246227164</v>
      </c>
      <c r="CU69" s="50">
        <v>58.677521842732332</v>
      </c>
      <c r="CV69" s="50">
        <v>10.921366163621924</v>
      </c>
      <c r="CW69" s="50">
        <v>3.7728355837966645</v>
      </c>
      <c r="CX69" s="50">
        <v>0</v>
      </c>
      <c r="CY69" s="50">
        <v>436.55679110405089</v>
      </c>
      <c r="CZ69" s="50">
        <v>135.02779984114377</v>
      </c>
      <c r="DA69" s="56">
        <v>8.435109655651484</v>
      </c>
      <c r="DB69" s="56">
        <v>1.5319996030564647</v>
      </c>
      <c r="DC69" s="50">
        <v>0</v>
      </c>
      <c r="DD69" s="50">
        <v>0</v>
      </c>
      <c r="DE69" s="50">
        <v>0</v>
      </c>
      <c r="DF69" s="50">
        <v>34.62603878116343</v>
      </c>
      <c r="DG69" s="50">
        <v>28.393351800554015</v>
      </c>
      <c r="DH69" s="50">
        <v>1.48397309062129</v>
      </c>
      <c r="DI69" s="50">
        <v>5.54016620498615</v>
      </c>
      <c r="DJ69" s="50">
        <v>0</v>
      </c>
      <c r="DK69" s="50">
        <v>174.31737237831419</v>
      </c>
      <c r="DL69" s="50">
        <v>0.49465769687376332</v>
      </c>
      <c r="DM69" s="50">
        <v>0</v>
      </c>
      <c r="DN69" s="50">
        <v>12.794846382556987</v>
      </c>
      <c r="DO69" s="50">
        <v>2.3531565906838452</v>
      </c>
      <c r="DQ69" s="46">
        <v>1</v>
      </c>
      <c r="DR69" s="46">
        <v>3</v>
      </c>
      <c r="DT69" s="46">
        <v>1</v>
      </c>
      <c r="DU69" s="46">
        <v>1</v>
      </c>
      <c r="DV69" s="46" t="s">
        <v>551</v>
      </c>
      <c r="DW69" s="46">
        <v>1</v>
      </c>
      <c r="DY69" s="46">
        <v>1</v>
      </c>
      <c r="DZ69" s="46">
        <v>744</v>
      </c>
      <c r="EA69" s="46">
        <v>74.400000000000006</v>
      </c>
      <c r="EB69" s="46">
        <v>74</v>
      </c>
      <c r="EC69" s="46">
        <v>74</v>
      </c>
      <c r="ED69" s="46">
        <v>281</v>
      </c>
      <c r="EE69" s="46" t="s">
        <v>553</v>
      </c>
      <c r="EF69" s="46">
        <v>1</v>
      </c>
      <c r="EG69" s="46">
        <v>293</v>
      </c>
      <c r="EH69" s="46">
        <v>293</v>
      </c>
      <c r="EI69" s="46" t="s">
        <v>494</v>
      </c>
      <c r="EJ69" s="49">
        <v>0.47399999999999998</v>
      </c>
      <c r="EK69" s="50">
        <v>7.63</v>
      </c>
      <c r="EL69" s="49">
        <v>0.55300000000000005</v>
      </c>
      <c r="EM69" s="49">
        <v>0.55300000000000005</v>
      </c>
      <c r="EN69" s="50">
        <v>7.62</v>
      </c>
      <c r="EP69" s="56">
        <v>0</v>
      </c>
      <c r="EQ69" s="56">
        <v>0.11223344556677889</v>
      </c>
      <c r="ER69" s="56">
        <v>0</v>
      </c>
      <c r="ES69" s="56">
        <v>27.497194163860829</v>
      </c>
      <c r="ET69" s="56">
        <v>31.331836887392441</v>
      </c>
      <c r="EU69" s="56">
        <v>0</v>
      </c>
      <c r="EV69" s="56">
        <v>8.7916199027310142</v>
      </c>
      <c r="EW69" s="56">
        <v>0</v>
      </c>
      <c r="EX69" s="56">
        <v>124.57912457912458</v>
      </c>
      <c r="EY69" s="56">
        <v>9.3527871305649088E-2</v>
      </c>
      <c r="EZ69" s="56"/>
      <c r="FA69" s="46">
        <v>1</v>
      </c>
      <c r="FB69" s="46" t="s">
        <v>523</v>
      </c>
      <c r="FC69" s="46">
        <v>1</v>
      </c>
      <c r="FD69" s="46" t="s">
        <v>505</v>
      </c>
      <c r="FE69" s="47">
        <v>1</v>
      </c>
      <c r="FF69" s="47">
        <v>3</v>
      </c>
      <c r="FG69" s="47">
        <v>170</v>
      </c>
      <c r="FH69" s="47">
        <v>170</v>
      </c>
      <c r="FI69" s="47">
        <v>445</v>
      </c>
      <c r="FJ69" s="46">
        <v>91</v>
      </c>
      <c r="FK69" s="46">
        <v>91</v>
      </c>
      <c r="FL69" s="46">
        <v>91</v>
      </c>
      <c r="FM69" s="47">
        <f t="shared" si="396"/>
        <v>17</v>
      </c>
      <c r="FO69" s="49">
        <v>0.52939999999999998</v>
      </c>
      <c r="FP69" s="50">
        <v>7.19</v>
      </c>
      <c r="FQ69" s="49">
        <v>0.51060000000000005</v>
      </c>
      <c r="FR69" s="49">
        <v>0.51100000000000001</v>
      </c>
      <c r="FS69" s="50">
        <v>7.23</v>
      </c>
      <c r="FU69" s="46">
        <v>599</v>
      </c>
      <c r="FV69" s="46"/>
      <c r="FW69" s="47">
        <v>1</v>
      </c>
      <c r="FX69" s="49" t="s">
        <v>557</v>
      </c>
      <c r="FY69" s="47">
        <v>1</v>
      </c>
      <c r="FZ69" s="47">
        <v>10</v>
      </c>
      <c r="GA69" s="47">
        <v>53</v>
      </c>
      <c r="GC69" s="47">
        <v>1</v>
      </c>
      <c r="GD69" s="47">
        <v>20</v>
      </c>
      <c r="GE69" s="47">
        <v>217</v>
      </c>
      <c r="GF69" s="47">
        <v>60</v>
      </c>
      <c r="GH69" s="47">
        <v>60</v>
      </c>
      <c r="GI69" s="47">
        <f t="shared" si="397"/>
        <v>157</v>
      </c>
      <c r="GJ69" s="47">
        <f t="shared" si="398"/>
        <v>-13</v>
      </c>
      <c r="GM69" s="46">
        <v>96</v>
      </c>
      <c r="GN69" s="46">
        <v>96</v>
      </c>
      <c r="GO69" s="46">
        <v>96</v>
      </c>
      <c r="GP69" s="46">
        <f t="shared" si="399"/>
        <v>5</v>
      </c>
      <c r="GS69" s="46">
        <v>98.5</v>
      </c>
      <c r="GT69" s="46">
        <v>99</v>
      </c>
      <c r="GU69" s="46">
        <v>99</v>
      </c>
      <c r="GV69" s="46">
        <f t="shared" si="400"/>
        <v>3</v>
      </c>
      <c r="GW69" s="57">
        <v>1.1613895893096924</v>
      </c>
      <c r="GX69" s="57">
        <v>47.997322082519531</v>
      </c>
      <c r="GY69" s="46">
        <f t="shared" si="401"/>
        <v>11.613895893096924</v>
      </c>
      <c r="GZ69" s="46"/>
      <c r="HA69" s="46">
        <v>11.613895893096924</v>
      </c>
      <c r="HB69" s="46">
        <f t="shared" si="402"/>
        <v>479.97322082519531</v>
      </c>
      <c r="HC69" s="46"/>
      <c r="HD69" s="57">
        <v>0.80392962694168091</v>
      </c>
      <c r="HE69" s="57">
        <v>48.191371917724609</v>
      </c>
      <c r="HF69" s="57">
        <v>8.0392962694168091</v>
      </c>
      <c r="HG69" s="57"/>
      <c r="HH69" s="46">
        <f t="shared" si="403"/>
        <v>8.0392962694168091</v>
      </c>
      <c r="HI69" s="46">
        <f t="shared" si="404"/>
        <v>-4.7243219614028931</v>
      </c>
      <c r="HJ69" s="46">
        <f t="shared" si="405"/>
        <v>481.91371917724609</v>
      </c>
      <c r="HL69" s="50">
        <v>41.907514450867048</v>
      </c>
      <c r="HM69" s="50">
        <f t="shared" si="406"/>
        <v>41.907514450867048</v>
      </c>
      <c r="HN69" s="50">
        <v>1231.21387283237</v>
      </c>
      <c r="HO69" s="50">
        <v>2.8901734104046244</v>
      </c>
      <c r="HP69" s="50">
        <f t="shared" si="407"/>
        <v>2.8901734104046244</v>
      </c>
      <c r="HQ69" s="50">
        <v>26.01156069364162</v>
      </c>
      <c r="HR69" s="50">
        <v>4111.2716763005783</v>
      </c>
      <c r="HS69" s="50">
        <f t="shared" si="408"/>
        <v>-4806.7955505901782</v>
      </c>
      <c r="HT69" s="50">
        <v>414.73988439306362</v>
      </c>
      <c r="HU69" s="50">
        <v>56.358381502890175</v>
      </c>
      <c r="HV69" s="50">
        <v>0</v>
      </c>
      <c r="HW69" s="50">
        <v>744.2196531791908</v>
      </c>
      <c r="HX69" s="50">
        <f t="shared" si="409"/>
        <v>10.802316540653266</v>
      </c>
      <c r="HY69" s="50">
        <f t="shared" si="410"/>
        <v>-400.73833001408661</v>
      </c>
      <c r="HZ69" s="50">
        <v>985.549132947977</v>
      </c>
      <c r="IA69" s="50">
        <v>54.913294797687868</v>
      </c>
      <c r="IB69" s="56">
        <v>0</v>
      </c>
      <c r="IC69" s="56">
        <v>0.18704469383736957</v>
      </c>
      <c r="ID69" s="56">
        <v>0</v>
      </c>
      <c r="IE69" s="56">
        <v>30.025595589683011</v>
      </c>
      <c r="IF69" s="56">
        <v>57.983855089584566</v>
      </c>
      <c r="IG69" s="56">
        <v>0</v>
      </c>
      <c r="IH69" s="56">
        <v>7.8755660563102978</v>
      </c>
      <c r="II69" s="56">
        <v>0.88600118133490846</v>
      </c>
      <c r="IJ69" s="56">
        <v>161.54754873006499</v>
      </c>
      <c r="IK69" s="56">
        <v>9.8444575703878726E-2</v>
      </c>
      <c r="IL69" s="46">
        <v>0.55325824022293091</v>
      </c>
      <c r="IM69" s="57">
        <v>48.162189483642578</v>
      </c>
      <c r="IN69" s="46">
        <v>5.5325824022293091</v>
      </c>
      <c r="IP69" s="46">
        <f t="shared" si="411"/>
        <v>5.5325824022293091</v>
      </c>
      <c r="IQ69" s="46">
        <f t="shared" si="412"/>
        <v>481.62189483642578</v>
      </c>
      <c r="IS69" s="46">
        <v>267.7</v>
      </c>
      <c r="IT69" s="49">
        <f t="shared" si="413"/>
        <v>0.26769999999999999</v>
      </c>
      <c r="IU69" s="49">
        <v>0.26800000000000002</v>
      </c>
      <c r="IV69" s="46">
        <v>7.86</v>
      </c>
      <c r="IW69" s="50">
        <v>0</v>
      </c>
      <c r="IX69" s="50">
        <v>0.2793853522251048</v>
      </c>
      <c r="IY69" s="50">
        <v>0</v>
      </c>
      <c r="IZ69" s="50">
        <v>41.508680902015563</v>
      </c>
      <c r="JA69" s="50">
        <v>36.120534823388546</v>
      </c>
      <c r="JB69" s="50">
        <v>0</v>
      </c>
      <c r="JC69" s="50">
        <v>3.2927559369387347</v>
      </c>
      <c r="JD69" s="50">
        <v>0</v>
      </c>
      <c r="JE69" s="50">
        <v>47.695070844142883</v>
      </c>
      <c r="JF69" s="50">
        <v>9.9780482937537412E-2</v>
      </c>
      <c r="JG69" s="47">
        <v>1</v>
      </c>
      <c r="JI69" s="47">
        <v>1</v>
      </c>
      <c r="JJ69" s="46" t="s">
        <v>724</v>
      </c>
      <c r="JK69" s="46">
        <v>20</v>
      </c>
      <c r="JM69" s="46">
        <v>1</v>
      </c>
      <c r="JN69" s="46">
        <v>40</v>
      </c>
      <c r="JO69" s="46">
        <v>40</v>
      </c>
      <c r="JQ69" s="46">
        <v>10</v>
      </c>
      <c r="JR69" s="46" t="s">
        <v>1041</v>
      </c>
      <c r="JT69" s="57">
        <v>0.71691220998764038</v>
      </c>
      <c r="JU69" s="57">
        <v>49.3223876953125</v>
      </c>
      <c r="JV69" s="57">
        <v>7.1691220998764038</v>
      </c>
      <c r="JW69" s="46">
        <f t="shared" si="414"/>
        <v>7.1691220998764038</v>
      </c>
      <c r="JX69" s="46">
        <f t="shared" si="415"/>
        <v>493.223876953125</v>
      </c>
      <c r="JY69" s="46" t="s">
        <v>716</v>
      </c>
      <c r="JZ69" s="52">
        <v>859.21463000000006</v>
      </c>
      <c r="KA69" s="49">
        <f t="shared" si="416"/>
        <v>0.85921463000000009</v>
      </c>
      <c r="KB69" s="49">
        <v>0.85899999999999999</v>
      </c>
      <c r="KC69" s="52">
        <v>1463</v>
      </c>
      <c r="KD69" s="49">
        <f t="shared" si="417"/>
        <v>1.4630000000000001</v>
      </c>
      <c r="KE69" s="49">
        <v>1.4630000000000001</v>
      </c>
      <c r="KF69" s="52">
        <v>890.8</v>
      </c>
      <c r="KG69" s="49">
        <f t="shared" si="418"/>
        <v>0.89079999999999993</v>
      </c>
      <c r="KH69" s="49">
        <v>0.89100000000000001</v>
      </c>
      <c r="KI69" s="50">
        <v>7.16</v>
      </c>
      <c r="KJ69" s="50">
        <v>6</v>
      </c>
      <c r="KK69" s="50">
        <v>4.7699999999999996</v>
      </c>
      <c r="KL69" s="49"/>
      <c r="KN69" s="46">
        <v>1</v>
      </c>
      <c r="KO69" s="46">
        <v>1</v>
      </c>
      <c r="KP69" s="47">
        <v>1</v>
      </c>
      <c r="KQ69" s="46">
        <v>1</v>
      </c>
      <c r="KR69" s="46" t="s">
        <v>1220</v>
      </c>
      <c r="KS69" s="46" t="s">
        <v>1229</v>
      </c>
      <c r="KT69" s="50">
        <v>37.65690376569038</v>
      </c>
      <c r="KU69" s="50">
        <v>4263.5983263598328</v>
      </c>
      <c r="KV69" s="50">
        <v>4.1841004184100417</v>
      </c>
      <c r="KW69" s="50">
        <v>71.129707112970721</v>
      </c>
      <c r="KX69" s="50">
        <v>10271.966527196653</v>
      </c>
      <c r="KY69" s="50">
        <v>924.68619246861931</v>
      </c>
      <c r="KZ69" s="50">
        <v>92.05020920502092</v>
      </c>
      <c r="LA69" s="50">
        <v>14.644351464435148</v>
      </c>
      <c r="LB69" s="50">
        <v>1075.3138075313807</v>
      </c>
      <c r="LC69" s="50">
        <f t="shared" si="419"/>
        <v>10.800471278016206</v>
      </c>
      <c r="LD69" s="50">
        <v>2956.0669456066948</v>
      </c>
      <c r="LE69" s="50">
        <v>98.326359832635987</v>
      </c>
      <c r="LF69" s="50">
        <v>58.917197452229296</v>
      </c>
      <c r="LG69" s="50">
        <v>2691.0828025477704</v>
      </c>
      <c r="LH69" s="50">
        <v>3.1847133757961785</v>
      </c>
      <c r="LI69" s="50">
        <v>95.541401273885356</v>
      </c>
      <c r="LJ69" s="50">
        <v>8757.9617834394903</v>
      </c>
      <c r="LK69" s="50">
        <v>652.86624203821646</v>
      </c>
      <c r="LL69" s="50">
        <v>66.878980891719749</v>
      </c>
      <c r="LM69" s="50">
        <v>22.29299363057325</v>
      </c>
      <c r="LN69" s="50">
        <v>1332.8025477707004</v>
      </c>
      <c r="LO69" s="50">
        <f t="shared" si="420"/>
        <v>4.1510893053763525</v>
      </c>
      <c r="LP69" s="50">
        <v>1601.9108280254777</v>
      </c>
      <c r="LQ69" s="50">
        <v>95.541401273885356</v>
      </c>
      <c r="LR69" s="50">
        <v>43.478260869565219</v>
      </c>
      <c r="LS69" s="50">
        <v>1815.2173913043478</v>
      </c>
      <c r="LT69" s="50">
        <v>0</v>
      </c>
      <c r="LU69" s="50">
        <v>56.521739130434781</v>
      </c>
      <c r="LV69" s="50">
        <v>5993.478260869565</v>
      </c>
      <c r="LW69" s="50">
        <v>580.43478260869563</v>
      </c>
      <c r="LX69" s="50">
        <v>86.956521739130437</v>
      </c>
      <c r="LY69" s="50">
        <v>86.956521739130437</v>
      </c>
      <c r="LZ69" s="50">
        <v>1250</v>
      </c>
      <c r="MA69" s="50">
        <f t="shared" si="421"/>
        <v>5.735297679901123</v>
      </c>
      <c r="MB69" s="50">
        <v>1130.4347826086955</v>
      </c>
      <c r="MC69" s="50">
        <v>50</v>
      </c>
      <c r="MD69" s="50">
        <v>0</v>
      </c>
      <c r="ME69" s="50">
        <v>0.29940119760479045</v>
      </c>
      <c r="MF69" s="50">
        <v>0.5988023952095809</v>
      </c>
      <c r="MG69" s="50">
        <v>19.860279441117765</v>
      </c>
      <c r="MH69" s="50">
        <v>126.14770459081836</v>
      </c>
      <c r="MI69" s="50">
        <v>1.8962075848303395</v>
      </c>
      <c r="MJ69" s="50">
        <v>11.177644710578845</v>
      </c>
      <c r="MK69" s="50">
        <v>0</v>
      </c>
      <c r="ML69" s="50">
        <v>730.63872255489014</v>
      </c>
      <c r="MM69" s="50">
        <v>0.39920159680638723</v>
      </c>
      <c r="MN69" s="50">
        <v>0</v>
      </c>
      <c r="MO69" s="50">
        <v>2.4596615505706416</v>
      </c>
      <c r="MP69" s="50">
        <v>0.59031877213695394</v>
      </c>
      <c r="MQ69" s="50">
        <v>22.43211334120425</v>
      </c>
      <c r="MR69" s="50">
        <v>162.23927587563949</v>
      </c>
      <c r="MS69" s="50">
        <v>33.549783549783548</v>
      </c>
      <c r="MT69" s="50">
        <v>11.117670208579298</v>
      </c>
      <c r="MU69" s="50">
        <v>0</v>
      </c>
      <c r="MV69" s="50">
        <v>1620.1298701298701</v>
      </c>
      <c r="MW69" s="50">
        <v>64.935064935064943</v>
      </c>
      <c r="MX69" s="50">
        <v>0</v>
      </c>
      <c r="MY69" s="50">
        <v>11.650868878357031</v>
      </c>
      <c r="MZ69" s="50">
        <v>0.59241706161137442</v>
      </c>
      <c r="NA69" s="50">
        <v>11.453396524486571</v>
      </c>
      <c r="NB69" s="50">
        <v>55.785939968404421</v>
      </c>
      <c r="NC69" s="50">
        <v>20.240916271721957</v>
      </c>
      <c r="ND69" s="50">
        <v>4.7393364928909953</v>
      </c>
      <c r="NE69" s="50">
        <v>0</v>
      </c>
      <c r="NF69" s="50">
        <v>783.66903633491313</v>
      </c>
      <c r="NG69" s="50">
        <v>70.892575039494474</v>
      </c>
      <c r="NI69" s="56">
        <v>6.6320823365231245</v>
      </c>
      <c r="NJ69" s="56">
        <v>37.526850079744818</v>
      </c>
      <c r="NL69" s="56">
        <v>5.9880786807073321</v>
      </c>
      <c r="NM69" s="56">
        <v>6.605926385853369</v>
      </c>
      <c r="NN69" s="56"/>
      <c r="NO69" s="56">
        <v>3.3704540918163657</v>
      </c>
      <c r="NP69" s="56">
        <v>5.144211576846307</v>
      </c>
      <c r="NQ69" s="56">
        <v>4.7656951819075726</v>
      </c>
      <c r="NR69" s="56">
        <v>0</v>
      </c>
      <c r="NS69" s="56">
        <v>5.1519664268585137</v>
      </c>
      <c r="NT69" s="56">
        <v>0</v>
      </c>
      <c r="NU69" s="56">
        <v>4.0269619377162629</v>
      </c>
      <c r="NV69" s="56">
        <v>0</v>
      </c>
      <c r="NW69" s="51"/>
      <c r="NX69" s="51">
        <v>680.66666666666663</v>
      </c>
      <c r="NY69" s="51">
        <v>681</v>
      </c>
      <c r="NZ69" s="51">
        <v>2031.3333333333333</v>
      </c>
      <c r="OA69" s="54">
        <f t="shared" si="422"/>
        <v>2031</v>
      </c>
      <c r="OB69" s="58">
        <v>1442.6666666666667</v>
      </c>
      <c r="OC69" s="58">
        <f t="shared" si="423"/>
        <v>1443</v>
      </c>
      <c r="OD69" s="58">
        <v>763.33333333333337</v>
      </c>
      <c r="OE69" s="58">
        <f t="shared" ref="OE69" si="469">ROUND(OD69,0)</f>
        <v>763</v>
      </c>
      <c r="OF69" s="58">
        <v>755.33333333333337</v>
      </c>
      <c r="OG69" s="58">
        <f t="shared" ref="OG69" si="470">ROUND(OF69,0)</f>
        <v>755</v>
      </c>
      <c r="OH69" s="51">
        <v>18200.666666666668</v>
      </c>
      <c r="OI69" s="58">
        <v>18201</v>
      </c>
      <c r="OJ69" s="58">
        <v>81349.666666666672</v>
      </c>
      <c r="OK69" s="54">
        <f t="shared" si="426"/>
        <v>81350</v>
      </c>
      <c r="OL69" s="58">
        <v>70714.666666666672</v>
      </c>
      <c r="OM69" s="58">
        <f t="shared" ref="OM69" si="471">ROUND(OL69,0)</f>
        <v>70715</v>
      </c>
      <c r="ON69" s="58">
        <v>20079.666666666668</v>
      </c>
      <c r="OO69" s="58">
        <f t="shared" ref="OO69" si="472">ROUND(ON69,0)</f>
        <v>20080</v>
      </c>
      <c r="OP69" s="58">
        <v>14687</v>
      </c>
      <c r="OQ69" s="58">
        <f t="shared" ref="OQ69" si="473">ROUND(OP69,0)</f>
        <v>14687</v>
      </c>
      <c r="OR69" s="51">
        <v>1</v>
      </c>
      <c r="OS69" s="51"/>
    </row>
    <row r="70" spans="1:409" ht="21" customHeight="1" x14ac:dyDescent="0.35">
      <c r="A70" s="46" t="s">
        <v>70</v>
      </c>
      <c r="B70" s="46" t="s">
        <v>70</v>
      </c>
      <c r="C70" s="46" t="b">
        <f t="shared" si="445"/>
        <v>1</v>
      </c>
      <c r="D70" s="46">
        <v>5</v>
      </c>
      <c r="E70" s="51">
        <v>5</v>
      </c>
      <c r="F70" s="46" t="b">
        <f t="shared" si="446"/>
        <v>1</v>
      </c>
      <c r="G70" s="46">
        <v>8</v>
      </c>
      <c r="H70" s="51">
        <v>8</v>
      </c>
      <c r="I70" s="46" t="b">
        <f t="shared" si="447"/>
        <v>1</v>
      </c>
      <c r="J70" s="46">
        <v>8</v>
      </c>
      <c r="K70" s="46">
        <v>4744424</v>
      </c>
      <c r="L70" s="46">
        <v>468603.6</v>
      </c>
      <c r="M70" s="46">
        <v>1051.296</v>
      </c>
      <c r="N70" s="46">
        <v>6.5079100973246797</v>
      </c>
      <c r="O70" s="46">
        <v>180.00000000000301</v>
      </c>
      <c r="P70" s="46">
        <v>4</v>
      </c>
      <c r="Q70" s="46">
        <v>7</v>
      </c>
      <c r="R70" s="46">
        <v>1050.67897799978</v>
      </c>
      <c r="S70" s="46">
        <v>12.620577257729501</v>
      </c>
      <c r="T70" s="46">
        <v>167.38608334152201</v>
      </c>
      <c r="U70" s="46">
        <v>4</v>
      </c>
      <c r="V70" s="46">
        <v>5</v>
      </c>
      <c r="W70" s="46" t="s">
        <v>198</v>
      </c>
      <c r="X70" s="46">
        <v>42.851752240000003</v>
      </c>
      <c r="Y70" s="46">
        <v>-123.3842703</v>
      </c>
      <c r="Z70" s="46">
        <v>1051.296</v>
      </c>
      <c r="AA70" s="46" t="s">
        <v>130</v>
      </c>
      <c r="AB70" s="46">
        <v>1</v>
      </c>
      <c r="AC70" s="55">
        <v>1</v>
      </c>
      <c r="AD70" s="46">
        <v>10</v>
      </c>
      <c r="AE70" s="46">
        <v>1</v>
      </c>
      <c r="AF70" s="46">
        <v>4</v>
      </c>
      <c r="AG70" s="46" t="s">
        <v>1531</v>
      </c>
      <c r="AH70" s="55">
        <v>1</v>
      </c>
      <c r="AI70" s="46">
        <v>5</v>
      </c>
      <c r="AJ70" s="46">
        <v>1</v>
      </c>
      <c r="AK70" s="47">
        <v>41</v>
      </c>
      <c r="AM70" s="46">
        <v>1</v>
      </c>
      <c r="AN70" s="46">
        <v>5</v>
      </c>
      <c r="AO70" s="46">
        <v>157</v>
      </c>
      <c r="AP70" s="46" t="s">
        <v>290</v>
      </c>
      <c r="AQ70" s="46">
        <v>1</v>
      </c>
      <c r="AR70" s="46">
        <v>3</v>
      </c>
      <c r="AS70" s="55" t="s">
        <v>379</v>
      </c>
      <c r="AT70" s="46">
        <v>1</v>
      </c>
      <c r="AU70" s="46">
        <v>3</v>
      </c>
      <c r="AV70" s="46">
        <v>212</v>
      </c>
      <c r="AW70" s="46" t="s">
        <v>426</v>
      </c>
      <c r="AX70" s="46">
        <v>1</v>
      </c>
      <c r="AY70" s="46">
        <v>0</v>
      </c>
      <c r="AZ70" s="46">
        <v>0</v>
      </c>
      <c r="BA70" s="46">
        <v>304</v>
      </c>
      <c r="BB70" s="46">
        <v>304</v>
      </c>
      <c r="BD70" s="46">
        <f t="shared" si="392"/>
        <v>461</v>
      </c>
      <c r="BE70" s="50">
        <v>2.85</v>
      </c>
      <c r="BF70" s="46">
        <v>496.3</v>
      </c>
      <c r="BG70" s="46">
        <f t="shared" si="448"/>
        <v>0.49630000000000002</v>
      </c>
      <c r="BH70" s="49">
        <v>0.496</v>
      </c>
      <c r="BI70" s="50">
        <v>7.79</v>
      </c>
      <c r="BJ70" s="52">
        <v>425.7</v>
      </c>
      <c r="BK70" s="46">
        <f t="shared" si="449"/>
        <v>0.42569999999999997</v>
      </c>
      <c r="BL70" s="46">
        <v>0.42599999999999999</v>
      </c>
      <c r="BM70" s="46">
        <v>7.72</v>
      </c>
      <c r="BN70" s="46">
        <v>929.7</v>
      </c>
      <c r="BO70" s="46">
        <f t="shared" si="450"/>
        <v>0.92970000000000008</v>
      </c>
      <c r="BP70" s="46">
        <f t="shared" si="451"/>
        <v>0.93</v>
      </c>
      <c r="BQ70" s="46">
        <v>4.2300000000000004</v>
      </c>
      <c r="BR70" s="50">
        <f t="shared" si="452"/>
        <v>-3.5599999999999996</v>
      </c>
      <c r="BS70" s="52">
        <v>351.9</v>
      </c>
      <c r="BT70" s="53" t="s">
        <v>261</v>
      </c>
      <c r="BU70" s="46">
        <v>0.35199999999999998</v>
      </c>
      <c r="BV70" s="49">
        <f t="shared" si="453"/>
        <v>-7.400000000000001E-2</v>
      </c>
      <c r="BW70" s="46">
        <v>1.5268691778182983</v>
      </c>
      <c r="BX70" s="46">
        <v>48.114250183105469</v>
      </c>
      <c r="BY70" s="46">
        <f t="shared" si="393"/>
        <v>15.268691778182983</v>
      </c>
      <c r="CA70" s="46">
        <v>15.268691778182983</v>
      </c>
      <c r="CB70" s="46">
        <f t="shared" si="394"/>
        <v>481.14250183105469</v>
      </c>
      <c r="CC70" s="46">
        <v>60.24096385542169</v>
      </c>
      <c r="CD70" s="46">
        <v>4448.9067380633651</v>
      </c>
      <c r="CE70" s="46">
        <v>4.4622936189201248</v>
      </c>
      <c r="CF70" s="46">
        <v>165.10486390004462</v>
      </c>
      <c r="CG70" s="46">
        <v>10970.548862115127</v>
      </c>
      <c r="CH70" s="46">
        <v>992.86033020972786</v>
      </c>
      <c r="CI70" s="46">
        <v>73.627844712182068</v>
      </c>
      <c r="CJ70" s="46">
        <v>69.165551093261939</v>
      </c>
      <c r="CK70" s="46">
        <v>1738.0633645693888</v>
      </c>
      <c r="CL70" s="46">
        <f t="shared" si="395"/>
        <v>8.7848878754577822</v>
      </c>
      <c r="CM70" s="46">
        <v>4734.4935296742524</v>
      </c>
      <c r="CN70" s="46">
        <v>111.55734047300312</v>
      </c>
      <c r="CO70" s="50">
        <v>5.9896442059232768</v>
      </c>
      <c r="CP70" s="46">
        <v>0</v>
      </c>
      <c r="CQ70" s="50">
        <v>114.50684659654694</v>
      </c>
      <c r="CR70" s="50">
        <v>67.563008533439174</v>
      </c>
      <c r="CS70" s="50">
        <v>5.8543361778130585</v>
      </c>
      <c r="CT70" s="50">
        <v>4.8620758086922011</v>
      </c>
      <c r="CU70" s="50">
        <v>38.20202421115301</v>
      </c>
      <c r="CV70" s="50">
        <v>9.525699543560231</v>
      </c>
      <c r="CW70" s="50">
        <v>3.6713633657471725</v>
      </c>
      <c r="CX70" s="50">
        <v>0</v>
      </c>
      <c r="CY70" s="50">
        <v>283.78646556856523</v>
      </c>
      <c r="CZ70" s="50">
        <v>31.553879738043264</v>
      </c>
      <c r="DA70" s="56">
        <v>7.2735132708042309</v>
      </c>
      <c r="DB70" s="56">
        <v>14.584104969068051</v>
      </c>
      <c r="DC70" s="50">
        <v>19.374508261211645</v>
      </c>
      <c r="DD70" s="50">
        <v>31.795830055074749</v>
      </c>
      <c r="DE70" s="50">
        <v>0</v>
      </c>
      <c r="DF70" s="50">
        <v>7.6711250983477584</v>
      </c>
      <c r="DG70" s="50">
        <v>14.65381589299764</v>
      </c>
      <c r="DH70" s="50">
        <v>3.540519276160504</v>
      </c>
      <c r="DI70" s="50">
        <v>1.966955153422502</v>
      </c>
      <c r="DJ70" s="50">
        <v>0</v>
      </c>
      <c r="DK70" s="50">
        <v>266.4240755310779</v>
      </c>
      <c r="DL70" s="50">
        <v>28.422501966955156</v>
      </c>
      <c r="DM70" s="50">
        <v>0</v>
      </c>
      <c r="DN70" s="50">
        <v>0</v>
      </c>
      <c r="DO70" s="50">
        <v>3.6471278356537811</v>
      </c>
      <c r="DQ70" s="46">
        <v>1</v>
      </c>
      <c r="DR70" s="46">
        <v>3</v>
      </c>
      <c r="DT70" s="46">
        <v>1</v>
      </c>
      <c r="DU70" s="46">
        <v>1</v>
      </c>
      <c r="DW70" s="46">
        <v>1</v>
      </c>
      <c r="DY70" s="46">
        <v>1</v>
      </c>
      <c r="DZ70" s="46">
        <v>1045</v>
      </c>
      <c r="EA70" s="46">
        <v>104.5</v>
      </c>
      <c r="EB70" s="46">
        <v>105</v>
      </c>
      <c r="EC70" s="46">
        <v>105</v>
      </c>
      <c r="ED70" s="46">
        <v>464</v>
      </c>
      <c r="EE70" s="46" t="s">
        <v>1603</v>
      </c>
      <c r="EF70" s="46">
        <v>1</v>
      </c>
      <c r="EG70" s="46">
        <v>481</v>
      </c>
      <c r="EH70" s="46">
        <v>481</v>
      </c>
      <c r="EI70" s="46" t="s">
        <v>494</v>
      </c>
      <c r="EJ70" s="49">
        <v>0.39500000000000002</v>
      </c>
      <c r="EK70" s="50">
        <v>7.52</v>
      </c>
      <c r="EL70" s="49">
        <v>0.32100000000000001</v>
      </c>
      <c r="EM70" s="49">
        <v>0.32100000000000001</v>
      </c>
      <c r="EN70" s="50">
        <v>7.63</v>
      </c>
      <c r="EP70" s="56">
        <v>0</v>
      </c>
      <c r="EQ70" s="56">
        <v>0</v>
      </c>
      <c r="ER70" s="56">
        <v>0</v>
      </c>
      <c r="ES70" s="56">
        <v>15.984015984015985</v>
      </c>
      <c r="ET70" s="56">
        <v>41.158841158841163</v>
      </c>
      <c r="EU70" s="56">
        <v>0</v>
      </c>
      <c r="EV70" s="56">
        <v>4.895104895104895</v>
      </c>
      <c r="EW70" s="56">
        <v>0</v>
      </c>
      <c r="EX70" s="56">
        <v>111.68831168831169</v>
      </c>
      <c r="EY70" s="56">
        <v>0.19980019980019981</v>
      </c>
      <c r="EZ70" s="56"/>
      <c r="FA70" s="46">
        <v>1</v>
      </c>
      <c r="FC70" s="46">
        <v>1</v>
      </c>
      <c r="FD70" s="46" t="s">
        <v>524</v>
      </c>
      <c r="FE70" s="47">
        <v>1</v>
      </c>
      <c r="FF70" s="47">
        <v>3</v>
      </c>
      <c r="FG70" s="47">
        <v>120</v>
      </c>
      <c r="FH70" s="47">
        <v>120</v>
      </c>
      <c r="FI70" s="47">
        <v>583</v>
      </c>
      <c r="FJ70" s="46">
        <v>122</v>
      </c>
      <c r="FK70" s="46">
        <v>122</v>
      </c>
      <c r="FL70" s="46">
        <v>122</v>
      </c>
      <c r="FM70" s="47">
        <f t="shared" si="396"/>
        <v>17</v>
      </c>
      <c r="FN70" s="49" t="s">
        <v>1642</v>
      </c>
      <c r="FO70" s="49">
        <v>0.27539999999999998</v>
      </c>
      <c r="FP70" s="50">
        <v>7.45</v>
      </c>
      <c r="FQ70" s="49">
        <v>0.28549999999999998</v>
      </c>
      <c r="FR70" s="49">
        <v>0.28599999999999998</v>
      </c>
      <c r="FS70" s="50">
        <v>7.6</v>
      </c>
      <c r="FU70" s="46">
        <v>600</v>
      </c>
      <c r="FV70" s="46" t="s">
        <v>524</v>
      </c>
      <c r="FW70" s="47">
        <v>1</v>
      </c>
      <c r="FX70" s="49" t="s">
        <v>558</v>
      </c>
      <c r="FY70" s="47">
        <v>1</v>
      </c>
      <c r="FZ70" s="47">
        <v>5</v>
      </c>
      <c r="GA70" s="47">
        <v>60</v>
      </c>
      <c r="GB70" s="53" t="s">
        <v>641</v>
      </c>
      <c r="GC70" s="47">
        <v>1</v>
      </c>
      <c r="GD70" s="47">
        <v>15</v>
      </c>
      <c r="GE70" s="47">
        <v>190</v>
      </c>
      <c r="GF70" s="47">
        <v>77</v>
      </c>
      <c r="GH70" s="47">
        <v>77</v>
      </c>
      <c r="GI70" s="47">
        <f t="shared" si="397"/>
        <v>113</v>
      </c>
      <c r="GJ70" s="47">
        <f t="shared" si="398"/>
        <v>-7</v>
      </c>
      <c r="GK70" s="46" t="s">
        <v>524</v>
      </c>
      <c r="GM70" s="46">
        <v>123.5</v>
      </c>
      <c r="GN70" s="46">
        <v>124</v>
      </c>
      <c r="GO70" s="46">
        <v>124</v>
      </c>
      <c r="GP70" s="46">
        <f t="shared" si="399"/>
        <v>2</v>
      </c>
      <c r="GS70" s="46">
        <v>127</v>
      </c>
      <c r="GT70" s="46">
        <v>127</v>
      </c>
      <c r="GU70" s="46">
        <v>127</v>
      </c>
      <c r="GV70" s="46">
        <f t="shared" si="400"/>
        <v>3</v>
      </c>
      <c r="GW70" s="57">
        <v>1.4871457815170288</v>
      </c>
      <c r="GX70" s="57">
        <v>47.831520080566406</v>
      </c>
      <c r="GY70" s="46">
        <f t="shared" si="401"/>
        <v>14.871457815170288</v>
      </c>
      <c r="GZ70" s="46"/>
      <c r="HA70" s="46">
        <v>14.871457815170288</v>
      </c>
      <c r="HB70" s="46">
        <f t="shared" si="402"/>
        <v>478.31520080566406</v>
      </c>
      <c r="HC70" s="46"/>
      <c r="HD70" s="57">
        <v>1.029826283454895</v>
      </c>
      <c r="HE70" s="57">
        <v>47.380756378173828</v>
      </c>
      <c r="HF70" s="57">
        <v>10.29826283454895</v>
      </c>
      <c r="HG70" s="57"/>
      <c r="HH70" s="46">
        <f t="shared" si="403"/>
        <v>10.29826283454895</v>
      </c>
      <c r="HI70" s="46">
        <f t="shared" si="404"/>
        <v>-4.9704289436340332</v>
      </c>
      <c r="HJ70" s="46">
        <f t="shared" si="405"/>
        <v>473.80756378173828</v>
      </c>
      <c r="HL70" s="50">
        <v>123.68421052631579</v>
      </c>
      <c r="HM70" s="50">
        <f t="shared" si="406"/>
        <v>63.443246670894105</v>
      </c>
      <c r="HN70" s="50">
        <v>3905.2631578947367</v>
      </c>
      <c r="HO70" s="50">
        <v>5.2631578947368425</v>
      </c>
      <c r="HP70" s="50">
        <f t="shared" si="407"/>
        <v>0.80086427581671771</v>
      </c>
      <c r="HQ70" s="50">
        <v>76.315789473684205</v>
      </c>
      <c r="HR70" s="50">
        <v>12539.473684210527</v>
      </c>
      <c r="HS70" s="50">
        <f t="shared" si="408"/>
        <v>1568.9248220953996</v>
      </c>
      <c r="HT70" s="50">
        <v>1321.0526315789473</v>
      </c>
      <c r="HU70" s="50">
        <v>165.78947368421052</v>
      </c>
      <c r="HV70" s="50">
        <v>0</v>
      </c>
      <c r="HW70" s="50">
        <v>2071.0526315789475</v>
      </c>
      <c r="HX70" s="50">
        <f t="shared" si="409"/>
        <v>4.9724776075331647</v>
      </c>
      <c r="HY70" s="50">
        <f t="shared" si="410"/>
        <v>332.98926700955872</v>
      </c>
      <c r="HZ70" s="50">
        <v>2584.2105263157896</v>
      </c>
      <c r="IA70" s="50">
        <v>113.15789473684211</v>
      </c>
      <c r="IB70" s="56">
        <v>0</v>
      </c>
      <c r="IC70" s="56">
        <v>5.8536585365853655E-2</v>
      </c>
      <c r="ID70" s="56">
        <v>0</v>
      </c>
      <c r="IE70" s="56">
        <v>32.585365853658537</v>
      </c>
      <c r="IF70" s="56">
        <v>40.487804878048784</v>
      </c>
      <c r="IG70" s="56">
        <v>0</v>
      </c>
      <c r="IH70" s="56">
        <v>6.3414634146341466</v>
      </c>
      <c r="II70" s="56">
        <v>0.97560975609756095</v>
      </c>
      <c r="IJ70" s="56">
        <v>317.65853658536588</v>
      </c>
      <c r="IK70" s="56">
        <v>0</v>
      </c>
      <c r="IL70" s="46">
        <v>0.65057569742202759</v>
      </c>
      <c r="IM70" s="57">
        <v>48.314201354980469</v>
      </c>
      <c r="IN70" s="46">
        <v>6.5057569742202759</v>
      </c>
      <c r="IP70" s="46">
        <f t="shared" si="411"/>
        <v>6.5057569742202759</v>
      </c>
      <c r="IQ70" s="46">
        <f t="shared" si="412"/>
        <v>483.14201354980469</v>
      </c>
      <c r="IS70" s="46">
        <v>693.8</v>
      </c>
      <c r="IT70" s="49">
        <f t="shared" si="413"/>
        <v>0.69379999999999997</v>
      </c>
      <c r="IU70" s="49">
        <v>0.69399999999999995</v>
      </c>
      <c r="IV70" s="46">
        <v>7.1</v>
      </c>
      <c r="IW70" s="50">
        <v>0</v>
      </c>
      <c r="IX70" s="50">
        <v>0</v>
      </c>
      <c r="IY70" s="50">
        <v>0</v>
      </c>
      <c r="IZ70" s="50">
        <v>12.395041983206719</v>
      </c>
      <c r="JA70" s="50">
        <v>39.48420631747301</v>
      </c>
      <c r="JB70" s="50">
        <v>1.6993202718912437</v>
      </c>
      <c r="JC70" s="50">
        <v>0</v>
      </c>
      <c r="JD70" s="50">
        <v>0</v>
      </c>
      <c r="JE70" s="50">
        <v>266.89324270291883</v>
      </c>
      <c r="JF70" s="50">
        <v>0.39984006397441024</v>
      </c>
      <c r="JG70" s="47">
        <v>1</v>
      </c>
      <c r="JI70" s="47">
        <v>1</v>
      </c>
      <c r="JJ70" s="46" t="s">
        <v>724</v>
      </c>
      <c r="JK70" s="46">
        <v>15</v>
      </c>
      <c r="JM70" s="46">
        <v>1</v>
      </c>
      <c r="JN70" s="46">
        <v>52</v>
      </c>
      <c r="JO70" s="46">
        <v>52</v>
      </c>
      <c r="JQ70" s="46">
        <v>15</v>
      </c>
      <c r="JR70" s="46" t="s">
        <v>1063</v>
      </c>
      <c r="JT70" s="57">
        <v>0.6855388879776001</v>
      </c>
      <c r="JU70" s="57">
        <v>49.181804656982422</v>
      </c>
      <c r="JV70" s="57">
        <v>6.855388879776001</v>
      </c>
      <c r="JW70" s="46">
        <f t="shared" si="414"/>
        <v>6.855388879776001</v>
      </c>
      <c r="JX70" s="46">
        <f t="shared" si="415"/>
        <v>491.81804656982422</v>
      </c>
      <c r="JY70" s="46" t="s">
        <v>716</v>
      </c>
      <c r="JZ70" s="52">
        <v>251.8</v>
      </c>
      <c r="KA70" s="49">
        <f t="shared" si="416"/>
        <v>0.25180000000000002</v>
      </c>
      <c r="KB70" s="49">
        <v>0.252</v>
      </c>
      <c r="KC70" s="52">
        <v>324.39999999999998</v>
      </c>
      <c r="KD70" s="49">
        <f t="shared" si="417"/>
        <v>0.32439999999999997</v>
      </c>
      <c r="KE70" s="49">
        <v>0.32400000000000001</v>
      </c>
      <c r="KF70" s="52">
        <v>799.2</v>
      </c>
      <c r="KG70" s="49">
        <f t="shared" si="418"/>
        <v>0.79920000000000002</v>
      </c>
      <c r="KH70" s="49">
        <v>0.79900000000000004</v>
      </c>
      <c r="KI70" s="50">
        <v>7.35</v>
      </c>
      <c r="KJ70" s="50">
        <v>6.78</v>
      </c>
      <c r="KK70" s="50">
        <v>6.67</v>
      </c>
      <c r="KL70" s="49"/>
      <c r="KN70" s="46">
        <v>1</v>
      </c>
      <c r="KO70" s="46">
        <v>1</v>
      </c>
      <c r="KP70" s="47">
        <v>1</v>
      </c>
      <c r="KQ70" s="46">
        <v>1</v>
      </c>
      <c r="KR70" s="46" t="s">
        <v>1220</v>
      </c>
      <c r="KS70" s="46" t="s">
        <v>1229</v>
      </c>
      <c r="KT70" s="50">
        <v>83.582089552238813</v>
      </c>
      <c r="KU70" s="50">
        <v>3556.7164179104475</v>
      </c>
      <c r="KV70" s="50">
        <v>8.9552238805970141</v>
      </c>
      <c r="KW70" s="50">
        <v>117.91044776119402</v>
      </c>
      <c r="KX70" s="50">
        <v>9291.0447761194027</v>
      </c>
      <c r="KY70" s="50">
        <v>1195.5223880597014</v>
      </c>
      <c r="KZ70" s="50">
        <v>119.40298507462686</v>
      </c>
      <c r="LA70" s="50">
        <v>22.388059701492537</v>
      </c>
      <c r="LB70" s="50">
        <v>1514.9253731343283</v>
      </c>
      <c r="LC70" s="50">
        <f t="shared" si="419"/>
        <v>9.8166273262700425</v>
      </c>
      <c r="LD70" s="50">
        <v>3358.2089552238804</v>
      </c>
      <c r="LE70" s="50">
        <v>122.38805970149254</v>
      </c>
      <c r="LF70" s="50">
        <v>70.281124497991968</v>
      </c>
      <c r="LG70" s="50">
        <v>2169.6787148594376</v>
      </c>
      <c r="LH70" s="50">
        <v>3.0120481927710845</v>
      </c>
      <c r="LI70" s="50">
        <v>99.397590361445779</v>
      </c>
      <c r="LJ70" s="50">
        <v>5418.674698795181</v>
      </c>
      <c r="LK70" s="50">
        <v>742.97188755020079</v>
      </c>
      <c r="LL70" s="50">
        <v>66.265060240963862</v>
      </c>
      <c r="LM70" s="50">
        <v>14.056224899598396</v>
      </c>
      <c r="LN70" s="50">
        <v>1384.5381526104418</v>
      </c>
      <c r="LO70" s="50">
        <f t="shared" si="420"/>
        <v>4.6988643555644636</v>
      </c>
      <c r="LP70" s="50">
        <v>1551.2048192771085</v>
      </c>
      <c r="LQ70" s="50">
        <v>61.244979919678713</v>
      </c>
      <c r="LR70" s="50">
        <v>60.728744939271259</v>
      </c>
      <c r="LS70" s="50">
        <v>1580.9716599190283</v>
      </c>
      <c r="LT70" s="50">
        <v>0</v>
      </c>
      <c r="LU70" s="50">
        <v>78.94736842105263</v>
      </c>
      <c r="LV70" s="50">
        <v>3724.6963562753031</v>
      </c>
      <c r="LW70" s="50">
        <v>651.82186234817812</v>
      </c>
      <c r="LX70" s="50">
        <v>56.680161943319845</v>
      </c>
      <c r="LY70" s="50">
        <v>66.801619433198368</v>
      </c>
      <c r="LZ70" s="50">
        <v>1036.4372469635628</v>
      </c>
      <c r="MA70" s="50">
        <f t="shared" si="421"/>
        <v>6.6143791144713759</v>
      </c>
      <c r="MB70" s="50">
        <v>981.78137651821851</v>
      </c>
      <c r="MC70" s="50">
        <v>48.582995951417004</v>
      </c>
      <c r="MD70" s="50">
        <v>0</v>
      </c>
      <c r="ME70" s="50">
        <v>0.19619383951343927</v>
      </c>
      <c r="MF70" s="50">
        <v>0.58858151854031782</v>
      </c>
      <c r="MG70" s="50">
        <v>18.73651167353345</v>
      </c>
      <c r="MH70" s="50">
        <v>45.516970767117904</v>
      </c>
      <c r="MI70" s="50">
        <v>1.3733568765940749</v>
      </c>
      <c r="MJ70" s="50">
        <v>5.5915244261330184</v>
      </c>
      <c r="MK70" s="50">
        <v>0</v>
      </c>
      <c r="ML70" s="50">
        <v>78.477535805375709</v>
      </c>
      <c r="MM70" s="50">
        <v>0.19619383951343927</v>
      </c>
      <c r="MN70" s="50">
        <v>0</v>
      </c>
      <c r="MO70" s="50">
        <v>0.18214936247723132</v>
      </c>
      <c r="MP70" s="50">
        <v>0</v>
      </c>
      <c r="MQ70" s="50">
        <v>15.209471766848816</v>
      </c>
      <c r="MR70" s="50">
        <v>66.84881602914389</v>
      </c>
      <c r="MS70" s="50">
        <v>3.278688524590164</v>
      </c>
      <c r="MT70" s="50">
        <v>7.5591985428050998</v>
      </c>
      <c r="MU70" s="50">
        <v>0</v>
      </c>
      <c r="MV70" s="50">
        <v>132.33151183970855</v>
      </c>
      <c r="MW70" s="50">
        <v>0.36429872495446264</v>
      </c>
      <c r="MX70" s="50">
        <v>0</v>
      </c>
      <c r="MY70" s="50">
        <v>0</v>
      </c>
      <c r="MZ70" s="50">
        <v>0</v>
      </c>
      <c r="NA70" s="50">
        <v>13.38488994646044</v>
      </c>
      <c r="NB70" s="50">
        <v>108.56632956573468</v>
      </c>
      <c r="NC70" s="50">
        <v>0</v>
      </c>
      <c r="ND70" s="50">
        <v>11.005353955978585</v>
      </c>
      <c r="NE70" s="50">
        <v>0</v>
      </c>
      <c r="NF70" s="50">
        <v>676.18481062859405</v>
      </c>
      <c r="NG70" s="50">
        <v>0.19829466587348799</v>
      </c>
      <c r="NI70" s="56">
        <v>4.8574649544162334</v>
      </c>
      <c r="NJ70" s="56">
        <v>7.1304460347024765</v>
      </c>
      <c r="NL70" s="56">
        <v>5.8333465818759933</v>
      </c>
      <c r="NM70" s="56">
        <v>0.89873857313195549</v>
      </c>
      <c r="NN70" s="56"/>
      <c r="NO70" s="56">
        <v>4.268969046430354</v>
      </c>
      <c r="NP70" s="56">
        <v>1.1722456315526706</v>
      </c>
      <c r="NQ70" s="56">
        <v>3.783354673495519</v>
      </c>
      <c r="NR70" s="56">
        <v>0</v>
      </c>
      <c r="NS70" s="56">
        <v>3.9784229390681003</v>
      </c>
      <c r="NT70" s="56">
        <v>0</v>
      </c>
      <c r="NU70" s="56">
        <v>4.6547857142857145</v>
      </c>
      <c r="NV70" s="56">
        <v>0</v>
      </c>
      <c r="NW70" s="51"/>
      <c r="NX70" s="51">
        <v>797.25</v>
      </c>
      <c r="NY70" s="51">
        <v>797</v>
      </c>
      <c r="NZ70" s="51">
        <v>2167</v>
      </c>
      <c r="OA70" s="54">
        <f t="shared" si="422"/>
        <v>2167</v>
      </c>
      <c r="OB70" s="58">
        <v>814.66666666666663</v>
      </c>
      <c r="OC70" s="58">
        <f t="shared" si="423"/>
        <v>815</v>
      </c>
      <c r="OD70" s="58">
        <v>685.66666666666663</v>
      </c>
      <c r="OE70" s="58">
        <f t="shared" ref="OE70" si="474">ROUND(OD70,0)</f>
        <v>686</v>
      </c>
      <c r="OF70" s="58">
        <v>708.66666666666663</v>
      </c>
      <c r="OG70" s="58">
        <f t="shared" ref="OG70" si="475">ROUND(OF70,0)</f>
        <v>709</v>
      </c>
      <c r="OH70" s="51">
        <v>18491</v>
      </c>
      <c r="OI70" s="58">
        <v>18491</v>
      </c>
      <c r="OJ70" s="58">
        <v>41295</v>
      </c>
      <c r="OK70" s="54">
        <f t="shared" si="426"/>
        <v>41295</v>
      </c>
      <c r="OL70" s="58">
        <v>48167</v>
      </c>
      <c r="OM70" s="58">
        <f t="shared" ref="OM70" si="476">ROUND(OL70,0)</f>
        <v>48167</v>
      </c>
      <c r="ON70" s="58">
        <v>19643</v>
      </c>
      <c r="OO70" s="58">
        <f t="shared" ref="OO70" si="477">ROUND(ON70,0)</f>
        <v>19643</v>
      </c>
      <c r="OP70" s="58">
        <v>21196.666666666668</v>
      </c>
      <c r="OQ70" s="58">
        <f t="shared" ref="OQ70" si="478">ROUND(OP70,0)</f>
        <v>21197</v>
      </c>
      <c r="OR70" s="51">
        <v>1</v>
      </c>
      <c r="OS70" s="51"/>
    </row>
    <row r="71" spans="1:409" ht="21" customHeight="1" x14ac:dyDescent="0.35">
      <c r="A71" s="46" t="s">
        <v>71</v>
      </c>
      <c r="B71" s="46" t="s">
        <v>71</v>
      </c>
      <c r="C71" s="46" t="b">
        <f t="shared" si="445"/>
        <v>1</v>
      </c>
      <c r="D71" s="46">
        <v>5</v>
      </c>
      <c r="E71" s="51">
        <v>5</v>
      </c>
      <c r="F71" s="46" t="b">
        <f t="shared" si="446"/>
        <v>1</v>
      </c>
      <c r="G71" s="46">
        <v>9</v>
      </c>
      <c r="H71" s="51">
        <v>9</v>
      </c>
      <c r="I71" s="46" t="b">
        <f t="shared" si="447"/>
        <v>1</v>
      </c>
      <c r="J71" s="46">
        <v>9</v>
      </c>
      <c r="K71" s="46">
        <v>4744421</v>
      </c>
      <c r="L71" s="46">
        <v>468604.6</v>
      </c>
      <c r="M71" s="46">
        <v>1050.08</v>
      </c>
      <c r="N71" s="46">
        <v>6.2144443778950498</v>
      </c>
      <c r="O71" s="46">
        <v>179.99999999999599</v>
      </c>
      <c r="P71" s="46">
        <v>4</v>
      </c>
      <c r="Q71" s="46">
        <v>8</v>
      </c>
      <c r="R71" s="46">
        <v>1050.67897799978</v>
      </c>
      <c r="S71" s="46">
        <v>12.620577257729501</v>
      </c>
      <c r="T71" s="46">
        <v>167.38608334152201</v>
      </c>
      <c r="U71" s="46">
        <v>4</v>
      </c>
      <c r="V71" s="46">
        <v>6</v>
      </c>
      <c r="W71" s="46" t="s">
        <v>199</v>
      </c>
      <c r="X71" s="46">
        <v>42.851728190000003</v>
      </c>
      <c r="Y71" s="46">
        <v>-123.3842569</v>
      </c>
      <c r="Z71" s="46">
        <v>1050.08</v>
      </c>
      <c r="AA71" s="46" t="s">
        <v>129</v>
      </c>
      <c r="AB71" s="46">
        <v>1</v>
      </c>
      <c r="AC71" s="55">
        <v>1</v>
      </c>
      <c r="AD71" s="46">
        <v>10</v>
      </c>
      <c r="AE71" s="46">
        <v>1</v>
      </c>
      <c r="AF71" s="46">
        <v>12</v>
      </c>
      <c r="AH71" s="55">
        <v>1</v>
      </c>
      <c r="AI71" s="46">
        <v>10</v>
      </c>
      <c r="AJ71" s="46">
        <v>1</v>
      </c>
      <c r="AK71" s="47">
        <v>85</v>
      </c>
      <c r="AM71" s="46">
        <v>1</v>
      </c>
      <c r="AN71" s="46">
        <v>15</v>
      </c>
      <c r="AO71" s="46">
        <v>82</v>
      </c>
      <c r="AQ71" s="46">
        <v>1</v>
      </c>
      <c r="AR71" s="46">
        <v>3</v>
      </c>
      <c r="AS71" s="55" t="s">
        <v>379</v>
      </c>
      <c r="AT71" s="46">
        <v>1</v>
      </c>
      <c r="AU71" s="46">
        <v>0</v>
      </c>
      <c r="AV71" s="46">
        <v>226</v>
      </c>
      <c r="AW71" s="46" t="s">
        <v>404</v>
      </c>
      <c r="AX71" s="46">
        <v>1</v>
      </c>
      <c r="AY71" s="46">
        <v>3</v>
      </c>
      <c r="AZ71" s="46">
        <v>3</v>
      </c>
      <c r="BA71" s="46">
        <v>259</v>
      </c>
      <c r="BB71" s="46">
        <v>259</v>
      </c>
      <c r="BD71" s="46">
        <f t="shared" si="392"/>
        <v>341</v>
      </c>
      <c r="BE71" s="50">
        <v>3.17</v>
      </c>
      <c r="BF71" s="46">
        <v>137.30000000000001</v>
      </c>
      <c r="BG71" s="46">
        <f t="shared" si="448"/>
        <v>0.13730000000000001</v>
      </c>
      <c r="BH71" s="49">
        <v>0.13700000000000001</v>
      </c>
      <c r="BI71" s="50">
        <v>7.95</v>
      </c>
      <c r="BJ71" s="52">
        <v>378.3</v>
      </c>
      <c r="BK71" s="46">
        <f t="shared" si="449"/>
        <v>0.37830000000000003</v>
      </c>
      <c r="BL71" s="46">
        <v>0.378</v>
      </c>
      <c r="BM71" s="46">
        <v>7.91</v>
      </c>
      <c r="BN71" s="46">
        <v>1694</v>
      </c>
      <c r="BO71" s="46">
        <f t="shared" si="450"/>
        <v>1.694</v>
      </c>
      <c r="BP71" s="46">
        <f t="shared" si="451"/>
        <v>1.694</v>
      </c>
      <c r="BQ71" s="46">
        <v>5.68</v>
      </c>
      <c r="BR71" s="50">
        <f t="shared" si="452"/>
        <v>-2.2700000000000005</v>
      </c>
      <c r="BS71" s="52">
        <v>672.8</v>
      </c>
      <c r="BT71" s="53" t="s">
        <v>261</v>
      </c>
      <c r="BU71" s="46">
        <v>0.67300000000000004</v>
      </c>
      <c r="BV71" s="49">
        <f t="shared" si="453"/>
        <v>0.29500000000000004</v>
      </c>
      <c r="BW71" s="46">
        <v>1.6977695226669312</v>
      </c>
      <c r="BX71" s="46">
        <v>48.653827667236328</v>
      </c>
      <c r="BY71" s="46">
        <f t="shared" si="393"/>
        <v>16.977695226669312</v>
      </c>
      <c r="CA71" s="46">
        <v>16.977695226669312</v>
      </c>
      <c r="CB71" s="46">
        <f t="shared" si="394"/>
        <v>486.53827667236328</v>
      </c>
      <c r="CC71" s="46">
        <v>91.230135373749263</v>
      </c>
      <c r="CD71" s="46">
        <v>3301.9423190111829</v>
      </c>
      <c r="CE71" s="46">
        <v>2.9429075927015891</v>
      </c>
      <c r="CF71" s="46">
        <v>100.05885815185404</v>
      </c>
      <c r="CG71" s="46">
        <v>7525.0147145379633</v>
      </c>
      <c r="CH71" s="46">
        <v>641.55385520894652</v>
      </c>
      <c r="CI71" s="46">
        <v>132.43084167157153</v>
      </c>
      <c r="CJ71" s="46">
        <v>35.314891112419069</v>
      </c>
      <c r="CK71" s="46">
        <v>1907.0041200706298</v>
      </c>
      <c r="CL71" s="46">
        <f t="shared" si="395"/>
        <v>8.9028099352194943</v>
      </c>
      <c r="CM71" s="46">
        <v>2080.6356680400236</v>
      </c>
      <c r="CN71" s="46">
        <v>97.115950559152452</v>
      </c>
      <c r="CO71" s="50">
        <v>8.095682492581604</v>
      </c>
      <c r="CP71" s="46">
        <v>0</v>
      </c>
      <c r="CQ71" s="50">
        <v>114.06654712094043</v>
      </c>
      <c r="CR71" s="50">
        <v>63.438932058178928</v>
      </c>
      <c r="CS71" s="50">
        <v>9.0655509065550905</v>
      </c>
      <c r="CT71" s="50">
        <v>8.2685793982865103</v>
      </c>
      <c r="CU71" s="50">
        <v>10.460251046025105</v>
      </c>
      <c r="CV71" s="50">
        <v>2.390914524805738</v>
      </c>
      <c r="CW71" s="50">
        <v>9.862522414823669</v>
      </c>
      <c r="CX71" s="50">
        <v>0</v>
      </c>
      <c r="CY71" s="50">
        <v>187.98565451285117</v>
      </c>
      <c r="CZ71" s="50">
        <v>22.115959354453082</v>
      </c>
      <c r="DA71" s="56">
        <v>19.976547005156682</v>
      </c>
      <c r="DB71" s="56">
        <v>1.1477469258230864</v>
      </c>
      <c r="DC71" s="50">
        <v>0</v>
      </c>
      <c r="DD71" s="50">
        <v>0</v>
      </c>
      <c r="DE71" s="50">
        <v>0</v>
      </c>
      <c r="DF71" s="50">
        <v>34.36392280425364</v>
      </c>
      <c r="DG71" s="50">
        <v>30.031508467900746</v>
      </c>
      <c r="DH71" s="50">
        <v>1.4769594328475777</v>
      </c>
      <c r="DI71" s="50">
        <v>6.3016935801496645</v>
      </c>
      <c r="DJ71" s="50">
        <v>0</v>
      </c>
      <c r="DK71" s="50">
        <v>171.13036628593935</v>
      </c>
      <c r="DL71" s="50">
        <v>0.49231981094919258</v>
      </c>
      <c r="DM71" s="50">
        <v>0</v>
      </c>
      <c r="DN71" s="50">
        <v>4.0945</v>
      </c>
      <c r="DO71" s="50">
        <v>4.8538199999999998</v>
      </c>
      <c r="DQ71" s="46">
        <v>1</v>
      </c>
      <c r="DR71" s="46">
        <v>3</v>
      </c>
      <c r="DT71" s="46">
        <v>1</v>
      </c>
      <c r="DU71" s="46">
        <v>1</v>
      </c>
      <c r="DW71" s="46">
        <v>1</v>
      </c>
      <c r="DY71" s="46">
        <v>1</v>
      </c>
      <c r="DZ71" s="46">
        <v>1115</v>
      </c>
      <c r="EA71" s="46">
        <v>111.5</v>
      </c>
      <c r="EB71" s="46">
        <v>112</v>
      </c>
      <c r="EC71" s="46">
        <v>112</v>
      </c>
      <c r="ED71" s="46">
        <v>562</v>
      </c>
      <c r="EF71" s="46">
        <v>1</v>
      </c>
      <c r="EG71" s="46">
        <v>575</v>
      </c>
      <c r="EH71" s="46">
        <v>575</v>
      </c>
      <c r="EI71" s="46" t="s">
        <v>494</v>
      </c>
      <c r="EJ71" s="49">
        <v>0.64900000000000002</v>
      </c>
      <c r="EK71" s="50">
        <v>7.49</v>
      </c>
      <c r="EL71" s="49">
        <v>0.78100000000000003</v>
      </c>
      <c r="EM71" s="49">
        <v>0.78100000000000003</v>
      </c>
      <c r="EN71" s="50">
        <v>7.42</v>
      </c>
      <c r="EP71" s="56">
        <v>0</v>
      </c>
      <c r="EQ71" s="56">
        <v>1.1496492595479344</v>
      </c>
      <c r="ER71" s="56">
        <v>0</v>
      </c>
      <c r="ES71" s="56">
        <v>17.244738893219019</v>
      </c>
      <c r="ET71" s="56">
        <v>83.690568978955582</v>
      </c>
      <c r="EU71" s="56">
        <v>1.7537022603273578</v>
      </c>
      <c r="EV71" s="56">
        <v>4.1893998441153553</v>
      </c>
      <c r="EW71" s="56">
        <v>0.97427903351519884</v>
      </c>
      <c r="EX71" s="56">
        <v>233.2424006235386</v>
      </c>
      <c r="EY71" s="56">
        <v>0.38971161340607952</v>
      </c>
      <c r="EZ71" s="56"/>
      <c r="FA71" s="46">
        <v>1</v>
      </c>
      <c r="FB71" s="46" t="s">
        <v>523</v>
      </c>
      <c r="FC71" s="46">
        <v>1</v>
      </c>
      <c r="FD71" s="46" t="s">
        <v>524</v>
      </c>
      <c r="FE71" s="47">
        <v>1</v>
      </c>
      <c r="FF71" s="47">
        <v>3</v>
      </c>
      <c r="FG71" s="47">
        <v>380</v>
      </c>
      <c r="FH71" s="47">
        <v>380</v>
      </c>
      <c r="FI71" s="47">
        <v>890</v>
      </c>
      <c r="FJ71" s="46">
        <v>147</v>
      </c>
      <c r="FK71" s="46">
        <v>147</v>
      </c>
      <c r="FL71" s="46">
        <v>147</v>
      </c>
      <c r="FM71" s="47">
        <f t="shared" si="396"/>
        <v>35</v>
      </c>
      <c r="FO71" s="49">
        <v>0.56440000000000001</v>
      </c>
      <c r="FP71" s="50">
        <v>7.19</v>
      </c>
      <c r="FQ71" s="49">
        <v>0.51839999999999997</v>
      </c>
      <c r="FR71" s="49">
        <v>0.51800000000000002</v>
      </c>
      <c r="FS71" s="50">
        <v>7.31</v>
      </c>
      <c r="FU71" s="46">
        <v>601</v>
      </c>
      <c r="FV71" s="46"/>
      <c r="FW71" s="47">
        <v>1</v>
      </c>
      <c r="FX71" s="49" t="s">
        <v>524</v>
      </c>
      <c r="FY71" s="47">
        <v>1</v>
      </c>
      <c r="FZ71" s="47">
        <v>5</v>
      </c>
      <c r="GA71" s="47">
        <v>111</v>
      </c>
      <c r="GC71" s="47">
        <v>1</v>
      </c>
      <c r="GD71" s="47">
        <v>5</v>
      </c>
      <c r="GE71" s="47">
        <v>483</v>
      </c>
      <c r="GF71" s="47">
        <v>124</v>
      </c>
      <c r="GH71" s="47">
        <v>124</v>
      </c>
      <c r="GI71" s="47">
        <f t="shared" si="397"/>
        <v>359</v>
      </c>
      <c r="GJ71" s="47">
        <f t="shared" si="398"/>
        <v>-21</v>
      </c>
      <c r="GK71" s="46" t="s">
        <v>528</v>
      </c>
      <c r="GM71" s="46">
        <v>158</v>
      </c>
      <c r="GN71" s="46">
        <v>158</v>
      </c>
      <c r="GO71" s="46">
        <v>158</v>
      </c>
      <c r="GP71" s="46">
        <f t="shared" si="399"/>
        <v>11</v>
      </c>
      <c r="GS71" s="46">
        <v>167</v>
      </c>
      <c r="GT71" s="46">
        <v>167</v>
      </c>
      <c r="GU71" s="46">
        <v>167</v>
      </c>
      <c r="GV71" s="46">
        <f t="shared" si="400"/>
        <v>9</v>
      </c>
      <c r="GW71" s="57">
        <v>1.5385913848876953</v>
      </c>
      <c r="GX71" s="57">
        <v>47.131946563720703</v>
      </c>
      <c r="GY71" s="46">
        <f t="shared" si="401"/>
        <v>15.385913848876953</v>
      </c>
      <c r="GZ71" s="46"/>
      <c r="HA71" s="46">
        <v>15.385913848876953</v>
      </c>
      <c r="HB71" s="46">
        <f t="shared" si="402"/>
        <v>471.31946563720703</v>
      </c>
      <c r="HC71" s="46"/>
      <c r="HD71" s="57">
        <v>1.038810133934021</v>
      </c>
      <c r="HE71" s="57">
        <v>47.292564392089844</v>
      </c>
      <c r="HF71" s="57">
        <v>10.38810133934021</v>
      </c>
      <c r="HG71" s="57"/>
      <c r="HH71" s="46">
        <f t="shared" si="403"/>
        <v>10.38810133934021</v>
      </c>
      <c r="HI71" s="46">
        <f t="shared" si="404"/>
        <v>-6.5895938873291016</v>
      </c>
      <c r="HJ71" s="46">
        <f t="shared" si="405"/>
        <v>472.92564392089844</v>
      </c>
      <c r="HL71" s="50">
        <v>28.846153846153847</v>
      </c>
      <c r="HM71" s="50">
        <f t="shared" si="406"/>
        <v>-62.383981527595417</v>
      </c>
      <c r="HN71" s="50">
        <v>1126.3736263736262</v>
      </c>
      <c r="HO71" s="50">
        <v>1.3736263736263736</v>
      </c>
      <c r="HP71" s="50">
        <f t="shared" si="407"/>
        <v>-1.5692812190752154</v>
      </c>
      <c r="HQ71" s="50">
        <v>28.846153846153847</v>
      </c>
      <c r="HR71" s="50">
        <v>3820.0549450549452</v>
      </c>
      <c r="HS71" s="50">
        <f t="shared" si="408"/>
        <v>-3704.9597694830181</v>
      </c>
      <c r="HT71" s="50">
        <v>425.82417582417582</v>
      </c>
      <c r="HU71" s="50">
        <v>42.582417582417584</v>
      </c>
      <c r="HV71" s="50">
        <v>0</v>
      </c>
      <c r="HW71" s="50">
        <v>320.05494505494505</v>
      </c>
      <c r="HX71" s="50">
        <f t="shared" si="409"/>
        <v>32.457243669698165</v>
      </c>
      <c r="HY71" s="50">
        <f t="shared" si="410"/>
        <v>-1586.9491750156849</v>
      </c>
      <c r="HZ71" s="50">
        <v>1534.3406593406594</v>
      </c>
      <c r="IA71" s="50">
        <v>45.329670329670328</v>
      </c>
      <c r="IB71" s="56">
        <v>0</v>
      </c>
      <c r="IC71" s="56">
        <v>1.9271535941414532E-2</v>
      </c>
      <c r="ID71" s="56">
        <v>0</v>
      </c>
      <c r="IE71" s="56">
        <v>21.102331855848909</v>
      </c>
      <c r="IF71" s="56">
        <v>70.72653690499132</v>
      </c>
      <c r="IG71" s="56">
        <v>5.2996723838889963</v>
      </c>
      <c r="IH71" s="56">
        <v>7.2268259780304493</v>
      </c>
      <c r="II71" s="56">
        <v>0</v>
      </c>
      <c r="IJ71" s="56">
        <v>134.90075158990172</v>
      </c>
      <c r="IK71" s="56">
        <v>1.2526498361919445</v>
      </c>
      <c r="IL71" s="46">
        <v>0.99706101417541504</v>
      </c>
      <c r="IM71" s="57">
        <v>48.615276336669922</v>
      </c>
      <c r="IN71" s="46">
        <v>9.9706101417541504</v>
      </c>
      <c r="IP71" s="46">
        <f t="shared" si="411"/>
        <v>9.9706101417541504</v>
      </c>
      <c r="IQ71" s="46">
        <f t="shared" si="412"/>
        <v>486.15276336669922</v>
      </c>
      <c r="IS71" s="46">
        <v>396.3</v>
      </c>
      <c r="IT71" s="49">
        <f t="shared" si="413"/>
        <v>0.39629999999999999</v>
      </c>
      <c r="IU71" s="49">
        <v>0.39600000000000002</v>
      </c>
      <c r="IV71" s="46">
        <v>7.39</v>
      </c>
      <c r="IW71" s="50">
        <v>0</v>
      </c>
      <c r="IX71" s="50">
        <v>0.58882235528942117</v>
      </c>
      <c r="IY71" s="50">
        <v>0</v>
      </c>
      <c r="IZ71" s="50">
        <v>15.469061876247507</v>
      </c>
      <c r="JA71" s="50">
        <v>31.2375249500998</v>
      </c>
      <c r="JB71" s="50">
        <v>1.5968063872255489</v>
      </c>
      <c r="JC71" s="50">
        <v>3.2934131736526946</v>
      </c>
      <c r="JD71" s="50">
        <v>0</v>
      </c>
      <c r="JE71" s="50">
        <v>126.44710578842316</v>
      </c>
      <c r="JF71" s="50">
        <v>0.5988023952095809</v>
      </c>
      <c r="JG71" s="47">
        <v>1</v>
      </c>
      <c r="JI71" s="47">
        <v>1</v>
      </c>
      <c r="JJ71" s="46" t="s">
        <v>724</v>
      </c>
      <c r="JK71" s="46">
        <v>15</v>
      </c>
      <c r="JL71" s="46" t="s">
        <v>1158</v>
      </c>
      <c r="JM71" s="46">
        <v>1</v>
      </c>
      <c r="JN71" s="46">
        <v>63</v>
      </c>
      <c r="JO71" s="46">
        <v>63</v>
      </c>
      <c r="JQ71" s="46">
        <v>15</v>
      </c>
      <c r="JR71" s="46" t="s">
        <v>1056</v>
      </c>
      <c r="JT71" s="57">
        <v>0.64558112621307373</v>
      </c>
      <c r="JU71" s="57">
        <v>43.442497253417969</v>
      </c>
      <c r="JV71" s="57">
        <v>6.4558112621307373</v>
      </c>
      <c r="JW71" s="46">
        <f t="shared" si="414"/>
        <v>6.4558112621307373</v>
      </c>
      <c r="JX71" s="46">
        <f t="shared" si="415"/>
        <v>434.42497253417969</v>
      </c>
      <c r="JY71" s="46" t="s">
        <v>716</v>
      </c>
      <c r="JZ71" s="52">
        <v>647.1</v>
      </c>
      <c r="KA71" s="49">
        <f t="shared" si="416"/>
        <v>0.64710000000000001</v>
      </c>
      <c r="KB71" s="49">
        <v>0.64700000000000002</v>
      </c>
      <c r="KC71" s="52">
        <v>629.4</v>
      </c>
      <c r="KD71" s="49">
        <f t="shared" si="417"/>
        <v>0.62939999999999996</v>
      </c>
      <c r="KE71" s="49">
        <v>0.629</v>
      </c>
      <c r="KF71" s="52">
        <v>351.8</v>
      </c>
      <c r="KG71" s="49">
        <f t="shared" si="418"/>
        <v>0.3518</v>
      </c>
      <c r="KH71" s="49">
        <v>0.35199999999999998</v>
      </c>
      <c r="KI71" s="50">
        <v>6.79</v>
      </c>
      <c r="KJ71" s="50">
        <v>6.63</v>
      </c>
      <c r="KK71" s="50">
        <v>6.65</v>
      </c>
      <c r="KL71" s="49"/>
      <c r="KM71" s="46" t="s">
        <v>1493</v>
      </c>
      <c r="KN71" s="46">
        <v>1</v>
      </c>
      <c r="KO71" s="46">
        <v>1</v>
      </c>
      <c r="KP71" s="47">
        <v>1</v>
      </c>
      <c r="KQ71" s="46">
        <v>1</v>
      </c>
      <c r="KR71" s="46" t="s">
        <v>1220</v>
      </c>
      <c r="KS71" s="46" t="s">
        <v>1229</v>
      </c>
      <c r="KT71" s="50">
        <v>75.067024128686342</v>
      </c>
      <c r="KU71" s="50">
        <v>2538.8739946380701</v>
      </c>
      <c r="KV71" s="50">
        <v>4.0214477211796247</v>
      </c>
      <c r="KW71" s="50">
        <v>57.640750670241289</v>
      </c>
      <c r="KX71" s="50">
        <v>7087.1313672922251</v>
      </c>
      <c r="KY71" s="50">
        <v>883.37801608579093</v>
      </c>
      <c r="KZ71" s="50">
        <v>97.855227882037539</v>
      </c>
      <c r="LA71" s="50">
        <v>16.085790884718499</v>
      </c>
      <c r="LB71" s="50">
        <v>1124.6648793565685</v>
      </c>
      <c r="LC71" s="50">
        <f t="shared" si="419"/>
        <v>13.680443064674858</v>
      </c>
      <c r="LD71" s="50">
        <v>1745.3083109919571</v>
      </c>
      <c r="LE71" s="50">
        <v>79.088471849865954</v>
      </c>
      <c r="LF71" s="50">
        <v>78.685258964143429</v>
      </c>
      <c r="LG71" s="50">
        <v>1583.6653386454184</v>
      </c>
      <c r="LH71" s="50">
        <v>3.9840637450199203</v>
      </c>
      <c r="LI71" s="50">
        <v>68.725099601593627</v>
      </c>
      <c r="LJ71" s="50">
        <v>6038.8446215139438</v>
      </c>
      <c r="LK71" s="50">
        <v>611.55378486055781</v>
      </c>
      <c r="LL71" s="50">
        <v>85.657370517928285</v>
      </c>
      <c r="LM71" s="50">
        <v>13.944223107569723</v>
      </c>
      <c r="LN71" s="50">
        <v>1259.9601593625498</v>
      </c>
      <c r="LO71" s="50">
        <f t="shared" si="420"/>
        <v>7.9134328714001319</v>
      </c>
      <c r="LP71" s="50">
        <v>1061.7529880478087</v>
      </c>
      <c r="LQ71" s="50">
        <v>58.764940239043824</v>
      </c>
      <c r="LR71" s="50">
        <v>53.097345132743364</v>
      </c>
      <c r="LS71" s="50">
        <v>1853.982300884956</v>
      </c>
      <c r="LT71" s="50">
        <v>4.4247787610619467</v>
      </c>
      <c r="LU71" s="50">
        <v>44.247787610619469</v>
      </c>
      <c r="LV71" s="50">
        <v>5154.8672566371679</v>
      </c>
      <c r="LW71" s="50">
        <v>685.84070796460173</v>
      </c>
      <c r="LX71" s="50">
        <v>92.920353982300881</v>
      </c>
      <c r="LY71" s="50">
        <v>68.584070796460153</v>
      </c>
      <c r="LZ71" s="50">
        <v>1250</v>
      </c>
      <c r="MA71" s="50">
        <f t="shared" si="421"/>
        <v>5.1646490097045898</v>
      </c>
      <c r="MB71" s="50">
        <v>842.92035398230087</v>
      </c>
      <c r="MC71" s="50">
        <v>35.398230088495573</v>
      </c>
      <c r="MD71" s="50">
        <v>0</v>
      </c>
      <c r="ME71" s="50">
        <v>0.39721946375372391</v>
      </c>
      <c r="MF71" s="50">
        <v>0</v>
      </c>
      <c r="MG71" s="50">
        <v>6.4548162859980138</v>
      </c>
      <c r="MH71" s="50">
        <v>22.34359483614697</v>
      </c>
      <c r="MI71" s="50">
        <v>1.6881827209533267</v>
      </c>
      <c r="MJ71" s="50">
        <v>4.6673286991062559</v>
      </c>
      <c r="MK71" s="50">
        <v>0</v>
      </c>
      <c r="ML71" s="50">
        <v>290.56603773584902</v>
      </c>
      <c r="MM71" s="50">
        <v>0.59582919563058589</v>
      </c>
      <c r="MN71" s="50">
        <v>0</v>
      </c>
      <c r="MO71" s="50">
        <v>0.1</v>
      </c>
      <c r="MP71" s="50">
        <v>0</v>
      </c>
      <c r="MQ71" s="50">
        <v>7.6</v>
      </c>
      <c r="MR71" s="50">
        <v>19.5</v>
      </c>
      <c r="MS71" s="50">
        <v>2.2999999999999998</v>
      </c>
      <c r="MT71" s="50">
        <v>5.7999999999999989</v>
      </c>
      <c r="MU71" s="50">
        <v>0</v>
      </c>
      <c r="MV71" s="50">
        <v>335</v>
      </c>
      <c r="MW71" s="50">
        <v>0.3</v>
      </c>
      <c r="MX71" s="50">
        <v>0</v>
      </c>
      <c r="MY71" s="50">
        <v>0</v>
      </c>
      <c r="MZ71" s="50">
        <v>0</v>
      </c>
      <c r="NA71" s="50">
        <v>12.233622730860301</v>
      </c>
      <c r="NB71" s="50">
        <v>28.018942383583269</v>
      </c>
      <c r="NC71" s="50">
        <v>0</v>
      </c>
      <c r="ND71" s="50">
        <v>7.7940015785319661</v>
      </c>
      <c r="NE71" s="50">
        <v>0</v>
      </c>
      <c r="NF71" s="50">
        <v>181.53117600631413</v>
      </c>
      <c r="NG71" s="50">
        <v>0.39463299131807422</v>
      </c>
      <c r="NI71" s="56">
        <v>9.0141412138040469</v>
      </c>
      <c r="NJ71" s="56">
        <v>13.166251487504951</v>
      </c>
      <c r="NL71" s="56">
        <v>7.8667503621438915</v>
      </c>
      <c r="NM71" s="56">
        <v>6.842495895702557</v>
      </c>
      <c r="NN71" s="56"/>
      <c r="NO71" s="56">
        <v>4.5099310275889648</v>
      </c>
      <c r="NP71" s="56">
        <v>1.6708976409436227</v>
      </c>
      <c r="NQ71" s="56">
        <v>4.8690358943933552</v>
      </c>
      <c r="NR71" s="56">
        <v>3.5447938297241186</v>
      </c>
      <c r="NS71" s="56">
        <v>4.3327109515260318</v>
      </c>
      <c r="NT71" s="56">
        <v>3.1257330939557146</v>
      </c>
      <c r="NU71" s="56">
        <v>3.1899505048505246</v>
      </c>
      <c r="NV71" s="56">
        <v>0</v>
      </c>
      <c r="NW71" s="51"/>
      <c r="NX71" s="51">
        <v>693.33333333333337</v>
      </c>
      <c r="NY71" s="51">
        <v>693</v>
      </c>
      <c r="NZ71" s="51">
        <v>2831.6666666666665</v>
      </c>
      <c r="OA71" s="54">
        <f t="shared" si="422"/>
        <v>2832</v>
      </c>
      <c r="OB71" s="58">
        <v>950.66666666666663</v>
      </c>
      <c r="OC71" s="58">
        <f t="shared" si="423"/>
        <v>951</v>
      </c>
      <c r="OD71" s="58">
        <v>810.33333333333337</v>
      </c>
      <c r="OE71" s="58">
        <f t="shared" ref="OE71" si="479">ROUND(OD71,0)</f>
        <v>810</v>
      </c>
      <c r="OF71" s="58">
        <v>746</v>
      </c>
      <c r="OG71" s="58">
        <f t="shared" ref="OG71" si="480">ROUND(OF71,0)</f>
        <v>746</v>
      </c>
      <c r="OH71" s="51">
        <v>14547</v>
      </c>
      <c r="OI71" s="58">
        <v>14547</v>
      </c>
      <c r="OJ71" s="58">
        <v>135151.33333333334</v>
      </c>
      <c r="OK71" s="54">
        <f t="shared" si="426"/>
        <v>135151</v>
      </c>
      <c r="OL71" s="58">
        <v>37919.333333333336</v>
      </c>
      <c r="OM71" s="58">
        <f t="shared" ref="OM71" si="481">ROUND(OL71,0)</f>
        <v>37919</v>
      </c>
      <c r="ON71" s="58">
        <v>19440.333333333332</v>
      </c>
      <c r="OO71" s="58">
        <f t="shared" ref="OO71" si="482">ROUND(ON71,0)</f>
        <v>19440</v>
      </c>
      <c r="OP71" s="58">
        <v>19895.333333333332</v>
      </c>
      <c r="OQ71" s="58">
        <f t="shared" ref="OQ71" si="483">ROUND(OP71,0)</f>
        <v>19895</v>
      </c>
      <c r="OR71" s="51">
        <v>1</v>
      </c>
      <c r="OS71" s="51"/>
    </row>
    <row r="72" spans="1:409" ht="21" customHeight="1" x14ac:dyDescent="0.35">
      <c r="A72" s="46" t="s">
        <v>72</v>
      </c>
      <c r="B72" s="46" t="s">
        <v>72</v>
      </c>
      <c r="C72" s="46" t="b">
        <f t="shared" si="445"/>
        <v>1</v>
      </c>
      <c r="D72" s="46">
        <v>5</v>
      </c>
      <c r="E72" s="51">
        <v>5</v>
      </c>
      <c r="F72" s="46" t="b">
        <f t="shared" si="446"/>
        <v>1</v>
      </c>
      <c r="G72" s="46">
        <v>10</v>
      </c>
      <c r="H72" s="51">
        <v>10</v>
      </c>
      <c r="I72" s="46" t="b">
        <f t="shared" si="447"/>
        <v>1</v>
      </c>
      <c r="J72" s="46">
        <v>10</v>
      </c>
      <c r="K72" s="46">
        <v>4744419</v>
      </c>
      <c r="L72" s="46">
        <v>468605.9</v>
      </c>
      <c r="M72" s="46">
        <v>1049.2919999999999</v>
      </c>
      <c r="N72" s="46">
        <v>6.2144443778950498</v>
      </c>
      <c r="O72" s="46">
        <v>179.99999999999599</v>
      </c>
      <c r="P72" s="46">
        <v>4</v>
      </c>
      <c r="Q72" s="46">
        <v>8</v>
      </c>
      <c r="R72" s="46">
        <v>1048.9981750444001</v>
      </c>
      <c r="S72" s="46">
        <v>13.9036343419906</v>
      </c>
      <c r="T72" s="46">
        <v>166.66086176671499</v>
      </c>
      <c r="U72" s="46">
        <v>4</v>
      </c>
      <c r="V72" s="46">
        <v>6</v>
      </c>
      <c r="W72" s="46" t="s">
        <v>200</v>
      </c>
      <c r="X72" s="46">
        <v>42.851704740000002</v>
      </c>
      <c r="Y72" s="46">
        <v>-123.384241</v>
      </c>
      <c r="Z72" s="46">
        <v>1049.2919999999999</v>
      </c>
      <c r="AA72" s="46" t="s">
        <v>1487</v>
      </c>
      <c r="AB72" s="46">
        <v>1</v>
      </c>
      <c r="AC72" s="55">
        <v>1</v>
      </c>
      <c r="AD72" s="46">
        <v>3</v>
      </c>
      <c r="AE72" s="46">
        <v>1</v>
      </c>
      <c r="AF72" s="46">
        <v>10</v>
      </c>
      <c r="AH72" s="55">
        <v>1</v>
      </c>
      <c r="AI72" s="46">
        <v>3</v>
      </c>
      <c r="AJ72" s="46">
        <v>1</v>
      </c>
      <c r="AK72" s="47">
        <v>50</v>
      </c>
      <c r="AM72" s="46">
        <v>1</v>
      </c>
      <c r="AN72" s="46">
        <v>10</v>
      </c>
      <c r="AO72" s="46">
        <v>58</v>
      </c>
      <c r="AQ72" s="46">
        <v>1</v>
      </c>
      <c r="AR72" s="46">
        <v>10</v>
      </c>
      <c r="AS72" s="55" t="s">
        <v>379</v>
      </c>
      <c r="AT72" s="46">
        <v>1</v>
      </c>
      <c r="AU72" s="46">
        <v>3</v>
      </c>
      <c r="AV72" s="46">
        <v>195</v>
      </c>
      <c r="AW72" s="46" t="s">
        <v>427</v>
      </c>
      <c r="AX72" s="46">
        <v>1</v>
      </c>
      <c r="AY72" s="46">
        <v>3</v>
      </c>
      <c r="AZ72" s="46">
        <v>3</v>
      </c>
      <c r="BA72" s="46">
        <v>185</v>
      </c>
      <c r="BB72" s="46">
        <v>185</v>
      </c>
      <c r="BD72" s="46">
        <f t="shared" si="392"/>
        <v>243</v>
      </c>
      <c r="BE72" s="50">
        <v>2.98</v>
      </c>
      <c r="BF72" s="46">
        <v>335.1</v>
      </c>
      <c r="BG72" s="46">
        <f t="shared" si="448"/>
        <v>0.33510000000000001</v>
      </c>
      <c r="BH72" s="49">
        <v>0.33500000000000002</v>
      </c>
      <c r="BI72" s="50">
        <v>7.93</v>
      </c>
      <c r="BJ72" s="52">
        <v>467.8</v>
      </c>
      <c r="BK72" s="46">
        <f t="shared" si="449"/>
        <v>0.46779999999999999</v>
      </c>
      <c r="BL72" s="46">
        <v>0.46800000000000003</v>
      </c>
      <c r="BM72" s="46">
        <v>8.01</v>
      </c>
      <c r="BN72" s="46">
        <v>916</v>
      </c>
      <c r="BO72" s="46">
        <f t="shared" si="450"/>
        <v>0.91600000000000004</v>
      </c>
      <c r="BP72" s="46">
        <f t="shared" si="451"/>
        <v>0.91600000000000004</v>
      </c>
      <c r="BQ72" s="46">
        <v>3.65</v>
      </c>
      <c r="BR72" s="50">
        <f t="shared" si="452"/>
        <v>-4.2799999999999994</v>
      </c>
      <c r="BS72" s="49">
        <v>1.3680000000000001</v>
      </c>
      <c r="BT72" s="53" t="s">
        <v>262</v>
      </c>
      <c r="BU72" s="49">
        <v>1.3680000000000001</v>
      </c>
      <c r="BV72" s="49">
        <f t="shared" si="453"/>
        <v>0.90000000000000013</v>
      </c>
      <c r="BW72" s="46">
        <v>1.4691342115402222</v>
      </c>
      <c r="BX72" s="46">
        <v>48.657344818115234</v>
      </c>
      <c r="BY72" s="46">
        <f t="shared" si="393"/>
        <v>14.691342115402222</v>
      </c>
      <c r="CA72" s="46">
        <v>14.691342115402222</v>
      </c>
      <c r="CB72" s="46">
        <f t="shared" si="394"/>
        <v>486.57344818115234</v>
      </c>
      <c r="CC72" s="46">
        <v>166.27078384798099</v>
      </c>
      <c r="CD72" s="46">
        <v>6429.9287410926372</v>
      </c>
      <c r="CE72" s="46">
        <v>11.876484560570072</v>
      </c>
      <c r="CF72" s="46">
        <v>109.26365795724466</v>
      </c>
      <c r="CG72" s="46">
        <v>10057.007125890737</v>
      </c>
      <c r="CH72" s="46">
        <v>719.71496437054634</v>
      </c>
      <c r="CI72" s="46">
        <v>194.77434679334917</v>
      </c>
      <c r="CJ72" s="46">
        <v>35.629453681710217</v>
      </c>
      <c r="CK72" s="46">
        <v>1408.5510688836105</v>
      </c>
      <c r="CL72" s="46">
        <f t="shared" si="395"/>
        <v>10.430109663717261</v>
      </c>
      <c r="CM72" s="46">
        <v>1828.9786223277911</v>
      </c>
      <c r="CN72" s="46">
        <v>19.002375296912113</v>
      </c>
      <c r="CO72" s="50">
        <v>8.4771982043524936</v>
      </c>
      <c r="CP72" s="46">
        <v>0</v>
      </c>
      <c r="CQ72" s="50">
        <v>101.41927853341217</v>
      </c>
      <c r="CR72" s="50">
        <v>31.322688744332741</v>
      </c>
      <c r="CS72" s="50">
        <v>16.361127537945986</v>
      </c>
      <c r="CT72" s="50">
        <v>10.447466982061895</v>
      </c>
      <c r="CU72" s="50">
        <v>12.615809185886063</v>
      </c>
      <c r="CV72" s="50">
        <v>3.1539522964715156</v>
      </c>
      <c r="CW72" s="50">
        <v>8.0820027597082582</v>
      </c>
      <c r="CX72" s="50">
        <v>0</v>
      </c>
      <c r="CY72" s="50">
        <v>215.84861028976934</v>
      </c>
      <c r="CZ72" s="50">
        <v>15.375517445298639</v>
      </c>
      <c r="DA72" s="56">
        <v>60.322942692841558</v>
      </c>
      <c r="DB72" s="56">
        <v>0</v>
      </c>
      <c r="DC72" s="50">
        <v>19.511233740638549</v>
      </c>
      <c r="DD72" s="50">
        <v>32.725660228616476</v>
      </c>
      <c r="DE72" s="50">
        <v>0</v>
      </c>
      <c r="DF72" s="50">
        <v>7.883326763894364</v>
      </c>
      <c r="DG72" s="50">
        <v>15.766653527788728</v>
      </c>
      <c r="DH72" s="50">
        <v>3.5474970437524638</v>
      </c>
      <c r="DI72" s="50">
        <v>2.7591643673630277</v>
      </c>
      <c r="DJ72" s="50">
        <v>0</v>
      </c>
      <c r="DK72" s="50">
        <v>262.81040599132837</v>
      </c>
      <c r="DL72" s="50">
        <v>29.069767441860467</v>
      </c>
      <c r="DM72" s="50">
        <v>0</v>
      </c>
      <c r="DN72" s="50">
        <v>0</v>
      </c>
      <c r="DO72" s="50">
        <v>5.9998979393468117</v>
      </c>
      <c r="DQ72" s="46">
        <v>1</v>
      </c>
      <c r="DR72" s="46">
        <v>3</v>
      </c>
      <c r="DT72" s="46">
        <v>1</v>
      </c>
      <c r="DU72" s="46">
        <v>1</v>
      </c>
      <c r="DV72" s="46" t="s">
        <v>518</v>
      </c>
      <c r="DW72" s="46">
        <v>1</v>
      </c>
      <c r="DY72" s="46">
        <v>1</v>
      </c>
      <c r="DZ72" s="46">
        <v>742</v>
      </c>
      <c r="EA72" s="46">
        <v>74.2</v>
      </c>
      <c r="EB72" s="46">
        <v>74</v>
      </c>
      <c r="EC72" s="46">
        <v>74</v>
      </c>
      <c r="ED72" s="46">
        <v>296</v>
      </c>
      <c r="EF72" s="46">
        <v>1</v>
      </c>
      <c r="EG72" s="46">
        <v>303</v>
      </c>
      <c r="EH72" s="46">
        <v>303</v>
      </c>
      <c r="EJ72" s="49">
        <v>0.499</v>
      </c>
      <c r="EK72" s="50">
        <v>7.65</v>
      </c>
      <c r="EL72" s="49">
        <v>0.49299999999999999</v>
      </c>
      <c r="EM72" s="49">
        <v>0.49299999999999999</v>
      </c>
      <c r="EN72" s="50">
        <v>7.56</v>
      </c>
      <c r="EP72" s="56">
        <v>0</v>
      </c>
      <c r="EQ72" s="56">
        <v>0.2074688796680498</v>
      </c>
      <c r="ER72" s="56">
        <v>0</v>
      </c>
      <c r="ES72" s="56">
        <v>24.00711321873148</v>
      </c>
      <c r="ET72" s="56">
        <v>40.70341829677929</v>
      </c>
      <c r="EU72" s="56">
        <v>0</v>
      </c>
      <c r="EV72" s="56">
        <v>4.346967002568662</v>
      </c>
      <c r="EW72" s="56">
        <v>0</v>
      </c>
      <c r="EX72" s="56">
        <v>180.89310412961862</v>
      </c>
      <c r="EY72" s="56">
        <v>9.879470460383323E-2</v>
      </c>
      <c r="EZ72" s="56"/>
      <c r="FA72" s="46">
        <v>1</v>
      </c>
      <c r="FB72" s="46" t="s">
        <v>501</v>
      </c>
      <c r="FC72" s="46">
        <v>1</v>
      </c>
      <c r="FE72" s="47">
        <v>1</v>
      </c>
      <c r="FF72" s="47">
        <v>3</v>
      </c>
      <c r="FG72" s="47">
        <v>233</v>
      </c>
      <c r="FH72" s="47">
        <v>233</v>
      </c>
      <c r="FI72" s="47">
        <v>511</v>
      </c>
      <c r="FJ72" s="46">
        <v>95</v>
      </c>
      <c r="FK72" s="46">
        <v>95</v>
      </c>
      <c r="FL72" s="46">
        <v>95</v>
      </c>
      <c r="FM72" s="47">
        <f t="shared" si="396"/>
        <v>21</v>
      </c>
      <c r="FO72" s="49">
        <v>0.61229999999999996</v>
      </c>
      <c r="FP72" s="50">
        <v>7.28</v>
      </c>
      <c r="FQ72" s="49">
        <v>0.55900000000000005</v>
      </c>
      <c r="FR72" s="49">
        <v>0.55900000000000005</v>
      </c>
      <c r="FS72" s="50">
        <v>7.3</v>
      </c>
      <c r="FU72" s="46">
        <v>602</v>
      </c>
      <c r="FV72" s="46"/>
      <c r="FW72" s="47">
        <v>1</v>
      </c>
      <c r="FX72" s="49" t="s">
        <v>524</v>
      </c>
      <c r="FY72" s="47">
        <v>1</v>
      </c>
      <c r="FZ72" s="47">
        <v>3</v>
      </c>
      <c r="GA72" s="47">
        <v>155</v>
      </c>
      <c r="GC72" s="47">
        <v>1</v>
      </c>
      <c r="GD72" s="47">
        <v>10</v>
      </c>
      <c r="GE72" s="47">
        <v>215</v>
      </c>
      <c r="GF72" s="47">
        <v>195</v>
      </c>
      <c r="GH72" s="47">
        <v>195</v>
      </c>
      <c r="GI72" s="47">
        <f t="shared" si="397"/>
        <v>20</v>
      </c>
      <c r="GJ72" s="47">
        <f t="shared" si="398"/>
        <v>-213</v>
      </c>
      <c r="GL72" s="46" t="s">
        <v>621</v>
      </c>
      <c r="GM72" s="46">
        <v>114.5</v>
      </c>
      <c r="GN72" s="46">
        <v>115</v>
      </c>
      <c r="GO72" s="46">
        <v>115</v>
      </c>
      <c r="GP72" s="46">
        <f t="shared" si="399"/>
        <v>20</v>
      </c>
      <c r="GS72" s="46">
        <v>124.5</v>
      </c>
      <c r="GT72" s="46">
        <v>125</v>
      </c>
      <c r="GU72" s="46">
        <v>125</v>
      </c>
      <c r="GV72" s="46">
        <f t="shared" si="400"/>
        <v>10</v>
      </c>
      <c r="GW72" s="57">
        <v>1.261736273765564</v>
      </c>
      <c r="GX72" s="57">
        <v>48.185024261474609</v>
      </c>
      <c r="GY72" s="46">
        <f t="shared" si="401"/>
        <v>12.61736273765564</v>
      </c>
      <c r="GZ72" s="46"/>
      <c r="HA72" s="46">
        <v>12.61736273765564</v>
      </c>
      <c r="HB72" s="46">
        <f t="shared" si="402"/>
        <v>481.85024261474609</v>
      </c>
      <c r="HC72" s="46"/>
      <c r="HD72" s="57">
        <v>1.01256263256073</v>
      </c>
      <c r="HE72" s="57">
        <v>48.027858734130859</v>
      </c>
      <c r="HF72" s="57">
        <v>10.1256263256073</v>
      </c>
      <c r="HG72" s="57"/>
      <c r="HH72" s="46">
        <f t="shared" si="403"/>
        <v>10.1256263256073</v>
      </c>
      <c r="HI72" s="46">
        <f t="shared" si="404"/>
        <v>-4.5657157897949219</v>
      </c>
      <c r="HJ72" s="46">
        <f t="shared" si="405"/>
        <v>480.27858734130859</v>
      </c>
      <c r="HL72" s="50">
        <v>42.96875</v>
      </c>
      <c r="HM72" s="50">
        <f t="shared" si="406"/>
        <v>-123.30203384798099</v>
      </c>
      <c r="HN72" s="50">
        <v>1785.15625</v>
      </c>
      <c r="HO72" s="50">
        <v>9.1145833333333339</v>
      </c>
      <c r="HP72" s="50">
        <f t="shared" si="407"/>
        <v>-2.7619012272367378</v>
      </c>
      <c r="HQ72" s="50">
        <v>83.333333333333329</v>
      </c>
      <c r="HR72" s="50">
        <v>5466.145833333333</v>
      </c>
      <c r="HS72" s="50">
        <f t="shared" si="408"/>
        <v>-4590.8612925574043</v>
      </c>
      <c r="HT72" s="50">
        <v>562.5</v>
      </c>
      <c r="HU72" s="50">
        <v>75.520833333333329</v>
      </c>
      <c r="HV72" s="50">
        <v>40.364583333333336</v>
      </c>
      <c r="HW72" s="50">
        <v>299.47916666666663</v>
      </c>
      <c r="HX72" s="50">
        <f t="shared" si="409"/>
        <v>33.810787035071336</v>
      </c>
      <c r="HY72" s="50">
        <f t="shared" si="410"/>
        <v>-1109.0719022169437</v>
      </c>
      <c r="HZ72" s="50">
        <v>3117.1875</v>
      </c>
      <c r="IA72" s="50">
        <v>79.427083333333329</v>
      </c>
      <c r="IB72" s="56">
        <v>0</v>
      </c>
      <c r="IC72" s="56">
        <v>0.18931845356715823</v>
      </c>
      <c r="ID72" s="56">
        <v>0</v>
      </c>
      <c r="IE72" s="56">
        <v>9.3662813870067758</v>
      </c>
      <c r="IF72" s="56">
        <v>80.410522120366679</v>
      </c>
      <c r="IG72" s="56">
        <v>2.6903148664806698</v>
      </c>
      <c r="IH72" s="56">
        <v>5.6795536070147463</v>
      </c>
      <c r="II72" s="56">
        <v>0</v>
      </c>
      <c r="IJ72" s="56">
        <v>584.79473893981674</v>
      </c>
      <c r="IK72" s="56">
        <v>2.6903148664806698</v>
      </c>
      <c r="IL72" s="46">
        <v>0.7720191478729248</v>
      </c>
      <c r="IM72" s="57">
        <v>49.290473937988281</v>
      </c>
      <c r="IN72" s="46">
        <v>7.720191478729248</v>
      </c>
      <c r="IP72" s="46">
        <f t="shared" si="411"/>
        <v>7.720191478729248</v>
      </c>
      <c r="IQ72" s="46">
        <f t="shared" si="412"/>
        <v>492.90473937988281</v>
      </c>
      <c r="IS72" s="46">
        <v>484.4</v>
      </c>
      <c r="IT72" s="49">
        <f t="shared" si="413"/>
        <v>0.4844</v>
      </c>
      <c r="IU72" s="49">
        <v>0.48399999999999999</v>
      </c>
      <c r="IV72" s="46">
        <v>7.26</v>
      </c>
      <c r="IW72" s="50">
        <v>0</v>
      </c>
      <c r="IX72" s="50">
        <v>0.62636707098826805</v>
      </c>
      <c r="IY72" s="50">
        <v>0</v>
      </c>
      <c r="IZ72" s="50">
        <v>19.884668920262477</v>
      </c>
      <c r="JA72" s="50">
        <v>20.182938954066412</v>
      </c>
      <c r="JB72" s="50">
        <v>1.3919268244183736</v>
      </c>
      <c r="JC72" s="50">
        <v>0</v>
      </c>
      <c r="JD72" s="50">
        <v>0</v>
      </c>
      <c r="JE72" s="50">
        <v>154.50387751043945</v>
      </c>
      <c r="JF72" s="50">
        <v>0.79538675681049908</v>
      </c>
      <c r="JG72" s="47">
        <v>1</v>
      </c>
      <c r="JI72" s="47">
        <v>1</v>
      </c>
      <c r="JJ72" s="46" t="s">
        <v>724</v>
      </c>
      <c r="JK72" s="46">
        <v>25</v>
      </c>
      <c r="JL72" s="46" t="s">
        <v>1159</v>
      </c>
      <c r="JM72" s="46">
        <v>1</v>
      </c>
      <c r="JN72" s="46">
        <v>102</v>
      </c>
      <c r="JO72" s="46">
        <v>102</v>
      </c>
      <c r="JQ72" s="46">
        <v>20</v>
      </c>
      <c r="JR72" s="46" t="s">
        <v>1064</v>
      </c>
      <c r="JT72" s="57">
        <v>0.98809003829956055</v>
      </c>
      <c r="JU72" s="57">
        <v>55.920085906982422</v>
      </c>
      <c r="JV72" s="57">
        <v>9.8809003829956055</v>
      </c>
      <c r="JW72" s="46">
        <f t="shared" si="414"/>
        <v>9.8809003829956055</v>
      </c>
      <c r="JX72" s="46">
        <f t="shared" si="415"/>
        <v>559.20085906982422</v>
      </c>
      <c r="JY72" s="46" t="s">
        <v>716</v>
      </c>
      <c r="JZ72" s="52">
        <v>316.2</v>
      </c>
      <c r="KA72" s="49">
        <f t="shared" si="416"/>
        <v>0.31619999999999998</v>
      </c>
      <c r="KB72" s="49">
        <v>0.316</v>
      </c>
      <c r="KC72" s="52">
        <v>225.2</v>
      </c>
      <c r="KD72" s="49">
        <f t="shared" si="417"/>
        <v>0.22519999999999998</v>
      </c>
      <c r="KE72" s="49">
        <v>0.22500000000000001</v>
      </c>
      <c r="KF72" s="52">
        <v>317.39999999999998</v>
      </c>
      <c r="KG72" s="49">
        <f t="shared" si="418"/>
        <v>0.31739999999999996</v>
      </c>
      <c r="KH72" s="49">
        <v>0.317</v>
      </c>
      <c r="KI72" s="50">
        <v>6.63</v>
      </c>
      <c r="KJ72" s="50">
        <v>5.5</v>
      </c>
      <c r="KK72" s="50">
        <v>4.5</v>
      </c>
      <c r="KL72" s="49"/>
      <c r="KN72" s="46">
        <v>1</v>
      </c>
      <c r="KO72" s="46">
        <v>1</v>
      </c>
      <c r="KP72" s="47">
        <v>1</v>
      </c>
      <c r="KQ72" s="46">
        <v>1</v>
      </c>
      <c r="KR72" s="46" t="s">
        <v>1220</v>
      </c>
      <c r="KS72" s="46" t="s">
        <v>1229</v>
      </c>
      <c r="KT72" s="50">
        <v>139.14373088685014</v>
      </c>
      <c r="KU72" s="50">
        <v>3819.5718654434249</v>
      </c>
      <c r="KV72" s="50">
        <v>13.761467889908257</v>
      </c>
      <c r="KW72" s="50">
        <v>56.574923547400608</v>
      </c>
      <c r="KX72" s="50">
        <v>8021.4067278287457</v>
      </c>
      <c r="KY72" s="50">
        <v>767.58409785932713</v>
      </c>
      <c r="KZ72" s="50">
        <v>133.02752293577981</v>
      </c>
      <c r="LA72" s="50">
        <v>10.703363914373089</v>
      </c>
      <c r="LB72" s="50">
        <v>753.82262996941893</v>
      </c>
      <c r="LC72" s="50">
        <f t="shared" si="419"/>
        <v>16.73784022398943</v>
      </c>
      <c r="LD72" s="50">
        <v>3013.7614678899081</v>
      </c>
      <c r="LE72" s="50">
        <v>128.44036697247705</v>
      </c>
      <c r="LF72" s="50">
        <v>102</v>
      </c>
      <c r="LG72" s="50">
        <v>3503</v>
      </c>
      <c r="LH72" s="50">
        <v>6</v>
      </c>
      <c r="LI72" s="50">
        <v>74</v>
      </c>
      <c r="LJ72" s="50">
        <v>7729.0000000000009</v>
      </c>
      <c r="LK72" s="50">
        <v>733</v>
      </c>
      <c r="LL72" s="50">
        <v>119</v>
      </c>
      <c r="LM72" s="50">
        <v>11</v>
      </c>
      <c r="LN72" s="50">
        <v>1180</v>
      </c>
      <c r="LO72" s="50">
        <f t="shared" si="420"/>
        <v>6.5425351514654642</v>
      </c>
      <c r="LP72" s="50">
        <v>1962</v>
      </c>
      <c r="LQ72" s="50">
        <v>87</v>
      </c>
      <c r="LR72" s="50">
        <v>101.69491525423729</v>
      </c>
      <c r="LS72" s="50">
        <v>2101.6949152542375</v>
      </c>
      <c r="LT72" s="50">
        <v>19.067796610169491</v>
      </c>
      <c r="LU72" s="50">
        <v>61.440677966101688</v>
      </c>
      <c r="LV72" s="50">
        <v>7656.7796610169498</v>
      </c>
      <c r="LW72" s="50">
        <v>540.25423728813553</v>
      </c>
      <c r="LX72" s="50">
        <v>67.79661016949153</v>
      </c>
      <c r="LY72" s="50">
        <v>76.271186440677965</v>
      </c>
      <c r="LZ72" s="50">
        <v>1258.4745762711866</v>
      </c>
      <c r="MA72" s="50">
        <f t="shared" si="421"/>
        <v>7.8514898666227699</v>
      </c>
      <c r="MB72" s="50">
        <v>1591.1016949152543</v>
      </c>
      <c r="MC72" s="50">
        <v>44.491525423728817</v>
      </c>
      <c r="MD72" s="50">
        <v>0</v>
      </c>
      <c r="ME72" s="50">
        <v>0.59844404548174746</v>
      </c>
      <c r="MF72" s="50">
        <v>0</v>
      </c>
      <c r="MG72" s="50">
        <v>33.712347895471773</v>
      </c>
      <c r="MH72" s="50">
        <v>23.738280470775983</v>
      </c>
      <c r="MI72" s="50">
        <v>2.9922202274087373</v>
      </c>
      <c r="MJ72" s="50">
        <v>6.3834031518053065</v>
      </c>
      <c r="MK72" s="50">
        <v>0.79792539397566331</v>
      </c>
      <c r="ML72" s="50">
        <v>118.39218033113904</v>
      </c>
      <c r="MM72" s="50">
        <v>0.49870337123478958</v>
      </c>
      <c r="MN72" s="50">
        <v>0</v>
      </c>
      <c r="MO72" s="50">
        <v>1.2994802079168333</v>
      </c>
      <c r="MP72" s="50">
        <v>0</v>
      </c>
      <c r="MQ72" s="50">
        <v>13.594562175129949</v>
      </c>
      <c r="MR72" s="50">
        <v>13.294682127149141</v>
      </c>
      <c r="MS72" s="50">
        <v>8.1967213114754109</v>
      </c>
      <c r="MT72" s="50">
        <v>5.8976409436225516</v>
      </c>
      <c r="MU72" s="50">
        <v>0</v>
      </c>
      <c r="MV72" s="50">
        <v>124.25029988004799</v>
      </c>
      <c r="MW72" s="50">
        <v>20.591763294682128</v>
      </c>
      <c r="MX72" s="50">
        <v>0</v>
      </c>
      <c r="MY72" s="50">
        <v>1.5595009596928981</v>
      </c>
      <c r="MZ72" s="50">
        <v>0</v>
      </c>
      <c r="NA72" s="50">
        <v>34.548944337811896</v>
      </c>
      <c r="NB72" s="50">
        <v>13.195777351247601</v>
      </c>
      <c r="NC72" s="50">
        <v>5.638195777351247</v>
      </c>
      <c r="ND72" s="50">
        <v>9.7168905950095965</v>
      </c>
      <c r="NE72" s="50">
        <v>0</v>
      </c>
      <c r="NF72" s="50">
        <v>177.42322456813818</v>
      </c>
      <c r="NG72" s="50">
        <v>13.315738963531672</v>
      </c>
      <c r="NI72" s="56">
        <v>6.7163937699680494</v>
      </c>
      <c r="NJ72" s="56">
        <v>11.324025559105428</v>
      </c>
      <c r="NL72" s="56">
        <v>6.0890065845977679</v>
      </c>
      <c r="NM72" s="56">
        <v>6.3167749785284855</v>
      </c>
      <c r="NN72" s="56"/>
      <c r="NO72" s="56">
        <v>6.9157167832167818</v>
      </c>
      <c r="NP72" s="56">
        <v>0.79047352647352687</v>
      </c>
      <c r="NQ72" s="56">
        <v>4.806117552978808</v>
      </c>
      <c r="NR72" s="56">
        <v>0</v>
      </c>
      <c r="NS72" s="56">
        <v>2.938267967350189</v>
      </c>
      <c r="NT72" s="56">
        <v>0</v>
      </c>
      <c r="NU72" s="56">
        <v>4.510572421784472</v>
      </c>
      <c r="NV72" s="56">
        <v>1.6884820393974502</v>
      </c>
      <c r="NW72" s="51"/>
      <c r="NX72" s="51">
        <v>637.25</v>
      </c>
      <c r="NY72" s="51">
        <v>637</v>
      </c>
      <c r="NZ72" s="51">
        <v>1919.6666666666667</v>
      </c>
      <c r="OA72" s="54">
        <f t="shared" si="422"/>
        <v>1920</v>
      </c>
      <c r="OB72" s="58">
        <v>1314.3333333333333</v>
      </c>
      <c r="OC72" s="58">
        <f t="shared" si="423"/>
        <v>1314</v>
      </c>
      <c r="OD72" s="58">
        <v>600</v>
      </c>
      <c r="OE72" s="58">
        <f t="shared" ref="OE72" si="484">ROUND(OD72,0)</f>
        <v>600</v>
      </c>
      <c r="OF72" s="58">
        <v>751.66666666666663</v>
      </c>
      <c r="OG72" s="58">
        <f t="shared" ref="OG72" si="485">ROUND(OF72,0)</f>
        <v>752</v>
      </c>
      <c r="OH72" s="51">
        <v>13612.25</v>
      </c>
      <c r="OI72" s="58">
        <v>13612</v>
      </c>
      <c r="OJ72" s="58">
        <v>97375.333333333328</v>
      </c>
      <c r="OK72" s="54">
        <f t="shared" si="426"/>
        <v>97375</v>
      </c>
      <c r="OL72" s="58">
        <v>31582</v>
      </c>
      <c r="OM72" s="58">
        <f t="shared" ref="OM72" si="486">ROUND(OL72,0)</f>
        <v>31582</v>
      </c>
      <c r="ON72" s="58">
        <v>13534.333333333334</v>
      </c>
      <c r="OO72" s="58">
        <f t="shared" ref="OO72" si="487">ROUND(ON72,0)</f>
        <v>13534</v>
      </c>
      <c r="OP72" s="58">
        <v>14294</v>
      </c>
      <c r="OQ72" s="58">
        <f t="shared" ref="OQ72" si="488">ROUND(OP72,0)</f>
        <v>14294</v>
      </c>
      <c r="OR72" s="51">
        <v>1</v>
      </c>
      <c r="OS72" s="51"/>
    </row>
    <row r="73" spans="1:409" ht="21" customHeight="1" x14ac:dyDescent="0.35">
      <c r="A73" s="46" t="s">
        <v>73</v>
      </c>
      <c r="B73" s="46" t="s">
        <v>73</v>
      </c>
      <c r="C73" s="46" t="b">
        <f t="shared" si="445"/>
        <v>1</v>
      </c>
      <c r="D73" s="46">
        <v>5</v>
      </c>
      <c r="E73" s="51">
        <v>5</v>
      </c>
      <c r="F73" s="46" t="b">
        <f t="shared" si="446"/>
        <v>1</v>
      </c>
      <c r="G73" s="46">
        <v>11</v>
      </c>
      <c r="H73" s="51">
        <v>11</v>
      </c>
      <c r="I73" s="46" t="b">
        <f t="shared" si="447"/>
        <v>1</v>
      </c>
      <c r="J73" s="46">
        <v>11</v>
      </c>
      <c r="K73" s="46">
        <v>4744416</v>
      </c>
      <c r="L73" s="46">
        <v>468606.8</v>
      </c>
      <c r="M73" s="46">
        <v>1048.807</v>
      </c>
      <c r="N73" s="46">
        <v>5.0963738280467998</v>
      </c>
      <c r="O73" s="46">
        <v>169.78063773825099</v>
      </c>
      <c r="P73" s="46">
        <v>4</v>
      </c>
      <c r="Q73" s="46">
        <v>12</v>
      </c>
      <c r="R73" s="46">
        <v>1048.9981750444001</v>
      </c>
      <c r="S73" s="46">
        <v>13.9036343419906</v>
      </c>
      <c r="T73" s="46">
        <v>166.66086176671499</v>
      </c>
      <c r="U73" s="46">
        <v>4</v>
      </c>
      <c r="V73" s="46">
        <v>6</v>
      </c>
      <c r="W73" s="46" t="s">
        <v>201</v>
      </c>
      <c r="X73" s="46">
        <v>42.85168161</v>
      </c>
      <c r="Y73" s="46">
        <v>-123.38423</v>
      </c>
      <c r="Z73" s="46">
        <v>1048.807</v>
      </c>
      <c r="AA73" s="46" t="s">
        <v>130</v>
      </c>
      <c r="AB73" s="46">
        <v>1</v>
      </c>
      <c r="AC73" s="55">
        <v>1</v>
      </c>
      <c r="AD73" s="46">
        <v>10</v>
      </c>
      <c r="AE73" s="46">
        <v>1</v>
      </c>
      <c r="AF73" s="46">
        <v>30</v>
      </c>
      <c r="AG73" s="46" t="s">
        <v>337</v>
      </c>
      <c r="AH73" s="55">
        <v>1</v>
      </c>
      <c r="AI73" s="46">
        <v>5</v>
      </c>
      <c r="AJ73" s="46">
        <v>1</v>
      </c>
      <c r="AK73" s="47">
        <v>105</v>
      </c>
      <c r="AM73" s="46">
        <v>1</v>
      </c>
      <c r="AN73" s="46">
        <v>5</v>
      </c>
      <c r="AO73" s="46">
        <v>113</v>
      </c>
      <c r="AQ73" s="46">
        <v>1</v>
      </c>
      <c r="AR73" s="46">
        <v>3</v>
      </c>
      <c r="AS73" s="55" t="s">
        <v>392</v>
      </c>
      <c r="AT73" s="46">
        <v>1</v>
      </c>
      <c r="AU73" s="46">
        <v>3</v>
      </c>
      <c r="AV73" s="46">
        <v>268</v>
      </c>
      <c r="AW73" s="46" t="s">
        <v>404</v>
      </c>
      <c r="AX73" s="46">
        <v>1</v>
      </c>
      <c r="AY73" s="46">
        <v>0</v>
      </c>
      <c r="AZ73" s="46">
        <v>0</v>
      </c>
      <c r="BA73" s="46">
        <v>303</v>
      </c>
      <c r="BB73" s="46">
        <v>303</v>
      </c>
      <c r="BC73" s="46">
        <v>90</v>
      </c>
      <c r="BD73" s="46">
        <f t="shared" si="392"/>
        <v>416</v>
      </c>
      <c r="BE73" s="50">
        <v>3.08</v>
      </c>
      <c r="BF73" s="46">
        <v>1080</v>
      </c>
      <c r="BG73" s="46">
        <f t="shared" si="448"/>
        <v>1.08</v>
      </c>
      <c r="BH73" s="49">
        <v>1.08</v>
      </c>
      <c r="BI73" s="50">
        <v>7.54</v>
      </c>
      <c r="BJ73" s="52">
        <v>1390</v>
      </c>
      <c r="BK73" s="46">
        <f t="shared" si="449"/>
        <v>1.39</v>
      </c>
      <c r="BL73" s="46">
        <v>1.39</v>
      </c>
      <c r="BM73" s="46">
        <v>7.42</v>
      </c>
      <c r="BN73" s="46">
        <v>1297</v>
      </c>
      <c r="BO73" s="46">
        <f t="shared" si="450"/>
        <v>1.2969999999999999</v>
      </c>
      <c r="BP73" s="46">
        <f t="shared" si="451"/>
        <v>1.2969999999999999</v>
      </c>
      <c r="BQ73" s="46">
        <v>3.51</v>
      </c>
      <c r="BR73" s="50">
        <f t="shared" si="452"/>
        <v>-4.03</v>
      </c>
      <c r="BS73" s="52">
        <v>326.7</v>
      </c>
      <c r="BT73" s="53" t="s">
        <v>261</v>
      </c>
      <c r="BU73" s="46">
        <v>0.32700000000000001</v>
      </c>
      <c r="BV73" s="49">
        <f t="shared" si="453"/>
        <v>-1.0629999999999999</v>
      </c>
      <c r="BW73" s="46">
        <v>0.84782326221466064</v>
      </c>
      <c r="BX73" s="46">
        <v>49.421581268310547</v>
      </c>
      <c r="BY73" s="46">
        <f t="shared" si="393"/>
        <v>8.4782326221466064</v>
      </c>
      <c r="CA73" s="46">
        <v>8.4782326221466064</v>
      </c>
      <c r="CB73" s="46">
        <f t="shared" si="394"/>
        <v>494.21581268310547</v>
      </c>
      <c r="CC73" s="46">
        <v>51.521687035705725</v>
      </c>
      <c r="CD73" s="46">
        <v>1454.5890246824827</v>
      </c>
      <c r="CE73" s="46">
        <v>2.3963575365444525</v>
      </c>
      <c r="CF73" s="46">
        <v>79.079798705966923</v>
      </c>
      <c r="CG73" s="46">
        <v>6255.6913491492933</v>
      </c>
      <c r="CH73" s="46">
        <v>462.49700455307931</v>
      </c>
      <c r="CI73" s="46">
        <v>37.143541816439011</v>
      </c>
      <c r="CJ73" s="46">
        <v>34.747184279894554</v>
      </c>
      <c r="CK73" s="46">
        <v>998.08291397076448</v>
      </c>
      <c r="CL73" s="46">
        <f t="shared" si="395"/>
        <v>8.4945173426693366</v>
      </c>
      <c r="CM73" s="46">
        <v>2610.8315360651809</v>
      </c>
      <c r="CN73" s="46">
        <v>52.719865803977953</v>
      </c>
      <c r="CO73" s="50">
        <v>4.4738076390263215</v>
      </c>
      <c r="CP73" s="46">
        <v>0</v>
      </c>
      <c r="CQ73" s="50">
        <v>318.66931479642506</v>
      </c>
      <c r="CR73" s="50">
        <v>83.833167825223441</v>
      </c>
      <c r="CS73" s="50">
        <v>8.6395233366434958</v>
      </c>
      <c r="CT73" s="50">
        <v>5.8589870903674282</v>
      </c>
      <c r="CU73" s="50">
        <v>100.29791459781529</v>
      </c>
      <c r="CV73" s="50">
        <v>20.754716981132074</v>
      </c>
      <c r="CW73" s="50">
        <v>11.717974180734856</v>
      </c>
      <c r="CX73" s="50">
        <v>0</v>
      </c>
      <c r="CY73" s="50">
        <v>1387.2889771598807</v>
      </c>
      <c r="CZ73" s="50">
        <v>114.49851042701091</v>
      </c>
      <c r="DA73" s="56">
        <v>9.9961652500494171</v>
      </c>
      <c r="DB73" s="56">
        <v>0</v>
      </c>
      <c r="DC73" s="50">
        <v>19.379078505042514</v>
      </c>
      <c r="DD73" s="50">
        <v>44.670753411113303</v>
      </c>
      <c r="DE73" s="50">
        <v>0</v>
      </c>
      <c r="DF73" s="50">
        <v>15.918528771999208</v>
      </c>
      <c r="DG73" s="50">
        <v>46.173620723749252</v>
      </c>
      <c r="DH73" s="50">
        <v>13.446707534111132</v>
      </c>
      <c r="DI73" s="50">
        <v>2.3729483883725528</v>
      </c>
      <c r="DJ73" s="50">
        <v>1.2853470437017993</v>
      </c>
      <c r="DK73" s="50">
        <v>310.26300177971126</v>
      </c>
      <c r="DL73" s="50">
        <v>161.45936325884909</v>
      </c>
      <c r="DM73" s="50">
        <v>0</v>
      </c>
      <c r="DN73" s="50">
        <v>0</v>
      </c>
      <c r="DO73" s="50">
        <v>3.3897746367500252</v>
      </c>
      <c r="DQ73" s="46">
        <v>1</v>
      </c>
      <c r="DR73" s="46">
        <v>3</v>
      </c>
      <c r="DT73" s="46">
        <v>1</v>
      </c>
      <c r="DU73" s="46">
        <v>1</v>
      </c>
      <c r="DV73" s="46" t="s">
        <v>390</v>
      </c>
      <c r="DW73" s="46">
        <v>1</v>
      </c>
      <c r="DY73" s="46">
        <v>1</v>
      </c>
      <c r="DZ73" s="46">
        <v>861</v>
      </c>
      <c r="EA73" s="46">
        <v>86.1</v>
      </c>
      <c r="EB73" s="46">
        <v>86</v>
      </c>
      <c r="EC73" s="46">
        <v>86</v>
      </c>
      <c r="ED73" s="46">
        <v>205</v>
      </c>
      <c r="EE73" s="46" t="s">
        <v>367</v>
      </c>
      <c r="EF73" s="46">
        <v>1</v>
      </c>
      <c r="EG73" s="46">
        <v>210</v>
      </c>
      <c r="EH73" s="46">
        <v>210</v>
      </c>
      <c r="EJ73" s="49">
        <v>0.85</v>
      </c>
      <c r="EK73" s="50">
        <v>7.33</v>
      </c>
      <c r="EL73" s="49">
        <v>0.76300000000000001</v>
      </c>
      <c r="EM73" s="49">
        <v>0.76300000000000001</v>
      </c>
      <c r="EN73" s="50">
        <v>7.34</v>
      </c>
      <c r="EO73" s="46" t="s">
        <v>1527</v>
      </c>
      <c r="EP73" s="56">
        <v>0</v>
      </c>
      <c r="EQ73" s="56">
        <v>0.29302598163703852</v>
      </c>
      <c r="ER73" s="56">
        <v>0</v>
      </c>
      <c r="ES73" s="56">
        <v>13.869896464153156</v>
      </c>
      <c r="ET73" s="56">
        <v>54.991209220550893</v>
      </c>
      <c r="EU73" s="56">
        <v>0.97675327212346164</v>
      </c>
      <c r="EV73" s="56">
        <v>2.2465325258839619</v>
      </c>
      <c r="EW73" s="56">
        <v>0</v>
      </c>
      <c r="EX73" s="56">
        <v>352.21722992772027</v>
      </c>
      <c r="EY73" s="56">
        <v>0.29302598163703852</v>
      </c>
      <c r="EZ73" s="56"/>
      <c r="FA73" s="46">
        <v>1</v>
      </c>
      <c r="FB73" s="46" t="s">
        <v>523</v>
      </c>
      <c r="FC73" s="46">
        <v>1</v>
      </c>
      <c r="FE73" s="47">
        <v>1</v>
      </c>
      <c r="FF73" s="47">
        <v>5</v>
      </c>
      <c r="FG73" s="47">
        <v>122</v>
      </c>
      <c r="FH73" s="47">
        <v>122</v>
      </c>
      <c r="FI73" s="47">
        <v>311</v>
      </c>
      <c r="FJ73" s="46">
        <v>96</v>
      </c>
      <c r="FK73" s="46">
        <v>96</v>
      </c>
      <c r="FL73" s="46">
        <v>96</v>
      </c>
      <c r="FM73" s="47">
        <f t="shared" si="396"/>
        <v>10</v>
      </c>
      <c r="FN73" s="49" t="s">
        <v>367</v>
      </c>
      <c r="FO73" s="49">
        <v>1.0680000000000001</v>
      </c>
      <c r="FP73" s="50">
        <v>6.99</v>
      </c>
      <c r="FQ73" s="49">
        <v>1.0940000000000001</v>
      </c>
      <c r="FR73" s="49">
        <v>1.0940000000000001</v>
      </c>
      <c r="FS73" s="50">
        <v>7.06</v>
      </c>
      <c r="FU73" s="46">
        <v>603</v>
      </c>
      <c r="FV73" s="46"/>
      <c r="FW73" s="47">
        <v>1</v>
      </c>
      <c r="FX73" s="49" t="s">
        <v>559</v>
      </c>
      <c r="FY73" s="47">
        <v>1</v>
      </c>
      <c r="FZ73" s="47">
        <v>15</v>
      </c>
      <c r="GA73" s="47">
        <v>44</v>
      </c>
      <c r="GB73" s="53" t="s">
        <v>367</v>
      </c>
      <c r="GC73" s="47">
        <v>1</v>
      </c>
      <c r="GD73" s="47">
        <v>50</v>
      </c>
      <c r="GE73" s="47">
        <v>149</v>
      </c>
      <c r="GF73" s="47">
        <v>49</v>
      </c>
      <c r="GH73" s="47">
        <v>49</v>
      </c>
      <c r="GI73" s="47">
        <f t="shared" si="397"/>
        <v>100</v>
      </c>
      <c r="GJ73" s="47">
        <f t="shared" si="398"/>
        <v>-22</v>
      </c>
      <c r="GK73" s="46" t="s">
        <v>598</v>
      </c>
      <c r="GL73" s="46" t="s">
        <v>616</v>
      </c>
      <c r="GM73" s="46">
        <v>99</v>
      </c>
      <c r="GN73" s="46">
        <v>99</v>
      </c>
      <c r="GO73" s="46">
        <v>99</v>
      </c>
      <c r="GP73" s="46">
        <f t="shared" si="399"/>
        <v>3</v>
      </c>
      <c r="GQ73" s="46" t="s">
        <v>1546</v>
      </c>
      <c r="GS73" s="46">
        <v>103</v>
      </c>
      <c r="GT73" s="46">
        <v>103</v>
      </c>
      <c r="GU73" s="46">
        <v>103</v>
      </c>
      <c r="GV73" s="46">
        <f t="shared" si="400"/>
        <v>4</v>
      </c>
      <c r="GW73" s="57">
        <v>0.98472499847412109</v>
      </c>
      <c r="GX73" s="57">
        <v>47.908470153808594</v>
      </c>
      <c r="GY73" s="46">
        <f t="shared" si="401"/>
        <v>9.8472499847412109</v>
      </c>
      <c r="GZ73" s="46"/>
      <c r="HA73" s="46">
        <v>9.8472499847412109</v>
      </c>
      <c r="HB73" s="46">
        <f t="shared" si="402"/>
        <v>479.08470153808594</v>
      </c>
      <c r="HC73" s="46"/>
      <c r="HD73" s="57">
        <v>0.89450222253799438</v>
      </c>
      <c r="HE73" s="57">
        <v>48.142307281494141</v>
      </c>
      <c r="HF73" s="57">
        <v>8.9450222253799438</v>
      </c>
      <c r="HG73" s="57"/>
      <c r="HH73" s="46">
        <f t="shared" si="403"/>
        <v>8.9450222253799438</v>
      </c>
      <c r="HI73" s="46">
        <f t="shared" si="404"/>
        <v>0.4667896032333374</v>
      </c>
      <c r="HJ73" s="46">
        <f t="shared" si="405"/>
        <v>481.42307281494141</v>
      </c>
      <c r="HL73" s="50">
        <v>35.398230088495573</v>
      </c>
      <c r="HM73" s="50">
        <f t="shared" si="406"/>
        <v>-16.123456947210151</v>
      </c>
      <c r="HN73" s="50">
        <v>1495.575221238938</v>
      </c>
      <c r="HO73" s="50">
        <v>4.4247787610619467</v>
      </c>
      <c r="HP73" s="50">
        <f t="shared" si="407"/>
        <v>2.0284212245174942</v>
      </c>
      <c r="HQ73" s="50">
        <v>35.398230088495573</v>
      </c>
      <c r="HR73" s="50">
        <v>3809.7345132743362</v>
      </c>
      <c r="HS73" s="50">
        <f t="shared" si="408"/>
        <v>-2445.9568358749571</v>
      </c>
      <c r="HT73" s="50">
        <v>522.12389380530976</v>
      </c>
      <c r="HU73" s="50">
        <v>61.946902654867266</v>
      </c>
      <c r="HV73" s="50">
        <v>0</v>
      </c>
      <c r="HW73" s="50">
        <v>836.28318584070792</v>
      </c>
      <c r="HX73" s="50">
        <f t="shared" si="409"/>
        <v>10.696164142517818</v>
      </c>
      <c r="HY73" s="50">
        <f t="shared" si="410"/>
        <v>-161.79972813005656</v>
      </c>
      <c r="HZ73" s="50">
        <v>1420.3539823008848</v>
      </c>
      <c r="IA73" s="50">
        <v>61.946902654867266</v>
      </c>
      <c r="IB73" s="56">
        <v>0</v>
      </c>
      <c r="IC73" s="56">
        <v>0.16821690085097962</v>
      </c>
      <c r="ID73" s="56">
        <v>0</v>
      </c>
      <c r="IE73" s="56">
        <v>8.1139916881060756</v>
      </c>
      <c r="IF73" s="56">
        <v>59.96437759746685</v>
      </c>
      <c r="IG73" s="56">
        <v>1.3853156540668912</v>
      </c>
      <c r="IH73" s="56">
        <v>5.6402137344151981</v>
      </c>
      <c r="II73" s="56">
        <v>0.49475559073817532</v>
      </c>
      <c r="IJ73" s="56">
        <v>283.98970908371263</v>
      </c>
      <c r="IK73" s="56">
        <v>0.69265782703344558</v>
      </c>
      <c r="IL73" s="46">
        <v>0.79591608047485352</v>
      </c>
      <c r="IM73" s="57">
        <v>48.245182037353516</v>
      </c>
      <c r="IN73" s="46">
        <v>7.9591608047485352</v>
      </c>
      <c r="IP73" s="46">
        <f t="shared" si="411"/>
        <v>7.9591608047485352</v>
      </c>
      <c r="IQ73" s="46">
        <f t="shared" si="412"/>
        <v>482.45182037353516</v>
      </c>
      <c r="IR73" s="46" t="s">
        <v>666</v>
      </c>
      <c r="IS73" s="46">
        <v>709.8</v>
      </c>
      <c r="IT73" s="49">
        <f t="shared" si="413"/>
        <v>0.70979999999999999</v>
      </c>
      <c r="IU73" s="49">
        <v>0.71</v>
      </c>
      <c r="IV73" s="46">
        <v>7.35</v>
      </c>
      <c r="IW73" s="50">
        <v>0</v>
      </c>
      <c r="IX73" s="50">
        <v>0.30925778132482046</v>
      </c>
      <c r="IY73" s="50">
        <v>0</v>
      </c>
      <c r="IZ73" s="50">
        <v>13.567438148443737</v>
      </c>
      <c r="JA73" s="50">
        <v>62.051077414205913</v>
      </c>
      <c r="JB73" s="50">
        <v>1.5961691939345573</v>
      </c>
      <c r="JC73" s="50">
        <v>3.990422984836393</v>
      </c>
      <c r="JD73" s="50">
        <v>0</v>
      </c>
      <c r="JE73" s="50">
        <v>414.40542697525939</v>
      </c>
      <c r="JF73" s="50">
        <v>1.0973663208300082</v>
      </c>
      <c r="JG73" s="47">
        <v>1</v>
      </c>
      <c r="JI73" s="47">
        <v>1</v>
      </c>
      <c r="JJ73" s="46" t="s">
        <v>724</v>
      </c>
      <c r="JK73" s="46">
        <v>30</v>
      </c>
      <c r="JL73" s="46" t="s">
        <v>555</v>
      </c>
      <c r="JM73" s="46">
        <v>1</v>
      </c>
      <c r="JN73" s="46">
        <v>42</v>
      </c>
      <c r="JO73" s="46">
        <v>42</v>
      </c>
      <c r="JQ73" s="46">
        <v>15</v>
      </c>
      <c r="JR73" s="46" t="s">
        <v>1065</v>
      </c>
      <c r="JT73" s="57">
        <v>0.73777443170547485</v>
      </c>
      <c r="JU73" s="57">
        <v>49.173313140869141</v>
      </c>
      <c r="JV73" s="57">
        <v>7.3777443170547485</v>
      </c>
      <c r="JW73" s="46">
        <f t="shared" si="414"/>
        <v>7.3777443170547485</v>
      </c>
      <c r="JX73" s="46">
        <f t="shared" si="415"/>
        <v>491.73313140869141</v>
      </c>
      <c r="JY73" s="46" t="s">
        <v>716</v>
      </c>
      <c r="JZ73" s="52">
        <v>605.5</v>
      </c>
      <c r="KA73" s="49">
        <f t="shared" si="416"/>
        <v>0.60550000000000004</v>
      </c>
      <c r="KB73" s="49">
        <v>0.60599999999999998</v>
      </c>
      <c r="KC73" s="52">
        <v>629.20000000000005</v>
      </c>
      <c r="KD73" s="49">
        <f t="shared" si="417"/>
        <v>0.62920000000000009</v>
      </c>
      <c r="KE73" s="49">
        <v>0.629</v>
      </c>
      <c r="KF73" s="52">
        <v>560.9</v>
      </c>
      <c r="KG73" s="49">
        <f t="shared" si="418"/>
        <v>0.56089999999999995</v>
      </c>
      <c r="KH73" s="49">
        <v>0.56100000000000005</v>
      </c>
      <c r="KI73" s="50">
        <v>6.97</v>
      </c>
      <c r="KJ73" s="50">
        <v>4.57</v>
      </c>
      <c r="KK73" s="50">
        <v>3.67</v>
      </c>
      <c r="KL73" s="49"/>
      <c r="KN73" s="46">
        <v>1</v>
      </c>
      <c r="KO73" s="46">
        <v>1</v>
      </c>
      <c r="KP73" s="47">
        <v>1</v>
      </c>
      <c r="KQ73" s="46">
        <v>1</v>
      </c>
      <c r="KR73" s="46" t="s">
        <v>1220</v>
      </c>
      <c r="KS73" s="46" t="s">
        <v>1235</v>
      </c>
      <c r="KT73" s="50">
        <v>67.857142857142847</v>
      </c>
      <c r="KU73" s="50">
        <v>1530.3571428571427</v>
      </c>
      <c r="KV73" s="50">
        <v>8.928571428571427</v>
      </c>
      <c r="KW73" s="50">
        <v>55.357142857142854</v>
      </c>
      <c r="KX73" s="50">
        <v>6251.7857142857138</v>
      </c>
      <c r="KY73" s="50">
        <v>658.92857142857133</v>
      </c>
      <c r="KZ73" s="50">
        <v>60.714285714285708</v>
      </c>
      <c r="LA73" s="50">
        <v>17.857142857142854</v>
      </c>
      <c r="LB73" s="50">
        <v>928.57142857142844</v>
      </c>
      <c r="LC73" s="50">
        <f t="shared" si="419"/>
        <v>10.604730752798229</v>
      </c>
      <c r="LD73" s="50">
        <v>2603.5714285714284</v>
      </c>
      <c r="LE73" s="50">
        <v>76.785714285714278</v>
      </c>
      <c r="LF73" s="50">
        <v>82.089552238805979</v>
      </c>
      <c r="LG73" s="50">
        <v>1650.319829424307</v>
      </c>
      <c r="LH73" s="50">
        <v>6.3965884861407254</v>
      </c>
      <c r="LI73" s="50">
        <v>105.54371002132197</v>
      </c>
      <c r="LJ73" s="50">
        <v>5357.1428571428578</v>
      </c>
      <c r="LK73" s="50">
        <v>625.79957356076761</v>
      </c>
      <c r="LL73" s="50">
        <v>75.69296375266525</v>
      </c>
      <c r="LM73" s="50">
        <v>15.991471215351813</v>
      </c>
      <c r="LN73" s="50">
        <v>1360.3411513859276</v>
      </c>
      <c r="LO73" s="50">
        <f t="shared" si="420"/>
        <v>5.8508564536474337</v>
      </c>
      <c r="LP73" s="50">
        <v>1510.6609808102346</v>
      </c>
      <c r="LQ73" s="50">
        <v>63.965884861407254</v>
      </c>
      <c r="LR73" s="50">
        <v>52.147239263803677</v>
      </c>
      <c r="LS73" s="50">
        <v>1450.9202453987732</v>
      </c>
      <c r="LT73" s="50">
        <v>6.1349693251533743</v>
      </c>
      <c r="LU73" s="50">
        <v>61.349693251533743</v>
      </c>
      <c r="LV73" s="50">
        <v>4027.6073619631902</v>
      </c>
      <c r="LW73" s="50">
        <v>588.95705521472394</v>
      </c>
      <c r="LX73" s="50">
        <v>0</v>
      </c>
      <c r="LY73" s="50">
        <v>67.484662576687143</v>
      </c>
      <c r="LZ73" s="50">
        <v>1199.3865030674845</v>
      </c>
      <c r="MA73" s="50">
        <f t="shared" si="421"/>
        <v>6.1512650827617605</v>
      </c>
      <c r="MB73" s="50">
        <v>1009.20245398773</v>
      </c>
      <c r="MC73" s="50">
        <v>46.012269938650306</v>
      </c>
      <c r="MD73" s="50">
        <v>0</v>
      </c>
      <c r="ME73" s="50">
        <v>0.19758940920766646</v>
      </c>
      <c r="MF73" s="50">
        <v>0</v>
      </c>
      <c r="MG73" s="50">
        <v>16.301126259632483</v>
      </c>
      <c r="MH73" s="50">
        <v>38.134755977079628</v>
      </c>
      <c r="MI73" s="50">
        <v>2.3710729104919976</v>
      </c>
      <c r="MJ73" s="50">
        <v>7.0144240268721596</v>
      </c>
      <c r="MK73" s="50">
        <v>0</v>
      </c>
      <c r="ML73" s="50">
        <v>367.12112230784425</v>
      </c>
      <c r="MM73" s="50">
        <v>0.59276822762299941</v>
      </c>
      <c r="MN73" s="50">
        <v>1.1968880909634949</v>
      </c>
      <c r="MO73" s="50">
        <v>3.5906642728904847</v>
      </c>
      <c r="MP73" s="50">
        <v>0</v>
      </c>
      <c r="MQ73" s="50">
        <v>8.0789946140035909</v>
      </c>
      <c r="MR73" s="50">
        <v>26.431278675443846</v>
      </c>
      <c r="MS73" s="50">
        <v>9.2758827049670849</v>
      </c>
      <c r="MT73" s="50">
        <v>5.884699780570517</v>
      </c>
      <c r="MU73" s="50">
        <v>0</v>
      </c>
      <c r="MV73" s="50">
        <v>397.16736485138642</v>
      </c>
      <c r="MW73" s="50">
        <v>29.423498902852582</v>
      </c>
      <c r="MX73" s="50">
        <v>61.746690377395772</v>
      </c>
      <c r="MY73" s="50">
        <v>35.269709543568467</v>
      </c>
      <c r="MZ73" s="50">
        <v>1.1855364552459988</v>
      </c>
      <c r="NA73" s="50">
        <v>8.4963445959296582</v>
      </c>
      <c r="NB73" s="50">
        <v>26.180596720015807</v>
      </c>
      <c r="NC73" s="50">
        <v>10.768622801817823</v>
      </c>
      <c r="ND73" s="50">
        <v>5.0385299347954948</v>
      </c>
      <c r="NE73" s="50">
        <v>1.0867417506421655</v>
      </c>
      <c r="NF73" s="50">
        <v>302.60818020154119</v>
      </c>
      <c r="NG73" s="50">
        <v>43.469670025686632</v>
      </c>
      <c r="NI73" s="56">
        <v>6.3631015258215955</v>
      </c>
      <c r="NJ73" s="56">
        <v>16.731306729264478</v>
      </c>
      <c r="NL73" s="56">
        <v>7.560179407176288</v>
      </c>
      <c r="NM73" s="56">
        <v>9.9485593798751939</v>
      </c>
      <c r="NN73" s="56"/>
      <c r="NO73" s="56">
        <v>3.7958150329407054</v>
      </c>
      <c r="NP73" s="56">
        <v>1.0190736673986815</v>
      </c>
      <c r="NQ73" s="56">
        <v>4.4044953584831132</v>
      </c>
      <c r="NR73" s="56">
        <v>1.3628382381986959</v>
      </c>
      <c r="NS73" s="56">
        <v>5.8574933752085583</v>
      </c>
      <c r="NT73" s="56">
        <v>0</v>
      </c>
      <c r="NU73" s="56">
        <v>4.628819257932955</v>
      </c>
      <c r="NV73" s="56">
        <v>0</v>
      </c>
      <c r="NW73" s="51"/>
      <c r="NX73" s="51">
        <v>727</v>
      </c>
      <c r="NY73" s="51">
        <v>727</v>
      </c>
      <c r="NZ73" s="51">
        <v>2894</v>
      </c>
      <c r="OA73" s="54">
        <f t="shared" si="422"/>
        <v>2894</v>
      </c>
      <c r="OB73" s="58">
        <v>1011.3333333333334</v>
      </c>
      <c r="OC73" s="58">
        <f t="shared" si="423"/>
        <v>1011</v>
      </c>
      <c r="OD73" s="58">
        <v>892.66666666666663</v>
      </c>
      <c r="OE73" s="58">
        <f t="shared" ref="OE73" si="489">ROUND(OD73,0)</f>
        <v>893</v>
      </c>
      <c r="OF73" s="58">
        <v>689</v>
      </c>
      <c r="OG73" s="58">
        <f t="shared" ref="OG73" si="490">ROUND(OF73,0)</f>
        <v>689</v>
      </c>
      <c r="OH73" s="51">
        <v>12926.333333333334</v>
      </c>
      <c r="OI73" s="58">
        <v>12926</v>
      </c>
      <c r="OJ73" s="58">
        <v>79837</v>
      </c>
      <c r="OK73" s="54">
        <f t="shared" si="426"/>
        <v>79837</v>
      </c>
      <c r="OL73" s="58">
        <v>58555.333333333336</v>
      </c>
      <c r="OM73" s="58">
        <f t="shared" ref="OM73" si="491">ROUND(OL73,0)</f>
        <v>58555</v>
      </c>
      <c r="ON73" s="58">
        <v>13136.333333333334</v>
      </c>
      <c r="OO73" s="58">
        <f t="shared" ref="OO73" si="492">ROUND(ON73,0)</f>
        <v>13136</v>
      </c>
      <c r="OP73" s="58">
        <v>12114.666666666666</v>
      </c>
      <c r="OQ73" s="58">
        <f t="shared" ref="OQ73" si="493">ROUND(OP73,0)</f>
        <v>12115</v>
      </c>
      <c r="OR73" s="51">
        <v>0</v>
      </c>
      <c r="OS73" s="51"/>
    </row>
    <row r="74" spans="1:409" ht="21" customHeight="1" x14ac:dyDescent="0.35">
      <c r="A74" s="46" t="s">
        <v>74</v>
      </c>
      <c r="B74" s="46" t="s">
        <v>74</v>
      </c>
      <c r="C74" s="46" t="b">
        <f t="shared" si="445"/>
        <v>1</v>
      </c>
      <c r="D74" s="46">
        <v>5</v>
      </c>
      <c r="E74" s="51">
        <v>5</v>
      </c>
      <c r="F74" s="46" t="b">
        <f t="shared" si="446"/>
        <v>1</v>
      </c>
      <c r="G74" s="46">
        <v>12</v>
      </c>
      <c r="H74" s="51">
        <v>12</v>
      </c>
      <c r="I74" s="46" t="b">
        <f t="shared" si="447"/>
        <v>1</v>
      </c>
      <c r="J74" s="46">
        <v>12</v>
      </c>
      <c r="K74" s="46">
        <v>4744413</v>
      </c>
      <c r="L74" s="46">
        <v>468608.1</v>
      </c>
      <c r="M74" s="46">
        <v>1047.9280000000001</v>
      </c>
      <c r="N74" s="46">
        <v>5.0963738280467998</v>
      </c>
      <c r="O74" s="46">
        <v>169.78063773825099</v>
      </c>
      <c r="P74" s="46">
        <v>4</v>
      </c>
      <c r="Q74" s="46">
        <v>12</v>
      </c>
      <c r="R74" s="46">
        <v>1048.9981750444001</v>
      </c>
      <c r="S74" s="46">
        <v>13.9036343419906</v>
      </c>
      <c r="T74" s="46">
        <v>166.66086176671499</v>
      </c>
      <c r="U74" s="46">
        <v>4</v>
      </c>
      <c r="V74" s="46">
        <v>7</v>
      </c>
      <c r="W74" s="46" t="s">
        <v>202</v>
      </c>
      <c r="X74" s="46">
        <v>42.851656470000002</v>
      </c>
      <c r="Y74" s="46">
        <v>-123.38421409999999</v>
      </c>
      <c r="Z74" s="46">
        <v>1047.9280000000001</v>
      </c>
      <c r="AA74" s="46" t="s">
        <v>129</v>
      </c>
      <c r="AB74" s="46">
        <v>1</v>
      </c>
      <c r="AC74" s="55">
        <v>1</v>
      </c>
      <c r="AD74" s="46">
        <v>5</v>
      </c>
      <c r="AE74" s="46">
        <v>1</v>
      </c>
      <c r="AF74" s="46">
        <v>6</v>
      </c>
      <c r="AG74" s="46" t="s">
        <v>338</v>
      </c>
      <c r="AH74" s="55">
        <v>1</v>
      </c>
      <c r="AI74" s="46">
        <v>3</v>
      </c>
      <c r="AJ74" s="46">
        <v>1</v>
      </c>
      <c r="AK74" s="47">
        <v>20</v>
      </c>
      <c r="AM74" s="46">
        <v>1</v>
      </c>
      <c r="AN74" s="46">
        <v>10</v>
      </c>
      <c r="AO74" s="46">
        <v>45</v>
      </c>
      <c r="AQ74" s="46">
        <v>1</v>
      </c>
      <c r="AR74" s="46">
        <v>3</v>
      </c>
      <c r="AS74" s="55"/>
      <c r="AT74" s="46">
        <v>1</v>
      </c>
      <c r="AU74" s="46">
        <v>3</v>
      </c>
      <c r="AV74" s="46">
        <v>120</v>
      </c>
      <c r="AW74" s="46" t="s">
        <v>367</v>
      </c>
      <c r="AX74" s="46">
        <v>1</v>
      </c>
      <c r="AY74" s="46">
        <v>3</v>
      </c>
      <c r="AZ74" s="46">
        <v>3</v>
      </c>
      <c r="BA74" s="46">
        <v>112</v>
      </c>
      <c r="BB74" s="46">
        <v>112</v>
      </c>
      <c r="BD74" s="46">
        <f t="shared" si="392"/>
        <v>157</v>
      </c>
      <c r="BE74" s="50">
        <v>3.23</v>
      </c>
      <c r="BF74" s="46">
        <v>251.2</v>
      </c>
      <c r="BG74" s="46">
        <f t="shared" si="448"/>
        <v>0.25119999999999998</v>
      </c>
      <c r="BH74" s="49">
        <v>0.251</v>
      </c>
      <c r="BI74" s="50">
        <v>7.89</v>
      </c>
      <c r="BJ74" s="52">
        <v>271.3</v>
      </c>
      <c r="BK74" s="46">
        <f t="shared" si="449"/>
        <v>0.27129999999999999</v>
      </c>
      <c r="BL74" s="46">
        <v>0.27100000000000002</v>
      </c>
      <c r="BM74" s="46">
        <v>7.83</v>
      </c>
      <c r="BN74" s="46">
        <v>286.7</v>
      </c>
      <c r="BO74" s="46">
        <f t="shared" si="450"/>
        <v>0.28670000000000001</v>
      </c>
      <c r="BP74" s="46">
        <f t="shared" si="451"/>
        <v>0.28699999999999998</v>
      </c>
      <c r="BQ74" s="46">
        <v>4.1100000000000003</v>
      </c>
      <c r="BR74" s="50">
        <f t="shared" si="452"/>
        <v>-3.7799999999999994</v>
      </c>
      <c r="BS74" s="52">
        <v>372</v>
      </c>
      <c r="BT74" s="53" t="s">
        <v>261</v>
      </c>
      <c r="BU74" s="46">
        <v>0.372</v>
      </c>
      <c r="BV74" s="49">
        <f t="shared" si="453"/>
        <v>0.10099999999999998</v>
      </c>
      <c r="BW74" s="46">
        <v>1.4606481790542603</v>
      </c>
      <c r="BX74" s="46">
        <v>47.653514862060547</v>
      </c>
      <c r="BY74" s="46">
        <f t="shared" si="393"/>
        <v>14.606481790542603</v>
      </c>
      <c r="CA74" s="46">
        <v>14.606481790542603</v>
      </c>
      <c r="CB74" s="46">
        <f t="shared" si="394"/>
        <v>476.53514862060547</v>
      </c>
      <c r="CC74" s="46">
        <v>144.27040395713107</v>
      </c>
      <c r="CD74" s="46">
        <v>3738.6644682605111</v>
      </c>
      <c r="CE74" s="46">
        <v>8.2440230832646328</v>
      </c>
      <c r="CF74" s="46">
        <v>74.196207749381699</v>
      </c>
      <c r="CG74" s="46">
        <v>8561.4179719703207</v>
      </c>
      <c r="CH74" s="46">
        <v>956.30667765869725</v>
      </c>
      <c r="CI74" s="46">
        <v>173.12448474855728</v>
      </c>
      <c r="CJ74" s="46">
        <v>53.586150041220115</v>
      </c>
      <c r="CK74" s="46">
        <v>2225.8862324814509</v>
      </c>
      <c r="CL74" s="46">
        <f t="shared" si="395"/>
        <v>6.5620971896030289</v>
      </c>
      <c r="CM74" s="46">
        <v>3363.5614179719701</v>
      </c>
      <c r="CN74" s="46">
        <v>140.14839241549876</v>
      </c>
      <c r="CO74" s="50">
        <v>5.8522308535006475</v>
      </c>
      <c r="CP74" s="46">
        <v>0</v>
      </c>
      <c r="CQ74" s="50">
        <v>109.85299960270163</v>
      </c>
      <c r="CR74" s="50">
        <v>36.630909813269767</v>
      </c>
      <c r="CS74" s="50">
        <v>3.0790623758442592</v>
      </c>
      <c r="CT74" s="50">
        <v>6.9527214938418753</v>
      </c>
      <c r="CU74" s="50">
        <v>16.48788239968216</v>
      </c>
      <c r="CV74" s="50">
        <v>4.7675804529201429</v>
      </c>
      <c r="CW74" s="50">
        <v>5.8601509733810095</v>
      </c>
      <c r="CX74" s="50">
        <v>0</v>
      </c>
      <c r="CY74" s="50">
        <v>156.83353198251888</v>
      </c>
      <c r="CZ74" s="50">
        <v>27.910210568136673</v>
      </c>
      <c r="DA74" s="56">
        <v>5.4448750000000006</v>
      </c>
      <c r="DB74" s="56">
        <v>0.41969999999999957</v>
      </c>
      <c r="DC74" s="50">
        <v>97.921662669864133</v>
      </c>
      <c r="DD74" s="50">
        <v>82.623900879296571</v>
      </c>
      <c r="DE74" s="50">
        <v>0</v>
      </c>
      <c r="DF74" s="50">
        <v>10.391686650679457</v>
      </c>
      <c r="DG74" s="50">
        <v>25.379696243005597</v>
      </c>
      <c r="DH74" s="50">
        <v>12.589928057553958</v>
      </c>
      <c r="DI74" s="50">
        <v>5.2957633892885694</v>
      </c>
      <c r="DJ74" s="50">
        <v>2.3980815347721824</v>
      </c>
      <c r="DK74" s="50">
        <v>307.7537969624301</v>
      </c>
      <c r="DL74" s="50">
        <v>71.542765787370115</v>
      </c>
      <c r="DM74" s="50">
        <v>0</v>
      </c>
      <c r="DN74" s="50">
        <v>0</v>
      </c>
      <c r="DO74" s="50">
        <v>3.6551959619952488</v>
      </c>
      <c r="DQ74" s="46">
        <v>1</v>
      </c>
      <c r="DR74" s="46">
        <v>3</v>
      </c>
      <c r="DT74" s="46">
        <v>1</v>
      </c>
      <c r="DU74" s="46">
        <v>1</v>
      </c>
      <c r="DW74" s="46">
        <v>1</v>
      </c>
      <c r="DY74" s="46">
        <v>1</v>
      </c>
      <c r="DZ74" s="46">
        <v>655</v>
      </c>
      <c r="EA74" s="46">
        <v>65.5</v>
      </c>
      <c r="EB74" s="46">
        <v>66</v>
      </c>
      <c r="EC74" s="46">
        <v>66</v>
      </c>
      <c r="ED74" s="46">
        <v>283</v>
      </c>
      <c r="EF74" s="46">
        <v>1</v>
      </c>
      <c r="EG74" s="46">
        <v>291</v>
      </c>
      <c r="EH74" s="46">
        <v>291</v>
      </c>
      <c r="EJ74" s="49">
        <v>0.71199999999999997</v>
      </c>
      <c r="EK74" s="50">
        <v>7.41</v>
      </c>
      <c r="EL74" s="49">
        <v>0.65900000000000003</v>
      </c>
      <c r="EM74" s="49">
        <v>0.65900000000000003</v>
      </c>
      <c r="EN74" s="50">
        <v>7.34</v>
      </c>
      <c r="EP74" s="56">
        <v>0</v>
      </c>
      <c r="EQ74" s="56">
        <v>0.22783368141256879</v>
      </c>
      <c r="ER74" s="56">
        <v>0</v>
      </c>
      <c r="ES74" s="56">
        <v>12.151129675337003</v>
      </c>
      <c r="ET74" s="56">
        <v>51.45243971900512</v>
      </c>
      <c r="EU74" s="56">
        <v>1.1391684070628441</v>
      </c>
      <c r="EV74" s="56">
        <v>3.892158724131384</v>
      </c>
      <c r="EW74" s="56">
        <v>0</v>
      </c>
      <c r="EX74" s="56">
        <v>338.80767040060755</v>
      </c>
      <c r="EY74" s="56">
        <v>0.28479210176571101</v>
      </c>
      <c r="EZ74" s="56"/>
      <c r="FA74" s="46">
        <v>1</v>
      </c>
      <c r="FC74" s="46">
        <v>1</v>
      </c>
      <c r="FE74" s="47">
        <v>1</v>
      </c>
      <c r="FF74" s="47">
        <v>3</v>
      </c>
      <c r="FG74" s="47">
        <v>253</v>
      </c>
      <c r="FH74" s="47">
        <v>253</v>
      </c>
      <c r="FI74" s="47">
        <v>530</v>
      </c>
      <c r="FJ74" s="46">
        <v>91</v>
      </c>
      <c r="FK74" s="46">
        <v>91</v>
      </c>
      <c r="FL74" s="46">
        <v>91</v>
      </c>
      <c r="FM74" s="47">
        <f t="shared" si="396"/>
        <v>25</v>
      </c>
      <c r="FN74" s="49" t="s">
        <v>528</v>
      </c>
      <c r="FO74" s="49">
        <v>0.77010000000000001</v>
      </c>
      <c r="FP74" s="50">
        <v>7.32</v>
      </c>
      <c r="FQ74" s="49">
        <v>0.71870000000000001</v>
      </c>
      <c r="FR74" s="49">
        <v>0.71899999999999997</v>
      </c>
      <c r="FS74" s="50">
        <v>7.27</v>
      </c>
      <c r="FU74" s="46">
        <v>604</v>
      </c>
      <c r="FV74" s="46"/>
      <c r="FW74" s="47">
        <v>1</v>
      </c>
      <c r="FY74" s="47">
        <v>1</v>
      </c>
      <c r="FZ74" s="47">
        <v>3</v>
      </c>
      <c r="GA74" s="47">
        <v>82</v>
      </c>
      <c r="GB74" s="53" t="s">
        <v>1570</v>
      </c>
      <c r="GC74" s="47">
        <v>1</v>
      </c>
      <c r="GD74" s="47">
        <v>3</v>
      </c>
      <c r="GE74" s="47">
        <v>370</v>
      </c>
      <c r="GF74" s="47">
        <v>130</v>
      </c>
      <c r="GH74" s="47">
        <v>130</v>
      </c>
      <c r="GI74" s="47">
        <f t="shared" si="397"/>
        <v>240</v>
      </c>
      <c r="GJ74" s="47">
        <f t="shared" si="398"/>
        <v>-13</v>
      </c>
      <c r="GK74" s="46" t="s">
        <v>599</v>
      </c>
      <c r="GM74" s="46">
        <v>102</v>
      </c>
      <c r="GN74" s="46">
        <v>102</v>
      </c>
      <c r="GO74" s="46">
        <v>102</v>
      </c>
      <c r="GP74" s="46">
        <f t="shared" si="399"/>
        <v>11</v>
      </c>
      <c r="GS74" s="46">
        <v>107.5</v>
      </c>
      <c r="GT74" s="46">
        <v>108</v>
      </c>
      <c r="GU74" s="46">
        <v>108</v>
      </c>
      <c r="GV74" s="46">
        <f t="shared" si="400"/>
        <v>6</v>
      </c>
      <c r="GW74" s="57">
        <v>1.3886122703552246</v>
      </c>
      <c r="GX74" s="57">
        <v>46.850502014160156</v>
      </c>
      <c r="GY74" s="46">
        <f t="shared" si="401"/>
        <v>13.886122703552246</v>
      </c>
      <c r="GZ74" s="46"/>
      <c r="HA74" s="46">
        <v>13.886122703552246</v>
      </c>
      <c r="HB74" s="46">
        <f t="shared" si="402"/>
        <v>468.50502014160156</v>
      </c>
      <c r="HC74" s="46"/>
      <c r="HD74" s="57">
        <v>1.0145426988601685</v>
      </c>
      <c r="HE74" s="57">
        <v>47.436389923095703</v>
      </c>
      <c r="HF74" s="57">
        <v>10.145426988601685</v>
      </c>
      <c r="HG74" s="57"/>
      <c r="HH74" s="46">
        <f t="shared" si="403"/>
        <v>10.145426988601685</v>
      </c>
      <c r="HI74" s="46">
        <f t="shared" si="404"/>
        <v>-4.461054801940918</v>
      </c>
      <c r="HJ74" s="46">
        <f t="shared" si="405"/>
        <v>474.36389923095703</v>
      </c>
      <c r="HL74" s="50">
        <v>54.63182897862233</v>
      </c>
      <c r="HM74" s="50">
        <f t="shared" si="406"/>
        <v>-89.638574978508728</v>
      </c>
      <c r="HN74" s="50">
        <v>1647.2684085510689</v>
      </c>
      <c r="HO74" s="50">
        <v>5.9382422802850359</v>
      </c>
      <c r="HP74" s="50">
        <f t="shared" si="407"/>
        <v>-2.305780802979597</v>
      </c>
      <c r="HQ74" s="50">
        <v>34.441805225653205</v>
      </c>
      <c r="HR74" s="50">
        <v>5306.4133016627084</v>
      </c>
      <c r="HS74" s="50">
        <f t="shared" si="408"/>
        <v>-3255.0046703076123</v>
      </c>
      <c r="HT74" s="50">
        <v>722.09026128266032</v>
      </c>
      <c r="HU74" s="50">
        <v>100.95011876484561</v>
      </c>
      <c r="HV74" s="50">
        <v>0</v>
      </c>
      <c r="HW74" s="50">
        <v>763.65795724465556</v>
      </c>
      <c r="HX74" s="50">
        <f t="shared" si="409"/>
        <v>13.28530252628712</v>
      </c>
      <c r="HY74" s="50">
        <f t="shared" si="410"/>
        <v>-1462.2282752367953</v>
      </c>
      <c r="HZ74" s="50">
        <v>1599.7624703087886</v>
      </c>
      <c r="IA74" s="50">
        <v>98.574821852731588</v>
      </c>
      <c r="IB74" s="56">
        <v>0</v>
      </c>
      <c r="IC74" s="56">
        <v>0.74865242563385903</v>
      </c>
      <c r="ID74" s="56">
        <v>0</v>
      </c>
      <c r="IE74" s="56">
        <v>68.077460570972249</v>
      </c>
      <c r="IF74" s="56">
        <v>117.08923936913556</v>
      </c>
      <c r="IG74" s="56">
        <v>1.3974845278498702</v>
      </c>
      <c r="IH74" s="56">
        <v>6.2886803753244154</v>
      </c>
      <c r="II74" s="56">
        <v>10.880415252545419</v>
      </c>
      <c r="IJ74" s="56">
        <v>34.537831902575363</v>
      </c>
      <c r="IK74" s="56">
        <v>0.19964064683569574</v>
      </c>
      <c r="IL74" s="46">
        <v>0.78874498605728149</v>
      </c>
      <c r="IM74" s="57">
        <v>47.576725006103516</v>
      </c>
      <c r="IN74" s="46">
        <v>7.8874498605728149</v>
      </c>
      <c r="IP74" s="46">
        <f t="shared" si="411"/>
        <v>7.8874498605728149</v>
      </c>
      <c r="IQ74" s="46">
        <f t="shared" si="412"/>
        <v>475.76725006103516</v>
      </c>
      <c r="IS74" s="46">
        <v>1001</v>
      </c>
      <c r="IT74" s="49">
        <f t="shared" si="413"/>
        <v>1.0009999999999999</v>
      </c>
      <c r="IU74" s="49">
        <v>1.0009999999999999</v>
      </c>
      <c r="IV74" s="46">
        <v>7.02</v>
      </c>
      <c r="IW74" s="50">
        <v>0</v>
      </c>
      <c r="IX74" s="50">
        <v>0.34965034965034969</v>
      </c>
      <c r="IY74" s="50">
        <v>0</v>
      </c>
      <c r="IZ74" s="50">
        <v>16.583416583416582</v>
      </c>
      <c r="JA74" s="50">
        <v>58.141858141858144</v>
      </c>
      <c r="JB74" s="50">
        <v>3.1968031968031969</v>
      </c>
      <c r="JC74" s="50">
        <v>2.6973026973026974</v>
      </c>
      <c r="JD74" s="50">
        <v>0</v>
      </c>
      <c r="JE74" s="50">
        <v>762.5374625374626</v>
      </c>
      <c r="JF74" s="50">
        <v>3.296703296703297</v>
      </c>
      <c r="JG74" s="47">
        <v>1</v>
      </c>
      <c r="JI74" s="47">
        <v>1</v>
      </c>
      <c r="JJ74" s="46" t="s">
        <v>724</v>
      </c>
      <c r="JK74" s="46">
        <v>20</v>
      </c>
      <c r="JL74" s="46" t="s">
        <v>1160</v>
      </c>
      <c r="JM74" s="46">
        <v>1</v>
      </c>
      <c r="JN74" s="46">
        <v>63</v>
      </c>
      <c r="JO74" s="46">
        <v>63</v>
      </c>
      <c r="JQ74" s="46">
        <v>5</v>
      </c>
      <c r="JR74" s="46" t="s">
        <v>1034</v>
      </c>
      <c r="JT74" s="57">
        <v>0.83793133497238159</v>
      </c>
      <c r="JU74" s="57">
        <v>49.615009307861328</v>
      </c>
      <c r="JV74" s="57">
        <v>8.3793133497238159</v>
      </c>
      <c r="JW74" s="46">
        <f t="shared" si="414"/>
        <v>8.3793133497238159</v>
      </c>
      <c r="JX74" s="46">
        <f t="shared" si="415"/>
        <v>496.15009307861328</v>
      </c>
      <c r="JY74" s="46" t="s">
        <v>716</v>
      </c>
      <c r="JZ74" s="52">
        <v>749.4</v>
      </c>
      <c r="KA74" s="49">
        <f t="shared" si="416"/>
        <v>0.74939999999999996</v>
      </c>
      <c r="KB74" s="49">
        <v>0.749</v>
      </c>
      <c r="KC74" s="52">
        <v>418.6</v>
      </c>
      <c r="KD74" s="49">
        <f t="shared" si="417"/>
        <v>0.41860000000000003</v>
      </c>
      <c r="KE74" s="49">
        <v>0.41899999999999998</v>
      </c>
      <c r="KF74" s="52">
        <v>369.2</v>
      </c>
      <c r="KG74" s="49">
        <f t="shared" si="418"/>
        <v>0.36919999999999997</v>
      </c>
      <c r="KH74" s="49">
        <v>0.36899999999999999</v>
      </c>
      <c r="KI74" s="50">
        <v>6.53</v>
      </c>
      <c r="KJ74" s="50">
        <v>4.03</v>
      </c>
      <c r="KK74" s="50">
        <v>4.33</v>
      </c>
      <c r="KL74" s="49"/>
      <c r="KN74" s="46">
        <v>1</v>
      </c>
      <c r="KO74" s="46">
        <v>1</v>
      </c>
      <c r="KP74" s="47">
        <v>1</v>
      </c>
      <c r="KQ74" s="46">
        <v>1</v>
      </c>
      <c r="KR74" s="46" t="s">
        <v>1220</v>
      </c>
      <c r="KS74" s="46" t="s">
        <v>1229</v>
      </c>
      <c r="KT74" s="50">
        <v>144.0443213296399</v>
      </c>
      <c r="KU74" s="50">
        <v>3209.1412742382272</v>
      </c>
      <c r="KV74" s="50">
        <v>19.390581717451525</v>
      </c>
      <c r="KW74" s="50">
        <v>73.40720221606648</v>
      </c>
      <c r="KX74" s="50">
        <v>9663.4349030470912</v>
      </c>
      <c r="KY74" s="50">
        <v>1339.3351800554017</v>
      </c>
      <c r="KZ74" s="50">
        <v>171.74515235457065</v>
      </c>
      <c r="LA74" s="50">
        <v>15.235457063711912</v>
      </c>
      <c r="LB74" s="50">
        <v>1099.7229916897506</v>
      </c>
      <c r="LC74" s="50">
        <f t="shared" si="419"/>
        <v>12.626927697688567</v>
      </c>
      <c r="LD74" s="50">
        <v>3716.06648199446</v>
      </c>
      <c r="LE74" s="50">
        <v>185.59556786703601</v>
      </c>
      <c r="LF74" s="50">
        <v>91.816367265469069</v>
      </c>
      <c r="LG74" s="50">
        <v>2454.0918163672654</v>
      </c>
      <c r="LH74" s="50">
        <v>4.9900199600798407</v>
      </c>
      <c r="LI74" s="50">
        <v>82.834331337325352</v>
      </c>
      <c r="LJ74" s="50">
        <v>5798.4031936127749</v>
      </c>
      <c r="LK74" s="50">
        <v>944.11177644710585</v>
      </c>
      <c r="LL74" s="50">
        <v>137.7245508982036</v>
      </c>
      <c r="LM74" s="50">
        <v>10.978043912175648</v>
      </c>
      <c r="LN74" s="50">
        <v>871.25748502994009</v>
      </c>
      <c r="LO74" s="50">
        <f t="shared" si="420"/>
        <v>9.0529493245062547</v>
      </c>
      <c r="LP74" s="50">
        <v>1974.0518962075848</v>
      </c>
      <c r="LQ74" s="50">
        <v>99.800399201596804</v>
      </c>
      <c r="LR74" s="50">
        <v>93.75</v>
      </c>
      <c r="LS74" s="50">
        <v>1850</v>
      </c>
      <c r="LT74" s="50">
        <v>0</v>
      </c>
      <c r="LU74" s="50">
        <v>56.25</v>
      </c>
      <c r="LV74" s="50">
        <v>4293.75</v>
      </c>
      <c r="LW74" s="50">
        <v>762.5</v>
      </c>
      <c r="LX74" s="50">
        <v>0</v>
      </c>
      <c r="LY74" s="50">
        <v>131.25000000000003</v>
      </c>
      <c r="LZ74" s="50">
        <v>943.74999999999977</v>
      </c>
      <c r="MA74" s="50">
        <f t="shared" si="421"/>
        <v>8.8787426222239123</v>
      </c>
      <c r="MB74" s="50">
        <v>1368.75</v>
      </c>
      <c r="MC74" s="50">
        <v>50</v>
      </c>
      <c r="MD74" s="50">
        <v>0</v>
      </c>
      <c r="ME74" s="50">
        <v>9.8212531919072865E-2</v>
      </c>
      <c r="MF74" s="50">
        <v>0</v>
      </c>
      <c r="MG74" s="50">
        <v>5.205264191710862</v>
      </c>
      <c r="MH74" s="50">
        <v>18.955018660381064</v>
      </c>
      <c r="MI74" s="50">
        <v>1.9642506383814573</v>
      </c>
      <c r="MJ74" s="50">
        <v>4.419563936358279</v>
      </c>
      <c r="MK74" s="50">
        <v>0</v>
      </c>
      <c r="ML74" s="50">
        <v>410.92123354940088</v>
      </c>
      <c r="MM74" s="50">
        <v>1.0803378511098016</v>
      </c>
      <c r="MN74" s="50">
        <v>58.653077537969629</v>
      </c>
      <c r="MO74" s="50">
        <v>33.373301358912876</v>
      </c>
      <c r="MP74" s="50">
        <v>0.99920063948840931</v>
      </c>
      <c r="MQ74" s="50">
        <v>8.7929656274980026</v>
      </c>
      <c r="MR74" s="50">
        <v>14.688249400479618</v>
      </c>
      <c r="MS74" s="50">
        <v>14.188649080735413</v>
      </c>
      <c r="MT74" s="50">
        <v>5.3956834532374103</v>
      </c>
      <c r="MU74" s="50">
        <v>0.99920063948840931</v>
      </c>
      <c r="MV74" s="50">
        <v>200.73940847322143</v>
      </c>
      <c r="MW74" s="50">
        <v>24.980015987210233</v>
      </c>
      <c r="MX74" s="50">
        <v>5.6312981624184939</v>
      </c>
      <c r="MY74" s="50">
        <v>15.214384508990319</v>
      </c>
      <c r="MZ74" s="50">
        <v>0</v>
      </c>
      <c r="NA74" s="50">
        <v>10.966212211025491</v>
      </c>
      <c r="NB74" s="50">
        <v>12.250543370875322</v>
      </c>
      <c r="NC74" s="50">
        <v>11.460185734044654</v>
      </c>
      <c r="ND74" s="50">
        <v>6.4216557992491605</v>
      </c>
      <c r="NE74" s="50">
        <v>0.49397352301916619</v>
      </c>
      <c r="NF74" s="50">
        <v>199.07132977672396</v>
      </c>
      <c r="NG74" s="50">
        <v>24.303497332542975</v>
      </c>
      <c r="NI74" s="56">
        <v>6.8272214660703892</v>
      </c>
      <c r="NJ74" s="56">
        <v>16.602823254909588</v>
      </c>
      <c r="NL74" s="56">
        <v>5.02925309182978</v>
      </c>
      <c r="NM74" s="56">
        <v>2.5608652254357778</v>
      </c>
      <c r="NN74" s="56"/>
      <c r="NO74" s="56">
        <v>6.9657255646612013</v>
      </c>
      <c r="NP74" s="56">
        <v>0</v>
      </c>
      <c r="NQ74" s="56">
        <v>4.0205281514698541</v>
      </c>
      <c r="NR74" s="56">
        <v>2.274030891878426</v>
      </c>
      <c r="NS74" s="56">
        <v>2.4684659654693393</v>
      </c>
      <c r="NT74" s="56">
        <v>0</v>
      </c>
      <c r="NU74" s="56">
        <v>2.7186645341863254</v>
      </c>
      <c r="NV74" s="56">
        <v>0</v>
      </c>
      <c r="NW74" s="51"/>
      <c r="NX74" s="51">
        <v>561.5</v>
      </c>
      <c r="NY74" s="51">
        <v>562</v>
      </c>
      <c r="NZ74" s="51">
        <v>2617.3333333333335</v>
      </c>
      <c r="OA74" s="54">
        <f t="shared" si="422"/>
        <v>2617</v>
      </c>
      <c r="OB74" s="58">
        <v>604</v>
      </c>
      <c r="OC74" s="58">
        <f t="shared" si="423"/>
        <v>604</v>
      </c>
      <c r="OD74" s="58">
        <v>622.66666666666663</v>
      </c>
      <c r="OE74" s="58">
        <f t="shared" ref="OE74" si="494">ROUND(OD74,0)</f>
        <v>623</v>
      </c>
      <c r="OF74" s="58">
        <v>583.33333333333337</v>
      </c>
      <c r="OG74" s="58">
        <f t="shared" ref="OG74" si="495">ROUND(OF74,0)</f>
        <v>583</v>
      </c>
      <c r="OH74" s="51">
        <v>11679.75</v>
      </c>
      <c r="OI74" s="58">
        <v>11680</v>
      </c>
      <c r="OJ74" s="58">
        <v>101725</v>
      </c>
      <c r="OK74" s="54">
        <f t="shared" si="426"/>
        <v>101725</v>
      </c>
      <c r="OL74" s="58">
        <v>38129.666666666664</v>
      </c>
      <c r="OM74" s="58">
        <f t="shared" ref="OM74" si="496">ROUND(OL74,0)</f>
        <v>38130</v>
      </c>
      <c r="ON74" s="58">
        <v>12934</v>
      </c>
      <c r="OO74" s="58">
        <f t="shared" ref="OO74" si="497">ROUND(ON74,0)</f>
        <v>12934</v>
      </c>
      <c r="OP74" s="58">
        <v>15000.666666666666</v>
      </c>
      <c r="OQ74" s="58">
        <f t="shared" ref="OQ74" si="498">ROUND(OP74,0)</f>
        <v>15001</v>
      </c>
      <c r="OR74" s="51">
        <v>1</v>
      </c>
      <c r="OS74" s="51"/>
    </row>
    <row r="75" spans="1:409" ht="21" customHeight="1" x14ac:dyDescent="0.35">
      <c r="A75" s="46" t="s">
        <v>75</v>
      </c>
      <c r="B75" s="46" t="s">
        <v>75</v>
      </c>
      <c r="C75" s="46" t="b">
        <f t="shared" si="445"/>
        <v>1</v>
      </c>
      <c r="D75" s="46">
        <v>5</v>
      </c>
      <c r="E75" s="51">
        <v>5</v>
      </c>
      <c r="F75" s="46" t="b">
        <f t="shared" si="446"/>
        <v>1</v>
      </c>
      <c r="G75" s="46">
        <v>13</v>
      </c>
      <c r="H75" s="51">
        <v>13</v>
      </c>
      <c r="I75" s="46" t="b">
        <f t="shared" si="447"/>
        <v>1</v>
      </c>
      <c r="J75" s="46">
        <v>13</v>
      </c>
      <c r="K75" s="46">
        <v>4744411</v>
      </c>
      <c r="L75" s="46">
        <v>468609.1</v>
      </c>
      <c r="M75" s="46">
        <v>1047.1379999999999</v>
      </c>
      <c r="N75" s="46">
        <v>5.7825548127636504</v>
      </c>
      <c r="O75" s="46">
        <v>171.99785935498599</v>
      </c>
      <c r="P75" s="46">
        <v>4</v>
      </c>
      <c r="Q75" s="46">
        <v>13</v>
      </c>
      <c r="R75" s="46">
        <v>1047.25112646359</v>
      </c>
      <c r="S75" s="46">
        <v>13.395667799518399</v>
      </c>
      <c r="T75" s="46">
        <v>173.63954713381099</v>
      </c>
      <c r="U75" s="46">
        <v>4</v>
      </c>
      <c r="V75" s="46">
        <v>7</v>
      </c>
      <c r="W75" s="46" t="s">
        <v>203</v>
      </c>
      <c r="X75" s="46">
        <v>42.851631830000002</v>
      </c>
      <c r="Y75" s="46">
        <v>-123.3842022</v>
      </c>
      <c r="Z75" s="46">
        <v>1047.1379999999999</v>
      </c>
      <c r="AA75" s="46" t="s">
        <v>1487</v>
      </c>
      <c r="AB75" s="46">
        <v>1</v>
      </c>
      <c r="AC75" s="55">
        <v>1</v>
      </c>
      <c r="AD75" s="46">
        <v>5</v>
      </c>
      <c r="AE75" s="46">
        <v>1</v>
      </c>
      <c r="AF75" s="46">
        <v>40</v>
      </c>
      <c r="AH75" s="55">
        <v>1</v>
      </c>
      <c r="AI75" s="46">
        <v>3</v>
      </c>
      <c r="AJ75" s="46">
        <v>1</v>
      </c>
      <c r="AK75" s="47">
        <v>91</v>
      </c>
      <c r="AM75" s="46">
        <v>1</v>
      </c>
      <c r="AN75" s="46">
        <v>15</v>
      </c>
      <c r="AO75" s="46">
        <v>95</v>
      </c>
      <c r="AQ75" s="46">
        <v>1</v>
      </c>
      <c r="AR75" s="46">
        <v>5</v>
      </c>
      <c r="AS75" s="55" t="s">
        <v>379</v>
      </c>
      <c r="AT75" s="46">
        <v>1</v>
      </c>
      <c r="AU75" s="46">
        <v>3</v>
      </c>
      <c r="AV75" s="46">
        <v>104</v>
      </c>
      <c r="AW75" s="46" t="s">
        <v>367</v>
      </c>
      <c r="AX75" s="46">
        <v>0</v>
      </c>
      <c r="AY75" s="46">
        <v>100</v>
      </c>
      <c r="AZ75" s="46">
        <v>100</v>
      </c>
      <c r="BB75" s="46">
        <v>90</v>
      </c>
      <c r="BE75" s="50">
        <v>2.71</v>
      </c>
      <c r="BF75" s="46">
        <v>706.6</v>
      </c>
      <c r="BG75" s="46">
        <f t="shared" si="448"/>
        <v>0.70660000000000001</v>
      </c>
      <c r="BH75" s="49">
        <v>0.70699999999999996</v>
      </c>
      <c r="BI75" s="50">
        <v>7.31</v>
      </c>
      <c r="BJ75" s="52">
        <v>2151</v>
      </c>
      <c r="BK75" s="46">
        <f t="shared" si="449"/>
        <v>2.1509999999999998</v>
      </c>
      <c r="BL75" s="46">
        <v>2.1509999999999998</v>
      </c>
      <c r="BM75" s="46">
        <v>7.23</v>
      </c>
      <c r="BN75" s="46">
        <v>2174</v>
      </c>
      <c r="BO75" s="46">
        <f t="shared" si="450"/>
        <v>2.1739999999999999</v>
      </c>
      <c r="BP75" s="46">
        <f t="shared" si="451"/>
        <v>2.1739999999999999</v>
      </c>
      <c r="BQ75" s="46">
        <v>2.23</v>
      </c>
      <c r="BR75" s="50">
        <f t="shared" si="452"/>
        <v>-5.08</v>
      </c>
      <c r="BS75" s="52">
        <v>329</v>
      </c>
      <c r="BT75" s="53" t="s">
        <v>261</v>
      </c>
      <c r="BU75" s="46">
        <v>0.32900000000000001</v>
      </c>
      <c r="BV75" s="49">
        <f t="shared" si="453"/>
        <v>-1.8219999999999998</v>
      </c>
      <c r="BW75" s="46">
        <v>1.188730001449585</v>
      </c>
      <c r="BX75" s="46">
        <v>48.081768035888672</v>
      </c>
      <c r="BY75" s="46">
        <f t="shared" si="393"/>
        <v>11.88730001449585</v>
      </c>
      <c r="BZ75" s="46">
        <v>11.88730001449585</v>
      </c>
      <c r="CB75" s="46">
        <f t="shared" si="394"/>
        <v>480.81768035888672</v>
      </c>
      <c r="CC75" s="46">
        <v>259.31928687196108</v>
      </c>
      <c r="CD75" s="46">
        <v>3561.5883306320902</v>
      </c>
      <c r="CE75" s="46">
        <v>32.414910858995135</v>
      </c>
      <c r="CF75" s="46">
        <v>405.18638573743925</v>
      </c>
      <c r="CG75" s="46">
        <v>5757.6985413290113</v>
      </c>
      <c r="CH75" s="46">
        <v>968.39546191247973</v>
      </c>
      <c r="CI75" s="46">
        <v>356.56401944894651</v>
      </c>
      <c r="CJ75" s="46">
        <v>0</v>
      </c>
      <c r="CK75" s="46">
        <v>680.71312803889793</v>
      </c>
      <c r="CL75" s="46">
        <f t="shared" si="395"/>
        <v>17.463009783199855</v>
      </c>
      <c r="CM75" s="46">
        <v>5097.2447325769854</v>
      </c>
      <c r="CN75" s="46">
        <v>198.54132901134523</v>
      </c>
      <c r="CO75" s="50">
        <v>4.5900815484378068</v>
      </c>
      <c r="CP75" s="46">
        <v>0</v>
      </c>
      <c r="CQ75" s="50">
        <v>145.2513966480447</v>
      </c>
      <c r="CR75" s="50">
        <v>45.341181165203515</v>
      </c>
      <c r="CS75" s="50">
        <v>12.968874700718278</v>
      </c>
      <c r="CT75" s="50">
        <v>3.6911412609736636</v>
      </c>
      <c r="CU75" s="50">
        <v>60.454908220271356</v>
      </c>
      <c r="CV75" s="50">
        <v>12.470071827613728</v>
      </c>
      <c r="CW75" s="50">
        <v>3.1923383878691145</v>
      </c>
      <c r="CX75" s="50">
        <v>0</v>
      </c>
      <c r="CY75" s="50">
        <v>636.67198723064655</v>
      </c>
      <c r="CZ75" s="50">
        <v>39.006384676775738</v>
      </c>
      <c r="DA75" s="56">
        <v>11.741708526107072</v>
      </c>
      <c r="DB75" s="56">
        <v>1.5305313945803036</v>
      </c>
      <c r="DC75" s="50">
        <v>165.84597203072681</v>
      </c>
      <c r="DD75" s="50">
        <v>61.778609415008859</v>
      </c>
      <c r="DE75" s="50">
        <v>76.22611778609415</v>
      </c>
      <c r="DF75" s="50">
        <v>0</v>
      </c>
      <c r="DG75" s="50">
        <v>16.939137285798701</v>
      </c>
      <c r="DH75" s="50">
        <v>4.5302343903880242</v>
      </c>
      <c r="DI75" s="50">
        <v>0</v>
      </c>
      <c r="DJ75" s="50">
        <v>1.7727004136300966</v>
      </c>
      <c r="DK75" s="50">
        <v>651.66436872168606</v>
      </c>
      <c r="DL75" s="50">
        <v>35.552491628914716</v>
      </c>
      <c r="DM75" s="50">
        <v>0</v>
      </c>
      <c r="DN75" s="50">
        <v>0</v>
      </c>
      <c r="DO75" s="50">
        <v>7.579646812331637</v>
      </c>
      <c r="DP75" s="46" t="s">
        <v>487</v>
      </c>
      <c r="DQ75" s="46">
        <v>0</v>
      </c>
      <c r="DS75" s="46" t="s">
        <v>131</v>
      </c>
      <c r="DT75" s="46">
        <v>0</v>
      </c>
      <c r="DU75" s="46">
        <v>0</v>
      </c>
      <c r="DW75" s="46">
        <v>0</v>
      </c>
      <c r="DY75" s="46">
        <v>0</v>
      </c>
      <c r="EF75" s="46">
        <v>0</v>
      </c>
      <c r="EJ75" s="49">
        <v>1.7010000000000001</v>
      </c>
      <c r="EK75" s="50">
        <v>6.95</v>
      </c>
      <c r="EL75" s="49">
        <v>1.3640000000000001</v>
      </c>
      <c r="EM75" s="49">
        <v>1.3640000000000001</v>
      </c>
      <c r="EN75" s="50">
        <v>6.96</v>
      </c>
      <c r="EO75" s="46" t="s">
        <v>655</v>
      </c>
      <c r="EP75" s="56">
        <v>0</v>
      </c>
      <c r="EQ75" s="56">
        <v>0.12833168805528133</v>
      </c>
      <c r="ER75" s="56">
        <v>0</v>
      </c>
      <c r="ES75" s="56">
        <v>15.202369200394866</v>
      </c>
      <c r="ET75" s="56">
        <v>68.706811451135238</v>
      </c>
      <c r="EU75" s="56">
        <v>0.5923000987166831</v>
      </c>
      <c r="EV75" s="56">
        <v>5.8242843040473833</v>
      </c>
      <c r="EW75" s="56">
        <v>0.69101678183613036</v>
      </c>
      <c r="EX75" s="56">
        <v>854.09674234945703</v>
      </c>
      <c r="EY75" s="56">
        <v>9.8716683119447174E-2</v>
      </c>
      <c r="EZ75" s="56" t="s">
        <v>1800</v>
      </c>
      <c r="FA75" s="46">
        <v>0</v>
      </c>
      <c r="FC75" s="46">
        <v>0</v>
      </c>
      <c r="FE75" s="47">
        <v>0</v>
      </c>
      <c r="FJ75" s="46"/>
      <c r="FK75" s="46"/>
      <c r="FL75" s="46"/>
      <c r="FM75" s="47"/>
      <c r="FO75" s="52"/>
      <c r="FP75" s="50"/>
      <c r="FS75" s="50"/>
      <c r="FU75" s="46"/>
      <c r="FV75" s="46" t="s">
        <v>669</v>
      </c>
      <c r="FW75" s="47">
        <v>0</v>
      </c>
      <c r="FY75" s="47">
        <v>0</v>
      </c>
      <c r="GC75" s="47">
        <v>0</v>
      </c>
      <c r="GL75" s="46" t="s">
        <v>612</v>
      </c>
      <c r="GW75" s="57"/>
      <c r="GX75" s="57"/>
      <c r="GY75" s="46"/>
      <c r="GZ75" s="46"/>
      <c r="HA75" s="46"/>
      <c r="HB75" s="46"/>
      <c r="HC75" s="46"/>
      <c r="HD75" s="57"/>
      <c r="HE75" s="57"/>
      <c r="HF75" s="57"/>
      <c r="HG75" s="57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M75" s="57"/>
      <c r="IR75" s="46" t="s">
        <v>665</v>
      </c>
      <c r="IW75" s="50"/>
      <c r="IX75" s="50"/>
      <c r="IY75" s="50"/>
      <c r="IZ75" s="50"/>
      <c r="JA75" s="50"/>
      <c r="JB75" s="50"/>
      <c r="JC75" s="50"/>
      <c r="JD75" s="50"/>
      <c r="JE75" s="50"/>
      <c r="JF75" s="50"/>
      <c r="JG75" s="47">
        <v>0</v>
      </c>
      <c r="JI75" s="47">
        <v>0</v>
      </c>
      <c r="JM75" s="46">
        <v>0</v>
      </c>
      <c r="JT75" s="57"/>
      <c r="JU75" s="57"/>
      <c r="JV75" s="57"/>
      <c r="JZ75" s="52"/>
      <c r="KC75" s="52"/>
      <c r="KF75" s="52"/>
      <c r="KG75" s="49"/>
      <c r="KH75" s="49"/>
      <c r="KI75" s="50"/>
      <c r="KJ75" s="50"/>
      <c r="KK75" s="50"/>
      <c r="KL75" s="49"/>
      <c r="KN75" s="46">
        <v>0</v>
      </c>
      <c r="KT75" s="50"/>
      <c r="KU75" s="50"/>
      <c r="KV75" s="50"/>
      <c r="KW75" s="50"/>
      <c r="KX75" s="50"/>
      <c r="KY75" s="50"/>
      <c r="KZ75" s="50"/>
      <c r="LA75" s="50"/>
      <c r="LB75" s="50"/>
      <c r="LC75" s="50"/>
      <c r="LD75" s="50"/>
      <c r="LE75" s="50"/>
      <c r="LF75" s="50"/>
      <c r="LG75" s="50"/>
      <c r="LH75" s="50"/>
      <c r="LI75" s="50"/>
      <c r="LJ75" s="50"/>
      <c r="LK75" s="50"/>
      <c r="LL75" s="50"/>
      <c r="LM75" s="50"/>
      <c r="LN75" s="50"/>
      <c r="LO75" s="50"/>
      <c r="LP75" s="50"/>
      <c r="LQ75" s="50"/>
      <c r="LR75" s="50"/>
      <c r="LS75" s="50"/>
      <c r="LT75" s="50"/>
      <c r="LU75" s="50"/>
      <c r="LV75" s="50"/>
      <c r="LW75" s="50"/>
      <c r="LX75" s="50"/>
      <c r="LY75" s="50"/>
      <c r="LZ75" s="50"/>
      <c r="MA75" s="50"/>
      <c r="MB75" s="50"/>
      <c r="MC75" s="50"/>
      <c r="MD75" s="50"/>
      <c r="ME75" s="50"/>
      <c r="MF75" s="50"/>
      <c r="MG75" s="50"/>
      <c r="MH75" s="50"/>
      <c r="MI75" s="50"/>
      <c r="MJ75" s="50"/>
      <c r="MK75" s="50"/>
      <c r="ML75" s="50"/>
      <c r="MM75" s="50"/>
      <c r="MN75" s="50"/>
      <c r="MO75" s="50"/>
      <c r="MP75" s="50"/>
      <c r="MQ75" s="50"/>
      <c r="MR75" s="50"/>
      <c r="MS75" s="50"/>
      <c r="MT75" s="50"/>
      <c r="MU75" s="50"/>
      <c r="MV75" s="50"/>
      <c r="MW75" s="50"/>
      <c r="MX75" s="50"/>
      <c r="MY75" s="50"/>
      <c r="MZ75" s="50"/>
      <c r="NA75" s="50"/>
      <c r="NB75" s="50"/>
      <c r="NC75" s="50"/>
      <c r="ND75" s="50"/>
      <c r="NE75" s="50"/>
      <c r="NF75" s="50"/>
      <c r="NG75" s="50"/>
      <c r="NI75" s="56">
        <v>4.9974510583325049</v>
      </c>
      <c r="NJ75" s="56">
        <v>98.849098678326499</v>
      </c>
      <c r="NK75" s="46" t="s">
        <v>1845</v>
      </c>
      <c r="NL75" s="56"/>
      <c r="NM75" s="56"/>
      <c r="NN75" s="56"/>
      <c r="NO75" s="56"/>
      <c r="NP75" s="56"/>
      <c r="NQ75" s="56"/>
      <c r="NR75" s="56"/>
      <c r="NS75" s="56"/>
      <c r="NT75" s="56"/>
      <c r="NU75" s="56"/>
      <c r="NV75" s="56"/>
      <c r="NW75" s="51"/>
      <c r="NX75" s="51">
        <v>822.33333333333337</v>
      </c>
      <c r="NY75" s="51">
        <v>822</v>
      </c>
      <c r="NZ75" s="51"/>
      <c r="OA75" s="54"/>
      <c r="OB75" s="58"/>
      <c r="OC75" s="58"/>
      <c r="OD75" s="58"/>
      <c r="OE75" s="58"/>
      <c r="OF75" s="58"/>
      <c r="OG75" s="58"/>
      <c r="OH75" s="51">
        <v>11373</v>
      </c>
      <c r="OI75" s="58">
        <v>11373</v>
      </c>
      <c r="OJ75" s="58"/>
      <c r="OK75" s="54"/>
      <c r="OL75" s="58"/>
      <c r="OM75" s="58"/>
      <c r="ON75" s="58"/>
      <c r="OO75" s="58"/>
      <c r="OP75" s="58"/>
      <c r="OQ75" s="58"/>
      <c r="OR75" s="51">
        <v>0</v>
      </c>
      <c r="OS75" s="51" t="s">
        <v>521</v>
      </c>
    </row>
    <row r="76" spans="1:409" ht="21" customHeight="1" x14ac:dyDescent="0.35">
      <c r="A76" s="46" t="s">
        <v>76</v>
      </c>
      <c r="B76" s="46" t="s">
        <v>76</v>
      </c>
      <c r="C76" s="46" t="b">
        <f t="shared" si="445"/>
        <v>1</v>
      </c>
      <c r="D76" s="46">
        <v>5</v>
      </c>
      <c r="E76" s="51">
        <v>5</v>
      </c>
      <c r="F76" s="46" t="b">
        <f t="shared" si="446"/>
        <v>1</v>
      </c>
      <c r="G76" s="46">
        <v>14</v>
      </c>
      <c r="H76" s="51">
        <v>14</v>
      </c>
      <c r="I76" s="46" t="b">
        <f t="shared" si="447"/>
        <v>1</v>
      </c>
      <c r="J76" s="46">
        <v>14</v>
      </c>
      <c r="K76" s="46">
        <v>4744408</v>
      </c>
      <c r="L76" s="46">
        <v>468610.2</v>
      </c>
      <c r="M76" s="46">
        <v>1046.6020000000001</v>
      </c>
      <c r="N76" s="46">
        <v>5.7825548127636504</v>
      </c>
      <c r="O76" s="46">
        <v>171.99785935498599</v>
      </c>
      <c r="P76" s="46">
        <v>4</v>
      </c>
      <c r="Q76" s="46">
        <v>13</v>
      </c>
      <c r="R76" s="46">
        <v>1047.3351737381499</v>
      </c>
      <c r="S76" s="46">
        <v>12.778940437932601</v>
      </c>
      <c r="T76" s="46">
        <v>168.487361740273</v>
      </c>
      <c r="U76" s="46">
        <v>2</v>
      </c>
      <c r="V76" s="46">
        <v>0</v>
      </c>
      <c r="W76" s="46" t="s">
        <v>204</v>
      </c>
      <c r="X76" s="46">
        <v>42.85160862</v>
      </c>
      <c r="Y76" s="46">
        <v>-123.3841876</v>
      </c>
      <c r="Z76" s="46">
        <v>1046.6020000000001</v>
      </c>
      <c r="AA76" s="46" t="s">
        <v>130</v>
      </c>
      <c r="AB76" s="46">
        <v>1</v>
      </c>
      <c r="AC76" s="55">
        <v>1</v>
      </c>
      <c r="AD76" s="46">
        <v>3</v>
      </c>
      <c r="AE76" s="46">
        <v>1</v>
      </c>
      <c r="AF76" s="46">
        <v>8</v>
      </c>
      <c r="AG76" s="46" t="s">
        <v>339</v>
      </c>
      <c r="AH76" s="55">
        <v>1</v>
      </c>
      <c r="AI76" s="46">
        <v>3</v>
      </c>
      <c r="AJ76" s="46">
        <v>1</v>
      </c>
      <c r="AK76" s="47">
        <v>74</v>
      </c>
      <c r="AM76" s="46">
        <v>1</v>
      </c>
      <c r="AN76" s="46">
        <v>5</v>
      </c>
      <c r="AO76" s="46">
        <v>80</v>
      </c>
      <c r="AQ76" s="46">
        <v>1</v>
      </c>
      <c r="AR76" s="46">
        <v>3</v>
      </c>
      <c r="AS76" s="55"/>
      <c r="AT76" s="46">
        <v>1</v>
      </c>
      <c r="AU76" s="46">
        <v>3</v>
      </c>
      <c r="AV76" s="46">
        <v>97</v>
      </c>
      <c r="AX76" s="46">
        <v>1</v>
      </c>
      <c r="AY76" s="46">
        <v>3</v>
      </c>
      <c r="AZ76" s="46">
        <v>3</v>
      </c>
      <c r="BA76" s="46">
        <v>90</v>
      </c>
      <c r="BB76" s="46">
        <v>90</v>
      </c>
      <c r="BD76" s="46">
        <f>AO76+BB76</f>
        <v>170</v>
      </c>
      <c r="BE76" s="50">
        <v>2.69</v>
      </c>
      <c r="BF76" s="46">
        <v>666.7</v>
      </c>
      <c r="BG76" s="46">
        <f t="shared" si="448"/>
        <v>0.66670000000000007</v>
      </c>
      <c r="BH76" s="49">
        <v>0.66700000000000004</v>
      </c>
      <c r="BI76" s="50">
        <v>7.41</v>
      </c>
      <c r="BJ76" s="52">
        <v>2585</v>
      </c>
      <c r="BK76" s="46">
        <f t="shared" si="449"/>
        <v>2.585</v>
      </c>
      <c r="BL76" s="46">
        <v>2.585</v>
      </c>
      <c r="BM76" s="46">
        <v>7.47</v>
      </c>
      <c r="BN76" s="46">
        <v>3316</v>
      </c>
      <c r="BO76" s="46">
        <f t="shared" si="450"/>
        <v>3.3159999999999998</v>
      </c>
      <c r="BP76" s="46">
        <f t="shared" si="451"/>
        <v>3.3159999999999998</v>
      </c>
      <c r="BQ76" s="46">
        <v>4.32</v>
      </c>
      <c r="BR76" s="50">
        <f t="shared" si="452"/>
        <v>-3.09</v>
      </c>
      <c r="BS76" s="49">
        <v>1.6830000000000001</v>
      </c>
      <c r="BT76" s="53" t="s">
        <v>262</v>
      </c>
      <c r="BU76" s="49">
        <v>1.6830000000000001</v>
      </c>
      <c r="BV76" s="49">
        <f t="shared" si="453"/>
        <v>-0.90199999999999991</v>
      </c>
      <c r="BW76" s="46">
        <v>0.69518131017684937</v>
      </c>
      <c r="BX76" s="46">
        <v>49.332767486572266</v>
      </c>
      <c r="BY76" s="46">
        <f t="shared" si="393"/>
        <v>6.9518131017684937</v>
      </c>
      <c r="CA76" s="46">
        <v>6.9518131017684937</v>
      </c>
      <c r="CB76" s="46">
        <f t="shared" si="394"/>
        <v>493.32767486572266</v>
      </c>
      <c r="CC76" s="46">
        <v>0</v>
      </c>
      <c r="CD76" s="46">
        <v>1557.2139303482586</v>
      </c>
      <c r="CE76" s="46">
        <v>0</v>
      </c>
      <c r="CF76" s="46">
        <v>84.577114427860693</v>
      </c>
      <c r="CG76" s="46">
        <v>6355.7213930348253</v>
      </c>
      <c r="CH76" s="46">
        <v>373.13432835820896</v>
      </c>
      <c r="CI76" s="46">
        <v>29.850746268656714</v>
      </c>
      <c r="CJ76" s="46">
        <v>44.776119402985074</v>
      </c>
      <c r="CK76" s="46">
        <v>472.63681592039796</v>
      </c>
      <c r="CL76" s="46">
        <f t="shared" si="395"/>
        <v>14.708572983741762</v>
      </c>
      <c r="CM76" s="46">
        <v>3134.3283582089553</v>
      </c>
      <c r="CN76" s="46">
        <v>42.288557213930346</v>
      </c>
      <c r="CO76" s="50">
        <v>4.7451078850551864</v>
      </c>
      <c r="CP76" s="46">
        <v>0</v>
      </c>
      <c r="CQ76" s="50">
        <v>159.16749256689789</v>
      </c>
      <c r="CR76" s="50">
        <v>69.960356788899901</v>
      </c>
      <c r="CS76" s="50">
        <v>9.5143706640237866</v>
      </c>
      <c r="CT76" s="50">
        <v>3.2705649157581766</v>
      </c>
      <c r="CU76" s="50">
        <v>46.58077304261645</v>
      </c>
      <c r="CV76" s="50">
        <v>9.0188305252725467</v>
      </c>
      <c r="CW76" s="50">
        <v>2.67591674925669</v>
      </c>
      <c r="CX76" s="50">
        <v>0</v>
      </c>
      <c r="CY76" s="50">
        <v>462.23984142715562</v>
      </c>
      <c r="CZ76" s="50">
        <v>46.58077304261645</v>
      </c>
      <c r="DA76" s="56">
        <v>12.270223276032405</v>
      </c>
      <c r="DB76" s="56">
        <v>0</v>
      </c>
      <c r="DC76" s="50">
        <v>0</v>
      </c>
      <c r="DD76" s="50">
        <v>7.7640984908657673</v>
      </c>
      <c r="DE76" s="50">
        <v>0</v>
      </c>
      <c r="DF76" s="50">
        <v>33.955520254169976</v>
      </c>
      <c r="DG76" s="50">
        <v>35.444797458300243</v>
      </c>
      <c r="DH76" s="50">
        <v>8.3399523431294682</v>
      </c>
      <c r="DI76" s="50">
        <v>2.4821286735504371</v>
      </c>
      <c r="DJ76" s="50">
        <v>0</v>
      </c>
      <c r="DK76" s="50">
        <v>985.50436854646557</v>
      </c>
      <c r="DL76" s="50">
        <v>73.967434471803031</v>
      </c>
      <c r="DM76" s="50">
        <v>0</v>
      </c>
      <c r="DN76" s="50">
        <v>0</v>
      </c>
      <c r="DO76" s="50">
        <v>2.9147084936371703</v>
      </c>
      <c r="DQ76" s="46">
        <v>1</v>
      </c>
      <c r="DR76" s="46">
        <v>3</v>
      </c>
      <c r="DS76" s="46" t="s">
        <v>390</v>
      </c>
      <c r="DT76" s="46">
        <v>1</v>
      </c>
      <c r="DU76" s="46">
        <v>0</v>
      </c>
      <c r="DV76" s="46" t="s">
        <v>1606</v>
      </c>
      <c r="DW76" s="46">
        <v>1</v>
      </c>
      <c r="DX76" s="46" t="s">
        <v>560</v>
      </c>
      <c r="DY76" s="46">
        <v>1</v>
      </c>
      <c r="DZ76" s="46">
        <v>355</v>
      </c>
      <c r="EA76" s="46">
        <v>35.5</v>
      </c>
      <c r="EC76" s="46">
        <v>36</v>
      </c>
      <c r="ED76" s="46">
        <v>15</v>
      </c>
      <c r="EE76" s="46" t="s">
        <v>1604</v>
      </c>
      <c r="EF76" s="46">
        <v>0</v>
      </c>
      <c r="EH76" s="46">
        <v>104</v>
      </c>
      <c r="EI76" s="46" t="s">
        <v>561</v>
      </c>
      <c r="EJ76" s="49">
        <v>1.3819999999999999</v>
      </c>
      <c r="EK76" s="50">
        <v>7.03</v>
      </c>
      <c r="EL76" s="49">
        <v>1.3180000000000001</v>
      </c>
      <c r="EM76" s="49">
        <v>1.3180000000000001</v>
      </c>
      <c r="EN76" s="50">
        <v>7.05</v>
      </c>
      <c r="EP76" s="56">
        <v>0</v>
      </c>
      <c r="EQ76" s="56">
        <v>0.27204502814258913</v>
      </c>
      <c r="ER76" s="56">
        <v>0</v>
      </c>
      <c r="ES76" s="56">
        <v>11.819887429643527</v>
      </c>
      <c r="ET76" s="56">
        <v>64.634146341463421</v>
      </c>
      <c r="EU76" s="56">
        <v>1.876172607879925</v>
      </c>
      <c r="EV76" s="56">
        <v>2.0637898686679175</v>
      </c>
      <c r="EW76" s="56">
        <v>0.46904315196998125</v>
      </c>
      <c r="EX76" s="56">
        <v>897.4671669793621</v>
      </c>
      <c r="EY76" s="56">
        <v>0.84427767354596617</v>
      </c>
      <c r="EZ76" s="56"/>
      <c r="FA76" s="46">
        <v>0</v>
      </c>
      <c r="FC76" s="46">
        <v>0</v>
      </c>
      <c r="FE76" s="47">
        <v>0</v>
      </c>
      <c r="FJ76" s="46"/>
      <c r="FK76" s="46"/>
      <c r="FL76" s="46"/>
      <c r="FM76" s="47"/>
      <c r="FO76" s="52"/>
      <c r="FP76" s="50"/>
      <c r="FS76" s="50"/>
      <c r="FU76" s="46"/>
      <c r="FV76" s="46" t="s">
        <v>675</v>
      </c>
      <c r="FW76" s="47">
        <v>0</v>
      </c>
      <c r="FY76" s="47">
        <v>0</v>
      </c>
      <c r="GC76" s="47">
        <v>0</v>
      </c>
      <c r="GL76" s="46" t="s">
        <v>612</v>
      </c>
      <c r="GW76" s="57">
        <v>1.0452232360839844</v>
      </c>
      <c r="GX76" s="57">
        <v>47.788551330566406</v>
      </c>
      <c r="GY76" s="46">
        <f>GW76*10</f>
        <v>10.452232360839844</v>
      </c>
      <c r="GZ76" s="46">
        <v>10.452232360839844</v>
      </c>
      <c r="HA76" s="46"/>
      <c r="HB76" s="46">
        <f>GX76*10</f>
        <v>477.88551330566406</v>
      </c>
      <c r="HC76" s="46" t="s">
        <v>658</v>
      </c>
      <c r="HD76" s="57"/>
      <c r="HE76" s="57"/>
      <c r="HF76" s="57"/>
      <c r="HG76" s="57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M76" s="57"/>
      <c r="IR76" s="46" t="s">
        <v>665</v>
      </c>
      <c r="IW76" s="50"/>
      <c r="IX76" s="50"/>
      <c r="IY76" s="50"/>
      <c r="IZ76" s="50"/>
      <c r="JA76" s="50"/>
      <c r="JB76" s="50"/>
      <c r="JC76" s="50"/>
      <c r="JD76" s="50"/>
      <c r="JE76" s="50"/>
      <c r="JF76" s="50"/>
      <c r="JG76" s="47">
        <v>0</v>
      </c>
      <c r="JI76" s="47">
        <v>0</v>
      </c>
      <c r="JM76" s="46">
        <v>0</v>
      </c>
      <c r="JT76" s="57"/>
      <c r="JU76" s="57"/>
      <c r="JV76" s="57"/>
      <c r="JZ76" s="52"/>
      <c r="KC76" s="52"/>
      <c r="KF76" s="52"/>
      <c r="KG76" s="49"/>
      <c r="KH76" s="49"/>
      <c r="KI76" s="50"/>
      <c r="KJ76" s="50"/>
      <c r="KK76" s="50"/>
      <c r="KL76" s="49"/>
      <c r="KN76" s="46">
        <v>0</v>
      </c>
      <c r="KO76" s="46">
        <v>0</v>
      </c>
      <c r="KP76" s="47">
        <v>0</v>
      </c>
      <c r="KT76" s="50">
        <v>83.55795148247978</v>
      </c>
      <c r="KU76" s="50">
        <v>3036.388140161725</v>
      </c>
      <c r="KV76" s="50">
        <v>9.433962264150944</v>
      </c>
      <c r="KW76" s="50">
        <v>214.28571428571428</v>
      </c>
      <c r="KX76" s="50">
        <v>7547.1698113207549</v>
      </c>
      <c r="KY76" s="50">
        <v>700.80862533692721</v>
      </c>
      <c r="KZ76" s="50">
        <v>75.471698113207552</v>
      </c>
      <c r="LA76" s="50">
        <v>53.908355795148246</v>
      </c>
      <c r="LB76" s="50">
        <v>473.04582210242586</v>
      </c>
      <c r="LC76" s="50">
        <f>GY76*1000/LB76</f>
        <v>22.095602312658588</v>
      </c>
      <c r="LD76" s="50">
        <v>4446.0916442048519</v>
      </c>
      <c r="LE76" s="50">
        <v>137.46630727762803</v>
      </c>
      <c r="LF76" s="50"/>
      <c r="LG76" s="50"/>
      <c r="LH76" s="50"/>
      <c r="LI76" s="50"/>
      <c r="LJ76" s="50"/>
      <c r="LK76" s="50"/>
      <c r="LL76" s="50"/>
      <c r="LM76" s="50"/>
      <c r="LN76" s="50"/>
      <c r="LO76" s="50"/>
      <c r="LP76" s="50"/>
      <c r="LQ76" s="50"/>
      <c r="LR76" s="50"/>
      <c r="LS76" s="50"/>
      <c r="LT76" s="50"/>
      <c r="LU76" s="50"/>
      <c r="LV76" s="50"/>
      <c r="LW76" s="50"/>
      <c r="LX76" s="50"/>
      <c r="LY76" s="50"/>
      <c r="LZ76" s="50"/>
      <c r="MA76" s="50"/>
      <c r="MB76" s="50"/>
      <c r="MC76" s="50"/>
      <c r="MD76" s="50"/>
      <c r="ME76" s="50"/>
      <c r="MF76" s="50"/>
      <c r="MG76" s="50"/>
      <c r="MH76" s="50"/>
      <c r="MI76" s="50"/>
      <c r="MJ76" s="50"/>
      <c r="MK76" s="50"/>
      <c r="ML76" s="50"/>
      <c r="MM76" s="50"/>
      <c r="MN76" s="50"/>
      <c r="MO76" s="50"/>
      <c r="MP76" s="50"/>
      <c r="MQ76" s="50"/>
      <c r="MR76" s="50"/>
      <c r="MS76" s="50"/>
      <c r="MT76" s="50"/>
      <c r="MU76" s="50"/>
      <c r="MV76" s="50"/>
      <c r="MW76" s="50"/>
      <c r="MX76" s="50"/>
      <c r="MY76" s="50"/>
      <c r="MZ76" s="50"/>
      <c r="NA76" s="50"/>
      <c r="NB76" s="50"/>
      <c r="NC76" s="50"/>
      <c r="ND76" s="50"/>
      <c r="NE76" s="50"/>
      <c r="NF76" s="50"/>
      <c r="NG76" s="50"/>
      <c r="NI76" s="56">
        <v>7.9079998018624948</v>
      </c>
      <c r="NJ76" s="56">
        <v>16.135058450564692</v>
      </c>
      <c r="NL76" s="56"/>
      <c r="NM76" s="56"/>
      <c r="NN76" s="56"/>
      <c r="NO76" s="56"/>
      <c r="NP76" s="56"/>
      <c r="NQ76" s="56"/>
      <c r="NR76" s="56"/>
      <c r="NS76" s="56"/>
      <c r="NT76" s="56"/>
      <c r="NU76" s="56"/>
      <c r="NV76" s="56"/>
      <c r="NW76" s="51"/>
      <c r="NX76" s="51">
        <v>661.33333333333337</v>
      </c>
      <c r="NY76" s="51">
        <v>661</v>
      </c>
      <c r="NZ76" s="51">
        <v>2402.3333333333335</v>
      </c>
      <c r="OA76" s="54">
        <f t="shared" ref="OA76" si="499">ROUND(NZ76,0)</f>
        <v>2402</v>
      </c>
      <c r="OB76" s="58"/>
      <c r="OC76" s="58"/>
      <c r="OD76" s="58"/>
      <c r="OE76" s="58"/>
      <c r="OF76" s="58"/>
      <c r="OG76" s="58"/>
      <c r="OH76" s="51">
        <v>15069.333333333334</v>
      </c>
      <c r="OI76" s="58">
        <v>15069</v>
      </c>
      <c r="OJ76" s="58">
        <v>72495.666666666672</v>
      </c>
      <c r="OK76" s="54">
        <f t="shared" ref="OK76" si="500">ROUND(OJ76,0)</f>
        <v>72496</v>
      </c>
      <c r="OL76" s="58"/>
      <c r="OM76" s="58"/>
      <c r="ON76" s="58"/>
      <c r="OO76" s="58"/>
      <c r="OP76" s="58"/>
      <c r="OQ76" s="58"/>
      <c r="OR76" s="51">
        <v>0</v>
      </c>
      <c r="OS76" s="51" t="s">
        <v>521</v>
      </c>
    </row>
    <row r="77" spans="1:409" ht="21" customHeight="1" x14ac:dyDescent="0.35">
      <c r="A77" s="46" t="s">
        <v>77</v>
      </c>
      <c r="B77" s="46" t="s">
        <v>77</v>
      </c>
      <c r="C77" s="46" t="b">
        <f t="shared" si="445"/>
        <v>1</v>
      </c>
      <c r="D77" s="46">
        <v>5</v>
      </c>
      <c r="E77" s="51">
        <v>5</v>
      </c>
      <c r="F77" s="46" t="b">
        <f t="shared" si="446"/>
        <v>1</v>
      </c>
      <c r="G77" s="46">
        <v>15</v>
      </c>
      <c r="H77" s="51">
        <v>15</v>
      </c>
      <c r="I77" s="46" t="b">
        <f t="shared" si="447"/>
        <v>1</v>
      </c>
      <c r="J77" s="46">
        <v>15</v>
      </c>
      <c r="K77" s="46">
        <v>4744405</v>
      </c>
      <c r="L77" s="46">
        <v>468611.3</v>
      </c>
      <c r="M77" s="46">
        <v>1045.9570000000001</v>
      </c>
      <c r="N77" s="46">
        <v>6.9786898185421604</v>
      </c>
      <c r="O77" s="46">
        <v>164.11061661364201</v>
      </c>
      <c r="P77" s="46">
        <v>4</v>
      </c>
      <c r="Q77" s="46">
        <v>0</v>
      </c>
      <c r="R77" s="46">
        <v>1045.8359624465099</v>
      </c>
      <c r="S77" s="46">
        <v>16.803172389539501</v>
      </c>
      <c r="T77" s="46">
        <v>162.798368403914</v>
      </c>
      <c r="U77" s="46">
        <v>2</v>
      </c>
      <c r="V77" s="46">
        <v>0</v>
      </c>
      <c r="W77" s="46" t="s">
        <v>248</v>
      </c>
      <c r="X77" s="46">
        <v>42.851581760000002</v>
      </c>
      <c r="Y77" s="46">
        <v>-123.3841743</v>
      </c>
      <c r="Z77" s="46">
        <v>1045.9570000000001</v>
      </c>
      <c r="AA77" s="46" t="s">
        <v>129</v>
      </c>
      <c r="AB77" s="46">
        <v>1</v>
      </c>
      <c r="AC77" s="55">
        <v>1</v>
      </c>
      <c r="AD77" s="46">
        <v>5</v>
      </c>
      <c r="AE77" s="46">
        <v>1</v>
      </c>
      <c r="AF77" s="46">
        <v>17</v>
      </c>
      <c r="AH77" s="55">
        <v>1</v>
      </c>
      <c r="AI77" s="46">
        <v>3</v>
      </c>
      <c r="AJ77" s="46">
        <v>1</v>
      </c>
      <c r="AK77" s="47">
        <v>69</v>
      </c>
      <c r="AM77" s="55">
        <v>0</v>
      </c>
      <c r="AN77" s="46">
        <v>100</v>
      </c>
      <c r="AP77" s="46" t="s">
        <v>131</v>
      </c>
      <c r="AQ77" s="55">
        <v>0</v>
      </c>
      <c r="AR77" s="46">
        <v>100</v>
      </c>
      <c r="AS77" s="55" t="s">
        <v>1626</v>
      </c>
      <c r="AT77" s="55">
        <v>0</v>
      </c>
      <c r="AU77" s="46">
        <v>100</v>
      </c>
      <c r="AW77" s="55" t="s">
        <v>1616</v>
      </c>
      <c r="AX77" s="55">
        <v>0</v>
      </c>
      <c r="AZ77" s="46">
        <v>100</v>
      </c>
      <c r="BE77" s="50">
        <v>2.77</v>
      </c>
      <c r="BF77" s="46">
        <v>680.4</v>
      </c>
      <c r="BG77" s="46">
        <f t="shared" si="448"/>
        <v>0.6804</v>
      </c>
      <c r="BH77" s="49">
        <v>0.68</v>
      </c>
      <c r="BI77" s="50">
        <v>7.58</v>
      </c>
      <c r="BJ77" s="52">
        <v>1933</v>
      </c>
      <c r="BK77" s="46">
        <f t="shared" si="449"/>
        <v>1.9330000000000001</v>
      </c>
      <c r="BL77" s="46">
        <v>1.9330000000000001</v>
      </c>
      <c r="BM77" s="46">
        <v>7.44</v>
      </c>
      <c r="BN77" s="46">
        <v>892.7</v>
      </c>
      <c r="BO77" s="46">
        <f t="shared" si="450"/>
        <v>0.89270000000000005</v>
      </c>
      <c r="BP77" s="46">
        <f t="shared" si="451"/>
        <v>0.89300000000000002</v>
      </c>
      <c r="BQ77" s="46">
        <v>2.42</v>
      </c>
      <c r="BR77" s="50">
        <f t="shared" si="452"/>
        <v>-5.16</v>
      </c>
      <c r="BS77" s="52">
        <v>242.8</v>
      </c>
      <c r="BT77" s="53" t="s">
        <v>261</v>
      </c>
      <c r="BU77" s="46">
        <v>0.24299999999999999</v>
      </c>
      <c r="BV77" s="49">
        <f t="shared" si="453"/>
        <v>-1.69</v>
      </c>
      <c r="CO77" s="50">
        <v>1.68459038991729</v>
      </c>
      <c r="CP77" s="46">
        <v>0</v>
      </c>
      <c r="CQ77" s="50">
        <v>339.32472691161865</v>
      </c>
      <c r="CR77" s="50">
        <v>163.44587884806353</v>
      </c>
      <c r="CS77" s="50">
        <v>532.86991062562061</v>
      </c>
      <c r="CT77" s="50">
        <v>1.0923535253227408</v>
      </c>
      <c r="CU77" s="50">
        <v>107.34856007944389</v>
      </c>
      <c r="CV77" s="50">
        <v>17.477656405163852</v>
      </c>
      <c r="CW77" s="50">
        <v>2.5819265143992056</v>
      </c>
      <c r="CX77" s="50">
        <v>5.461767626613705</v>
      </c>
      <c r="CY77" s="50">
        <v>2459.0863952333661</v>
      </c>
      <c r="CZ77" s="50">
        <v>115.6901688182721</v>
      </c>
      <c r="DA77" s="56">
        <v>16.25040278468424</v>
      </c>
      <c r="DB77" s="56">
        <v>0</v>
      </c>
      <c r="DC77" s="50">
        <v>139.68095712861415</v>
      </c>
      <c r="DD77" s="50">
        <v>142.00398803589232</v>
      </c>
      <c r="DE77" s="50">
        <v>61.415752741774682</v>
      </c>
      <c r="DF77" s="50">
        <v>4.7856430707876374</v>
      </c>
      <c r="DG77" s="50">
        <v>49.950149551345966</v>
      </c>
      <c r="DH77" s="50">
        <v>11.066799601196413</v>
      </c>
      <c r="DI77" s="50">
        <v>2.5922233300099702</v>
      </c>
      <c r="DJ77" s="50">
        <v>0</v>
      </c>
      <c r="DK77" s="50">
        <v>747.65702891326021</v>
      </c>
      <c r="DL77" s="50">
        <v>63.708873379860421</v>
      </c>
      <c r="DM77" s="50">
        <v>0</v>
      </c>
      <c r="DN77" s="50">
        <v>0</v>
      </c>
      <c r="DO77" s="50">
        <v>1.5425753830944147</v>
      </c>
      <c r="DP77" s="46" t="s">
        <v>1849</v>
      </c>
      <c r="DQ77" s="46">
        <v>0</v>
      </c>
      <c r="DS77" s="46" t="s">
        <v>131</v>
      </c>
      <c r="DT77" s="46">
        <v>0</v>
      </c>
      <c r="DU77" s="46">
        <v>0</v>
      </c>
      <c r="DV77" s="46" t="s">
        <v>518</v>
      </c>
      <c r="DW77" s="46">
        <v>0</v>
      </c>
      <c r="DY77" s="46">
        <v>0</v>
      </c>
      <c r="EF77" s="46">
        <v>0</v>
      </c>
      <c r="EJ77" s="49"/>
      <c r="EK77" s="50"/>
      <c r="EN77" s="50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46">
        <v>0</v>
      </c>
      <c r="FC77" s="46">
        <v>0</v>
      </c>
      <c r="FE77" s="47">
        <v>0</v>
      </c>
      <c r="FJ77" s="46"/>
      <c r="FK77" s="46"/>
      <c r="FL77" s="46"/>
      <c r="FM77" s="47"/>
      <c r="FO77" s="52"/>
      <c r="FP77" s="50"/>
      <c r="FS77" s="50"/>
      <c r="FU77" s="46"/>
      <c r="FV77" s="46" t="s">
        <v>669</v>
      </c>
      <c r="FW77" s="47">
        <v>0</v>
      </c>
      <c r="FY77" s="47">
        <v>0</v>
      </c>
      <c r="GC77" s="47">
        <v>0</v>
      </c>
      <c r="GL77" s="46" t="s">
        <v>612</v>
      </c>
      <c r="GW77" s="57"/>
      <c r="GX77" s="57"/>
      <c r="GY77" s="46"/>
      <c r="GZ77" s="46"/>
      <c r="HA77" s="46"/>
      <c r="HB77" s="46"/>
      <c r="HC77" s="46"/>
      <c r="HD77" s="57"/>
      <c r="HE77" s="57"/>
      <c r="HF77" s="57"/>
      <c r="HG77" s="57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M77" s="57"/>
      <c r="IR77" s="46" t="s">
        <v>665</v>
      </c>
      <c r="IW77" s="50"/>
      <c r="IX77" s="50"/>
      <c r="IY77" s="50"/>
      <c r="IZ77" s="50"/>
      <c r="JA77" s="50"/>
      <c r="JB77" s="50"/>
      <c r="JC77" s="50"/>
      <c r="JD77" s="50"/>
      <c r="JE77" s="50"/>
      <c r="JF77" s="50"/>
      <c r="JG77" s="47">
        <v>0</v>
      </c>
      <c r="JI77" s="47">
        <v>0</v>
      </c>
      <c r="JM77" s="46">
        <v>0</v>
      </c>
      <c r="JT77" s="57"/>
      <c r="JU77" s="57"/>
      <c r="JV77" s="57"/>
      <c r="JZ77" s="52"/>
      <c r="KC77" s="52"/>
      <c r="KF77" s="52"/>
      <c r="KG77" s="49"/>
      <c r="KH77" s="49"/>
      <c r="KI77" s="50"/>
      <c r="KJ77" s="50"/>
      <c r="KK77" s="50"/>
      <c r="KL77" s="49"/>
      <c r="KN77" s="46">
        <v>0</v>
      </c>
      <c r="KT77" s="50"/>
      <c r="KU77" s="50"/>
      <c r="KV77" s="50"/>
      <c r="KW77" s="50"/>
      <c r="KX77" s="50"/>
      <c r="KY77" s="50"/>
      <c r="KZ77" s="50"/>
      <c r="LA77" s="50"/>
      <c r="LB77" s="50"/>
      <c r="LC77" s="50"/>
      <c r="LD77" s="50"/>
      <c r="LE77" s="50"/>
      <c r="LF77" s="50"/>
      <c r="LG77" s="50"/>
      <c r="LH77" s="50"/>
      <c r="LI77" s="50"/>
      <c r="LJ77" s="50"/>
      <c r="LK77" s="50"/>
      <c r="LL77" s="50"/>
      <c r="LM77" s="50"/>
      <c r="LN77" s="50"/>
      <c r="LO77" s="50"/>
      <c r="LP77" s="50"/>
      <c r="LQ77" s="50"/>
      <c r="LR77" s="50"/>
      <c r="LS77" s="50"/>
      <c r="LT77" s="50"/>
      <c r="LU77" s="50"/>
      <c r="LV77" s="50"/>
      <c r="LW77" s="50"/>
      <c r="LX77" s="50"/>
      <c r="LY77" s="50"/>
      <c r="LZ77" s="50"/>
      <c r="MA77" s="50"/>
      <c r="MB77" s="50"/>
      <c r="MC77" s="50"/>
      <c r="MD77" s="50"/>
      <c r="ME77" s="50"/>
      <c r="MF77" s="50"/>
      <c r="MG77" s="50"/>
      <c r="MH77" s="50"/>
      <c r="MI77" s="50"/>
      <c r="MJ77" s="50"/>
      <c r="MK77" s="50"/>
      <c r="ML77" s="50"/>
      <c r="MM77" s="50"/>
      <c r="MN77" s="50"/>
      <c r="MO77" s="50"/>
      <c r="MP77" s="50"/>
      <c r="MQ77" s="50"/>
      <c r="MR77" s="50"/>
      <c r="MS77" s="50"/>
      <c r="MT77" s="50"/>
      <c r="MU77" s="50"/>
      <c r="MV77" s="50"/>
      <c r="MW77" s="50"/>
      <c r="MX77" s="50"/>
      <c r="MY77" s="50"/>
      <c r="MZ77" s="50"/>
      <c r="NA77" s="50"/>
      <c r="NB77" s="50"/>
      <c r="NC77" s="50"/>
      <c r="ND77" s="50"/>
      <c r="NE77" s="50"/>
      <c r="NF77" s="50"/>
      <c r="NG77" s="50"/>
      <c r="NI77" s="56"/>
      <c r="NJ77" s="56"/>
      <c r="NL77" s="56"/>
      <c r="NM77" s="56"/>
      <c r="NN77" s="56"/>
      <c r="NO77" s="56"/>
      <c r="NP77" s="56"/>
      <c r="NQ77" s="56"/>
      <c r="NR77" s="56"/>
      <c r="NS77" s="56"/>
      <c r="NT77" s="56"/>
      <c r="NU77" s="56"/>
      <c r="NV77" s="56"/>
      <c r="NW77" s="51"/>
      <c r="NX77" s="51"/>
      <c r="NY77" s="51"/>
      <c r="NZ77" s="51"/>
      <c r="OA77" s="54"/>
      <c r="OB77" s="58"/>
      <c r="OC77" s="58"/>
      <c r="OD77" s="58"/>
      <c r="OE77" s="58"/>
      <c r="OF77" s="58"/>
      <c r="OG77" s="58"/>
      <c r="OH77" s="51"/>
      <c r="OI77" s="58"/>
      <c r="OJ77" s="58"/>
      <c r="OK77" s="54"/>
      <c r="OL77" s="58"/>
      <c r="OM77" s="58"/>
      <c r="ON77" s="58"/>
      <c r="OO77" s="58"/>
      <c r="OP77" s="58"/>
      <c r="OQ77" s="58"/>
      <c r="OR77" s="51">
        <v>0</v>
      </c>
      <c r="OS77" s="51" t="s">
        <v>521</v>
      </c>
    </row>
    <row r="78" spans="1:409" ht="21" customHeight="1" x14ac:dyDescent="0.35">
      <c r="A78" s="46" t="s">
        <v>78</v>
      </c>
      <c r="B78" s="46" t="s">
        <v>78</v>
      </c>
      <c r="C78" s="46" t="b">
        <f t="shared" si="445"/>
        <v>1</v>
      </c>
      <c r="D78" s="46">
        <v>5</v>
      </c>
      <c r="E78" s="51">
        <v>5</v>
      </c>
      <c r="F78" s="46" t="b">
        <f t="shared" si="446"/>
        <v>1</v>
      </c>
      <c r="G78" s="46">
        <v>16</v>
      </c>
      <c r="H78" s="51">
        <v>16</v>
      </c>
      <c r="I78" s="46" t="b">
        <f t="shared" si="447"/>
        <v>1</v>
      </c>
      <c r="J78" s="46">
        <v>16</v>
      </c>
      <c r="K78" s="46">
        <v>4744402</v>
      </c>
      <c r="L78" s="46">
        <v>468612</v>
      </c>
      <c r="M78" s="46">
        <v>1045.2190000000001</v>
      </c>
      <c r="N78" s="46">
        <v>7.0417851090693198</v>
      </c>
      <c r="O78" s="46">
        <v>169.60320285848101</v>
      </c>
      <c r="P78" s="46">
        <v>4</v>
      </c>
      <c r="Q78" s="46">
        <v>1</v>
      </c>
      <c r="R78" s="46">
        <v>1045.8359624465099</v>
      </c>
      <c r="S78" s="46">
        <v>16.803172389539501</v>
      </c>
      <c r="T78" s="46">
        <v>162.798368403914</v>
      </c>
      <c r="U78" s="46">
        <v>2</v>
      </c>
      <c r="V78" s="46">
        <v>0</v>
      </c>
      <c r="W78" s="46" t="s">
        <v>205</v>
      </c>
      <c r="X78" s="46">
        <v>42.851555840000003</v>
      </c>
      <c r="Y78" s="46">
        <v>-123.3841661</v>
      </c>
      <c r="Z78" s="46">
        <v>1045.2190000000001</v>
      </c>
      <c r="AA78" s="46" t="s">
        <v>1487</v>
      </c>
      <c r="AB78" s="46">
        <v>1</v>
      </c>
      <c r="AC78" s="55">
        <v>1</v>
      </c>
      <c r="AD78" s="46">
        <v>3</v>
      </c>
      <c r="AE78" s="46">
        <v>1</v>
      </c>
      <c r="AF78" s="46">
        <v>12</v>
      </c>
      <c r="AG78" s="46" t="s">
        <v>340</v>
      </c>
      <c r="AH78" s="55">
        <v>1</v>
      </c>
      <c r="AI78" s="46">
        <v>5</v>
      </c>
      <c r="AJ78" s="46">
        <v>1</v>
      </c>
      <c r="AK78" s="47">
        <v>87</v>
      </c>
      <c r="AM78" s="55">
        <v>0</v>
      </c>
      <c r="AN78" s="46">
        <v>100</v>
      </c>
      <c r="AP78" s="46" t="s">
        <v>131</v>
      </c>
      <c r="AQ78" s="55">
        <v>0</v>
      </c>
      <c r="AR78" s="46">
        <v>100</v>
      </c>
      <c r="AS78" s="55" t="s">
        <v>1626</v>
      </c>
      <c r="AT78" s="55">
        <v>0</v>
      </c>
      <c r="AU78" s="46">
        <v>100</v>
      </c>
      <c r="AW78" s="55" t="s">
        <v>1616</v>
      </c>
      <c r="AX78" s="55">
        <v>0</v>
      </c>
      <c r="AZ78" s="46">
        <v>100</v>
      </c>
      <c r="BE78" s="50">
        <v>2.2999999999999998</v>
      </c>
      <c r="BF78" s="46">
        <v>2695</v>
      </c>
      <c r="BG78" s="46">
        <f t="shared" si="448"/>
        <v>2.6949999999999998</v>
      </c>
      <c r="BH78" s="49">
        <v>2.6949999999999998</v>
      </c>
      <c r="BI78" s="50">
        <v>7.98</v>
      </c>
      <c r="BJ78" s="52">
        <v>945.3</v>
      </c>
      <c r="BK78" s="46">
        <f t="shared" si="449"/>
        <v>0.94529999999999992</v>
      </c>
      <c r="BL78" s="46">
        <v>0.94499999999999995</v>
      </c>
      <c r="BM78" s="46">
        <v>7.9</v>
      </c>
      <c r="BN78" s="46">
        <v>1044</v>
      </c>
      <c r="BO78" s="46">
        <f t="shared" si="450"/>
        <v>1.044</v>
      </c>
      <c r="BP78" s="46">
        <f t="shared" si="451"/>
        <v>1.044</v>
      </c>
      <c r="BQ78" s="46">
        <v>2.02</v>
      </c>
      <c r="BR78" s="50">
        <f t="shared" si="452"/>
        <v>-5.9600000000000009</v>
      </c>
      <c r="BS78" s="49">
        <v>4.8929999999999998</v>
      </c>
      <c r="BT78" s="53" t="s">
        <v>262</v>
      </c>
      <c r="BU78" s="49">
        <v>4.8929999999999998</v>
      </c>
      <c r="BV78" s="49">
        <f t="shared" si="453"/>
        <v>3.948</v>
      </c>
      <c r="CO78" s="50">
        <v>1.8492889619812327</v>
      </c>
      <c r="CP78" s="46">
        <v>0</v>
      </c>
      <c r="CQ78" s="50">
        <v>334.52168746286389</v>
      </c>
      <c r="CR78" s="50">
        <v>71.984551396316093</v>
      </c>
      <c r="CS78" s="50">
        <v>659.63557140027729</v>
      </c>
      <c r="CT78" s="50">
        <v>0</v>
      </c>
      <c r="CU78" s="50">
        <v>118.63735393147157</v>
      </c>
      <c r="CV78" s="50">
        <v>11.982570806100217</v>
      </c>
      <c r="CW78" s="50">
        <v>1.9805902158843334</v>
      </c>
      <c r="CX78" s="50">
        <v>0</v>
      </c>
      <c r="CY78" s="50">
        <v>2410.3782927312336</v>
      </c>
      <c r="CZ78" s="50">
        <v>128.24321647851059</v>
      </c>
      <c r="DA78" s="56">
        <v>13.859659034096593</v>
      </c>
      <c r="DB78" s="56">
        <v>0</v>
      </c>
      <c r="DC78" s="50">
        <v>237.22772277227725</v>
      </c>
      <c r="DD78" s="50">
        <v>101.94059405940594</v>
      </c>
      <c r="DE78" s="50">
        <v>490.89108910891093</v>
      </c>
      <c r="DF78" s="50">
        <v>0</v>
      </c>
      <c r="DG78" s="50">
        <v>91.386138613861391</v>
      </c>
      <c r="DH78" s="50">
        <v>11.485148514851485</v>
      </c>
      <c r="DI78" s="50">
        <v>0</v>
      </c>
      <c r="DJ78" s="50">
        <v>3.2673267326732676</v>
      </c>
      <c r="DK78" s="50">
        <v>1832.0792079207922</v>
      </c>
      <c r="DL78" s="50">
        <v>105.44554455445545</v>
      </c>
      <c r="DM78" s="50">
        <v>0.12459908928924966</v>
      </c>
      <c r="DN78" s="50">
        <v>0</v>
      </c>
      <c r="DO78" s="50">
        <v>3.7603642843001372</v>
      </c>
      <c r="DQ78" s="46">
        <v>0</v>
      </c>
      <c r="DS78" s="46" t="s">
        <v>131</v>
      </c>
      <c r="DT78" s="46">
        <v>0</v>
      </c>
      <c r="DU78" s="46">
        <v>0</v>
      </c>
      <c r="DW78" s="46">
        <v>0</v>
      </c>
      <c r="DY78" s="46">
        <v>0</v>
      </c>
      <c r="EF78" s="46">
        <v>0</v>
      </c>
      <c r="EJ78" s="49"/>
      <c r="EK78" s="50"/>
      <c r="EN78" s="50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46">
        <v>0</v>
      </c>
      <c r="FC78" s="46">
        <v>0</v>
      </c>
      <c r="FE78" s="47">
        <v>0</v>
      </c>
      <c r="FJ78" s="46"/>
      <c r="FK78" s="46"/>
      <c r="FL78" s="46"/>
      <c r="FM78" s="47"/>
      <c r="FO78" s="52"/>
      <c r="FP78" s="50"/>
      <c r="FS78" s="50"/>
      <c r="FU78" s="46"/>
      <c r="FV78" s="46" t="s">
        <v>669</v>
      </c>
      <c r="FW78" s="47">
        <v>0</v>
      </c>
      <c r="FY78" s="47">
        <v>0</v>
      </c>
      <c r="GB78" s="53" t="s">
        <v>1571</v>
      </c>
      <c r="GC78" s="47">
        <v>0</v>
      </c>
      <c r="GL78" s="46" t="s">
        <v>612</v>
      </c>
      <c r="GW78" s="46"/>
      <c r="GX78" s="46"/>
      <c r="GY78" s="46"/>
      <c r="GZ78" s="46"/>
      <c r="HA78" s="46"/>
      <c r="HB78" s="46"/>
      <c r="HC78" s="46"/>
      <c r="HD78" s="57"/>
      <c r="HE78" s="57"/>
      <c r="HF78" s="57"/>
      <c r="HG78" s="57"/>
      <c r="HK78" s="46" t="s">
        <v>1074</v>
      </c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M78" s="57"/>
      <c r="IR78" s="46" t="s">
        <v>665</v>
      </c>
      <c r="IW78" s="50"/>
      <c r="IX78" s="50"/>
      <c r="IY78" s="50"/>
      <c r="IZ78" s="50"/>
      <c r="JA78" s="50"/>
      <c r="JB78" s="50"/>
      <c r="JC78" s="50"/>
      <c r="JD78" s="50"/>
      <c r="JE78" s="50"/>
      <c r="JF78" s="50"/>
      <c r="JG78" s="47">
        <v>0</v>
      </c>
      <c r="JI78" s="47">
        <v>0</v>
      </c>
      <c r="JM78" s="46">
        <v>0</v>
      </c>
      <c r="JT78" s="57"/>
      <c r="JU78" s="57"/>
      <c r="JV78" s="57"/>
      <c r="JZ78" s="52"/>
      <c r="KC78" s="52"/>
      <c r="KF78" s="52"/>
      <c r="KG78" s="49"/>
      <c r="KH78" s="49"/>
      <c r="KI78" s="50"/>
      <c r="KJ78" s="50"/>
      <c r="KK78" s="50"/>
      <c r="KL78" s="49"/>
      <c r="KN78" s="46">
        <v>0</v>
      </c>
      <c r="KT78" s="50"/>
      <c r="KU78" s="50"/>
      <c r="KV78" s="50"/>
      <c r="KW78" s="50"/>
      <c r="KX78" s="50"/>
      <c r="KY78" s="50"/>
      <c r="KZ78" s="50"/>
      <c r="LA78" s="50"/>
      <c r="LB78" s="50"/>
      <c r="LC78" s="50"/>
      <c r="LD78" s="50"/>
      <c r="LE78" s="50"/>
      <c r="LF78" s="50"/>
      <c r="LG78" s="50"/>
      <c r="LH78" s="50"/>
      <c r="LI78" s="50"/>
      <c r="LJ78" s="50"/>
      <c r="LK78" s="50"/>
      <c r="LL78" s="50"/>
      <c r="LM78" s="50"/>
      <c r="LN78" s="50"/>
      <c r="LO78" s="50"/>
      <c r="LP78" s="50"/>
      <c r="LQ78" s="50"/>
      <c r="LR78" s="50"/>
      <c r="LS78" s="50"/>
      <c r="LT78" s="50"/>
      <c r="LU78" s="50"/>
      <c r="LV78" s="50"/>
      <c r="LW78" s="50"/>
      <c r="LX78" s="50"/>
      <c r="LY78" s="50"/>
      <c r="LZ78" s="50"/>
      <c r="MA78" s="50"/>
      <c r="MB78" s="50"/>
      <c r="MC78" s="50"/>
      <c r="MD78" s="50"/>
      <c r="ME78" s="50"/>
      <c r="MF78" s="50"/>
      <c r="MG78" s="50"/>
      <c r="MH78" s="50"/>
      <c r="MI78" s="50"/>
      <c r="MJ78" s="50"/>
      <c r="MK78" s="50"/>
      <c r="ML78" s="50"/>
      <c r="MM78" s="50"/>
      <c r="MN78" s="50"/>
      <c r="MO78" s="50"/>
      <c r="MP78" s="50"/>
      <c r="MQ78" s="50"/>
      <c r="MR78" s="50"/>
      <c r="MS78" s="50"/>
      <c r="MT78" s="50"/>
      <c r="MU78" s="50"/>
      <c r="MV78" s="50"/>
      <c r="MW78" s="50"/>
      <c r="MX78" s="50"/>
      <c r="MY78" s="50"/>
      <c r="MZ78" s="50"/>
      <c r="NA78" s="50"/>
      <c r="NB78" s="50"/>
      <c r="NC78" s="50"/>
      <c r="ND78" s="50"/>
      <c r="NE78" s="50"/>
      <c r="NF78" s="50"/>
      <c r="NG78" s="50"/>
      <c r="NI78" s="56"/>
      <c r="NJ78" s="56"/>
      <c r="NL78" s="56"/>
      <c r="NM78" s="56"/>
      <c r="NN78" s="56"/>
      <c r="NO78" s="56"/>
      <c r="NP78" s="56"/>
      <c r="NQ78" s="56"/>
      <c r="NR78" s="56"/>
      <c r="NS78" s="56"/>
      <c r="NT78" s="56"/>
      <c r="NU78" s="56"/>
      <c r="NV78" s="56"/>
      <c r="NW78" s="51"/>
      <c r="NX78" s="51">
        <v>659.33333333333337</v>
      </c>
      <c r="NY78" s="51">
        <v>659</v>
      </c>
      <c r="NZ78" s="51"/>
      <c r="OA78" s="54"/>
      <c r="OB78" s="58"/>
      <c r="OC78" s="58"/>
      <c r="OD78" s="58"/>
      <c r="OE78" s="58"/>
      <c r="OF78" s="58"/>
      <c r="OG78" s="58"/>
      <c r="OH78" s="51">
        <v>8268.6666666666661</v>
      </c>
      <c r="OI78" s="58">
        <v>8269</v>
      </c>
      <c r="OJ78" s="58"/>
      <c r="OK78" s="54"/>
      <c r="OL78" s="58"/>
      <c r="OM78" s="58"/>
      <c r="ON78" s="58"/>
      <c r="OO78" s="58"/>
      <c r="OP78" s="58"/>
      <c r="OQ78" s="58"/>
      <c r="OR78" s="51">
        <v>0</v>
      </c>
      <c r="OS78" s="51" t="s">
        <v>521</v>
      </c>
    </row>
    <row r="79" spans="1:409" ht="21" customHeight="1" x14ac:dyDescent="0.35">
      <c r="A79" s="46" t="s">
        <v>79</v>
      </c>
      <c r="B79" s="46" t="s">
        <v>79</v>
      </c>
      <c r="C79" s="46" t="b">
        <f t="shared" si="445"/>
        <v>1</v>
      </c>
      <c r="D79" s="46">
        <v>6</v>
      </c>
      <c r="E79" s="51">
        <v>6</v>
      </c>
      <c r="F79" s="46" t="b">
        <f t="shared" si="446"/>
        <v>1</v>
      </c>
      <c r="G79" s="46">
        <v>1</v>
      </c>
      <c r="H79" s="51">
        <v>1</v>
      </c>
      <c r="I79" s="46" t="b">
        <f t="shared" si="447"/>
        <v>1</v>
      </c>
      <c r="J79" s="46">
        <v>1</v>
      </c>
      <c r="K79" s="46">
        <v>4744444</v>
      </c>
      <c r="L79" s="46">
        <v>468599.1</v>
      </c>
      <c r="M79" s="46">
        <v>1052.7660000000001</v>
      </c>
      <c r="N79" s="46">
        <v>3.7122760079995998</v>
      </c>
      <c r="O79" s="46">
        <v>180</v>
      </c>
      <c r="P79" s="46">
        <v>4</v>
      </c>
      <c r="Q79" s="46">
        <v>3</v>
      </c>
      <c r="R79" s="46">
        <v>1052.96442341388</v>
      </c>
      <c r="S79" s="46">
        <v>11.5905088945195</v>
      </c>
      <c r="T79" s="46">
        <v>261.67191523024798</v>
      </c>
      <c r="U79" s="46">
        <v>16</v>
      </c>
      <c r="V79" s="46">
        <v>2</v>
      </c>
      <c r="W79" s="46" t="s">
        <v>206</v>
      </c>
      <c r="X79" s="46">
        <v>42.851933819999999</v>
      </c>
      <c r="Y79" s="46">
        <v>-123.3843261</v>
      </c>
      <c r="Z79" s="46">
        <v>1052.7660000000001</v>
      </c>
      <c r="AA79" s="46" t="s">
        <v>130</v>
      </c>
      <c r="AB79" s="46">
        <v>1</v>
      </c>
      <c r="AC79" s="55">
        <v>1</v>
      </c>
      <c r="AD79" s="46">
        <v>3</v>
      </c>
      <c r="AE79" s="46">
        <v>1</v>
      </c>
      <c r="AF79" s="46">
        <v>29</v>
      </c>
      <c r="AG79" s="46" t="s">
        <v>341</v>
      </c>
      <c r="AH79" s="55">
        <v>1</v>
      </c>
      <c r="AI79" s="46">
        <v>3</v>
      </c>
      <c r="AJ79" s="46">
        <v>1</v>
      </c>
      <c r="AK79" s="47">
        <v>100</v>
      </c>
      <c r="AM79" s="46">
        <v>1</v>
      </c>
      <c r="AN79" s="46">
        <v>5</v>
      </c>
      <c r="AO79" s="46">
        <v>110</v>
      </c>
      <c r="AQ79" s="46">
        <v>1</v>
      </c>
      <c r="AR79" s="46">
        <v>0</v>
      </c>
      <c r="AS79" s="55" t="s">
        <v>393</v>
      </c>
      <c r="AT79" s="46">
        <v>1</v>
      </c>
      <c r="AU79" s="46">
        <v>3</v>
      </c>
      <c r="AV79" s="46">
        <v>186</v>
      </c>
      <c r="AW79" s="46" t="s">
        <v>404</v>
      </c>
      <c r="AX79" s="46">
        <v>1</v>
      </c>
      <c r="AY79" s="46">
        <v>0</v>
      </c>
      <c r="AZ79" s="46">
        <v>0</v>
      </c>
      <c r="BA79" s="46">
        <v>246</v>
      </c>
      <c r="BB79" s="46">
        <v>246</v>
      </c>
      <c r="BD79" s="46">
        <f>AO79+BB79</f>
        <v>356</v>
      </c>
      <c r="BE79" s="50">
        <v>3.29</v>
      </c>
      <c r="BF79" s="46">
        <v>270.5</v>
      </c>
      <c r="BG79" s="46">
        <f t="shared" si="448"/>
        <v>0.27050000000000002</v>
      </c>
      <c r="BH79" s="49">
        <v>0.27100000000000002</v>
      </c>
      <c r="BI79" s="50">
        <v>7.92</v>
      </c>
      <c r="BJ79" s="52">
        <v>253.9</v>
      </c>
      <c r="BK79" s="46">
        <f t="shared" si="449"/>
        <v>0.25390000000000001</v>
      </c>
      <c r="BL79" s="46">
        <v>0.254</v>
      </c>
      <c r="BM79" s="46">
        <v>7.84</v>
      </c>
      <c r="BN79" s="46">
        <v>584.20000000000005</v>
      </c>
      <c r="BO79" s="46">
        <f t="shared" si="450"/>
        <v>0.58420000000000005</v>
      </c>
      <c r="BP79" s="46">
        <f t="shared" si="451"/>
        <v>0.58399999999999996</v>
      </c>
      <c r="BQ79" s="46">
        <v>5.62</v>
      </c>
      <c r="BR79" s="50">
        <f t="shared" si="452"/>
        <v>-2.2999999999999998</v>
      </c>
      <c r="BS79" s="49">
        <v>1.1439999999999999</v>
      </c>
      <c r="BT79" s="53" t="s">
        <v>262</v>
      </c>
      <c r="BU79" s="49">
        <v>1.1439999999999999</v>
      </c>
      <c r="BV79" s="49">
        <f t="shared" si="453"/>
        <v>0.8899999999999999</v>
      </c>
      <c r="BW79" s="46">
        <v>1.0559341907501221</v>
      </c>
      <c r="BX79" s="46">
        <v>49.983360290527344</v>
      </c>
      <c r="BY79" s="46">
        <f>BW79*10</f>
        <v>10.559341907501221</v>
      </c>
      <c r="CA79" s="46">
        <v>10.559341907501221</v>
      </c>
      <c r="CB79" s="46">
        <f>BX79*10</f>
        <v>499.83360290527344</v>
      </c>
      <c r="CC79" s="46">
        <v>64.996829422954974</v>
      </c>
      <c r="CD79" s="46">
        <v>1445.7831325301202</v>
      </c>
      <c r="CE79" s="46">
        <v>4.7558655675332906</v>
      </c>
      <c r="CF79" s="46">
        <v>123.65250475586556</v>
      </c>
      <c r="CG79" s="46">
        <v>5892.517438173747</v>
      </c>
      <c r="CH79" s="46">
        <v>350.34876347495242</v>
      </c>
      <c r="CI79" s="46">
        <v>23.779327837666454</v>
      </c>
      <c r="CJ79" s="46">
        <v>36.461636017755232</v>
      </c>
      <c r="CK79" s="46">
        <v>1607.4825618262523</v>
      </c>
      <c r="CL79" s="46">
        <f>BY79*1000/CK79</f>
        <v>6.5688687132660455</v>
      </c>
      <c r="CM79" s="46">
        <v>1187.3811033608117</v>
      </c>
      <c r="CN79" s="46">
        <v>23.779327837666454</v>
      </c>
      <c r="CO79" s="50">
        <v>3.0081596009975065</v>
      </c>
      <c r="CP79" s="46">
        <v>0</v>
      </c>
      <c r="CQ79" s="50">
        <v>161.34751773049646</v>
      </c>
      <c r="CR79" s="50">
        <v>44.67100078802207</v>
      </c>
      <c r="CS79" s="50">
        <v>5.6146572104018908</v>
      </c>
      <c r="CT79" s="50">
        <v>7.8802206461780937</v>
      </c>
      <c r="CU79" s="50">
        <v>13.987391646966117</v>
      </c>
      <c r="CV79" s="50">
        <v>2.3640661938534282</v>
      </c>
      <c r="CW79" s="50">
        <v>6.501182033096927</v>
      </c>
      <c r="CX79" s="50">
        <v>1.0835303388494879</v>
      </c>
      <c r="CY79" s="50">
        <v>311.36721828211193</v>
      </c>
      <c r="CZ79" s="50">
        <v>9.2592592592592595</v>
      </c>
      <c r="DA79" s="56">
        <v>14.892445122551434</v>
      </c>
      <c r="DB79" s="56">
        <v>3.0756531154641209</v>
      </c>
      <c r="DC79" s="50">
        <v>0</v>
      </c>
      <c r="DD79" s="50">
        <v>0</v>
      </c>
      <c r="DE79" s="50">
        <v>0</v>
      </c>
      <c r="DF79" s="50">
        <v>23.255813953488374</v>
      </c>
      <c r="DG79" s="50">
        <v>39.355992844364941</v>
      </c>
      <c r="DH79" s="50">
        <v>3.3790498906777979</v>
      </c>
      <c r="DI79" s="50">
        <v>5.1679586563307494</v>
      </c>
      <c r="DJ79" s="50">
        <v>0</v>
      </c>
      <c r="DK79" s="50">
        <v>350.52673424766454</v>
      </c>
      <c r="DL79" s="50">
        <v>0.69568674219837023</v>
      </c>
      <c r="DM79" s="50">
        <v>0</v>
      </c>
      <c r="DN79" s="50">
        <v>2.8260219341974073</v>
      </c>
      <c r="DO79" s="50">
        <v>2.998399800598206</v>
      </c>
      <c r="DQ79" s="46">
        <v>1</v>
      </c>
      <c r="DR79" s="46">
        <v>0</v>
      </c>
      <c r="DS79" s="46" t="s">
        <v>482</v>
      </c>
      <c r="DT79" s="46">
        <v>1</v>
      </c>
      <c r="DU79" s="46">
        <v>1</v>
      </c>
      <c r="DV79" s="46" t="s">
        <v>562</v>
      </c>
      <c r="DW79" s="46">
        <v>1</v>
      </c>
      <c r="DY79" s="46">
        <v>1</v>
      </c>
      <c r="DZ79" s="46">
        <v>874</v>
      </c>
      <c r="EA79" s="46">
        <v>87.4</v>
      </c>
      <c r="EB79" s="46">
        <v>87</v>
      </c>
      <c r="EC79" s="46">
        <v>87</v>
      </c>
      <c r="ED79" s="46">
        <v>355</v>
      </c>
      <c r="EF79" s="46">
        <v>1</v>
      </c>
      <c r="EG79" s="46">
        <v>437</v>
      </c>
      <c r="EH79" s="46">
        <v>437</v>
      </c>
      <c r="EI79" s="46" t="s">
        <v>494</v>
      </c>
      <c r="EJ79" s="49">
        <v>1.266</v>
      </c>
      <c r="EK79" s="50">
        <v>6.8</v>
      </c>
      <c r="EL79" s="49">
        <v>1.014</v>
      </c>
      <c r="EM79" s="49">
        <v>1.014</v>
      </c>
      <c r="EN79" s="50">
        <v>6.68</v>
      </c>
      <c r="EP79" s="56">
        <v>0</v>
      </c>
      <c r="EQ79" s="56">
        <v>0</v>
      </c>
      <c r="ER79" s="56">
        <v>0</v>
      </c>
      <c r="ES79" s="56">
        <v>11.533371147664965</v>
      </c>
      <c r="ET79" s="56">
        <v>38.003403289846851</v>
      </c>
      <c r="EU79" s="56">
        <v>0</v>
      </c>
      <c r="EV79" s="56">
        <v>3.6868973340896201</v>
      </c>
      <c r="EW79" s="56">
        <v>0</v>
      </c>
      <c r="EX79" s="56">
        <v>618.83153715258072</v>
      </c>
      <c r="EY79" s="56">
        <v>9.4535829079221034E-2</v>
      </c>
      <c r="EZ79" s="56"/>
      <c r="FA79" s="46">
        <v>1</v>
      </c>
      <c r="FC79" s="46">
        <v>1</v>
      </c>
      <c r="FE79" s="47">
        <v>1</v>
      </c>
      <c r="FF79" s="47">
        <v>3</v>
      </c>
      <c r="FG79" s="47">
        <v>240</v>
      </c>
      <c r="FH79" s="47">
        <v>240</v>
      </c>
      <c r="FI79" s="47">
        <v>640</v>
      </c>
      <c r="FJ79" s="46">
        <v>117</v>
      </c>
      <c r="FK79" s="46">
        <v>117</v>
      </c>
      <c r="FL79" s="46">
        <v>117</v>
      </c>
      <c r="FM79" s="47">
        <f>FL79-EC79</f>
        <v>30</v>
      </c>
      <c r="FO79" s="49">
        <v>0.31880000000000003</v>
      </c>
      <c r="FP79" s="50">
        <v>7.46</v>
      </c>
      <c r="FQ79" s="49">
        <v>0.31069999999999998</v>
      </c>
      <c r="FR79" s="49">
        <v>0.311</v>
      </c>
      <c r="FS79" s="50">
        <v>7.49</v>
      </c>
      <c r="FU79" s="46">
        <v>611</v>
      </c>
      <c r="FV79" s="46"/>
      <c r="FW79" s="47">
        <v>1</v>
      </c>
      <c r="FY79" s="47">
        <v>1</v>
      </c>
      <c r="FZ79" s="47">
        <v>5</v>
      </c>
      <c r="GA79" s="47">
        <v>75</v>
      </c>
      <c r="GB79" s="53" t="s">
        <v>642</v>
      </c>
      <c r="GC79" s="47">
        <v>1</v>
      </c>
      <c r="GD79" s="47">
        <v>15</v>
      </c>
      <c r="GE79" s="47">
        <v>316</v>
      </c>
      <c r="GF79" s="47">
        <v>89</v>
      </c>
      <c r="GH79" s="47">
        <v>89</v>
      </c>
      <c r="GI79" s="47">
        <f>GE79-GH79</f>
        <v>227</v>
      </c>
      <c r="GJ79" s="47">
        <f>GI79-FH79</f>
        <v>-13</v>
      </c>
      <c r="GK79" s="46" t="s">
        <v>390</v>
      </c>
      <c r="GM79" s="46">
        <v>122</v>
      </c>
      <c r="GN79" s="46">
        <v>122</v>
      </c>
      <c r="GO79" s="46">
        <v>122</v>
      </c>
      <c r="GP79" s="46">
        <f>GO79-FL79</f>
        <v>5</v>
      </c>
      <c r="GS79" s="46">
        <v>127</v>
      </c>
      <c r="GT79" s="46">
        <v>127</v>
      </c>
      <c r="GU79" s="46">
        <v>127</v>
      </c>
      <c r="GV79" s="46">
        <f>GU79-GO79</f>
        <v>5</v>
      </c>
      <c r="GW79" s="57">
        <v>1.3267288208007813</v>
      </c>
      <c r="GX79" s="57">
        <v>47.6102294921875</v>
      </c>
      <c r="GY79" s="46">
        <f>GW79*10</f>
        <v>13.267288208007813</v>
      </c>
      <c r="GZ79" s="46"/>
      <c r="HA79" s="46">
        <v>13.267288208007813</v>
      </c>
      <c r="HB79" s="46">
        <f>GX79*10</f>
        <v>476.102294921875</v>
      </c>
      <c r="HC79" s="46"/>
      <c r="HD79" s="57">
        <v>0.76367068290710449</v>
      </c>
      <c r="HE79" s="57">
        <v>46.655841827392578</v>
      </c>
      <c r="HF79" s="57">
        <v>7.6367068290710449</v>
      </c>
      <c r="HG79" s="57"/>
      <c r="HH79" s="46">
        <f>HD79*10</f>
        <v>7.6367068290710449</v>
      </c>
      <c r="HI79" s="46">
        <f>HH79-BY79</f>
        <v>-2.9226350784301758</v>
      </c>
      <c r="HJ79" s="46">
        <f>HE79*10</f>
        <v>466.55841827392578</v>
      </c>
      <c r="HL79" s="50">
        <v>55.0755939524838</v>
      </c>
      <c r="HM79" s="50">
        <f>HL79-CC79</f>
        <v>-9.9212354704711743</v>
      </c>
      <c r="HN79" s="50">
        <v>2019.438444924406</v>
      </c>
      <c r="HO79" s="50">
        <v>4.319654427645788</v>
      </c>
      <c r="HP79" s="50">
        <f>HO79-CE79</f>
        <v>-0.4362111398875026</v>
      </c>
      <c r="HQ79" s="50">
        <v>46.436285097192226</v>
      </c>
      <c r="HR79" s="50">
        <v>5784.01727861771</v>
      </c>
      <c r="HS79" s="50">
        <f>HR79-CG79</f>
        <v>-108.50015955603703</v>
      </c>
      <c r="HT79" s="50">
        <v>587.47300215982716</v>
      </c>
      <c r="HU79" s="50">
        <v>49.676025917926566</v>
      </c>
      <c r="HV79" s="50">
        <v>0</v>
      </c>
      <c r="HW79" s="50">
        <v>1325.0539956803455</v>
      </c>
      <c r="HX79" s="50">
        <f>HH79*1000/HW79</f>
        <v>5.763317460244326</v>
      </c>
      <c r="HY79" s="50">
        <f>HW79-CK79</f>
        <v>-282.42856614590687</v>
      </c>
      <c r="HZ79" s="50">
        <v>1370.4103671706264</v>
      </c>
      <c r="IA79" s="50">
        <v>29.15766738660907</v>
      </c>
      <c r="IB79" s="56">
        <v>0</v>
      </c>
      <c r="IC79" s="56">
        <v>0.12631169840652934</v>
      </c>
      <c r="ID79" s="56">
        <v>0</v>
      </c>
      <c r="IE79" s="56">
        <v>47.901282549553052</v>
      </c>
      <c r="IF79" s="56">
        <v>51.399144966964634</v>
      </c>
      <c r="IG79" s="56">
        <v>0</v>
      </c>
      <c r="IH79" s="56">
        <v>7.3843762145355614</v>
      </c>
      <c r="II79" s="56">
        <v>1.94325689856199</v>
      </c>
      <c r="IJ79" s="56">
        <v>17.975126311698407</v>
      </c>
      <c r="IK79" s="56">
        <v>9.7162844928099498E-2</v>
      </c>
      <c r="IL79" s="46">
        <v>0.85123986005783081</v>
      </c>
      <c r="IM79" s="57">
        <v>49.753501892089844</v>
      </c>
      <c r="IN79" s="46">
        <v>8.5123986005783081</v>
      </c>
      <c r="IP79" s="46">
        <f t="shared" ref="IP79:IQ83" si="501">IL79*10</f>
        <v>8.5123986005783081</v>
      </c>
      <c r="IQ79" s="46">
        <f t="shared" si="501"/>
        <v>497.53501892089844</v>
      </c>
      <c r="IS79" s="46">
        <v>459.6</v>
      </c>
      <c r="IT79" s="49">
        <f>IS79/1000</f>
        <v>0.45960000000000001</v>
      </c>
      <c r="IU79" s="49">
        <v>0.46</v>
      </c>
      <c r="IV79" s="46">
        <v>6.98</v>
      </c>
      <c r="IW79" s="50">
        <v>0</v>
      </c>
      <c r="IX79" s="50">
        <v>0.89964014394242309</v>
      </c>
      <c r="IY79" s="50">
        <v>0</v>
      </c>
      <c r="IZ79" s="50">
        <v>54.378248700519798</v>
      </c>
      <c r="JA79" s="50">
        <v>82.467013194722114</v>
      </c>
      <c r="JB79" s="50">
        <v>5.1979208316673331</v>
      </c>
      <c r="JC79" s="50">
        <v>5.9976009596161539</v>
      </c>
      <c r="JD79" s="50">
        <v>2.2990803678528589</v>
      </c>
      <c r="JE79" s="50">
        <v>122.65093962415034</v>
      </c>
      <c r="JF79" s="50">
        <v>0.49980007996801279</v>
      </c>
      <c r="JG79" s="47">
        <v>1</v>
      </c>
      <c r="JI79" s="47">
        <v>1</v>
      </c>
      <c r="JJ79" s="46" t="s">
        <v>724</v>
      </c>
      <c r="JK79" s="46">
        <v>3</v>
      </c>
      <c r="JL79" s="46" t="s">
        <v>1161</v>
      </c>
      <c r="JM79" s="46">
        <v>1</v>
      </c>
      <c r="JN79" s="46">
        <v>30</v>
      </c>
      <c r="JO79" s="46">
        <v>30</v>
      </c>
      <c r="JQ79" s="46">
        <v>15</v>
      </c>
      <c r="JR79" s="46" t="s">
        <v>1056</v>
      </c>
      <c r="JS79" s="46" t="s">
        <v>1066</v>
      </c>
      <c r="JT79" s="57">
        <v>0.67258369922637939</v>
      </c>
      <c r="JU79" s="57">
        <v>45.795108795166016</v>
      </c>
      <c r="JV79" s="57">
        <v>6.7258369922637939</v>
      </c>
      <c r="JW79" s="46">
        <f t="shared" ref="JW79:JX83" si="502">JT79*10</f>
        <v>6.7258369922637939</v>
      </c>
      <c r="JX79" s="46">
        <f t="shared" si="502"/>
        <v>457.95108795166016</v>
      </c>
      <c r="JY79" s="46" t="s">
        <v>716</v>
      </c>
      <c r="JZ79" s="52">
        <v>175.4</v>
      </c>
      <c r="KA79" s="49">
        <f>JZ79/1000</f>
        <v>0.1754</v>
      </c>
      <c r="KB79" s="49">
        <v>0.17499999999999999</v>
      </c>
      <c r="KC79" s="52">
        <v>201.7</v>
      </c>
      <c r="KD79" s="49">
        <f>KC79/1000</f>
        <v>0.20169999999999999</v>
      </c>
      <c r="KE79" s="49">
        <v>0.20200000000000001</v>
      </c>
      <c r="KF79" s="52">
        <v>497.4</v>
      </c>
      <c r="KG79" s="49">
        <f>KF79/1000</f>
        <v>0.49739999999999995</v>
      </c>
      <c r="KH79" s="49">
        <v>0.497</v>
      </c>
      <c r="KI79" s="50">
        <v>6.37</v>
      </c>
      <c r="KJ79" s="50">
        <v>6.46</v>
      </c>
      <c r="KK79" s="50">
        <v>6.96</v>
      </c>
      <c r="KL79" s="49"/>
      <c r="KN79" s="46">
        <v>1</v>
      </c>
      <c r="KO79" s="46">
        <v>1</v>
      </c>
      <c r="KP79" s="47">
        <v>1</v>
      </c>
      <c r="KQ79" s="46">
        <v>1</v>
      </c>
      <c r="KR79" s="46" t="s">
        <v>1220</v>
      </c>
      <c r="KT79" s="50">
        <v>67.415730337078656</v>
      </c>
      <c r="KU79" s="50">
        <v>1948.0337078651687</v>
      </c>
      <c r="KV79" s="50">
        <v>4.213483146067416</v>
      </c>
      <c r="KW79" s="50">
        <v>66.011235955056179</v>
      </c>
      <c r="KX79" s="50">
        <v>7352.5280898876408</v>
      </c>
      <c r="KY79" s="50">
        <v>636.23595505617982</v>
      </c>
      <c r="KZ79" s="50">
        <v>84.269662921348313</v>
      </c>
      <c r="LA79" s="50">
        <v>15.449438202247192</v>
      </c>
      <c r="LB79" s="50">
        <v>911.51685393258435</v>
      </c>
      <c r="LC79" s="50">
        <f>GY79*1000/LB79</f>
        <v>14.555175969339848</v>
      </c>
      <c r="LD79" s="50">
        <v>2060.3932584269664</v>
      </c>
      <c r="LE79" s="50">
        <v>82.86516853932585</v>
      </c>
      <c r="LF79" s="50">
        <v>131.25</v>
      </c>
      <c r="LG79" s="50">
        <v>2183.75</v>
      </c>
      <c r="LH79" s="50">
        <v>6.25</v>
      </c>
      <c r="LI79" s="50">
        <v>117.5</v>
      </c>
      <c r="LJ79" s="50">
        <v>6662.5</v>
      </c>
      <c r="LK79" s="50">
        <v>732.5</v>
      </c>
      <c r="LL79" s="50">
        <v>118.75</v>
      </c>
      <c r="LM79" s="50">
        <v>12.5</v>
      </c>
      <c r="LN79" s="50">
        <v>1535</v>
      </c>
      <c r="LO79" s="50">
        <f>(IP79*1000)/LN79</f>
        <v>5.5455365476080187</v>
      </c>
      <c r="LP79" s="50">
        <v>1615</v>
      </c>
      <c r="LQ79" s="50">
        <v>46.25</v>
      </c>
      <c r="LR79" s="50">
        <v>72.368421052631575</v>
      </c>
      <c r="LS79" s="50">
        <v>2144.7368421052629</v>
      </c>
      <c r="LT79" s="50">
        <v>4.3859649122807012</v>
      </c>
      <c r="LU79" s="50">
        <v>46.05263157894737</v>
      </c>
      <c r="LV79" s="50">
        <v>4690.78947368421</v>
      </c>
      <c r="LW79" s="50">
        <v>758.77192982456143</v>
      </c>
      <c r="LX79" s="50">
        <v>109.64912280701753</v>
      </c>
      <c r="LY79" s="50">
        <v>48.245614035087733</v>
      </c>
      <c r="LZ79" s="50">
        <v>1298.2456140350878</v>
      </c>
      <c r="MA79" s="50">
        <f>(JW79*1000)/LZ79</f>
        <v>5.1807122778248136</v>
      </c>
      <c r="MB79" s="50">
        <v>1157.8947368421052</v>
      </c>
      <c r="MC79" s="50">
        <v>30.701754385964914</v>
      </c>
      <c r="MD79" s="50">
        <v>0</v>
      </c>
      <c r="ME79" s="50">
        <v>0.29815146094215861</v>
      </c>
      <c r="MF79" s="50">
        <v>0</v>
      </c>
      <c r="MG79" s="50">
        <v>61.518584774398732</v>
      </c>
      <c r="MH79" s="50">
        <v>32.498509242695292</v>
      </c>
      <c r="MI79" s="50">
        <v>4.2735042735042734</v>
      </c>
      <c r="MJ79" s="50">
        <v>7.1556350626118075</v>
      </c>
      <c r="MK79" s="50">
        <v>0</v>
      </c>
      <c r="ML79" s="50">
        <v>44.126416219439484</v>
      </c>
      <c r="MM79" s="50">
        <v>0.29815146094215861</v>
      </c>
      <c r="MN79" s="50">
        <v>0</v>
      </c>
      <c r="MO79" s="50">
        <v>0</v>
      </c>
      <c r="MP79" s="50">
        <v>0</v>
      </c>
      <c r="MQ79" s="50">
        <v>15.390765540675595</v>
      </c>
      <c r="MR79" s="50">
        <v>20.187887267639415</v>
      </c>
      <c r="MS79" s="50">
        <v>0.99940035978412955</v>
      </c>
      <c r="MT79" s="50">
        <v>8.3949630221866887</v>
      </c>
      <c r="MU79" s="50">
        <v>0</v>
      </c>
      <c r="MV79" s="50">
        <v>65.26084349390365</v>
      </c>
      <c r="MW79" s="50">
        <v>9.9940035978412944E-2</v>
      </c>
      <c r="MX79" s="50">
        <v>0</v>
      </c>
      <c r="MY79" s="50">
        <v>0</v>
      </c>
      <c r="MZ79" s="50">
        <v>0</v>
      </c>
      <c r="NA79" s="50">
        <v>16.616915422885572</v>
      </c>
      <c r="NB79" s="50">
        <v>16.218905472636816</v>
      </c>
      <c r="NC79" s="50">
        <v>0</v>
      </c>
      <c r="ND79" s="50">
        <v>8.2587064676616908</v>
      </c>
      <c r="NE79" s="50">
        <v>0</v>
      </c>
      <c r="NF79" s="50">
        <v>188.55721393034824</v>
      </c>
      <c r="NG79" s="50">
        <v>9.9502487562189046E-2</v>
      </c>
      <c r="NI79" s="56">
        <v>5.6519845158761282</v>
      </c>
      <c r="NJ79" s="56">
        <v>18.314347314778516</v>
      </c>
      <c r="NL79" s="56">
        <v>5.9313459621136602</v>
      </c>
      <c r="NM79" s="56">
        <v>4.6681041874376872</v>
      </c>
      <c r="NN79" s="56"/>
      <c r="NO79" s="56">
        <v>3.0350577861910928</v>
      </c>
      <c r="NP79" s="56">
        <v>0</v>
      </c>
      <c r="NQ79" s="56">
        <v>3.9134256329113928</v>
      </c>
      <c r="NR79" s="56">
        <v>0</v>
      </c>
      <c r="NS79" s="56">
        <v>2.4555522653242523</v>
      </c>
      <c r="NT79" s="56">
        <v>1.015931299970388</v>
      </c>
      <c r="NU79" s="56">
        <v>2.7801647058823526</v>
      </c>
      <c r="NV79" s="56">
        <v>0.92906862745098151</v>
      </c>
      <c r="NW79" s="51"/>
      <c r="NX79" s="51">
        <v>472</v>
      </c>
      <c r="NY79" s="51">
        <v>472</v>
      </c>
      <c r="NZ79" s="51">
        <v>2147</v>
      </c>
      <c r="OA79" s="54">
        <f t="shared" ref="OA79:OA83" si="503">ROUND(NZ79,0)</f>
        <v>2147</v>
      </c>
      <c r="OB79" s="58">
        <v>703</v>
      </c>
      <c r="OC79" s="58">
        <f t="shared" ref="OC79:OC83" si="504">ROUND(OB79,0)</f>
        <v>703</v>
      </c>
      <c r="OD79" s="58">
        <v>459</v>
      </c>
      <c r="OE79" s="58">
        <f t="shared" ref="OE79" si="505">ROUND(OD79,0)</f>
        <v>459</v>
      </c>
      <c r="OF79" s="58">
        <v>449.33333333333331</v>
      </c>
      <c r="OG79" s="58">
        <f t="shared" ref="OG79" si="506">ROUND(OF79,0)</f>
        <v>449</v>
      </c>
      <c r="OH79" s="51">
        <v>12979.333333333334</v>
      </c>
      <c r="OI79" s="58">
        <v>12979</v>
      </c>
      <c r="OJ79" s="58">
        <v>45681</v>
      </c>
      <c r="OK79" s="54">
        <f t="shared" ref="OK79:OK83" si="507">ROUND(OJ79,0)</f>
        <v>45681</v>
      </c>
      <c r="OL79" s="58">
        <v>19039</v>
      </c>
      <c r="OM79" s="58">
        <f t="shared" ref="OM79" si="508">ROUND(OL79,0)</f>
        <v>19039</v>
      </c>
      <c r="ON79" s="58">
        <v>15463</v>
      </c>
      <c r="OO79" s="58">
        <f t="shared" ref="OO79" si="509">ROUND(ON79,0)</f>
        <v>15463</v>
      </c>
      <c r="OP79" s="58">
        <v>17209</v>
      </c>
      <c r="OQ79" s="58">
        <f t="shared" ref="OQ79" si="510">ROUND(OP79,0)</f>
        <v>17209</v>
      </c>
      <c r="OR79" s="51">
        <v>1</v>
      </c>
      <c r="OS79" s="51"/>
    </row>
    <row r="80" spans="1:409" ht="21" customHeight="1" x14ac:dyDescent="0.35">
      <c r="A80" s="46" t="s">
        <v>80</v>
      </c>
      <c r="B80" s="46" t="s">
        <v>80</v>
      </c>
      <c r="C80" s="46" t="b">
        <f t="shared" si="445"/>
        <v>1</v>
      </c>
      <c r="D80" s="46">
        <v>6</v>
      </c>
      <c r="E80" s="51">
        <v>6</v>
      </c>
      <c r="F80" s="46" t="b">
        <f t="shared" si="446"/>
        <v>1</v>
      </c>
      <c r="G80" s="46">
        <v>2</v>
      </c>
      <c r="H80" s="51">
        <v>2</v>
      </c>
      <c r="I80" s="46" t="b">
        <f t="shared" si="447"/>
        <v>1</v>
      </c>
      <c r="J80" s="46">
        <v>2</v>
      </c>
      <c r="K80" s="46">
        <v>4744441</v>
      </c>
      <c r="L80" s="46">
        <v>468599.7</v>
      </c>
      <c r="M80" s="46">
        <v>1052.7360000000001</v>
      </c>
      <c r="N80" s="46">
        <v>5.0259400377497601</v>
      </c>
      <c r="O80" s="46">
        <v>178.22424085011701</v>
      </c>
      <c r="P80" s="46">
        <v>4</v>
      </c>
      <c r="Q80" s="46">
        <v>4</v>
      </c>
      <c r="R80" s="46">
        <v>1052.96442341388</v>
      </c>
      <c r="S80" s="46">
        <v>11.5905088945195</v>
      </c>
      <c r="T80" s="46">
        <v>261.67191523024798</v>
      </c>
      <c r="U80" s="46">
        <v>16</v>
      </c>
      <c r="V80" s="46">
        <v>0</v>
      </c>
      <c r="W80" s="46" t="s">
        <v>207</v>
      </c>
      <c r="X80" s="46">
        <v>42.851908450000003</v>
      </c>
      <c r="Y80" s="46">
        <v>-123.38431799999999</v>
      </c>
      <c r="Z80" s="46">
        <v>1052.7360000000001</v>
      </c>
      <c r="AA80" s="46" t="s">
        <v>129</v>
      </c>
      <c r="AB80" s="46">
        <v>1</v>
      </c>
      <c r="AC80" s="55">
        <v>1</v>
      </c>
      <c r="AD80" s="46">
        <v>5</v>
      </c>
      <c r="AE80" s="46">
        <v>1</v>
      </c>
      <c r="AF80" s="46">
        <v>10</v>
      </c>
      <c r="AG80" s="46" t="s">
        <v>342</v>
      </c>
      <c r="AH80" s="55">
        <v>1</v>
      </c>
      <c r="AI80" s="46">
        <v>3</v>
      </c>
      <c r="AJ80" s="46">
        <v>1</v>
      </c>
      <c r="AK80" s="47">
        <v>83</v>
      </c>
      <c r="AM80" s="46">
        <v>1</v>
      </c>
      <c r="AN80" s="46">
        <v>5</v>
      </c>
      <c r="AO80" s="46">
        <v>125</v>
      </c>
      <c r="AQ80" s="46">
        <v>1</v>
      </c>
      <c r="AR80" s="46">
        <v>3</v>
      </c>
      <c r="AS80" s="55"/>
      <c r="AT80" s="46">
        <v>1</v>
      </c>
      <c r="AU80" s="46">
        <v>0</v>
      </c>
      <c r="AV80" s="46">
        <v>270</v>
      </c>
      <c r="AW80" s="46" t="s">
        <v>428</v>
      </c>
      <c r="AX80" s="46">
        <v>1</v>
      </c>
      <c r="AY80" s="46">
        <v>0</v>
      </c>
      <c r="AZ80" s="46">
        <v>0</v>
      </c>
      <c r="BA80" s="46">
        <v>440</v>
      </c>
      <c r="BB80" s="46">
        <v>440</v>
      </c>
      <c r="BC80" s="46">
        <v>180</v>
      </c>
      <c r="BD80" s="46">
        <f>AO80+BB80</f>
        <v>565</v>
      </c>
      <c r="BE80" s="50">
        <v>2.81</v>
      </c>
      <c r="BF80" s="46">
        <v>516.6</v>
      </c>
      <c r="BG80" s="46">
        <f t="shared" si="448"/>
        <v>0.51660000000000006</v>
      </c>
      <c r="BH80" s="49">
        <v>0.51700000000000002</v>
      </c>
      <c r="BI80" s="50">
        <v>7.88</v>
      </c>
      <c r="BJ80" s="52">
        <v>344.3</v>
      </c>
      <c r="BK80" s="46">
        <f t="shared" si="449"/>
        <v>0.34429999999999999</v>
      </c>
      <c r="BL80" s="46">
        <v>0.34399999999999997</v>
      </c>
      <c r="BM80" s="46">
        <v>7.46</v>
      </c>
      <c r="BN80" s="46">
        <v>1113</v>
      </c>
      <c r="BO80" s="46">
        <f t="shared" si="450"/>
        <v>1.113</v>
      </c>
      <c r="BP80" s="46">
        <f t="shared" si="451"/>
        <v>1.113</v>
      </c>
      <c r="BQ80" s="46">
        <v>2.54</v>
      </c>
      <c r="BR80" s="50">
        <f t="shared" si="452"/>
        <v>-5.34</v>
      </c>
      <c r="BS80" s="52">
        <v>537</v>
      </c>
      <c r="BT80" s="53" t="s">
        <v>261</v>
      </c>
      <c r="BU80" s="46">
        <v>0.53700000000000003</v>
      </c>
      <c r="BV80" s="49">
        <f t="shared" si="453"/>
        <v>0.19300000000000006</v>
      </c>
      <c r="BW80" s="46">
        <v>1.4854906797409058</v>
      </c>
      <c r="BX80" s="46">
        <v>48.911067962646484</v>
      </c>
      <c r="BY80" s="46">
        <f>BW80*10</f>
        <v>14.854906797409058</v>
      </c>
      <c r="CA80" s="46">
        <v>14.854906797409058</v>
      </c>
      <c r="CB80" s="46">
        <f>BX80*10</f>
        <v>489.11067962646484</v>
      </c>
      <c r="CC80" s="46">
        <v>104.93827160493828</v>
      </c>
      <c r="CD80" s="46">
        <v>3022.6337448559671</v>
      </c>
      <c r="CE80" s="46">
        <v>2.0576131687242798</v>
      </c>
      <c r="CF80" s="46">
        <v>129.62962962962962</v>
      </c>
      <c r="CG80" s="46">
        <v>9876.5432098765432</v>
      </c>
      <c r="CH80" s="46">
        <v>788.06584362139915</v>
      </c>
      <c r="CI80" s="46">
        <v>141.97530864197532</v>
      </c>
      <c r="CJ80" s="46">
        <v>37.037037037037038</v>
      </c>
      <c r="CK80" s="46">
        <v>1174.8971193415639</v>
      </c>
      <c r="CL80" s="46">
        <f>BY80*1000/CK80</f>
        <v>12.643580916884066</v>
      </c>
      <c r="CM80" s="46">
        <v>4707.8189300411523</v>
      </c>
      <c r="CN80" s="46">
        <v>61.728395061728399</v>
      </c>
      <c r="CO80" s="50">
        <v>7.3111188671719196</v>
      </c>
      <c r="CP80" s="46">
        <v>0</v>
      </c>
      <c r="CQ80" s="50">
        <v>107.67079504594486</v>
      </c>
      <c r="CR80" s="50">
        <v>17.918497802636836</v>
      </c>
      <c r="CS80" s="50">
        <v>23.971234518577706</v>
      </c>
      <c r="CT80" s="50">
        <v>7.3911306432281263</v>
      </c>
      <c r="CU80" s="50">
        <v>18.577706751897722</v>
      </c>
      <c r="CV80" s="50">
        <v>5.7930483419896115</v>
      </c>
      <c r="CW80" s="50">
        <v>11.985617259288853</v>
      </c>
      <c r="CX80" s="50">
        <v>0</v>
      </c>
      <c r="CY80" s="50">
        <v>342.58889332800635</v>
      </c>
      <c r="CZ80" s="50">
        <v>5.4934079105073916</v>
      </c>
      <c r="DA80" s="56">
        <v>9.0622103914029388</v>
      </c>
      <c r="DB80" s="56">
        <v>0.55231391107167493</v>
      </c>
      <c r="DC80" s="50">
        <v>63.846767757382288</v>
      </c>
      <c r="DD80" s="50">
        <v>12.709497206703912</v>
      </c>
      <c r="DE80" s="50">
        <v>10.574620909816442</v>
      </c>
      <c r="DF80" s="50">
        <v>4.3894652833200327</v>
      </c>
      <c r="DG80" s="50">
        <v>9.577015163607344</v>
      </c>
      <c r="DH80" s="50">
        <v>1.4964086193136474</v>
      </c>
      <c r="DI80" s="50">
        <v>5.4868316041500407</v>
      </c>
      <c r="DJ80" s="50">
        <v>0</v>
      </c>
      <c r="DK80" s="50">
        <v>247.40622505985635</v>
      </c>
      <c r="DL80" s="50">
        <v>4.2897047086991229</v>
      </c>
      <c r="DM80" s="50">
        <v>0</v>
      </c>
      <c r="DN80" s="50">
        <v>0</v>
      </c>
      <c r="DO80" s="50">
        <v>4.0402734957732465</v>
      </c>
      <c r="DQ80" s="46">
        <v>1</v>
      </c>
      <c r="DR80" s="46">
        <v>0</v>
      </c>
      <c r="DT80" s="46">
        <v>1</v>
      </c>
      <c r="DU80" s="46">
        <v>1</v>
      </c>
      <c r="DW80" s="46">
        <v>1</v>
      </c>
      <c r="DY80" s="46">
        <v>1</v>
      </c>
      <c r="DZ80" s="46">
        <v>1222</v>
      </c>
      <c r="EA80" s="46">
        <v>122.2</v>
      </c>
      <c r="EB80" s="46">
        <v>122</v>
      </c>
      <c r="EC80" s="46">
        <v>122</v>
      </c>
      <c r="ED80" s="46">
        <v>471</v>
      </c>
      <c r="EF80" s="46">
        <v>1</v>
      </c>
      <c r="EG80" s="46">
        <v>554</v>
      </c>
      <c r="EH80" s="46">
        <v>554</v>
      </c>
      <c r="EI80" s="46" t="s">
        <v>494</v>
      </c>
      <c r="EJ80" s="49">
        <v>1.802</v>
      </c>
      <c r="EK80" s="50">
        <v>6.52</v>
      </c>
      <c r="EL80" s="49">
        <v>1.613</v>
      </c>
      <c r="EM80" s="49">
        <v>1.613</v>
      </c>
      <c r="EN80" s="50">
        <v>6.43</v>
      </c>
      <c r="EP80" s="56">
        <v>0</v>
      </c>
      <c r="EQ80" s="56">
        <v>0</v>
      </c>
      <c r="ER80" s="56">
        <v>0</v>
      </c>
      <c r="ES80" s="56">
        <v>9.6172912948641684</v>
      </c>
      <c r="ET80" s="56">
        <v>39.857227840571085</v>
      </c>
      <c r="EU80" s="56">
        <v>0</v>
      </c>
      <c r="EV80" s="56">
        <v>3.3710093198492959</v>
      </c>
      <c r="EW80" s="56">
        <v>0</v>
      </c>
      <c r="EX80" s="56">
        <v>1055.6216537775133</v>
      </c>
      <c r="EY80" s="56">
        <v>0</v>
      </c>
      <c r="EZ80" s="56"/>
      <c r="FA80" s="46">
        <v>1</v>
      </c>
      <c r="FC80" s="46">
        <v>1</v>
      </c>
      <c r="FE80" s="47">
        <v>1</v>
      </c>
      <c r="FF80" s="47">
        <v>3</v>
      </c>
      <c r="FG80" s="47">
        <v>195</v>
      </c>
      <c r="FH80" s="47">
        <v>195</v>
      </c>
      <c r="FI80" s="47">
        <v>730</v>
      </c>
      <c r="FJ80" s="46">
        <v>149</v>
      </c>
      <c r="FK80" s="46">
        <v>149</v>
      </c>
      <c r="FL80" s="46">
        <v>149</v>
      </c>
      <c r="FM80" s="47">
        <f>FL80-EC80</f>
        <v>27</v>
      </c>
      <c r="FO80" s="49">
        <v>0.59750000000000003</v>
      </c>
      <c r="FP80" s="50">
        <v>6.9</v>
      </c>
      <c r="FQ80" s="49">
        <v>0.4884</v>
      </c>
      <c r="FR80" s="49">
        <v>0.48799999999999999</v>
      </c>
      <c r="FS80" s="50">
        <v>7.08</v>
      </c>
      <c r="FU80" s="46">
        <v>610</v>
      </c>
      <c r="FV80" s="46"/>
      <c r="FW80" s="47">
        <v>1</v>
      </c>
      <c r="FX80" s="49" t="s">
        <v>563</v>
      </c>
      <c r="FY80" s="47">
        <v>1</v>
      </c>
      <c r="FZ80" s="47">
        <v>5</v>
      </c>
      <c r="GA80" s="47">
        <v>84</v>
      </c>
      <c r="GB80" s="53" t="s">
        <v>643</v>
      </c>
      <c r="GC80" s="47">
        <v>1</v>
      </c>
      <c r="GD80" s="47">
        <v>5</v>
      </c>
      <c r="GE80" s="47">
        <v>321</v>
      </c>
      <c r="GF80" s="47">
        <v>140</v>
      </c>
      <c r="GH80" s="47">
        <v>140</v>
      </c>
      <c r="GI80" s="47">
        <f>GE80-GH80</f>
        <v>181</v>
      </c>
      <c r="GJ80" s="47">
        <f>GI80-FH80</f>
        <v>-14</v>
      </c>
      <c r="GK80" s="46" t="s">
        <v>524</v>
      </c>
      <c r="GM80" s="46">
        <v>160</v>
      </c>
      <c r="GN80" s="46">
        <v>160</v>
      </c>
      <c r="GO80" s="46">
        <v>160</v>
      </c>
      <c r="GP80" s="46">
        <f>GO80-FL80</f>
        <v>11</v>
      </c>
      <c r="GS80" s="46">
        <v>166.5</v>
      </c>
      <c r="GT80" s="46">
        <v>167</v>
      </c>
      <c r="GU80" s="46">
        <v>167</v>
      </c>
      <c r="GV80" s="46">
        <f>GU80-GO80</f>
        <v>7</v>
      </c>
      <c r="GW80" s="57">
        <v>1.3599112033843994</v>
      </c>
      <c r="GX80" s="57">
        <v>47.087398529052734</v>
      </c>
      <c r="GY80" s="46">
        <f>GW80*10</f>
        <v>13.599112033843994</v>
      </c>
      <c r="GZ80" s="46"/>
      <c r="HA80" s="46">
        <v>13.599112033843994</v>
      </c>
      <c r="HB80" s="46">
        <f>GX80*10</f>
        <v>470.87398529052734</v>
      </c>
      <c r="HC80" s="46"/>
      <c r="HD80" s="57">
        <v>0.9231644868850708</v>
      </c>
      <c r="HE80" s="57">
        <v>47.479850769042969</v>
      </c>
      <c r="HF80" s="57">
        <v>9.231644868850708</v>
      </c>
      <c r="HG80" s="57"/>
      <c r="HH80" s="46">
        <f>HD80*10</f>
        <v>9.231644868850708</v>
      </c>
      <c r="HI80" s="46">
        <f>HH80-BY80</f>
        <v>-5.6232619285583496</v>
      </c>
      <c r="HJ80" s="46">
        <f>HE80*10</f>
        <v>474.79850769042969</v>
      </c>
      <c r="HL80" s="50">
        <v>96.330275229357795</v>
      </c>
      <c r="HM80" s="50">
        <f>HL80-CC80</f>
        <v>-8.607996375580484</v>
      </c>
      <c r="HN80" s="50">
        <v>973.39449541284398</v>
      </c>
      <c r="HO80" s="50">
        <v>7.3394495412844032</v>
      </c>
      <c r="HP80" s="50">
        <f>HO80-CE80</f>
        <v>5.2818363725601234</v>
      </c>
      <c r="HQ80" s="50">
        <v>35.779816513761467</v>
      </c>
      <c r="HR80" s="50">
        <v>5137.6146788990818</v>
      </c>
      <c r="HS80" s="50">
        <f>HR80-CG80</f>
        <v>-4738.9285309774614</v>
      </c>
      <c r="HT80" s="50">
        <v>582.56880733944945</v>
      </c>
      <c r="HU80" s="50">
        <v>52.293577981651367</v>
      </c>
      <c r="HV80" s="50">
        <v>0</v>
      </c>
      <c r="HW80" s="50">
        <v>943.11926605504584</v>
      </c>
      <c r="HX80" s="50">
        <f>HH80*1000/HW80</f>
        <v>9.7884172247541557</v>
      </c>
      <c r="HY80" s="50">
        <f>HW80-CK80</f>
        <v>-231.77785328651805</v>
      </c>
      <c r="HZ80" s="50">
        <v>2011.9266055045871</v>
      </c>
      <c r="IA80" s="50">
        <v>22.935779816513758</v>
      </c>
      <c r="IB80" s="56">
        <v>0</v>
      </c>
      <c r="IC80" s="56">
        <v>0.61373225930187958</v>
      </c>
      <c r="ID80" s="56">
        <v>0</v>
      </c>
      <c r="IE80" s="56">
        <v>45.166858457997698</v>
      </c>
      <c r="IF80" s="56">
        <v>143.36401994629841</v>
      </c>
      <c r="IG80" s="56">
        <v>0.76716532412734939</v>
      </c>
      <c r="IH80" s="56">
        <v>6.6168009205983882</v>
      </c>
      <c r="II80" s="56">
        <v>7.1921749136939006</v>
      </c>
      <c r="IJ80" s="56">
        <v>41.618718833908702</v>
      </c>
      <c r="IK80" s="56">
        <v>0.19179133103183735</v>
      </c>
      <c r="IL80" s="46">
        <v>0.85716056823730469</v>
      </c>
      <c r="IM80" s="57">
        <v>50.473834991455078</v>
      </c>
      <c r="IN80" s="46">
        <v>8.5716056823730469</v>
      </c>
      <c r="IP80" s="46">
        <f t="shared" si="501"/>
        <v>8.5716056823730469</v>
      </c>
      <c r="IQ80" s="46">
        <f t="shared" si="501"/>
        <v>504.73834991455078</v>
      </c>
      <c r="IS80" s="46">
        <v>1138</v>
      </c>
      <c r="IT80" s="49">
        <f>IS80/1000</f>
        <v>1.1379999999999999</v>
      </c>
      <c r="IU80" s="49">
        <v>1.1379999999999999</v>
      </c>
      <c r="IV80" s="46">
        <v>6.81</v>
      </c>
      <c r="IW80" s="50">
        <v>0</v>
      </c>
      <c r="IX80" s="50">
        <v>0.6484437350359139</v>
      </c>
      <c r="IY80" s="50">
        <v>0</v>
      </c>
      <c r="IZ80" s="50">
        <v>36.213088587390267</v>
      </c>
      <c r="JA80" s="50">
        <v>69.732641660015972</v>
      </c>
      <c r="JB80" s="50">
        <v>2.1947326416600164</v>
      </c>
      <c r="JC80" s="50">
        <v>7.2825219473264173</v>
      </c>
      <c r="JD80" s="50">
        <v>1.3966480446927376</v>
      </c>
      <c r="JE80" s="50">
        <v>720.77015163607348</v>
      </c>
      <c r="JF80" s="50">
        <v>0.19952114924181966</v>
      </c>
      <c r="JG80" s="47">
        <v>1</v>
      </c>
      <c r="JI80" s="47">
        <v>1</v>
      </c>
      <c r="JJ80" s="46" t="s">
        <v>724</v>
      </c>
      <c r="JK80" s="46">
        <v>5</v>
      </c>
      <c r="JL80" s="46" t="s">
        <v>1162</v>
      </c>
      <c r="JM80" s="46">
        <v>1</v>
      </c>
      <c r="JN80" s="46">
        <v>77</v>
      </c>
      <c r="JO80" s="46">
        <v>77</v>
      </c>
      <c r="JQ80" s="46">
        <v>15</v>
      </c>
      <c r="JR80" s="46" t="s">
        <v>1067</v>
      </c>
      <c r="JT80" s="57">
        <v>0.75457841157913208</v>
      </c>
      <c r="JU80" s="57">
        <v>47.042236328125</v>
      </c>
      <c r="JV80" s="57">
        <v>7.5457841157913208</v>
      </c>
      <c r="JW80" s="46">
        <f t="shared" si="502"/>
        <v>7.5457841157913208</v>
      </c>
      <c r="JX80" s="46">
        <f t="shared" si="502"/>
        <v>470.42236328125</v>
      </c>
      <c r="JY80" s="46" t="s">
        <v>716</v>
      </c>
      <c r="JZ80" s="52">
        <v>649</v>
      </c>
      <c r="KA80" s="49">
        <f>JZ80/1000</f>
        <v>0.64900000000000002</v>
      </c>
      <c r="KB80" s="49">
        <v>0.64900000000000002</v>
      </c>
      <c r="KC80" s="52">
        <v>724.8</v>
      </c>
      <c r="KD80" s="49">
        <f>KC80/1000</f>
        <v>0.7248</v>
      </c>
      <c r="KE80" s="49">
        <v>0.72499999999999998</v>
      </c>
      <c r="KF80" s="52">
        <v>946.7</v>
      </c>
      <c r="KG80" s="49">
        <f>KF80/1000</f>
        <v>0.9467000000000001</v>
      </c>
      <c r="KH80" s="49">
        <v>0.94699999999999995</v>
      </c>
      <c r="KI80" s="50">
        <v>4.4000000000000004</v>
      </c>
      <c r="KJ80" s="50">
        <v>4.55</v>
      </c>
      <c r="KK80" s="50">
        <v>5.24</v>
      </c>
      <c r="KL80" s="49"/>
      <c r="KN80" s="46">
        <v>1</v>
      </c>
      <c r="KO80" s="46">
        <v>1</v>
      </c>
      <c r="KP80" s="47">
        <v>1</v>
      </c>
      <c r="KQ80" s="46">
        <v>1</v>
      </c>
      <c r="KR80" s="46" t="s">
        <v>1220</v>
      </c>
      <c r="KS80" s="46" t="s">
        <v>1236</v>
      </c>
      <c r="KT80" s="50">
        <v>157.32087227414331</v>
      </c>
      <c r="KU80" s="50">
        <v>2610.5919003115268</v>
      </c>
      <c r="KV80" s="50">
        <v>6.2305295950155761</v>
      </c>
      <c r="KW80" s="50">
        <v>88.785046728971949</v>
      </c>
      <c r="KX80" s="50">
        <v>9305.2959501557634</v>
      </c>
      <c r="KY80" s="50">
        <v>1163.5514018691588</v>
      </c>
      <c r="KZ80" s="50">
        <v>247.66355140186914</v>
      </c>
      <c r="LA80" s="50">
        <v>14.018691588785046</v>
      </c>
      <c r="LB80" s="50">
        <v>1046.7289719626167</v>
      </c>
      <c r="LC80" s="50">
        <f>GY80*1000/LB80</f>
        <v>12.992008818047388</v>
      </c>
      <c r="LD80" s="50">
        <v>3607.4766355140187</v>
      </c>
      <c r="LE80" s="50">
        <v>127.72585669781931</v>
      </c>
      <c r="LF80" s="50">
        <v>152.69461077844312</v>
      </c>
      <c r="LG80" s="50">
        <v>1273.4530938123753</v>
      </c>
      <c r="LH80" s="50">
        <v>4.9900199600798407</v>
      </c>
      <c r="LI80" s="50">
        <v>90.818363273453087</v>
      </c>
      <c r="LJ80" s="50">
        <v>7271.4570858283432</v>
      </c>
      <c r="LK80" s="50">
        <v>677.64471057884236</v>
      </c>
      <c r="LL80" s="50">
        <v>60.878243512974052</v>
      </c>
      <c r="LM80" s="50">
        <v>14.970059880239521</v>
      </c>
      <c r="LN80" s="50">
        <v>1085.8283433133734</v>
      </c>
      <c r="LO80" s="50">
        <f>(IP80*1000)/LN80</f>
        <v>7.8940706743913527</v>
      </c>
      <c r="LP80" s="50">
        <v>2205.5888223552893</v>
      </c>
      <c r="LQ80" s="50">
        <v>42.914171656686626</v>
      </c>
      <c r="LR80" s="50">
        <v>94.713656387665196</v>
      </c>
      <c r="LS80" s="50">
        <v>1451.5418502202642</v>
      </c>
      <c r="LT80" s="50">
        <v>4.4052863436123344</v>
      </c>
      <c r="LU80" s="50">
        <v>44.052863436123346</v>
      </c>
      <c r="LV80" s="50">
        <v>5548.4581497797353</v>
      </c>
      <c r="LW80" s="50">
        <v>808.37004405286336</v>
      </c>
      <c r="LX80" s="50">
        <v>61.674008810572694</v>
      </c>
      <c r="LY80" s="50">
        <v>52.863436123348038</v>
      </c>
      <c r="LZ80" s="50">
        <v>1066.079295154185</v>
      </c>
      <c r="MA80" s="50">
        <f>(JW80*1000)/LZ80</f>
        <v>7.0780702243166518</v>
      </c>
      <c r="MB80" s="50">
        <v>1808.3700440528637</v>
      </c>
      <c r="MC80" s="50">
        <v>24.229074889867842</v>
      </c>
      <c r="MD80" s="50">
        <v>2.6828298887122415</v>
      </c>
      <c r="ME80" s="50">
        <v>0.79491255961844198</v>
      </c>
      <c r="MF80" s="50">
        <v>0.6955484896661368</v>
      </c>
      <c r="MG80" s="50">
        <v>54.451510333863276</v>
      </c>
      <c r="MH80" s="50">
        <v>25.536565977742448</v>
      </c>
      <c r="MI80" s="50">
        <v>5.2662957074721781</v>
      </c>
      <c r="MJ80" s="50">
        <v>10.830683624801273</v>
      </c>
      <c r="MK80" s="50">
        <v>0.49682034976152623</v>
      </c>
      <c r="ML80" s="50">
        <v>352.84181240063594</v>
      </c>
      <c r="MM80" s="50">
        <v>5.8624801271860099</v>
      </c>
      <c r="MN80" s="50">
        <v>0.59066745422327238</v>
      </c>
      <c r="MO80" s="50">
        <v>0.98444575703878723</v>
      </c>
      <c r="MP80" s="50">
        <v>0</v>
      </c>
      <c r="MQ80" s="50">
        <v>21.953140381964953</v>
      </c>
      <c r="MR80" s="50">
        <v>31.797597952352827</v>
      </c>
      <c r="MS80" s="50">
        <v>9.1553455404607202</v>
      </c>
      <c r="MT80" s="50">
        <v>12.600905690096477</v>
      </c>
      <c r="MU80" s="50">
        <v>0</v>
      </c>
      <c r="MV80" s="50">
        <v>443.19747981886201</v>
      </c>
      <c r="MW80" s="50">
        <v>10.04134672179563</v>
      </c>
      <c r="MX80" s="50">
        <v>0</v>
      </c>
      <c r="MY80" s="50">
        <v>0.29898345624875422</v>
      </c>
      <c r="MZ80" s="50">
        <v>0</v>
      </c>
      <c r="NA80" s="50">
        <v>15.447478572852301</v>
      </c>
      <c r="NB80" s="50">
        <v>25.214271476978269</v>
      </c>
      <c r="NC80" s="50">
        <v>10.364759816623479</v>
      </c>
      <c r="ND80" s="50">
        <v>11.162049033286825</v>
      </c>
      <c r="NE80" s="50">
        <v>0</v>
      </c>
      <c r="NF80" s="50">
        <v>561.49093083516038</v>
      </c>
      <c r="NG80" s="50">
        <v>5.2820410603946577</v>
      </c>
      <c r="NI80" s="56">
        <v>5.8604462276152249</v>
      </c>
      <c r="NJ80" s="56">
        <v>23.582612780115465</v>
      </c>
      <c r="NL80" s="56">
        <v>8.9608891108891111</v>
      </c>
      <c r="NM80" s="56">
        <v>8.4330394605394616</v>
      </c>
      <c r="NN80" s="56"/>
      <c r="NO80" s="56">
        <v>4.4118957251298436</v>
      </c>
      <c r="NP80" s="56">
        <v>0</v>
      </c>
      <c r="NQ80" s="56">
        <v>6.1510238095238092</v>
      </c>
      <c r="NR80" s="56">
        <v>0</v>
      </c>
      <c r="NS80" s="56">
        <v>4.361277739078516</v>
      </c>
      <c r="NT80" s="56">
        <v>0</v>
      </c>
      <c r="NU80" s="56">
        <v>3.9504972812654473</v>
      </c>
      <c r="NV80" s="56">
        <v>0</v>
      </c>
      <c r="NW80" s="51"/>
      <c r="NX80" s="51">
        <v>693.33333333333337</v>
      </c>
      <c r="NY80" s="51">
        <v>693</v>
      </c>
      <c r="NZ80" s="51">
        <v>2120.3333333333335</v>
      </c>
      <c r="OA80" s="54">
        <f t="shared" si="503"/>
        <v>2120</v>
      </c>
      <c r="OB80" s="58">
        <v>767.33333333333337</v>
      </c>
      <c r="OC80" s="58">
        <f t="shared" si="504"/>
        <v>767</v>
      </c>
      <c r="OD80" s="58">
        <v>505</v>
      </c>
      <c r="OE80" s="58">
        <f t="shared" ref="OE80" si="511">ROUND(OD80,0)</f>
        <v>505</v>
      </c>
      <c r="OF80" s="58">
        <v>681.66666666666663</v>
      </c>
      <c r="OG80" s="58">
        <f t="shared" ref="OG80" si="512">ROUND(OF80,0)</f>
        <v>682</v>
      </c>
      <c r="OH80" s="51">
        <v>9869</v>
      </c>
      <c r="OI80" s="58">
        <v>9869</v>
      </c>
      <c r="OJ80" s="58">
        <v>47921.666666666664</v>
      </c>
      <c r="OK80" s="54">
        <f t="shared" si="507"/>
        <v>47922</v>
      </c>
      <c r="OL80" s="58">
        <v>13877</v>
      </c>
      <c r="OM80" s="58">
        <f t="shared" ref="OM80" si="513">ROUND(OL80,0)</f>
        <v>13877</v>
      </c>
      <c r="ON80" s="58">
        <v>12115</v>
      </c>
      <c r="OO80" s="58">
        <f t="shared" ref="OO80" si="514">ROUND(ON80,0)</f>
        <v>12115</v>
      </c>
      <c r="OP80" s="58">
        <v>13601.666666666666</v>
      </c>
      <c r="OQ80" s="58">
        <f t="shared" ref="OQ80" si="515">ROUND(OP80,0)</f>
        <v>13602</v>
      </c>
      <c r="OR80" s="51">
        <v>1</v>
      </c>
      <c r="OS80" s="51"/>
    </row>
    <row r="81" spans="1:409" ht="21" customHeight="1" x14ac:dyDescent="0.35">
      <c r="A81" s="46" t="s">
        <v>81</v>
      </c>
      <c r="B81" s="46" t="s">
        <v>81</v>
      </c>
      <c r="C81" s="46" t="b">
        <f t="shared" si="445"/>
        <v>1</v>
      </c>
      <c r="D81" s="46">
        <v>6</v>
      </c>
      <c r="E81" s="51">
        <v>6</v>
      </c>
      <c r="F81" s="46" t="b">
        <f t="shared" si="446"/>
        <v>1</v>
      </c>
      <c r="G81" s="46">
        <v>3</v>
      </c>
      <c r="H81" s="51">
        <v>3</v>
      </c>
      <c r="I81" s="46" t="b">
        <f t="shared" si="447"/>
        <v>1</v>
      </c>
      <c r="J81" s="46">
        <v>3</v>
      </c>
      <c r="K81" s="46">
        <v>4744439</v>
      </c>
      <c r="L81" s="46">
        <v>468601.1</v>
      </c>
      <c r="M81" s="46">
        <v>1052.8420000000001</v>
      </c>
      <c r="N81" s="46">
        <v>5.17844821494608</v>
      </c>
      <c r="O81" s="46">
        <v>180.00000000000199</v>
      </c>
      <c r="P81" s="46">
        <v>4</v>
      </c>
      <c r="Q81" s="46">
        <v>4</v>
      </c>
      <c r="R81" s="46">
        <v>1052.65338078176</v>
      </c>
      <c r="S81" s="46">
        <v>7.5349016434829803</v>
      </c>
      <c r="T81" s="46">
        <v>239.078587052139</v>
      </c>
      <c r="U81" s="46">
        <v>16</v>
      </c>
      <c r="V81" s="46">
        <v>0</v>
      </c>
      <c r="W81" s="46" t="s">
        <v>208</v>
      </c>
      <c r="X81" s="46">
        <v>42.851885350000003</v>
      </c>
      <c r="Y81" s="46">
        <v>-123.3843016</v>
      </c>
      <c r="Z81" s="46">
        <v>1052.8420000000001</v>
      </c>
      <c r="AA81" s="46" t="s">
        <v>1487</v>
      </c>
      <c r="AB81" s="46">
        <v>1</v>
      </c>
      <c r="AC81" s="55">
        <v>1</v>
      </c>
      <c r="AD81" s="46">
        <v>10</v>
      </c>
      <c r="AE81" s="46">
        <v>1</v>
      </c>
      <c r="AF81" s="46">
        <v>11</v>
      </c>
      <c r="AH81" s="55">
        <v>1</v>
      </c>
      <c r="AI81" s="46">
        <v>3</v>
      </c>
      <c r="AJ81" s="46">
        <v>1</v>
      </c>
      <c r="AK81" s="47">
        <v>64</v>
      </c>
      <c r="AM81" s="46">
        <v>1</v>
      </c>
      <c r="AN81" s="46">
        <v>10</v>
      </c>
      <c r="AO81" s="46">
        <v>80</v>
      </c>
      <c r="AQ81" s="46">
        <v>1</v>
      </c>
      <c r="AR81" s="46">
        <v>0</v>
      </c>
      <c r="AS81" s="55"/>
      <c r="AT81" s="46">
        <v>1</v>
      </c>
      <c r="AU81" s="46">
        <v>0</v>
      </c>
      <c r="AV81" s="46">
        <v>120</v>
      </c>
      <c r="AX81" s="46">
        <v>1</v>
      </c>
      <c r="AY81" s="46">
        <v>3</v>
      </c>
      <c r="AZ81" s="46">
        <v>3</v>
      </c>
      <c r="BA81" s="46">
        <v>120</v>
      </c>
      <c r="BB81" s="46">
        <v>120</v>
      </c>
      <c r="BD81" s="46">
        <f>AO81+BB81</f>
        <v>200</v>
      </c>
      <c r="BE81" s="50">
        <v>3.02</v>
      </c>
      <c r="BF81" s="46">
        <v>311.7</v>
      </c>
      <c r="BG81" s="46">
        <f t="shared" si="448"/>
        <v>0.31169999999999998</v>
      </c>
      <c r="BH81" s="49">
        <v>0.312</v>
      </c>
      <c r="BI81" s="50">
        <v>7.88</v>
      </c>
      <c r="BJ81" s="52">
        <v>481.9</v>
      </c>
      <c r="BK81" s="46">
        <f t="shared" si="449"/>
        <v>0.4819</v>
      </c>
      <c r="BL81" s="46">
        <v>0.48199999999999998</v>
      </c>
      <c r="BM81" s="46">
        <v>7.72</v>
      </c>
      <c r="BN81" s="46">
        <v>1096</v>
      </c>
      <c r="BO81" s="46">
        <f t="shared" si="450"/>
        <v>1.0960000000000001</v>
      </c>
      <c r="BP81" s="46">
        <f t="shared" si="451"/>
        <v>1.0960000000000001</v>
      </c>
      <c r="BQ81" s="46">
        <v>7.19</v>
      </c>
      <c r="BR81" s="50">
        <f t="shared" si="452"/>
        <v>-0.6899999999999995</v>
      </c>
      <c r="BS81" s="52">
        <v>737.2</v>
      </c>
      <c r="BT81" s="53" t="s">
        <v>261</v>
      </c>
      <c r="BU81" s="46">
        <v>0.73699999999999999</v>
      </c>
      <c r="BV81" s="49">
        <f t="shared" si="453"/>
        <v>0.255</v>
      </c>
      <c r="BW81" s="46">
        <v>1.8816694021224976</v>
      </c>
      <c r="BX81" s="46">
        <v>49.961044311523438</v>
      </c>
      <c r="BY81" s="46">
        <f>BW81*10</f>
        <v>18.816694021224976</v>
      </c>
      <c r="CA81" s="46">
        <v>18.816694021224976</v>
      </c>
      <c r="CB81" s="46">
        <f>BX81*10</f>
        <v>499.61044311523438</v>
      </c>
      <c r="CC81" s="46">
        <v>0</v>
      </c>
      <c r="CD81" s="46">
        <v>1616.1026837806301</v>
      </c>
      <c r="CE81" s="46">
        <v>0</v>
      </c>
      <c r="CF81" s="46">
        <v>140.02333722287048</v>
      </c>
      <c r="CG81" s="46">
        <v>6627.771295215869</v>
      </c>
      <c r="CH81" s="46">
        <v>437.57292882147027</v>
      </c>
      <c r="CI81" s="46">
        <v>0</v>
      </c>
      <c r="CJ81" s="46">
        <v>0</v>
      </c>
      <c r="CK81" s="46">
        <v>869.31155192532094</v>
      </c>
      <c r="CL81" s="46">
        <f>BY81*1000/CK81</f>
        <v>21.645512451261482</v>
      </c>
      <c r="CM81" s="46">
        <v>2730.4550758459745</v>
      </c>
      <c r="CN81" s="46">
        <v>17.50291715285881</v>
      </c>
      <c r="CO81" s="50">
        <v>5.4540276406712724</v>
      </c>
      <c r="CP81" s="46">
        <v>0</v>
      </c>
      <c r="CQ81" s="50">
        <v>130</v>
      </c>
      <c r="CR81" s="50">
        <v>83.940594059405939</v>
      </c>
      <c r="CS81" s="50">
        <v>4.0594059405940595</v>
      </c>
      <c r="CT81" s="50">
        <v>7.1287128712871288</v>
      </c>
      <c r="CU81" s="50">
        <v>32.871287128712872</v>
      </c>
      <c r="CV81" s="50">
        <v>5.2475247524752477</v>
      </c>
      <c r="CW81" s="50">
        <v>4.4554455445544559</v>
      </c>
      <c r="CX81" s="50">
        <v>0</v>
      </c>
      <c r="CY81" s="50">
        <v>337.92079207920796</v>
      </c>
      <c r="CZ81" s="50">
        <v>26.435643564356436</v>
      </c>
      <c r="DA81" s="56">
        <v>6.8839348195541348</v>
      </c>
      <c r="DB81" s="56">
        <v>1.0165710286913925</v>
      </c>
      <c r="DC81" s="50">
        <v>0</v>
      </c>
      <c r="DD81" s="50">
        <v>0</v>
      </c>
      <c r="DE81" s="50">
        <v>0</v>
      </c>
      <c r="DF81" s="50">
        <v>24.409448818897637</v>
      </c>
      <c r="DG81" s="50">
        <v>21.259842519685041</v>
      </c>
      <c r="DH81" s="50">
        <v>0</v>
      </c>
      <c r="DI81" s="50">
        <v>15.059055118110235</v>
      </c>
      <c r="DJ81" s="50">
        <v>0</v>
      </c>
      <c r="DK81" s="50">
        <v>124.80314960629921</v>
      </c>
      <c r="DL81" s="50">
        <v>0</v>
      </c>
      <c r="DM81" s="50">
        <v>0</v>
      </c>
      <c r="DN81" s="50">
        <v>0</v>
      </c>
      <c r="DO81" s="50">
        <v>3.7768144760389726</v>
      </c>
      <c r="DQ81" s="46">
        <v>1</v>
      </c>
      <c r="DR81" s="46">
        <v>3</v>
      </c>
      <c r="DT81" s="46">
        <v>1</v>
      </c>
      <c r="DU81" s="46">
        <v>1</v>
      </c>
      <c r="DW81" s="46">
        <v>1</v>
      </c>
      <c r="DY81" s="46">
        <v>1</v>
      </c>
      <c r="DZ81" s="46">
        <v>671</v>
      </c>
      <c r="EA81" s="46">
        <v>67.099999999999994</v>
      </c>
      <c r="EB81" s="46">
        <v>67</v>
      </c>
      <c r="EC81" s="46">
        <v>67</v>
      </c>
      <c r="ED81" s="46">
        <v>255</v>
      </c>
      <c r="EE81" s="46" t="s">
        <v>553</v>
      </c>
      <c r="EF81" s="46">
        <v>1</v>
      </c>
      <c r="EG81" s="46">
        <v>300</v>
      </c>
      <c r="EH81" s="46">
        <v>300</v>
      </c>
      <c r="EI81" s="46" t="s">
        <v>494</v>
      </c>
      <c r="EJ81" s="49">
        <v>0.96299999999999997</v>
      </c>
      <c r="EK81" s="50">
        <v>7.45</v>
      </c>
      <c r="EL81" s="49">
        <v>0.66900000000000004</v>
      </c>
      <c r="EM81" s="49">
        <v>0.66900000000000004</v>
      </c>
      <c r="EN81" s="50">
        <v>7.39</v>
      </c>
      <c r="EP81" s="56">
        <v>0</v>
      </c>
      <c r="EQ81" s="56">
        <v>0</v>
      </c>
      <c r="ER81" s="56">
        <v>0</v>
      </c>
      <c r="ES81" s="56">
        <v>34.686637761135202</v>
      </c>
      <c r="ET81" s="56">
        <v>73.2163973196689</v>
      </c>
      <c r="EU81" s="56">
        <v>0</v>
      </c>
      <c r="EV81" s="56">
        <v>8.2774931020890818</v>
      </c>
      <c r="EW81" s="56">
        <v>0</v>
      </c>
      <c r="EX81" s="56">
        <v>283.01143082380764</v>
      </c>
      <c r="EY81" s="56">
        <v>9.8541584548679548E-2</v>
      </c>
      <c r="EZ81" s="56"/>
      <c r="FA81" s="46">
        <v>1</v>
      </c>
      <c r="FB81" s="46" t="s">
        <v>501</v>
      </c>
      <c r="FC81" s="46">
        <v>1</v>
      </c>
      <c r="FE81" s="47">
        <v>1</v>
      </c>
      <c r="FF81" s="47">
        <v>0</v>
      </c>
      <c r="FG81" s="47">
        <v>220</v>
      </c>
      <c r="FH81" s="47">
        <v>220</v>
      </c>
      <c r="FI81" s="47">
        <v>483</v>
      </c>
      <c r="FJ81" s="46">
        <v>91</v>
      </c>
      <c r="FK81" s="46">
        <v>91</v>
      </c>
      <c r="FL81" s="46">
        <v>91</v>
      </c>
      <c r="FM81" s="47">
        <f>FL81-EC81</f>
        <v>24</v>
      </c>
      <c r="FN81" s="49" t="s">
        <v>1555</v>
      </c>
      <c r="FO81" s="49">
        <v>0.23499999999999999</v>
      </c>
      <c r="FP81" s="50">
        <v>7.37</v>
      </c>
      <c r="FQ81" s="49">
        <v>0.3155</v>
      </c>
      <c r="FR81" s="49">
        <v>0.316</v>
      </c>
      <c r="FS81" s="50">
        <v>7.61</v>
      </c>
      <c r="FU81" s="46">
        <v>609</v>
      </c>
      <c r="FV81" s="46"/>
      <c r="FW81" s="47">
        <v>1</v>
      </c>
      <c r="FX81" s="49" t="s">
        <v>557</v>
      </c>
      <c r="FY81" s="47">
        <v>1</v>
      </c>
      <c r="FZ81" s="47">
        <v>3</v>
      </c>
      <c r="GA81" s="47">
        <v>101</v>
      </c>
      <c r="GB81" s="53" t="s">
        <v>637</v>
      </c>
      <c r="GC81" s="47">
        <v>1</v>
      </c>
      <c r="GD81" s="47">
        <v>3</v>
      </c>
      <c r="GE81" s="47">
        <v>375</v>
      </c>
      <c r="GF81" s="47">
        <v>170</v>
      </c>
      <c r="GH81" s="47">
        <v>170</v>
      </c>
      <c r="GI81" s="47">
        <f>GE81-GH81</f>
        <v>205</v>
      </c>
      <c r="GJ81" s="47">
        <f>GI81-FH81</f>
        <v>-15</v>
      </c>
      <c r="GL81" s="46" t="s">
        <v>617</v>
      </c>
      <c r="GM81" s="46">
        <v>103</v>
      </c>
      <c r="GN81" s="46">
        <v>103</v>
      </c>
      <c r="GO81" s="46">
        <v>103</v>
      </c>
      <c r="GP81" s="46">
        <f>GO81-FL81</f>
        <v>12</v>
      </c>
      <c r="GS81" s="46">
        <v>115.5</v>
      </c>
      <c r="GT81" s="46">
        <v>116</v>
      </c>
      <c r="GU81" s="46">
        <v>116</v>
      </c>
      <c r="GV81" s="46">
        <f>GU81-GO81</f>
        <v>13</v>
      </c>
      <c r="GW81" s="57">
        <v>1.7658575773239136</v>
      </c>
      <c r="GX81" s="57">
        <v>48.541500091552734</v>
      </c>
      <c r="GY81" s="46">
        <f>GW81*10</f>
        <v>17.658575773239136</v>
      </c>
      <c r="GZ81" s="46"/>
      <c r="HA81" s="46">
        <v>17.658575773239136</v>
      </c>
      <c r="HB81" s="46">
        <f>GX81*10</f>
        <v>485.41500091552734</v>
      </c>
      <c r="HC81" s="46"/>
      <c r="HD81" s="57">
        <v>1.1025017499923706</v>
      </c>
      <c r="HE81" s="57">
        <v>46.752922058105469</v>
      </c>
      <c r="HF81" s="57">
        <v>11.025017499923706</v>
      </c>
      <c r="HG81" s="57"/>
      <c r="HH81" s="46">
        <f>HD81*10</f>
        <v>11.025017499923706</v>
      </c>
      <c r="HI81" s="46">
        <f>HH81-BY81</f>
        <v>-7.7916765213012695</v>
      </c>
      <c r="HJ81" s="46">
        <f>HE81*10</f>
        <v>467.52922058105469</v>
      </c>
      <c r="HL81" s="50">
        <v>28.571428571428569</v>
      </c>
      <c r="HM81" s="50">
        <f>HL81-CC81</f>
        <v>28.571428571428569</v>
      </c>
      <c r="HN81" s="50">
        <v>1991.0714285714284</v>
      </c>
      <c r="HO81" s="50">
        <v>3.5714285714285712</v>
      </c>
      <c r="HP81" s="50">
        <f>HO81-CE81</f>
        <v>3.5714285714285712</v>
      </c>
      <c r="HQ81" s="50">
        <v>46.428571428571423</v>
      </c>
      <c r="HR81" s="50">
        <v>5182.1428571428569</v>
      </c>
      <c r="HS81" s="50">
        <f>HR81-CG81</f>
        <v>-1445.6284380730121</v>
      </c>
      <c r="HT81" s="50">
        <v>812.49999999999989</v>
      </c>
      <c r="HU81" s="50">
        <v>60.714285714285708</v>
      </c>
      <c r="HV81" s="50">
        <v>0</v>
      </c>
      <c r="HW81" s="50">
        <v>730.35714285714278</v>
      </c>
      <c r="HX81" s="50">
        <f>HH81*1000/HW81</f>
        <v>15.09537848400312</v>
      </c>
      <c r="HY81" s="50">
        <f>HW81-CK81</f>
        <v>-138.95440906817817</v>
      </c>
      <c r="HZ81" s="50">
        <v>1757.1428571428569</v>
      </c>
      <c r="IA81" s="50">
        <v>58.928571428571423</v>
      </c>
      <c r="IB81" s="56">
        <v>0</v>
      </c>
      <c r="IC81" s="56">
        <v>7.732456988208003E-2</v>
      </c>
      <c r="ID81" s="56">
        <v>0</v>
      </c>
      <c r="IE81" s="56">
        <v>4.8327856176300017</v>
      </c>
      <c r="IF81" s="56">
        <v>33.442876473999611</v>
      </c>
      <c r="IG81" s="56">
        <v>1.6431471099942005</v>
      </c>
      <c r="IH81" s="56">
        <v>3.8662284941040017</v>
      </c>
      <c r="II81" s="56">
        <v>0</v>
      </c>
      <c r="IJ81" s="56">
        <v>509.95553837231779</v>
      </c>
      <c r="IK81" s="56">
        <v>0.7732456988208003</v>
      </c>
      <c r="IL81" s="46">
        <v>0.8430822491645813</v>
      </c>
      <c r="IM81" s="57">
        <v>50.42706298828125</v>
      </c>
      <c r="IN81" s="46">
        <v>8.430822491645813</v>
      </c>
      <c r="IP81" s="46">
        <f t="shared" si="501"/>
        <v>8.430822491645813</v>
      </c>
      <c r="IQ81" s="46">
        <f t="shared" si="501"/>
        <v>504.2706298828125</v>
      </c>
      <c r="IS81" s="46">
        <v>246.6</v>
      </c>
      <c r="IT81" s="49">
        <f>IS81/1000</f>
        <v>0.24659999999999999</v>
      </c>
      <c r="IU81" s="49">
        <v>0.247</v>
      </c>
      <c r="IV81" s="46">
        <v>7.83</v>
      </c>
      <c r="IW81" s="50">
        <v>0</v>
      </c>
      <c r="IX81" s="50">
        <v>5.9772863120143453E-2</v>
      </c>
      <c r="IY81" s="50">
        <v>0</v>
      </c>
      <c r="IZ81" s="50">
        <v>28.093245666467425</v>
      </c>
      <c r="JA81" s="50">
        <v>34.767882048216777</v>
      </c>
      <c r="JB81" s="50">
        <v>0</v>
      </c>
      <c r="JC81" s="50">
        <v>5.0806933652121939</v>
      </c>
      <c r="JD81" s="50">
        <v>0</v>
      </c>
      <c r="JE81" s="50">
        <v>41.542139868499703</v>
      </c>
      <c r="JF81" s="50">
        <v>9.9621438533572429E-2</v>
      </c>
      <c r="JG81" s="47">
        <v>1</v>
      </c>
      <c r="JI81" s="47">
        <v>1</v>
      </c>
      <c r="JJ81" s="46" t="s">
        <v>724</v>
      </c>
      <c r="JK81" s="46">
        <v>3</v>
      </c>
      <c r="JM81" s="46">
        <v>1</v>
      </c>
      <c r="JN81" s="46">
        <v>98</v>
      </c>
      <c r="JO81" s="46">
        <v>98</v>
      </c>
      <c r="JQ81" s="46">
        <v>5</v>
      </c>
      <c r="JR81" s="46" t="s">
        <v>1034</v>
      </c>
      <c r="JT81" s="57">
        <v>0.61829537153244019</v>
      </c>
      <c r="JU81" s="57">
        <v>47.182651519775391</v>
      </c>
      <c r="JV81" s="57">
        <v>6.1829537153244019</v>
      </c>
      <c r="JW81" s="46">
        <f t="shared" si="502"/>
        <v>6.1829537153244019</v>
      </c>
      <c r="JX81" s="46">
        <f t="shared" si="502"/>
        <v>471.82651519775391</v>
      </c>
      <c r="JY81" s="46" t="s">
        <v>705</v>
      </c>
      <c r="JZ81" s="52">
        <v>209.4</v>
      </c>
      <c r="KA81" s="49">
        <f>JZ81/1000</f>
        <v>0.2094</v>
      </c>
      <c r="KB81" s="49">
        <v>0.20899999999999999</v>
      </c>
      <c r="KC81" s="52">
        <v>519.5</v>
      </c>
      <c r="KD81" s="49">
        <f>KC81/1000</f>
        <v>0.51949999999999996</v>
      </c>
      <c r="KE81" s="49">
        <v>0.52</v>
      </c>
      <c r="KF81" s="52">
        <v>449.4</v>
      </c>
      <c r="KG81" s="49">
        <f>KF81/1000</f>
        <v>0.44939999999999997</v>
      </c>
      <c r="KH81" s="49">
        <v>0.44900000000000001</v>
      </c>
      <c r="KI81" s="50">
        <v>7.56</v>
      </c>
      <c r="KJ81" s="50">
        <v>5.5</v>
      </c>
      <c r="KK81" s="50">
        <v>4.6900000000000004</v>
      </c>
      <c r="KL81" s="49"/>
      <c r="KN81" s="46">
        <v>1</v>
      </c>
      <c r="KO81" s="46">
        <v>1</v>
      </c>
      <c r="KP81" s="47">
        <v>1</v>
      </c>
      <c r="KQ81" s="46">
        <v>1</v>
      </c>
      <c r="KR81" s="46" t="s">
        <v>1220</v>
      </c>
      <c r="KS81" s="46" t="s">
        <v>1237</v>
      </c>
      <c r="KT81" s="50">
        <v>52.715654952076676</v>
      </c>
      <c r="KU81" s="50">
        <v>2960.0638977635781</v>
      </c>
      <c r="KV81" s="50">
        <v>6.3897763578274764</v>
      </c>
      <c r="KW81" s="50">
        <v>97.444089456869008</v>
      </c>
      <c r="KX81" s="50">
        <v>8565.4952076677309</v>
      </c>
      <c r="KY81" s="50">
        <v>843.45047923322682</v>
      </c>
      <c r="KZ81" s="50">
        <v>55.910543130990412</v>
      </c>
      <c r="LA81" s="50">
        <v>14.376996805111821</v>
      </c>
      <c r="LB81" s="50">
        <v>805.11182108626201</v>
      </c>
      <c r="LC81" s="50">
        <f>GY81*1000/LB81</f>
        <v>21.933072289777179</v>
      </c>
      <c r="LD81" s="50">
        <v>2662.9392971246011</v>
      </c>
      <c r="LE81" s="50">
        <v>86.261980830670922</v>
      </c>
      <c r="LF81" s="50">
        <v>79.545454545454547</v>
      </c>
      <c r="LG81" s="50">
        <v>2524.7933884297522</v>
      </c>
      <c r="LH81" s="50">
        <v>4.1322314049586781</v>
      </c>
      <c r="LI81" s="50">
        <v>109.50413223140497</v>
      </c>
      <c r="LJ81" s="50">
        <v>6917.355371900826</v>
      </c>
      <c r="LK81" s="50">
        <v>1101.2396694214876</v>
      </c>
      <c r="LL81" s="50">
        <v>115.70247933884299</v>
      </c>
      <c r="LM81" s="50">
        <v>12.396694214876034</v>
      </c>
      <c r="LN81" s="50">
        <v>1137.3966942148761</v>
      </c>
      <c r="LO81" s="50">
        <f>(IP81*1000)/LN81</f>
        <v>7.4123852605932301</v>
      </c>
      <c r="LP81" s="50">
        <v>2248.9669421487606</v>
      </c>
      <c r="LQ81" s="50">
        <v>55.785123966942152</v>
      </c>
      <c r="LR81" s="50">
        <v>55.55555555555555</v>
      </c>
      <c r="LS81" s="50">
        <v>1549.1452991452991</v>
      </c>
      <c r="LT81" s="50">
        <v>0</v>
      </c>
      <c r="LU81" s="50">
        <v>66.239316239316238</v>
      </c>
      <c r="LV81" s="50">
        <v>6337.606837606837</v>
      </c>
      <c r="LW81" s="50">
        <v>681.62393162393164</v>
      </c>
      <c r="LX81" s="50">
        <v>89.743589743589737</v>
      </c>
      <c r="LY81" s="50">
        <v>44.871794871794883</v>
      </c>
      <c r="LZ81" s="50">
        <v>856.83760683760681</v>
      </c>
      <c r="MA81" s="50">
        <f>(JW81*1000)/LZ81</f>
        <v>7.216015807411023</v>
      </c>
      <c r="MB81" s="50">
        <v>1858.9743589743587</v>
      </c>
      <c r="MC81" s="50">
        <v>29.914529914529915</v>
      </c>
      <c r="MD81" s="50">
        <v>0</v>
      </c>
      <c r="ME81" s="50">
        <v>0</v>
      </c>
      <c r="MF81" s="50">
        <v>0</v>
      </c>
      <c r="MG81" s="50">
        <v>23.889107353519467</v>
      </c>
      <c r="MH81" s="50">
        <v>29.591034211561148</v>
      </c>
      <c r="MI81" s="50">
        <v>0</v>
      </c>
      <c r="MJ81" s="50">
        <v>4.9154541879669678</v>
      </c>
      <c r="MK81" s="50">
        <v>0</v>
      </c>
      <c r="ML81" s="50">
        <v>41.9779787652379</v>
      </c>
      <c r="MM81" s="50">
        <v>9.8309083759339361E-2</v>
      </c>
      <c r="MN81" s="50">
        <v>0</v>
      </c>
      <c r="MO81" s="50">
        <v>1.377681558748278</v>
      </c>
      <c r="MP81" s="50">
        <v>0</v>
      </c>
      <c r="MQ81" s="50">
        <v>39.263924424325914</v>
      </c>
      <c r="MR81" s="50">
        <v>40.34638850619956</v>
      </c>
      <c r="MS81" s="50">
        <v>9.8405825624876986</v>
      </c>
      <c r="MT81" s="50">
        <v>7.1836252706160195</v>
      </c>
      <c r="MU81" s="50">
        <v>0</v>
      </c>
      <c r="MV81" s="50">
        <v>279.07892147215114</v>
      </c>
      <c r="MW81" s="50">
        <v>12.005510726234991</v>
      </c>
      <c r="MX81" s="50">
        <v>17.825134435371439</v>
      </c>
      <c r="MY81" s="50">
        <v>15.733917546305516</v>
      </c>
      <c r="MZ81" s="50">
        <v>1.3941445927106155</v>
      </c>
      <c r="NA81" s="50">
        <v>47.998406691894047</v>
      </c>
      <c r="NB81" s="50">
        <v>26.687910774746069</v>
      </c>
      <c r="NC81" s="50">
        <v>6.4728141804421435</v>
      </c>
      <c r="ND81" s="50">
        <v>5.8753236407090226</v>
      </c>
      <c r="NE81" s="50">
        <v>0</v>
      </c>
      <c r="NF81" s="50">
        <v>269.4682334196375</v>
      </c>
      <c r="NG81" s="50">
        <v>13.941445927106155</v>
      </c>
      <c r="NI81" s="56">
        <v>7.2046805635977611</v>
      </c>
      <c r="NJ81" s="56">
        <v>80.615178536961935</v>
      </c>
      <c r="NL81" s="56">
        <v>5.1169523432081654</v>
      </c>
      <c r="NM81" s="56">
        <v>5.1667982760328925</v>
      </c>
      <c r="NN81" s="56"/>
      <c r="NO81" s="56">
        <v>2.145964035964036</v>
      </c>
      <c r="NP81" s="56">
        <v>1.5934245754245757</v>
      </c>
      <c r="NQ81" s="56">
        <v>2.8981678939617077</v>
      </c>
      <c r="NR81" s="56">
        <v>0.75148257241040806</v>
      </c>
      <c r="NS81" s="56">
        <v>3.1698685782556755</v>
      </c>
      <c r="NT81" s="56">
        <v>0</v>
      </c>
      <c r="NU81" s="56">
        <v>1.9339348171701112</v>
      </c>
      <c r="NV81" s="56">
        <v>0</v>
      </c>
      <c r="NW81" s="51"/>
      <c r="NX81" s="51">
        <v>626</v>
      </c>
      <c r="NY81" s="51">
        <v>626</v>
      </c>
      <c r="NZ81" s="51">
        <v>2412.6666666666665</v>
      </c>
      <c r="OA81" s="54">
        <f t="shared" si="503"/>
        <v>2413</v>
      </c>
      <c r="OB81" s="58">
        <v>642</v>
      </c>
      <c r="OC81" s="58">
        <f t="shared" si="504"/>
        <v>642</v>
      </c>
      <c r="OD81" s="58">
        <v>602.66666666666663</v>
      </c>
      <c r="OE81" s="58">
        <f t="shared" ref="OE81" si="516">ROUND(OD81,0)</f>
        <v>603</v>
      </c>
      <c r="OF81" s="58">
        <v>501.33333333333331</v>
      </c>
      <c r="OG81" s="58">
        <f t="shared" ref="OG81" si="517">ROUND(OF81,0)</f>
        <v>501</v>
      </c>
      <c r="OH81" s="51">
        <v>21138</v>
      </c>
      <c r="OI81" s="58">
        <v>21138</v>
      </c>
      <c r="OJ81" s="58">
        <v>66028</v>
      </c>
      <c r="OK81" s="54">
        <f t="shared" si="507"/>
        <v>66028</v>
      </c>
      <c r="OL81" s="58">
        <v>35288.333333333336</v>
      </c>
      <c r="OM81" s="58">
        <f t="shared" ref="OM81" si="518">ROUND(OL81,0)</f>
        <v>35288</v>
      </c>
      <c r="ON81" s="58">
        <v>13386.333333333334</v>
      </c>
      <c r="OO81" s="58">
        <f t="shared" ref="OO81" si="519">ROUND(ON81,0)</f>
        <v>13386</v>
      </c>
      <c r="OP81" s="58">
        <v>12172.333333333334</v>
      </c>
      <c r="OQ81" s="58">
        <f t="shared" ref="OQ81" si="520">ROUND(OP81,0)</f>
        <v>12172</v>
      </c>
      <c r="OR81" s="51">
        <v>1</v>
      </c>
      <c r="OS81" s="51"/>
    </row>
    <row r="82" spans="1:409" ht="21" customHeight="1" x14ac:dyDescent="0.35">
      <c r="A82" s="46" t="s">
        <v>82</v>
      </c>
      <c r="B82" s="46" t="s">
        <v>82</v>
      </c>
      <c r="C82" s="46" t="b">
        <f t="shared" si="445"/>
        <v>1</v>
      </c>
      <c r="D82" s="46">
        <v>6</v>
      </c>
      <c r="E82" s="51">
        <v>6</v>
      </c>
      <c r="F82" s="46" t="b">
        <f t="shared" si="446"/>
        <v>1</v>
      </c>
      <c r="G82" s="46">
        <v>4</v>
      </c>
      <c r="H82" s="51">
        <v>4</v>
      </c>
      <c r="I82" s="46" t="b">
        <f t="shared" si="447"/>
        <v>1</v>
      </c>
      <c r="J82" s="46">
        <v>4</v>
      </c>
      <c r="K82" s="46">
        <v>4744436</v>
      </c>
      <c r="L82" s="46">
        <v>468602.1</v>
      </c>
      <c r="M82" s="46">
        <v>1052.7460000000001</v>
      </c>
      <c r="N82" s="46">
        <v>5.9214434348942397</v>
      </c>
      <c r="O82" s="46">
        <v>179.99999999999599</v>
      </c>
      <c r="P82" s="46">
        <v>4</v>
      </c>
      <c r="Q82" s="46">
        <v>5</v>
      </c>
      <c r="R82" s="46">
        <v>1052.65338078176</v>
      </c>
      <c r="S82" s="46">
        <v>7.5349016434829803</v>
      </c>
      <c r="T82" s="46">
        <v>239.078587052139</v>
      </c>
      <c r="U82" s="46">
        <v>16</v>
      </c>
      <c r="V82" s="46">
        <v>0</v>
      </c>
      <c r="W82" s="46" t="s">
        <v>209</v>
      </c>
      <c r="X82" s="46">
        <v>42.851859949999998</v>
      </c>
      <c r="Y82" s="46">
        <v>-123.3842892</v>
      </c>
      <c r="Z82" s="46">
        <v>1052.7460000000001</v>
      </c>
      <c r="AA82" s="46" t="s">
        <v>130</v>
      </c>
      <c r="AB82" s="46">
        <v>1</v>
      </c>
      <c r="AC82" s="55">
        <v>1</v>
      </c>
      <c r="AD82" s="46">
        <v>45</v>
      </c>
      <c r="AE82" s="46">
        <v>0</v>
      </c>
      <c r="AF82" s="46">
        <v>10</v>
      </c>
      <c r="AH82" s="55">
        <v>1</v>
      </c>
      <c r="AI82" s="46">
        <v>10</v>
      </c>
      <c r="AJ82" s="46">
        <v>1</v>
      </c>
      <c r="AK82" s="47">
        <v>43</v>
      </c>
      <c r="AL82" s="46" t="s">
        <v>364</v>
      </c>
      <c r="AM82" s="46">
        <v>1</v>
      </c>
      <c r="AN82" s="46">
        <v>25</v>
      </c>
      <c r="AO82" s="46">
        <v>68</v>
      </c>
      <c r="AQ82" s="46">
        <v>1</v>
      </c>
      <c r="AR82" s="46">
        <v>0</v>
      </c>
      <c r="AS82" s="55" t="s">
        <v>1623</v>
      </c>
      <c r="AT82" s="46">
        <v>1</v>
      </c>
      <c r="AU82" s="46">
        <v>0</v>
      </c>
      <c r="AV82" s="46">
        <v>103</v>
      </c>
      <c r="AW82" s="46" t="s">
        <v>429</v>
      </c>
      <c r="AX82" s="46">
        <v>1</v>
      </c>
      <c r="AY82" s="46">
        <v>0</v>
      </c>
      <c r="AZ82" s="46">
        <v>0</v>
      </c>
      <c r="BA82" s="46">
        <v>93</v>
      </c>
      <c r="BB82" s="46">
        <v>93</v>
      </c>
      <c r="BD82" s="46">
        <f>AO82+BB82</f>
        <v>161</v>
      </c>
      <c r="BE82" s="50">
        <v>2.97</v>
      </c>
      <c r="BF82" s="46">
        <v>745</v>
      </c>
      <c r="BG82" s="46">
        <f t="shared" si="448"/>
        <v>0.745</v>
      </c>
      <c r="BH82" s="49">
        <v>0.745</v>
      </c>
      <c r="BI82" s="50">
        <v>7.46</v>
      </c>
      <c r="BJ82" s="52">
        <v>1880</v>
      </c>
      <c r="BK82" s="46">
        <f t="shared" si="449"/>
        <v>1.88</v>
      </c>
      <c r="BL82" s="46">
        <v>1.88</v>
      </c>
      <c r="BM82" s="46">
        <v>7.37</v>
      </c>
      <c r="BN82" s="46">
        <v>2778</v>
      </c>
      <c r="BO82" s="46">
        <f t="shared" si="450"/>
        <v>2.778</v>
      </c>
      <c r="BP82" s="46">
        <f t="shared" si="451"/>
        <v>2.778</v>
      </c>
      <c r="BQ82" s="46">
        <v>6.46</v>
      </c>
      <c r="BR82" s="50">
        <f t="shared" si="452"/>
        <v>-1</v>
      </c>
      <c r="BS82" s="49">
        <v>4.8719999999999999</v>
      </c>
      <c r="BT82" s="53" t="s">
        <v>262</v>
      </c>
      <c r="BU82" s="49">
        <v>4.8719999999999999</v>
      </c>
      <c r="BV82" s="49">
        <f t="shared" si="453"/>
        <v>2.992</v>
      </c>
      <c r="BW82" s="46">
        <v>1.6749814748764038</v>
      </c>
      <c r="BX82" s="46">
        <v>49.269329071044922</v>
      </c>
      <c r="BY82" s="46">
        <f>BW82*10</f>
        <v>16.749814748764038</v>
      </c>
      <c r="CA82" s="46">
        <v>16.749814748764038</v>
      </c>
      <c r="CB82" s="46">
        <f>BX82*10</f>
        <v>492.69329071044922</v>
      </c>
      <c r="CC82" s="46">
        <v>74.204946996466433</v>
      </c>
      <c r="CD82" s="46">
        <v>3113.0742049469968</v>
      </c>
      <c r="CE82" s="46">
        <v>3.5335689045936398</v>
      </c>
      <c r="CF82" s="46">
        <v>173.14487632508835</v>
      </c>
      <c r="CG82" s="46">
        <v>9473.4982332155487</v>
      </c>
      <c r="CH82" s="46">
        <v>978.79858657243824</v>
      </c>
      <c r="CI82" s="46">
        <v>84.805653710247356</v>
      </c>
      <c r="CJ82" s="46">
        <v>45.936395759717321</v>
      </c>
      <c r="CK82" s="46">
        <v>1010.6007067137811</v>
      </c>
      <c r="CL82" s="46">
        <f>BY82*1000/CK82</f>
        <v>16.574117391259517</v>
      </c>
      <c r="CM82" s="46">
        <v>5215.5477031802129</v>
      </c>
      <c r="CN82" s="46">
        <v>151.94346289752653</v>
      </c>
      <c r="CO82" s="50">
        <v>6.872365398062132</v>
      </c>
      <c r="CP82" s="46">
        <v>0</v>
      </c>
      <c r="CQ82" s="50">
        <v>97.460129946839928</v>
      </c>
      <c r="CR82" s="50">
        <v>59.01752313447529</v>
      </c>
      <c r="CS82" s="50">
        <v>4.233116755266785</v>
      </c>
      <c r="CT82" s="50">
        <v>4.331561330970664</v>
      </c>
      <c r="CU82" s="50">
        <v>54.341405788541053</v>
      </c>
      <c r="CV82" s="50">
        <v>11.419570781649931</v>
      </c>
      <c r="CW82" s="50">
        <v>3.2486709982279978</v>
      </c>
      <c r="CX82" s="50">
        <v>0</v>
      </c>
      <c r="CY82" s="50">
        <v>615.67237645205751</v>
      </c>
      <c r="CZ82" s="50">
        <v>65.170309115967711</v>
      </c>
      <c r="DA82" s="56">
        <v>6.557772587217972</v>
      </c>
      <c r="DB82" s="56">
        <v>12.887625484544278</v>
      </c>
      <c r="DC82" s="50">
        <v>0</v>
      </c>
      <c r="DD82" s="50">
        <v>0.62586926286509037</v>
      </c>
      <c r="DE82" s="50">
        <v>0</v>
      </c>
      <c r="DF82" s="50">
        <v>35.167891913371747</v>
      </c>
      <c r="DG82" s="50">
        <v>24.041327240214581</v>
      </c>
      <c r="DH82" s="50">
        <v>3.775084442678323</v>
      </c>
      <c r="DI82" s="50">
        <v>6.6560699384065165</v>
      </c>
      <c r="DJ82" s="50">
        <v>0</v>
      </c>
      <c r="DK82" s="50">
        <v>758.99066163322072</v>
      </c>
      <c r="DL82" s="50">
        <v>2.6822968408503871</v>
      </c>
      <c r="DM82" s="50">
        <v>0</v>
      </c>
      <c r="DN82" s="50">
        <v>5.4497640581989764</v>
      </c>
      <c r="DO82" s="50">
        <v>1.9192833267793938</v>
      </c>
      <c r="DQ82" s="46">
        <v>1</v>
      </c>
      <c r="DR82" s="46">
        <v>0</v>
      </c>
      <c r="DT82" s="46">
        <v>1</v>
      </c>
      <c r="DU82" s="46">
        <v>1</v>
      </c>
      <c r="DW82" s="46">
        <v>1</v>
      </c>
      <c r="DY82" s="46">
        <v>1</v>
      </c>
      <c r="DZ82" s="46">
        <v>536</v>
      </c>
      <c r="EA82" s="46">
        <v>53.6</v>
      </c>
      <c r="EB82" s="46">
        <v>54</v>
      </c>
      <c r="EC82" s="46">
        <v>54</v>
      </c>
      <c r="ED82" s="46">
        <v>265</v>
      </c>
      <c r="EE82" s="46" t="s">
        <v>504</v>
      </c>
      <c r="EF82" s="46">
        <v>1</v>
      </c>
      <c r="EG82" s="46">
        <v>297</v>
      </c>
      <c r="EH82" s="46">
        <v>297</v>
      </c>
      <c r="EI82" s="46" t="s">
        <v>494</v>
      </c>
      <c r="EJ82" s="49">
        <v>0.81200000000000006</v>
      </c>
      <c r="EK82" s="50">
        <v>7.38</v>
      </c>
      <c r="EL82" s="49">
        <v>0.70799999999999996</v>
      </c>
      <c r="EM82" s="49">
        <v>0.70799999999999996</v>
      </c>
      <c r="EN82" s="50">
        <v>7.51</v>
      </c>
      <c r="EP82" s="56">
        <v>0</v>
      </c>
      <c r="EQ82" s="56">
        <v>0</v>
      </c>
      <c r="ER82" s="56">
        <v>0</v>
      </c>
      <c r="ES82" s="56">
        <v>20.708880923934686</v>
      </c>
      <c r="ET82" s="56">
        <v>63.321385902031061</v>
      </c>
      <c r="EU82" s="56">
        <v>0</v>
      </c>
      <c r="EV82" s="56">
        <v>5.9737156511350058</v>
      </c>
      <c r="EW82" s="56">
        <v>0</v>
      </c>
      <c r="EX82" s="56">
        <v>635.00597371565107</v>
      </c>
      <c r="EY82" s="56">
        <v>0.19912385503783353</v>
      </c>
      <c r="EZ82" s="56"/>
      <c r="FA82" s="46">
        <v>1</v>
      </c>
      <c r="FB82" s="46" t="s">
        <v>523</v>
      </c>
      <c r="FC82" s="46">
        <v>1</v>
      </c>
      <c r="FE82" s="47">
        <v>1</v>
      </c>
      <c r="FF82" s="47">
        <v>3</v>
      </c>
      <c r="FG82" s="47">
        <v>105</v>
      </c>
      <c r="FH82" s="47">
        <v>105</v>
      </c>
      <c r="FI82" s="47">
        <v>371</v>
      </c>
      <c r="FJ82" s="46">
        <v>64</v>
      </c>
      <c r="FK82" s="46">
        <v>64</v>
      </c>
      <c r="FL82" s="46">
        <v>64</v>
      </c>
      <c r="FM82" s="47">
        <f>FL82-EC82</f>
        <v>10</v>
      </c>
      <c r="FN82" s="49" t="s">
        <v>524</v>
      </c>
      <c r="FO82" s="49">
        <v>0.37060000000000004</v>
      </c>
      <c r="FP82" s="50">
        <v>7.34</v>
      </c>
      <c r="FQ82" s="49">
        <v>0.35449999999999998</v>
      </c>
      <c r="FR82" s="49">
        <v>0.35499999999999998</v>
      </c>
      <c r="FS82" s="50">
        <v>7.57</v>
      </c>
      <c r="FU82" s="46">
        <v>608</v>
      </c>
      <c r="FV82" s="46"/>
      <c r="FW82" s="47">
        <v>1</v>
      </c>
      <c r="FX82" s="49" t="s">
        <v>564</v>
      </c>
      <c r="FY82" s="47">
        <v>1</v>
      </c>
      <c r="FZ82" s="47">
        <v>20</v>
      </c>
      <c r="GA82" s="47">
        <v>21</v>
      </c>
      <c r="GB82" s="53" t="s">
        <v>644</v>
      </c>
      <c r="GC82" s="47">
        <v>1</v>
      </c>
      <c r="GD82" s="47">
        <v>50</v>
      </c>
      <c r="GE82" s="47">
        <v>100</v>
      </c>
      <c r="GF82" s="47">
        <v>20</v>
      </c>
      <c r="GH82" s="47">
        <v>27</v>
      </c>
      <c r="GI82" s="47">
        <f>GE82-GH82</f>
        <v>73</v>
      </c>
      <c r="GJ82" s="47">
        <f>GI82-FH82</f>
        <v>-32</v>
      </c>
      <c r="GK82" s="46" t="s">
        <v>600</v>
      </c>
      <c r="GM82" s="46">
        <v>66</v>
      </c>
      <c r="GN82" s="46">
        <v>66</v>
      </c>
      <c r="GO82" s="46">
        <v>66</v>
      </c>
      <c r="GP82" s="46">
        <f>GO82-FL82</f>
        <v>2</v>
      </c>
      <c r="GQ82" s="46" t="s">
        <v>1551</v>
      </c>
      <c r="GS82" s="46">
        <v>67</v>
      </c>
      <c r="GT82" s="46">
        <v>67</v>
      </c>
      <c r="GU82" s="46">
        <v>67</v>
      </c>
      <c r="GV82" s="46">
        <f>GU82-GO82</f>
        <v>1</v>
      </c>
      <c r="GW82" s="57">
        <v>1.2691164016723633</v>
      </c>
      <c r="GX82" s="57">
        <v>48.182369232177734</v>
      </c>
      <c r="GY82" s="46">
        <f>GW82*10</f>
        <v>12.691164016723633</v>
      </c>
      <c r="GZ82" s="46"/>
      <c r="HA82" s="46">
        <v>12.691164016723633</v>
      </c>
      <c r="HB82" s="46">
        <f>GX82*10</f>
        <v>481.82369232177734</v>
      </c>
      <c r="HC82" s="46"/>
      <c r="HD82" s="57">
        <v>0.94485241174697876</v>
      </c>
      <c r="HE82" s="57">
        <v>47.456581115722656</v>
      </c>
      <c r="HF82" s="57">
        <v>9.4485241174697876</v>
      </c>
      <c r="HG82" s="57"/>
      <c r="HH82" s="46">
        <f>HD82*10</f>
        <v>9.4485241174697876</v>
      </c>
      <c r="HI82" s="46">
        <f>HH82-BY82</f>
        <v>-7.3012906312942505</v>
      </c>
      <c r="HJ82" s="46">
        <f>HE82*10</f>
        <v>474.56581115722656</v>
      </c>
      <c r="HL82" s="50">
        <v>44.247787610619469</v>
      </c>
      <c r="HM82" s="50">
        <f>HL82-CC82</f>
        <v>-29.957159385846964</v>
      </c>
      <c r="HN82" s="50">
        <v>1769.9115044247787</v>
      </c>
      <c r="HO82" s="50">
        <v>4.4247787610619467</v>
      </c>
      <c r="HP82" s="50">
        <f>HO82-CE82</f>
        <v>0.89120985646830686</v>
      </c>
      <c r="HQ82" s="50">
        <v>46.460176991150441</v>
      </c>
      <c r="HR82" s="50">
        <v>4898.2300884955748</v>
      </c>
      <c r="HS82" s="50">
        <f>HR82-CG82</f>
        <v>-4575.2681447199739</v>
      </c>
      <c r="HT82" s="50">
        <v>891.59292035398232</v>
      </c>
      <c r="HU82" s="50">
        <v>42.035398230088497</v>
      </c>
      <c r="HV82" s="50">
        <v>0</v>
      </c>
      <c r="HW82" s="50">
        <v>1079.646017699115</v>
      </c>
      <c r="HX82" s="50">
        <f>HH82*1000/HW82</f>
        <v>8.7515018465089014</v>
      </c>
      <c r="HY82" s="50">
        <f>HW82-CK82</f>
        <v>69.045310985333913</v>
      </c>
      <c r="HZ82" s="50">
        <v>1517.6991150442477</v>
      </c>
      <c r="IA82" s="50">
        <v>55.309734513274336</v>
      </c>
      <c r="IB82" s="56">
        <v>0</v>
      </c>
      <c r="IC82" s="56">
        <v>5.7814607824243587E-2</v>
      </c>
      <c r="ID82" s="56">
        <v>0</v>
      </c>
      <c r="IE82" s="56">
        <v>12.526498361919446</v>
      </c>
      <c r="IF82" s="56">
        <v>26.787434958566198</v>
      </c>
      <c r="IG82" s="56">
        <v>0.57814607824243591</v>
      </c>
      <c r="IH82" s="56">
        <v>6.6486798997880134</v>
      </c>
      <c r="II82" s="56">
        <v>0</v>
      </c>
      <c r="IJ82" s="56">
        <v>501.92715359414143</v>
      </c>
      <c r="IK82" s="56">
        <v>0.1927153594141453</v>
      </c>
      <c r="IL82" s="46">
        <v>0.58892875909805298</v>
      </c>
      <c r="IM82" s="57">
        <v>50.859622955322266</v>
      </c>
      <c r="IN82" s="46">
        <v>5.8892875909805298</v>
      </c>
      <c r="IP82" s="46">
        <f t="shared" si="501"/>
        <v>5.8892875909805298</v>
      </c>
      <c r="IQ82" s="46">
        <f t="shared" si="501"/>
        <v>508.59622955322266</v>
      </c>
      <c r="IR82" s="46" t="s">
        <v>666</v>
      </c>
      <c r="IS82" s="46">
        <v>663.9</v>
      </c>
      <c r="IT82" s="49">
        <f>IS82/1000</f>
        <v>0.66389999999999993</v>
      </c>
      <c r="IU82" s="49">
        <v>0.66400000000000003</v>
      </c>
      <c r="IV82" s="46">
        <v>7.32</v>
      </c>
      <c r="IW82" s="50">
        <v>0</v>
      </c>
      <c r="IX82" s="50">
        <v>0.11961722488038277</v>
      </c>
      <c r="IY82" s="50">
        <v>0</v>
      </c>
      <c r="IZ82" s="50">
        <v>18.540669856459331</v>
      </c>
      <c r="JA82" s="50">
        <v>64.09489633173844</v>
      </c>
      <c r="JB82" s="50">
        <v>0</v>
      </c>
      <c r="JC82" s="50">
        <v>2.9904306220095696</v>
      </c>
      <c r="JD82" s="50">
        <v>0</v>
      </c>
      <c r="JE82" s="50">
        <v>280.80143540669854</v>
      </c>
      <c r="JF82" s="50">
        <v>0.29904306220095694</v>
      </c>
      <c r="JG82" s="47">
        <v>1</v>
      </c>
      <c r="JI82" s="47">
        <v>1</v>
      </c>
      <c r="JJ82" s="46" t="s">
        <v>724</v>
      </c>
      <c r="JK82" s="46">
        <v>70</v>
      </c>
      <c r="JL82" s="46" t="s">
        <v>1163</v>
      </c>
      <c r="JM82" s="46">
        <v>1</v>
      </c>
      <c r="JN82" s="46">
        <v>27</v>
      </c>
      <c r="JO82" s="46">
        <v>27</v>
      </c>
      <c r="JQ82" s="46">
        <v>40</v>
      </c>
      <c r="JR82" s="46" t="s">
        <v>1068</v>
      </c>
      <c r="JT82" s="57">
        <v>0.77367818355560303</v>
      </c>
      <c r="JU82" s="57">
        <v>47.319507598876953</v>
      </c>
      <c r="JV82" s="57">
        <v>7.7367818355560303</v>
      </c>
      <c r="JW82" s="46">
        <f t="shared" si="502"/>
        <v>7.7367818355560303</v>
      </c>
      <c r="JX82" s="46">
        <f t="shared" si="502"/>
        <v>473.19507598876953</v>
      </c>
      <c r="JY82" s="46" t="s">
        <v>716</v>
      </c>
      <c r="JZ82" s="52">
        <v>796.9</v>
      </c>
      <c r="KA82" s="49">
        <f>JZ82/1000</f>
        <v>0.79689999999999994</v>
      </c>
      <c r="KB82" s="49">
        <v>0.79700000000000004</v>
      </c>
      <c r="KC82" s="52">
        <v>813.7</v>
      </c>
      <c r="KD82" s="49">
        <f>KC82/1000</f>
        <v>0.81370000000000009</v>
      </c>
      <c r="KE82" s="49">
        <v>0.81399999999999995</v>
      </c>
      <c r="KF82" s="52">
        <v>1200</v>
      </c>
      <c r="KG82" s="49">
        <f>KF82/1000</f>
        <v>1.2</v>
      </c>
      <c r="KH82" s="49">
        <v>1.2</v>
      </c>
      <c r="KI82" s="50">
        <v>6.41</v>
      </c>
      <c r="KJ82" s="50">
        <v>4.88</v>
      </c>
      <c r="KK82" s="50">
        <v>4.75</v>
      </c>
      <c r="KL82" s="49"/>
      <c r="KN82" s="46">
        <v>1</v>
      </c>
      <c r="KO82" s="46">
        <v>1</v>
      </c>
      <c r="KP82" s="47">
        <v>1</v>
      </c>
      <c r="KQ82" s="46">
        <v>1</v>
      </c>
      <c r="KR82" s="46" t="s">
        <v>1220</v>
      </c>
      <c r="KS82" s="46" t="s">
        <v>1229</v>
      </c>
      <c r="KT82" s="50">
        <v>64.245810055865931</v>
      </c>
      <c r="KU82" s="50">
        <v>3209.4972067039107</v>
      </c>
      <c r="KV82" s="50">
        <v>4.1899441340782122</v>
      </c>
      <c r="KW82" s="50">
        <v>87.988826815642469</v>
      </c>
      <c r="KX82" s="50">
        <v>7023.7430167597768</v>
      </c>
      <c r="KY82" s="50">
        <v>1293.2960893854749</v>
      </c>
      <c r="KZ82" s="50">
        <v>64.245810055865931</v>
      </c>
      <c r="LA82" s="50">
        <v>13.966480446927374</v>
      </c>
      <c r="LB82" s="50">
        <v>772.34636871508383</v>
      </c>
      <c r="LC82" s="50">
        <f>GY82*1000/LB82</f>
        <v>16.431959197059893</v>
      </c>
      <c r="LD82" s="50">
        <v>2906.4245810055868</v>
      </c>
      <c r="LE82" s="50">
        <v>136.87150837988827</v>
      </c>
      <c r="LF82" s="50">
        <v>65.306122448979593</v>
      </c>
      <c r="LG82" s="50">
        <v>2822.4489795918366</v>
      </c>
      <c r="LH82" s="50">
        <v>6.1224489795918364</v>
      </c>
      <c r="LI82" s="50">
        <v>128.57142857142858</v>
      </c>
      <c r="LJ82" s="50">
        <v>6130.6122448979595</v>
      </c>
      <c r="LK82" s="50">
        <v>1193.8775510204082</v>
      </c>
      <c r="LL82" s="50">
        <v>57.142857142857153</v>
      </c>
      <c r="LM82" s="50">
        <v>18.367346938775512</v>
      </c>
      <c r="LN82" s="50">
        <v>1306.1224489795918</v>
      </c>
      <c r="LO82" s="50">
        <f>(IP82*1000)/LN82</f>
        <v>4.5089858118444681</v>
      </c>
      <c r="LP82" s="50">
        <v>1730.6122448979593</v>
      </c>
      <c r="LQ82" s="50">
        <v>57.142857142857153</v>
      </c>
      <c r="LR82" s="50">
        <v>44.117647058823529</v>
      </c>
      <c r="LS82" s="50">
        <v>1714.2857142857144</v>
      </c>
      <c r="LT82" s="50">
        <v>4.2016806722689077</v>
      </c>
      <c r="LU82" s="50">
        <v>56.722689075630257</v>
      </c>
      <c r="LV82" s="50">
        <v>5376.0504201680678</v>
      </c>
      <c r="LW82" s="50">
        <v>850.84033613445376</v>
      </c>
      <c r="LX82" s="50">
        <v>0</v>
      </c>
      <c r="LY82" s="50">
        <v>44.117647058823543</v>
      </c>
      <c r="LZ82" s="50">
        <v>1382.3529411764707</v>
      </c>
      <c r="MA82" s="50">
        <f>(JW82*1000)/LZ82</f>
        <v>5.5968209023171278</v>
      </c>
      <c r="MB82" s="50">
        <v>1355.0420168067228</v>
      </c>
      <c r="MC82" s="50">
        <v>52.52100840336135</v>
      </c>
      <c r="MD82" s="50">
        <v>0</v>
      </c>
      <c r="ME82" s="50">
        <v>0.1977066034005536</v>
      </c>
      <c r="MF82" s="50">
        <v>0</v>
      </c>
      <c r="MG82" s="50">
        <v>8.3036773428232511</v>
      </c>
      <c r="MH82" s="50">
        <v>26.097271648873072</v>
      </c>
      <c r="MI82" s="50">
        <v>2.0759193357058128</v>
      </c>
      <c r="MJ82" s="50">
        <v>5.1403716884143931</v>
      </c>
      <c r="MK82" s="50">
        <v>0</v>
      </c>
      <c r="ML82" s="50">
        <v>384.44049031237643</v>
      </c>
      <c r="MM82" s="50">
        <v>0.59311981020166071</v>
      </c>
      <c r="MN82" s="50">
        <v>0</v>
      </c>
      <c r="MO82" s="50">
        <v>3.3966033966033966</v>
      </c>
      <c r="MP82" s="50">
        <v>0</v>
      </c>
      <c r="MQ82" s="50">
        <v>4.6953046953046957</v>
      </c>
      <c r="MR82" s="50">
        <v>29.270729270729273</v>
      </c>
      <c r="MS82" s="50">
        <v>6.1938061938061937</v>
      </c>
      <c r="MT82" s="50">
        <v>4.0959040959040962</v>
      </c>
      <c r="MU82" s="50">
        <v>0</v>
      </c>
      <c r="MV82" s="50">
        <v>540.65934065934061</v>
      </c>
      <c r="MW82" s="50">
        <v>22.977022977022976</v>
      </c>
      <c r="MX82" s="50">
        <v>0</v>
      </c>
      <c r="MY82" s="50">
        <v>2.0685579196217496</v>
      </c>
      <c r="MZ82" s="50">
        <v>0</v>
      </c>
      <c r="NA82" s="50">
        <v>3.6446020488573683</v>
      </c>
      <c r="NB82" s="50">
        <v>46.690307328605208</v>
      </c>
      <c r="NC82" s="50">
        <v>7.1907013396375108</v>
      </c>
      <c r="ND82" s="50">
        <v>4.531126871552404</v>
      </c>
      <c r="NE82" s="50">
        <v>0</v>
      </c>
      <c r="NF82" s="50">
        <v>722.41922773837678</v>
      </c>
      <c r="NG82" s="50">
        <v>20.981087470449175</v>
      </c>
      <c r="NI82" s="56">
        <v>8.6643666169895681</v>
      </c>
      <c r="NJ82" s="56">
        <v>2.7496845504222556</v>
      </c>
      <c r="NL82" s="56">
        <v>3.9567771383210966</v>
      </c>
      <c r="NM82" s="56">
        <v>6.1356117285175635</v>
      </c>
      <c r="NN82" s="56"/>
      <c r="NO82" s="56">
        <v>5.2046879673013642</v>
      </c>
      <c r="NP82" s="56">
        <v>2.9255388296281524</v>
      </c>
      <c r="NQ82" s="56">
        <v>3.6894364662771122</v>
      </c>
      <c r="NR82" s="56">
        <v>6.4743092007527006</v>
      </c>
      <c r="NS82" s="56">
        <v>6.2669222322052516</v>
      </c>
      <c r="NT82" s="56">
        <v>0</v>
      </c>
      <c r="NU82" s="56">
        <v>7.1726495049504955</v>
      </c>
      <c r="NV82" s="56">
        <v>0</v>
      </c>
      <c r="NW82" s="51"/>
      <c r="NX82" s="51">
        <v>631.5</v>
      </c>
      <c r="NY82" s="51">
        <v>632</v>
      </c>
      <c r="NZ82" s="51">
        <v>1804.6666666666667</v>
      </c>
      <c r="OA82" s="54">
        <f t="shared" si="503"/>
        <v>1805</v>
      </c>
      <c r="OB82" s="58">
        <v>759</v>
      </c>
      <c r="OC82" s="58">
        <f t="shared" si="504"/>
        <v>759</v>
      </c>
      <c r="OD82" s="58">
        <v>544.33333333333337</v>
      </c>
      <c r="OE82" s="58">
        <f t="shared" ref="OE82" si="521">ROUND(OD82,0)</f>
        <v>544</v>
      </c>
      <c r="OF82" s="58">
        <v>543.66666666666663</v>
      </c>
      <c r="OG82" s="58">
        <f t="shared" ref="OG82" si="522">ROUND(OF82,0)</f>
        <v>544</v>
      </c>
      <c r="OH82" s="51">
        <v>19682.5</v>
      </c>
      <c r="OI82" s="58">
        <v>19683</v>
      </c>
      <c r="OJ82" s="58">
        <v>34647</v>
      </c>
      <c r="OK82" s="54">
        <f t="shared" si="507"/>
        <v>34647</v>
      </c>
      <c r="OL82" s="58">
        <v>28645.333333333332</v>
      </c>
      <c r="OM82" s="58">
        <f t="shared" ref="OM82" si="523">ROUND(OL82,0)</f>
        <v>28645</v>
      </c>
      <c r="ON82" s="58">
        <v>14184</v>
      </c>
      <c r="OO82" s="58">
        <f t="shared" ref="OO82" si="524">ROUND(ON82,0)</f>
        <v>14184</v>
      </c>
      <c r="OP82" s="58">
        <v>14757</v>
      </c>
      <c r="OQ82" s="58">
        <f t="shared" ref="OQ82" si="525">ROUND(OP82,0)</f>
        <v>14757</v>
      </c>
      <c r="OR82" s="51">
        <v>1</v>
      </c>
      <c r="OS82" s="51"/>
    </row>
    <row r="83" spans="1:409" ht="21" customHeight="1" x14ac:dyDescent="0.35">
      <c r="A83" s="46" t="s">
        <v>83</v>
      </c>
      <c r="B83" s="46" t="s">
        <v>83</v>
      </c>
      <c r="C83" s="46" t="b">
        <f t="shared" si="445"/>
        <v>1</v>
      </c>
      <c r="D83" s="46">
        <v>6</v>
      </c>
      <c r="E83" s="51">
        <v>6</v>
      </c>
      <c r="F83" s="46" t="b">
        <f t="shared" si="446"/>
        <v>1</v>
      </c>
      <c r="G83" s="46">
        <v>5</v>
      </c>
      <c r="H83" s="51">
        <v>5</v>
      </c>
      <c r="I83" s="46" t="b">
        <f t="shared" si="447"/>
        <v>1</v>
      </c>
      <c r="J83" s="46">
        <v>5</v>
      </c>
      <c r="K83" s="46">
        <v>4744433</v>
      </c>
      <c r="L83" s="46">
        <v>468603.1</v>
      </c>
      <c r="M83" s="46">
        <v>1052.5709999999999</v>
      </c>
      <c r="N83" s="46">
        <v>5.9214434348942397</v>
      </c>
      <c r="O83" s="46">
        <v>179.99999999999599</v>
      </c>
      <c r="P83" s="46">
        <v>4</v>
      </c>
      <c r="Q83" s="46">
        <v>5</v>
      </c>
      <c r="R83" s="46">
        <v>1052.04589869713</v>
      </c>
      <c r="S83" s="46">
        <v>10.7730809811115</v>
      </c>
      <c r="T83" s="46">
        <v>184.90895871428</v>
      </c>
      <c r="U83" s="46">
        <v>4</v>
      </c>
      <c r="V83" s="46">
        <v>3</v>
      </c>
      <c r="W83" s="46" t="s">
        <v>210</v>
      </c>
      <c r="X83" s="46">
        <v>42.851834889999999</v>
      </c>
      <c r="Y83" s="46">
        <v>-123.3842764</v>
      </c>
      <c r="Z83" s="46">
        <v>1052.5709999999999</v>
      </c>
      <c r="AA83" s="46" t="s">
        <v>129</v>
      </c>
      <c r="AB83" s="46">
        <v>1</v>
      </c>
      <c r="AC83" s="55">
        <v>1</v>
      </c>
      <c r="AD83" s="46">
        <v>10</v>
      </c>
      <c r="AE83" s="46">
        <v>1</v>
      </c>
      <c r="AF83" s="46">
        <v>10</v>
      </c>
      <c r="AG83" s="46" t="s">
        <v>343</v>
      </c>
      <c r="AH83" s="55">
        <v>1</v>
      </c>
      <c r="AI83" s="46">
        <v>5</v>
      </c>
      <c r="AJ83" s="46">
        <v>1</v>
      </c>
      <c r="AK83" s="47">
        <v>66</v>
      </c>
      <c r="AM83" s="46">
        <v>1</v>
      </c>
      <c r="AN83" s="46">
        <v>30</v>
      </c>
      <c r="AO83" s="46">
        <v>74</v>
      </c>
      <c r="AQ83" s="46">
        <v>1</v>
      </c>
      <c r="AR83" s="46">
        <v>3</v>
      </c>
      <c r="AS83" s="55"/>
      <c r="AT83" s="46">
        <v>1</v>
      </c>
      <c r="AU83" s="46">
        <v>3</v>
      </c>
      <c r="AV83" s="46">
        <v>147</v>
      </c>
      <c r="AW83" s="46" t="s">
        <v>430</v>
      </c>
      <c r="AX83" s="46">
        <v>1</v>
      </c>
      <c r="AY83" s="46">
        <v>3</v>
      </c>
      <c r="AZ83" s="46">
        <v>3</v>
      </c>
      <c r="BA83" s="46">
        <v>150</v>
      </c>
      <c r="BB83" s="46">
        <v>150</v>
      </c>
      <c r="BD83" s="46">
        <f>AO83+BB83</f>
        <v>224</v>
      </c>
      <c r="BE83" s="50">
        <v>2.88</v>
      </c>
      <c r="BF83" s="46">
        <v>737.9</v>
      </c>
      <c r="BG83" s="46">
        <f t="shared" si="448"/>
        <v>0.7379</v>
      </c>
      <c r="BH83" s="49">
        <v>0.73799999999999999</v>
      </c>
      <c r="BI83" s="50">
        <v>7.41</v>
      </c>
      <c r="BJ83" s="52">
        <v>1455</v>
      </c>
      <c r="BK83" s="46">
        <f t="shared" si="449"/>
        <v>1.4550000000000001</v>
      </c>
      <c r="BL83" s="46">
        <v>1.4550000000000001</v>
      </c>
      <c r="BM83" s="46">
        <v>7.34</v>
      </c>
      <c r="BN83" s="46">
        <v>2657</v>
      </c>
      <c r="BO83" s="46">
        <f t="shared" si="450"/>
        <v>2.657</v>
      </c>
      <c r="BP83" s="46">
        <f t="shared" si="451"/>
        <v>2.657</v>
      </c>
      <c r="BQ83" s="46">
        <v>6.23</v>
      </c>
      <c r="BR83" s="50">
        <f t="shared" si="452"/>
        <v>-1.1799999999999997</v>
      </c>
      <c r="BS83" s="52">
        <v>447.8</v>
      </c>
      <c r="BT83" s="53" t="s">
        <v>261</v>
      </c>
      <c r="BU83" s="46">
        <v>0.44800000000000001</v>
      </c>
      <c r="BV83" s="49">
        <f t="shared" si="453"/>
        <v>-1.0070000000000001</v>
      </c>
      <c r="BW83" s="46">
        <v>2.191126823425293</v>
      </c>
      <c r="BX83" s="46">
        <v>49.114299774169922</v>
      </c>
      <c r="BY83" s="46">
        <f>BW83*10</f>
        <v>21.91126823425293</v>
      </c>
      <c r="CA83" s="46">
        <v>21.91126823425293</v>
      </c>
      <c r="CB83" s="46">
        <f>BX83*10</f>
        <v>491.14299774169922</v>
      </c>
      <c r="CC83" s="46">
        <v>0</v>
      </c>
      <c r="CD83" s="46">
        <v>2370.8206686930093</v>
      </c>
      <c r="CE83" s="46">
        <v>0</v>
      </c>
      <c r="CF83" s="46">
        <v>126.64640324214793</v>
      </c>
      <c r="CG83" s="46">
        <v>7046.6058763931105</v>
      </c>
      <c r="CH83" s="46">
        <v>759.87841945288756</v>
      </c>
      <c r="CI83" s="46">
        <v>0</v>
      </c>
      <c r="CJ83" s="46">
        <v>0</v>
      </c>
      <c r="CK83" s="46">
        <v>815.60283687943263</v>
      </c>
      <c r="CL83" s="46">
        <f>BY83*1000/CK83</f>
        <v>26.865120182866637</v>
      </c>
      <c r="CM83" s="46">
        <v>4057.7507598784196</v>
      </c>
      <c r="CN83" s="46">
        <v>70.921985815602852</v>
      </c>
      <c r="CO83" s="50">
        <v>5.8290100188473373</v>
      </c>
      <c r="CP83" s="46">
        <v>0</v>
      </c>
      <c r="CQ83" s="50">
        <v>144.7084233261339</v>
      </c>
      <c r="CR83" s="50">
        <v>73.227959945022576</v>
      </c>
      <c r="CS83" s="50">
        <v>8.639308855291576</v>
      </c>
      <c r="CT83" s="50">
        <v>4.7123502847044962</v>
      </c>
      <c r="CU83" s="50">
        <v>60.376988022776359</v>
      </c>
      <c r="CV83" s="50">
        <v>9.2283526408796384</v>
      </c>
      <c r="CW83" s="50">
        <v>4.319654427645788</v>
      </c>
      <c r="CX83" s="50">
        <v>0</v>
      </c>
      <c r="CY83" s="50">
        <v>472.6094639701551</v>
      </c>
      <c r="CZ83" s="50">
        <v>49.47967798939721</v>
      </c>
      <c r="DA83" s="56">
        <v>7.1988634136782288</v>
      </c>
      <c r="DB83" s="56">
        <v>9.0670708406819482</v>
      </c>
      <c r="DC83" s="50">
        <v>0</v>
      </c>
      <c r="DD83" s="50">
        <v>0.11888250445809392</v>
      </c>
      <c r="DE83" s="50">
        <v>0</v>
      </c>
      <c r="DF83" s="50">
        <v>32.791757479690908</v>
      </c>
      <c r="DG83" s="50">
        <v>32.296413711115513</v>
      </c>
      <c r="DH83" s="50">
        <v>1.9813750743015655</v>
      </c>
      <c r="DI83" s="50">
        <v>6.3404002377650093</v>
      </c>
      <c r="DJ83" s="50">
        <v>0</v>
      </c>
      <c r="DK83" s="50">
        <v>258.76758470378445</v>
      </c>
      <c r="DL83" s="50">
        <v>2.1795125817317218</v>
      </c>
      <c r="DM83" s="50">
        <v>0</v>
      </c>
      <c r="DN83" s="50">
        <v>1.719789494588422</v>
      </c>
      <c r="DO83" s="50">
        <v>3.4052576705391728</v>
      </c>
      <c r="DQ83" s="46">
        <v>1</v>
      </c>
      <c r="DR83" s="46">
        <v>0</v>
      </c>
      <c r="DT83" s="46">
        <v>1</v>
      </c>
      <c r="DU83" s="46">
        <v>1</v>
      </c>
      <c r="DW83" s="46">
        <v>1</v>
      </c>
      <c r="DY83" s="46">
        <v>1</v>
      </c>
      <c r="DZ83" s="46">
        <v>845</v>
      </c>
      <c r="EA83" s="46">
        <v>84.5</v>
      </c>
      <c r="EB83" s="46">
        <v>85</v>
      </c>
      <c r="EC83" s="46">
        <v>85</v>
      </c>
      <c r="ED83" s="46">
        <v>265</v>
      </c>
      <c r="EE83" s="46" t="s">
        <v>553</v>
      </c>
      <c r="EF83" s="46">
        <v>1</v>
      </c>
      <c r="EG83" s="46">
        <v>269</v>
      </c>
      <c r="EH83" s="46">
        <v>269</v>
      </c>
      <c r="EJ83" s="49">
        <v>1.0429999999999999</v>
      </c>
      <c r="EK83" s="50">
        <v>7.25</v>
      </c>
      <c r="EL83" s="49">
        <v>0.90300000000000002</v>
      </c>
      <c r="EM83" s="49">
        <v>0.90300000000000002</v>
      </c>
      <c r="EN83" s="50">
        <v>7.38</v>
      </c>
      <c r="EP83" s="56">
        <v>0</v>
      </c>
      <c r="EQ83" s="56">
        <v>0</v>
      </c>
      <c r="ER83" s="56">
        <v>0</v>
      </c>
      <c r="ES83" s="56">
        <v>23.364485981308412</v>
      </c>
      <c r="ET83" s="56">
        <v>37.482600914694771</v>
      </c>
      <c r="EU83" s="56">
        <v>0</v>
      </c>
      <c r="EV83" s="56">
        <v>6.1642473652813683</v>
      </c>
      <c r="EW83" s="56">
        <v>0</v>
      </c>
      <c r="EX83" s="56">
        <v>699.64207595943526</v>
      </c>
      <c r="EY83" s="56">
        <v>0.19884668920262477</v>
      </c>
      <c r="EZ83" s="56"/>
      <c r="FA83" s="46">
        <v>1</v>
      </c>
      <c r="FB83" s="46" t="s">
        <v>523</v>
      </c>
      <c r="FC83" s="46">
        <v>1</v>
      </c>
      <c r="FD83" s="46" t="s">
        <v>505</v>
      </c>
      <c r="FE83" s="47">
        <v>1</v>
      </c>
      <c r="FF83" s="47">
        <v>3</v>
      </c>
      <c r="FG83" s="47">
        <v>143</v>
      </c>
      <c r="FH83" s="47">
        <v>143</v>
      </c>
      <c r="FI83" s="47">
        <v>392</v>
      </c>
      <c r="FJ83" s="46">
        <v>77</v>
      </c>
      <c r="FK83" s="46">
        <v>77</v>
      </c>
      <c r="FL83" s="46">
        <v>77</v>
      </c>
      <c r="FM83" s="47">
        <f>FL83-EC83</f>
        <v>-8</v>
      </c>
      <c r="FO83" s="49">
        <v>0.38439999999999996</v>
      </c>
      <c r="FP83" s="50">
        <v>7.18</v>
      </c>
      <c r="FQ83" s="49">
        <v>0.37480000000000002</v>
      </c>
      <c r="FR83" s="49">
        <v>0.375</v>
      </c>
      <c r="FS83" s="50">
        <v>7.4</v>
      </c>
      <c r="FU83" s="46">
        <v>607</v>
      </c>
      <c r="FV83" s="46"/>
      <c r="FW83" s="47">
        <v>1</v>
      </c>
      <c r="FX83" s="49" t="s">
        <v>501</v>
      </c>
      <c r="FY83" s="47">
        <v>1</v>
      </c>
      <c r="FZ83" s="47">
        <v>3</v>
      </c>
      <c r="GA83" s="47">
        <v>31</v>
      </c>
      <c r="GB83" s="53" t="s">
        <v>640</v>
      </c>
      <c r="GC83" s="47">
        <v>1</v>
      </c>
      <c r="GD83" s="47">
        <v>10</v>
      </c>
      <c r="GE83" s="47">
        <v>160</v>
      </c>
      <c r="GF83" s="47">
        <v>45</v>
      </c>
      <c r="GH83" s="47">
        <v>45</v>
      </c>
      <c r="GI83" s="47">
        <f>GE83-GH83</f>
        <v>115</v>
      </c>
      <c r="GJ83" s="47">
        <f>GI83-FH83</f>
        <v>-28</v>
      </c>
      <c r="GM83" s="46">
        <v>82.5</v>
      </c>
      <c r="GN83" s="46">
        <v>83</v>
      </c>
      <c r="GO83" s="46">
        <v>83</v>
      </c>
      <c r="GP83" s="46">
        <f>GO83-FL83</f>
        <v>6</v>
      </c>
      <c r="GS83" s="46">
        <v>62.5</v>
      </c>
      <c r="GT83" s="46">
        <v>63</v>
      </c>
      <c r="GU83" s="46">
        <v>63</v>
      </c>
      <c r="GV83" s="46">
        <f>GU83-GO83</f>
        <v>-20</v>
      </c>
      <c r="GW83" s="57">
        <v>1.7735233306884766</v>
      </c>
      <c r="GX83" s="57">
        <v>47.453804016113281</v>
      </c>
      <c r="GY83" s="46">
        <f>GW83*10</f>
        <v>17.735233306884766</v>
      </c>
      <c r="GZ83" s="46"/>
      <c r="HA83" s="46">
        <v>17.735233306884766</v>
      </c>
      <c r="HB83" s="46">
        <f>GX83*10</f>
        <v>474.53804016113281</v>
      </c>
      <c r="HC83" s="46"/>
      <c r="HD83" s="57">
        <v>1.0972875356674194</v>
      </c>
      <c r="HE83" s="57">
        <v>48.138626098632813</v>
      </c>
      <c r="HF83" s="57">
        <v>10.972875356674194</v>
      </c>
      <c r="HG83" s="57"/>
      <c r="HH83" s="46">
        <f>HD83*10</f>
        <v>10.972875356674194</v>
      </c>
      <c r="HI83" s="46">
        <f>HH83-BY83</f>
        <v>-10.938392877578735</v>
      </c>
      <c r="HJ83" s="46">
        <f>HE83*10</f>
        <v>481.38626098632813</v>
      </c>
      <c r="HL83" s="50">
        <v>38.18181818181818</v>
      </c>
      <c r="HM83" s="50">
        <f>HL83-CC83</f>
        <v>38.18181818181818</v>
      </c>
      <c r="HN83" s="50">
        <v>1863.6363636363635</v>
      </c>
      <c r="HO83" s="50">
        <v>3.6363636363636362</v>
      </c>
      <c r="HP83" s="50">
        <f>HO83-CE83</f>
        <v>3.6363636363636362</v>
      </c>
      <c r="HQ83" s="50">
        <v>54.54545454545454</v>
      </c>
      <c r="HR83" s="50">
        <v>4963.6363636363631</v>
      </c>
      <c r="HS83" s="50">
        <f>HR83-CG83</f>
        <v>-2082.9695127567475</v>
      </c>
      <c r="HT83" s="50">
        <v>889.09090909090889</v>
      </c>
      <c r="HU83" s="50">
        <v>76.36363636363636</v>
      </c>
      <c r="HV83" s="50">
        <v>0</v>
      </c>
      <c r="HW83" s="50">
        <v>603.63636363636363</v>
      </c>
      <c r="HX83" s="50">
        <f>HH83*1000/HW83</f>
        <v>18.177956163165081</v>
      </c>
      <c r="HY83" s="50">
        <f>HW83-CK83</f>
        <v>-211.966473243069</v>
      </c>
      <c r="HZ83" s="50">
        <v>2058.181818181818</v>
      </c>
      <c r="IA83" s="50">
        <v>118.18181818181817</v>
      </c>
      <c r="IB83" s="56">
        <v>0</v>
      </c>
      <c r="IC83" s="56">
        <v>0.48004518072289148</v>
      </c>
      <c r="ID83" s="56">
        <v>0</v>
      </c>
      <c r="IE83" s="56">
        <v>19.390060240963855</v>
      </c>
      <c r="IF83" s="56">
        <v>81.325301204819269</v>
      </c>
      <c r="IG83" s="56">
        <v>1.223644578313253</v>
      </c>
      <c r="IH83" s="56">
        <v>3.2003012048192772</v>
      </c>
      <c r="II83" s="56">
        <v>0.75301204819277101</v>
      </c>
      <c r="IJ83" s="56">
        <v>151.82605421686748</v>
      </c>
      <c r="IK83" s="56">
        <v>1.1295180722891565</v>
      </c>
      <c r="IL83" s="46">
        <v>0.60787832736968994</v>
      </c>
      <c r="IM83" s="57">
        <v>49.577278137207031</v>
      </c>
      <c r="IN83" s="46">
        <v>6.0787832736968994</v>
      </c>
      <c r="IP83" s="46">
        <f t="shared" si="501"/>
        <v>6.0787832736968994</v>
      </c>
      <c r="IQ83" s="46">
        <f t="shared" si="501"/>
        <v>495.77278137207031</v>
      </c>
      <c r="IS83" s="46">
        <v>870.6</v>
      </c>
      <c r="IT83" s="49">
        <f>IS83/1000</f>
        <v>0.87060000000000004</v>
      </c>
      <c r="IU83" s="49">
        <v>0.871</v>
      </c>
      <c r="IV83" s="46">
        <v>6.9</v>
      </c>
      <c r="IW83" s="50">
        <v>0</v>
      </c>
      <c r="IX83" s="50">
        <v>3.9904229848363934E-2</v>
      </c>
      <c r="IY83" s="50">
        <v>0</v>
      </c>
      <c r="IZ83" s="50">
        <v>9.4772545889864332</v>
      </c>
      <c r="JA83" s="50">
        <v>42.398244213886677</v>
      </c>
      <c r="JB83" s="50">
        <v>1.5961691939345573</v>
      </c>
      <c r="JC83" s="50">
        <v>0</v>
      </c>
      <c r="JD83" s="50">
        <v>0</v>
      </c>
      <c r="JE83" s="50">
        <v>386.67198723064649</v>
      </c>
      <c r="JF83" s="50">
        <v>0.2992817238627295</v>
      </c>
      <c r="JG83" s="47">
        <v>1</v>
      </c>
      <c r="JI83" s="47">
        <v>1</v>
      </c>
      <c r="JJ83" s="46" t="s">
        <v>724</v>
      </c>
      <c r="JK83" s="46">
        <v>30</v>
      </c>
      <c r="JL83" s="46" t="s">
        <v>1566</v>
      </c>
      <c r="JM83" s="46">
        <v>1</v>
      </c>
      <c r="JN83" s="46">
        <v>27</v>
      </c>
      <c r="JO83" s="46">
        <v>27</v>
      </c>
      <c r="JQ83" s="46">
        <v>10</v>
      </c>
      <c r="JR83" s="46" t="s">
        <v>1042</v>
      </c>
      <c r="JT83" s="57">
        <v>0.57332831621170044</v>
      </c>
      <c r="JU83" s="57">
        <v>47.243461608886719</v>
      </c>
      <c r="JV83" s="57">
        <v>5.7332831621170044</v>
      </c>
      <c r="JW83" s="46">
        <f t="shared" si="502"/>
        <v>5.7332831621170044</v>
      </c>
      <c r="JX83" s="46">
        <f t="shared" si="502"/>
        <v>472.43461608886719</v>
      </c>
      <c r="JY83" s="46" t="s">
        <v>716</v>
      </c>
      <c r="JZ83" s="52">
        <v>919.4</v>
      </c>
      <c r="KA83" s="49">
        <f>JZ83/1000</f>
        <v>0.9194</v>
      </c>
      <c r="KB83" s="49">
        <v>0.91900000000000004</v>
      </c>
      <c r="KC83" s="52">
        <v>603.1</v>
      </c>
      <c r="KD83" s="49">
        <f>KC83/1000</f>
        <v>0.60309999999999997</v>
      </c>
      <c r="KE83" s="49">
        <v>0.60299999999999998</v>
      </c>
      <c r="KF83" s="52"/>
      <c r="KG83" s="49"/>
      <c r="KH83" s="49"/>
      <c r="KI83" s="50">
        <v>6.44</v>
      </c>
      <c r="KJ83" s="50">
        <v>5.37</v>
      </c>
      <c r="KK83" s="50"/>
      <c r="KL83" s="49"/>
      <c r="KN83" s="46">
        <v>1</v>
      </c>
      <c r="KO83" s="46">
        <v>1</v>
      </c>
      <c r="KP83" s="47">
        <v>1</v>
      </c>
      <c r="KQ83" s="46">
        <v>1</v>
      </c>
      <c r="KR83" s="46" t="s">
        <v>1220</v>
      </c>
      <c r="KT83" s="50">
        <v>62.5</v>
      </c>
      <c r="KU83" s="50">
        <v>3465.9090909090905</v>
      </c>
      <c r="KV83" s="50">
        <v>5.6818181818181817</v>
      </c>
      <c r="KW83" s="50">
        <v>102.27272727272727</v>
      </c>
      <c r="KX83" s="50">
        <v>9503.7878787878781</v>
      </c>
      <c r="KY83" s="50">
        <v>1318.181818181818</v>
      </c>
      <c r="KZ83" s="50">
        <v>102.27272727272727</v>
      </c>
      <c r="LA83" s="50">
        <v>22.727272727272727</v>
      </c>
      <c r="LB83" s="50">
        <v>676.13636363636363</v>
      </c>
      <c r="LC83" s="50">
        <f>GY83*1000/LB83</f>
        <v>26.230261025308561</v>
      </c>
      <c r="LD83" s="50">
        <v>4295.454545454545</v>
      </c>
      <c r="LE83" s="50">
        <v>236.74242424242422</v>
      </c>
      <c r="LF83" s="50">
        <v>65.753424657534254</v>
      </c>
      <c r="LG83" s="50">
        <v>2400</v>
      </c>
      <c r="LH83" s="50">
        <v>2.7397260273972601</v>
      </c>
      <c r="LI83" s="50">
        <v>83.561643835616437</v>
      </c>
      <c r="LJ83" s="50">
        <v>6301.3698630136987</v>
      </c>
      <c r="LK83" s="50">
        <v>850.68493150684935</v>
      </c>
      <c r="LL83" s="50">
        <v>86.301369863013704</v>
      </c>
      <c r="LM83" s="50">
        <v>12.328767123287671</v>
      </c>
      <c r="LN83" s="50">
        <v>1167.1232876712329</v>
      </c>
      <c r="LO83" s="50">
        <f>(IP83*1000)/LN83</f>
        <v>5.2083471711252773</v>
      </c>
      <c r="LP83" s="50">
        <v>1460.2739726027398</v>
      </c>
      <c r="LQ83" s="50">
        <v>89.041095890410958</v>
      </c>
      <c r="LR83" s="50">
        <v>43.795620437956202</v>
      </c>
      <c r="LS83" s="50">
        <v>1678.8321167883207</v>
      </c>
      <c r="LT83" s="50">
        <v>3.6496350364963499</v>
      </c>
      <c r="LU83" s="50">
        <v>60.218978102189773</v>
      </c>
      <c r="LV83" s="50">
        <v>5950.729927007299</v>
      </c>
      <c r="LW83" s="50">
        <v>552.91970802919707</v>
      </c>
      <c r="LX83" s="50">
        <v>45.620437956204377</v>
      </c>
      <c r="LY83" s="50">
        <v>69.343065693430646</v>
      </c>
      <c r="LZ83" s="50">
        <v>1113.1386861313867</v>
      </c>
      <c r="MA83" s="50">
        <f>(JW83*1000)/LZ83</f>
        <v>5.1505560210493746</v>
      </c>
      <c r="MB83" s="50">
        <v>967.15328467153279</v>
      </c>
      <c r="MC83" s="50">
        <v>54.744525547445249</v>
      </c>
      <c r="MD83" s="50">
        <v>0</v>
      </c>
      <c r="ME83" s="50">
        <v>0.29767811073625722</v>
      </c>
      <c r="MF83" s="50">
        <v>0</v>
      </c>
      <c r="MG83" s="50">
        <v>12.899384798571147</v>
      </c>
      <c r="MH83" s="50">
        <v>39.491962691010123</v>
      </c>
      <c r="MI83" s="50">
        <v>0</v>
      </c>
      <c r="MJ83" s="50">
        <v>3.8698154395713438</v>
      </c>
      <c r="MK83" s="50">
        <v>0.49613018456042868</v>
      </c>
      <c r="ML83" s="50">
        <v>446.51716610438581</v>
      </c>
      <c r="MM83" s="50">
        <v>0.39690414764834298</v>
      </c>
      <c r="MN83" s="50">
        <v>0</v>
      </c>
      <c r="MO83" s="50">
        <v>0.29809220985691576</v>
      </c>
      <c r="MP83" s="50">
        <v>0</v>
      </c>
      <c r="MQ83" s="50">
        <v>9.2408585055643879</v>
      </c>
      <c r="MR83" s="50">
        <v>29.70985691573927</v>
      </c>
      <c r="MS83" s="50">
        <v>3.5771065182829886</v>
      </c>
      <c r="MT83" s="50">
        <v>3.6764705882352939</v>
      </c>
      <c r="MU83" s="50">
        <v>0</v>
      </c>
      <c r="MV83" s="50">
        <v>484.99602543720192</v>
      </c>
      <c r="MW83" s="50">
        <v>2.4841017488076313</v>
      </c>
      <c r="MX83" s="50"/>
      <c r="MY83" s="50"/>
      <c r="MZ83" s="50"/>
      <c r="NA83" s="50"/>
      <c r="NB83" s="50"/>
      <c r="NC83" s="50"/>
      <c r="ND83" s="50"/>
      <c r="NE83" s="50"/>
      <c r="NF83" s="50"/>
      <c r="NG83" s="50"/>
      <c r="NH83" s="46" t="s">
        <v>1691</v>
      </c>
      <c r="NI83" s="56">
        <v>8.8032112368473303</v>
      </c>
      <c r="NJ83" s="56">
        <v>22.673821719277349</v>
      </c>
      <c r="NL83" s="56">
        <v>5.5561832957994719</v>
      </c>
      <c r="NM83" s="56">
        <v>6.5761387447371016</v>
      </c>
      <c r="NN83" s="56"/>
      <c r="NO83" s="56">
        <v>5.2036504535034371</v>
      </c>
      <c r="NP83" s="56">
        <v>4.1075470945878605</v>
      </c>
      <c r="NQ83" s="56">
        <v>7.050908005967182</v>
      </c>
      <c r="NR83" s="56">
        <v>2.6947240179015428</v>
      </c>
      <c r="NS83" s="56">
        <v>6.0389466416806403</v>
      </c>
      <c r="NT83" s="56">
        <v>5.4887365617911037</v>
      </c>
      <c r="NU83" s="63"/>
      <c r="NV83" s="63"/>
      <c r="NW83" s="51" t="s">
        <v>1745</v>
      </c>
      <c r="NX83" s="51">
        <v>679</v>
      </c>
      <c r="NY83" s="51">
        <v>679</v>
      </c>
      <c r="NZ83" s="51">
        <v>2062.6666666666665</v>
      </c>
      <c r="OA83" s="54">
        <f t="shared" si="503"/>
        <v>2063</v>
      </c>
      <c r="OB83" s="58">
        <v>1618.6666666666667</v>
      </c>
      <c r="OC83" s="58">
        <f t="shared" si="504"/>
        <v>1619</v>
      </c>
      <c r="OD83" s="58">
        <v>878</v>
      </c>
      <c r="OE83" s="58">
        <f t="shared" ref="OE83" si="526">ROUND(OD83,0)</f>
        <v>878</v>
      </c>
      <c r="OF83" s="58"/>
      <c r="OG83" s="58"/>
      <c r="OH83" s="51">
        <v>18179.666666666668</v>
      </c>
      <c r="OI83" s="58">
        <v>18180</v>
      </c>
      <c r="OJ83" s="58">
        <v>67310.666666666672</v>
      </c>
      <c r="OK83" s="54">
        <f t="shared" si="507"/>
        <v>67311</v>
      </c>
      <c r="OL83" s="58">
        <v>34266.333333333336</v>
      </c>
      <c r="OM83" s="58">
        <f t="shared" ref="OM83" si="527">ROUND(OL83,0)</f>
        <v>34266</v>
      </c>
      <c r="ON83" s="58">
        <v>18288.333333333332</v>
      </c>
      <c r="OO83" s="58">
        <f t="shared" ref="OO83" si="528">ROUND(ON83,0)</f>
        <v>18288</v>
      </c>
      <c r="OP83" s="58"/>
      <c r="OQ83" s="58"/>
      <c r="OR83" s="51">
        <v>1</v>
      </c>
      <c r="OS83" s="51"/>
    </row>
    <row r="84" spans="1:409" ht="21" customHeight="1" x14ac:dyDescent="0.35">
      <c r="A84" s="46" t="s">
        <v>84</v>
      </c>
      <c r="B84" s="46" t="s">
        <v>84</v>
      </c>
      <c r="C84" s="46" t="b">
        <f t="shared" si="445"/>
        <v>1</v>
      </c>
      <c r="D84" s="46">
        <v>6</v>
      </c>
      <c r="E84" s="51">
        <v>6</v>
      </c>
      <c r="F84" s="46" t="b">
        <f t="shared" si="446"/>
        <v>1</v>
      </c>
      <c r="G84" s="46">
        <v>6</v>
      </c>
      <c r="H84" s="51">
        <v>6</v>
      </c>
      <c r="I84" s="46" t="b">
        <f t="shared" si="447"/>
        <v>1</v>
      </c>
      <c r="J84" s="46">
        <v>6</v>
      </c>
      <c r="K84" s="46">
        <v>4744431</v>
      </c>
      <c r="L84" s="46">
        <v>468604</v>
      </c>
      <c r="M84" s="46">
        <v>1052.3</v>
      </c>
      <c r="N84" s="46">
        <v>5.6548608185047202</v>
      </c>
      <c r="O84" s="46">
        <v>180.00000000000199</v>
      </c>
      <c r="P84" s="46">
        <v>4</v>
      </c>
      <c r="Q84" s="46">
        <v>6</v>
      </c>
      <c r="R84" s="46">
        <v>1052.04589869713</v>
      </c>
      <c r="S84" s="46">
        <v>10.7730809811115</v>
      </c>
      <c r="T84" s="46">
        <v>184.90895871428</v>
      </c>
      <c r="U84" s="46">
        <v>4</v>
      </c>
      <c r="V84" s="46">
        <v>3</v>
      </c>
      <c r="W84" s="46" t="s">
        <v>249</v>
      </c>
      <c r="X84" s="46">
        <v>42.851811669999996</v>
      </c>
      <c r="Y84" s="46">
        <v>-123.38426459999999</v>
      </c>
      <c r="Z84" s="46">
        <v>1052.3</v>
      </c>
      <c r="AA84" s="46" t="s">
        <v>1487</v>
      </c>
      <c r="AB84" s="46">
        <v>1</v>
      </c>
      <c r="AC84" s="55">
        <v>1</v>
      </c>
      <c r="AD84" s="46">
        <v>20</v>
      </c>
      <c r="AE84" s="46">
        <v>1</v>
      </c>
      <c r="AF84" s="46">
        <v>19</v>
      </c>
      <c r="AG84" s="46" t="s">
        <v>344</v>
      </c>
      <c r="AH84" s="55">
        <v>1</v>
      </c>
      <c r="AI84" s="46">
        <v>10</v>
      </c>
      <c r="AJ84" s="46">
        <v>1</v>
      </c>
      <c r="AK84" s="47">
        <v>70</v>
      </c>
      <c r="AM84" s="46">
        <v>1</v>
      </c>
      <c r="AN84" s="46">
        <v>95</v>
      </c>
      <c r="AO84" s="46">
        <v>66</v>
      </c>
      <c r="AP84" s="46" t="s">
        <v>292</v>
      </c>
      <c r="AQ84" s="55">
        <v>0</v>
      </c>
      <c r="AR84" s="46">
        <v>100</v>
      </c>
      <c r="AS84" s="55" t="s">
        <v>1625</v>
      </c>
      <c r="AT84" s="55">
        <v>0</v>
      </c>
      <c r="AU84" s="46">
        <v>100</v>
      </c>
      <c r="AW84" s="55" t="s">
        <v>1616</v>
      </c>
      <c r="AX84" s="55">
        <v>0</v>
      </c>
      <c r="AZ84" s="46">
        <v>100</v>
      </c>
      <c r="BE84" s="50">
        <v>2.99</v>
      </c>
      <c r="BF84" s="46">
        <v>296</v>
      </c>
      <c r="BG84" s="46">
        <f t="shared" si="448"/>
        <v>0.29599999999999999</v>
      </c>
      <c r="BH84" s="49">
        <v>0.29599999999999999</v>
      </c>
      <c r="BI84" s="50">
        <v>7.48</v>
      </c>
      <c r="BJ84" s="52">
        <v>1187</v>
      </c>
      <c r="BK84" s="46">
        <f t="shared" si="449"/>
        <v>1.1870000000000001</v>
      </c>
      <c r="BL84" s="46">
        <v>1.1870000000000001</v>
      </c>
      <c r="BM84" s="46">
        <v>7.29</v>
      </c>
      <c r="BN84" s="46">
        <v>1405</v>
      </c>
      <c r="BO84" s="46">
        <f t="shared" si="450"/>
        <v>1.405</v>
      </c>
      <c r="BP84" s="46">
        <f t="shared" si="451"/>
        <v>1.405</v>
      </c>
      <c r="BQ84" s="46">
        <v>2.27</v>
      </c>
      <c r="BR84" s="50">
        <f t="shared" si="452"/>
        <v>-5.2100000000000009</v>
      </c>
      <c r="BS84" s="46">
        <v>221.6</v>
      </c>
      <c r="BT84" s="46" t="s">
        <v>261</v>
      </c>
      <c r="BU84" s="46">
        <v>0.222</v>
      </c>
      <c r="BV84" s="49">
        <f t="shared" si="453"/>
        <v>-0.96500000000000008</v>
      </c>
      <c r="CO84" s="50">
        <v>5.5767760636729884</v>
      </c>
      <c r="CP84" s="46">
        <v>0</v>
      </c>
      <c r="CQ84" s="50">
        <v>134.42978136694899</v>
      </c>
      <c r="CR84" s="50">
        <v>62.812684656293079</v>
      </c>
      <c r="CS84" s="50">
        <v>5.2196178845775068</v>
      </c>
      <c r="CT84" s="50">
        <v>4.6287177467008078</v>
      </c>
      <c r="CU84" s="50">
        <v>39.097892456174904</v>
      </c>
      <c r="CV84" s="50">
        <v>6.4999015166436873</v>
      </c>
      <c r="CW84" s="50">
        <v>3.9393342525113257</v>
      </c>
      <c r="CX84" s="50">
        <v>1.3787669883789642</v>
      </c>
      <c r="CY84" s="50">
        <v>321.54815836123697</v>
      </c>
      <c r="CZ84" s="50">
        <v>54.756746109907425</v>
      </c>
      <c r="DA84" s="56">
        <v>8.5921511917821913</v>
      </c>
      <c r="DB84" s="56">
        <v>0</v>
      </c>
      <c r="DC84" s="50">
        <v>25.487853444842692</v>
      </c>
      <c r="DD84" s="50">
        <v>81.889685384309033</v>
      </c>
      <c r="DE84" s="50">
        <v>0</v>
      </c>
      <c r="DF84" s="50">
        <v>24.691358024691358</v>
      </c>
      <c r="DG84" s="50">
        <v>56.650736758263641</v>
      </c>
      <c r="DH84" s="50">
        <v>16.328156113102349</v>
      </c>
      <c r="DI84" s="50">
        <v>2.9868578255675029</v>
      </c>
      <c r="DJ84" s="50">
        <v>0</v>
      </c>
      <c r="DK84" s="50">
        <v>323.6758263639984</v>
      </c>
      <c r="DL84" s="50">
        <v>151.73237753882916</v>
      </c>
      <c r="DM84" s="50">
        <v>0</v>
      </c>
      <c r="DN84" s="50">
        <v>0</v>
      </c>
      <c r="DO84" s="50">
        <v>3.9544893596346329</v>
      </c>
      <c r="DP84" s="46" t="s">
        <v>1850</v>
      </c>
      <c r="DQ84" s="46">
        <v>0</v>
      </c>
      <c r="DS84" s="46" t="s">
        <v>131</v>
      </c>
      <c r="DT84" s="46">
        <v>0</v>
      </c>
      <c r="DU84" s="46">
        <v>0</v>
      </c>
      <c r="DW84" s="46">
        <v>0</v>
      </c>
      <c r="DY84" s="46">
        <v>0</v>
      </c>
      <c r="EF84" s="46">
        <v>0</v>
      </c>
      <c r="EJ84" s="49"/>
      <c r="EK84" s="50"/>
      <c r="EN84" s="50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46">
        <v>0</v>
      </c>
      <c r="FC84" s="46">
        <v>0</v>
      </c>
      <c r="FE84" s="47">
        <v>0</v>
      </c>
      <c r="FJ84" s="46"/>
      <c r="FK84" s="46"/>
      <c r="FL84" s="46"/>
      <c r="FM84" s="47"/>
      <c r="FO84" s="52"/>
      <c r="FP84" s="50"/>
      <c r="FS84" s="50"/>
      <c r="FU84" s="46"/>
      <c r="FV84" s="46" t="s">
        <v>669</v>
      </c>
      <c r="FW84" s="47">
        <v>0</v>
      </c>
      <c r="FY84" s="47">
        <v>0</v>
      </c>
      <c r="GC84" s="47">
        <v>0</v>
      </c>
      <c r="GW84" s="57"/>
      <c r="GX84" s="57"/>
      <c r="GY84" s="46"/>
      <c r="GZ84" s="46"/>
      <c r="HA84" s="46"/>
      <c r="HB84" s="46"/>
      <c r="HC84" s="46"/>
      <c r="HD84" s="57"/>
      <c r="HE84" s="57"/>
      <c r="HF84" s="57"/>
      <c r="HG84" s="57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M84" s="57"/>
      <c r="IR84" s="46" t="s">
        <v>665</v>
      </c>
      <c r="IW84" s="50"/>
      <c r="IX84" s="50"/>
      <c r="IY84" s="50"/>
      <c r="IZ84" s="50"/>
      <c r="JA84" s="50"/>
      <c r="JB84" s="50"/>
      <c r="JC84" s="50"/>
      <c r="JD84" s="50"/>
      <c r="JE84" s="50"/>
      <c r="JF84" s="50"/>
      <c r="JG84" s="47">
        <v>0</v>
      </c>
      <c r="JI84" s="47">
        <v>0</v>
      </c>
      <c r="JM84" s="46">
        <v>0</v>
      </c>
      <c r="JT84" s="57"/>
      <c r="JU84" s="57"/>
      <c r="JV84" s="57"/>
      <c r="JZ84" s="52"/>
      <c r="KC84" s="52"/>
      <c r="KF84" s="52"/>
      <c r="KG84" s="49"/>
      <c r="KH84" s="49"/>
      <c r="KI84" s="50"/>
      <c r="KJ84" s="50"/>
      <c r="KK84" s="50"/>
      <c r="KL84" s="49"/>
      <c r="KN84" s="46">
        <v>0</v>
      </c>
      <c r="KT84" s="50"/>
      <c r="KU84" s="50"/>
      <c r="KV84" s="50"/>
      <c r="KW84" s="50"/>
      <c r="KX84" s="50"/>
      <c r="KY84" s="50"/>
      <c r="KZ84" s="50"/>
      <c r="LA84" s="50"/>
      <c r="LB84" s="50"/>
      <c r="LC84" s="50"/>
      <c r="LD84" s="50"/>
      <c r="LE84" s="50"/>
      <c r="LF84" s="50"/>
      <c r="LG84" s="50"/>
      <c r="LH84" s="50"/>
      <c r="LI84" s="50"/>
      <c r="LJ84" s="50"/>
      <c r="LK84" s="50"/>
      <c r="LL84" s="50"/>
      <c r="LM84" s="50"/>
      <c r="LN84" s="50"/>
      <c r="LO84" s="50"/>
      <c r="LP84" s="50"/>
      <c r="LQ84" s="50"/>
      <c r="LR84" s="50"/>
      <c r="LS84" s="50"/>
      <c r="LT84" s="50"/>
      <c r="LU84" s="50"/>
      <c r="LV84" s="50"/>
      <c r="LW84" s="50"/>
      <c r="LX84" s="50"/>
      <c r="LY84" s="50"/>
      <c r="LZ84" s="50"/>
      <c r="MA84" s="50"/>
      <c r="MB84" s="50"/>
      <c r="MC84" s="50"/>
      <c r="MD84" s="50"/>
      <c r="ME84" s="50"/>
      <c r="MF84" s="50"/>
      <c r="MG84" s="50"/>
      <c r="MH84" s="50"/>
      <c r="MI84" s="50"/>
      <c r="MJ84" s="50"/>
      <c r="MK84" s="50"/>
      <c r="ML84" s="50"/>
      <c r="MM84" s="50"/>
      <c r="MN84" s="50"/>
      <c r="MO84" s="50"/>
      <c r="MP84" s="50"/>
      <c r="MQ84" s="50"/>
      <c r="MR84" s="50"/>
      <c r="MS84" s="50"/>
      <c r="MT84" s="50"/>
      <c r="MU84" s="50"/>
      <c r="MV84" s="50"/>
      <c r="MW84" s="50"/>
      <c r="MX84" s="50"/>
      <c r="MY84" s="50"/>
      <c r="MZ84" s="50"/>
      <c r="NA84" s="50"/>
      <c r="NB84" s="50"/>
      <c r="NC84" s="50"/>
      <c r="ND84" s="50"/>
      <c r="NE84" s="50"/>
      <c r="NF84" s="50"/>
      <c r="NG84" s="50"/>
      <c r="NI84" s="56"/>
      <c r="NJ84" s="56"/>
      <c r="NL84" s="56"/>
      <c r="NM84" s="56"/>
      <c r="NN84" s="56"/>
      <c r="NO84" s="56"/>
      <c r="NP84" s="56"/>
      <c r="NQ84" s="63"/>
      <c r="NR84" s="63"/>
      <c r="NS84" s="63"/>
      <c r="NT84" s="63"/>
      <c r="NU84" s="63"/>
      <c r="NV84" s="63"/>
      <c r="NW84" s="64"/>
      <c r="NX84" s="51"/>
      <c r="NY84" s="64"/>
      <c r="NZ84" s="64"/>
      <c r="OA84" s="65"/>
      <c r="OB84" s="58"/>
      <c r="OC84" s="58"/>
      <c r="OD84" s="58"/>
      <c r="OE84" s="58"/>
      <c r="OF84" s="58"/>
      <c r="OG84" s="58"/>
      <c r="OH84" s="51"/>
      <c r="OI84" s="58"/>
      <c r="OJ84" s="58"/>
      <c r="OK84" s="54"/>
      <c r="OL84" s="58"/>
      <c r="OM84" s="58"/>
      <c r="ON84" s="58"/>
      <c r="OO84" s="58"/>
      <c r="OP84" s="58"/>
      <c r="OQ84" s="58"/>
      <c r="OR84" s="51">
        <v>0</v>
      </c>
      <c r="OS84" s="51" t="s">
        <v>521</v>
      </c>
    </row>
    <row r="85" spans="1:409" ht="21" customHeight="1" x14ac:dyDescent="0.35">
      <c r="A85" s="46" t="s">
        <v>85</v>
      </c>
      <c r="B85" s="46" t="s">
        <v>85</v>
      </c>
      <c r="C85" s="46" t="b">
        <f t="shared" si="445"/>
        <v>1</v>
      </c>
      <c r="D85" s="46">
        <v>6</v>
      </c>
      <c r="E85" s="51">
        <v>6</v>
      </c>
      <c r="F85" s="46" t="b">
        <f t="shared" si="446"/>
        <v>1</v>
      </c>
      <c r="G85" s="46">
        <v>7</v>
      </c>
      <c r="H85" s="51">
        <v>7</v>
      </c>
      <c r="I85" s="46" t="b">
        <f t="shared" si="447"/>
        <v>1</v>
      </c>
      <c r="J85" s="46">
        <v>7</v>
      </c>
      <c r="K85" s="46">
        <v>4744428</v>
      </c>
      <c r="L85" s="46">
        <v>468605.3</v>
      </c>
      <c r="M85" s="46">
        <v>1051.9659999999999</v>
      </c>
      <c r="N85" s="46">
        <v>5.6548608185047202</v>
      </c>
      <c r="O85" s="46">
        <v>180.00000000000199</v>
      </c>
      <c r="P85" s="46">
        <v>4</v>
      </c>
      <c r="Q85" s="46">
        <v>6</v>
      </c>
      <c r="R85" s="46">
        <v>1052.04589869713</v>
      </c>
      <c r="S85" s="46">
        <v>10.7730809811115</v>
      </c>
      <c r="T85" s="46">
        <v>184.90895871428</v>
      </c>
      <c r="U85" s="46">
        <v>4</v>
      </c>
      <c r="V85" s="46">
        <v>5</v>
      </c>
      <c r="W85" s="46" t="s">
        <v>211</v>
      </c>
      <c r="X85" s="46">
        <v>42.85178775</v>
      </c>
      <c r="Y85" s="46">
        <v>-123.38424879999999</v>
      </c>
      <c r="Z85" s="46">
        <v>1051.9659999999999</v>
      </c>
      <c r="AA85" s="46" t="s">
        <v>130</v>
      </c>
      <c r="AB85" s="46">
        <v>1</v>
      </c>
      <c r="AC85" s="55">
        <v>1</v>
      </c>
      <c r="AD85" s="46">
        <v>40</v>
      </c>
      <c r="AE85" s="46">
        <v>1</v>
      </c>
      <c r="AF85" s="46">
        <v>13</v>
      </c>
      <c r="AH85" s="55">
        <v>1</v>
      </c>
      <c r="AI85" s="46">
        <v>20</v>
      </c>
      <c r="AJ85" s="46">
        <v>1</v>
      </c>
      <c r="AK85" s="47">
        <v>50</v>
      </c>
      <c r="AL85" s="46" t="s">
        <v>365</v>
      </c>
      <c r="AM85" s="55">
        <v>0</v>
      </c>
      <c r="AN85" s="46">
        <v>100</v>
      </c>
      <c r="AP85" s="46" t="s">
        <v>131</v>
      </c>
      <c r="AQ85" s="55">
        <v>0</v>
      </c>
      <c r="AR85" s="46">
        <v>100</v>
      </c>
      <c r="AS85" s="55" t="s">
        <v>1625</v>
      </c>
      <c r="AT85" s="55">
        <v>0</v>
      </c>
      <c r="AU85" s="46">
        <v>100</v>
      </c>
      <c r="AW85" s="55" t="s">
        <v>1616</v>
      </c>
      <c r="AX85" s="55">
        <v>0</v>
      </c>
      <c r="AZ85" s="46">
        <v>100</v>
      </c>
      <c r="BE85" s="50">
        <v>3.06</v>
      </c>
      <c r="BF85" s="46">
        <v>263.8</v>
      </c>
      <c r="BG85" s="46">
        <f t="shared" si="448"/>
        <v>0.26380000000000003</v>
      </c>
      <c r="BH85" s="49">
        <v>0.26400000000000001</v>
      </c>
      <c r="BI85" s="50">
        <v>7.63</v>
      </c>
      <c r="BJ85" s="52">
        <v>361.6</v>
      </c>
      <c r="BK85" s="46">
        <f t="shared" si="449"/>
        <v>0.36160000000000003</v>
      </c>
      <c r="BL85" s="46">
        <v>0.36199999999999999</v>
      </c>
      <c r="BM85" s="46">
        <v>7.46</v>
      </c>
      <c r="BN85" s="46">
        <v>791.3</v>
      </c>
      <c r="BO85" s="46">
        <f t="shared" si="450"/>
        <v>0.7913</v>
      </c>
      <c r="BP85" s="46">
        <f t="shared" si="451"/>
        <v>0.79100000000000004</v>
      </c>
      <c r="BQ85" s="46">
        <v>2.92</v>
      </c>
      <c r="BR85" s="50">
        <f t="shared" si="452"/>
        <v>-4.71</v>
      </c>
      <c r="BS85" s="52">
        <v>324</v>
      </c>
      <c r="BT85" s="53" t="s">
        <v>261</v>
      </c>
      <c r="BU85" s="46">
        <v>0.32400000000000001</v>
      </c>
      <c r="BV85" s="49">
        <f t="shared" si="453"/>
        <v>-3.7999999999999978E-2</v>
      </c>
      <c r="CO85" s="50">
        <v>6.7581040965762913</v>
      </c>
      <c r="CP85" s="46">
        <v>0</v>
      </c>
      <c r="CQ85" s="50">
        <v>121.68053904082441</v>
      </c>
      <c r="CR85" s="50">
        <v>53.190646056282205</v>
      </c>
      <c r="CS85" s="50">
        <v>5.0535077288941732</v>
      </c>
      <c r="CT85" s="50">
        <v>5.9453032104637336</v>
      </c>
      <c r="CU85" s="50">
        <v>26.952041220768926</v>
      </c>
      <c r="CV85" s="50">
        <v>4.9544193420531109</v>
      </c>
      <c r="CW85" s="50">
        <v>6.9361870788743554</v>
      </c>
      <c r="CX85" s="50">
        <v>0</v>
      </c>
      <c r="CY85" s="50">
        <v>229.58779231074118</v>
      </c>
      <c r="CZ85" s="50">
        <v>25.465715418152993</v>
      </c>
      <c r="DA85" s="56">
        <v>6.7614169719774253</v>
      </c>
      <c r="DB85" s="56">
        <v>20.517878007723535</v>
      </c>
      <c r="DC85" s="50">
        <v>69.265782703344556</v>
      </c>
      <c r="DD85" s="50">
        <v>137.41341777162083</v>
      </c>
      <c r="DE85" s="50">
        <v>0</v>
      </c>
      <c r="DF85" s="50">
        <v>15.238472194735801</v>
      </c>
      <c r="DG85" s="50">
        <v>57.985355234514152</v>
      </c>
      <c r="DH85" s="50">
        <v>15.83217890362161</v>
      </c>
      <c r="DI85" s="50">
        <v>5.2444092618246589</v>
      </c>
      <c r="DJ85" s="50">
        <v>3.9580447259054026</v>
      </c>
      <c r="DK85" s="50">
        <v>385.51355630318625</v>
      </c>
      <c r="DL85" s="50">
        <v>155.94696220067286</v>
      </c>
      <c r="DM85" s="50">
        <v>0</v>
      </c>
      <c r="DN85" s="50">
        <v>0</v>
      </c>
      <c r="DO85" s="50">
        <v>6.5809150783354946</v>
      </c>
      <c r="DQ85" s="46">
        <v>0</v>
      </c>
      <c r="DS85" s="46" t="s">
        <v>131</v>
      </c>
      <c r="DT85" s="46">
        <v>0</v>
      </c>
      <c r="DU85" s="46">
        <v>0</v>
      </c>
      <c r="DW85" s="46">
        <v>0</v>
      </c>
      <c r="DY85" s="46">
        <v>0</v>
      </c>
      <c r="EF85" s="46">
        <v>0</v>
      </c>
      <c r="EJ85" s="49"/>
      <c r="EK85" s="50"/>
      <c r="EN85" s="50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46">
        <v>0</v>
      </c>
      <c r="FC85" s="46">
        <v>0</v>
      </c>
      <c r="FE85" s="47">
        <v>0</v>
      </c>
      <c r="FJ85" s="46"/>
      <c r="FK85" s="46"/>
      <c r="FL85" s="46"/>
      <c r="FM85" s="47"/>
      <c r="FO85" s="52"/>
      <c r="FP85" s="50"/>
      <c r="FS85" s="50"/>
      <c r="FU85" s="46"/>
      <c r="FV85" s="46" t="s">
        <v>669</v>
      </c>
      <c r="FW85" s="47">
        <v>0</v>
      </c>
      <c r="FY85" s="47">
        <v>0</v>
      </c>
      <c r="GC85" s="47">
        <v>0</v>
      </c>
      <c r="GW85" s="57"/>
      <c r="GX85" s="57"/>
      <c r="GY85" s="46"/>
      <c r="GZ85" s="46"/>
      <c r="HA85" s="46"/>
      <c r="HB85" s="46"/>
      <c r="HC85" s="46"/>
      <c r="HD85" s="57"/>
      <c r="HE85" s="57"/>
      <c r="HF85" s="57"/>
      <c r="HG85" s="57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M85" s="57"/>
      <c r="IR85" s="46" t="s">
        <v>665</v>
      </c>
      <c r="IW85" s="50"/>
      <c r="IX85" s="50"/>
      <c r="IY85" s="50"/>
      <c r="IZ85" s="50"/>
      <c r="JA85" s="50"/>
      <c r="JB85" s="50"/>
      <c r="JC85" s="50"/>
      <c r="JD85" s="50"/>
      <c r="JE85" s="50"/>
      <c r="JF85" s="50"/>
      <c r="JG85" s="47">
        <v>0</v>
      </c>
      <c r="JI85" s="47">
        <v>0</v>
      </c>
      <c r="JM85" s="46">
        <v>0</v>
      </c>
      <c r="JT85" s="57"/>
      <c r="JU85" s="57"/>
      <c r="JV85" s="57"/>
      <c r="JZ85" s="52"/>
      <c r="KC85" s="52"/>
      <c r="KF85" s="52"/>
      <c r="KG85" s="49"/>
      <c r="KH85" s="49"/>
      <c r="KI85" s="50"/>
      <c r="KJ85" s="50"/>
      <c r="KK85" s="50"/>
      <c r="KL85" s="49"/>
      <c r="KN85" s="46">
        <v>0</v>
      </c>
      <c r="KT85" s="50"/>
      <c r="KU85" s="50"/>
      <c r="KV85" s="50"/>
      <c r="KW85" s="50"/>
      <c r="KX85" s="50"/>
      <c r="KY85" s="50"/>
      <c r="KZ85" s="50"/>
      <c r="LA85" s="50"/>
      <c r="LB85" s="50"/>
      <c r="LC85" s="50"/>
      <c r="LD85" s="50"/>
      <c r="LE85" s="50"/>
      <c r="LF85" s="50"/>
      <c r="LG85" s="50"/>
      <c r="LH85" s="50"/>
      <c r="LI85" s="50"/>
      <c r="LJ85" s="50"/>
      <c r="LK85" s="50"/>
      <c r="LL85" s="50"/>
      <c r="LM85" s="50"/>
      <c r="LN85" s="50"/>
      <c r="LO85" s="50"/>
      <c r="LP85" s="50"/>
      <c r="LQ85" s="50"/>
      <c r="LR85" s="50"/>
      <c r="LS85" s="50"/>
      <c r="LT85" s="50"/>
      <c r="LU85" s="50"/>
      <c r="LV85" s="50"/>
      <c r="LW85" s="50"/>
      <c r="LX85" s="50"/>
      <c r="LY85" s="50"/>
      <c r="LZ85" s="50"/>
      <c r="MA85" s="50"/>
      <c r="MB85" s="50"/>
      <c r="MC85" s="50"/>
      <c r="MD85" s="50"/>
      <c r="ME85" s="50"/>
      <c r="MF85" s="50"/>
      <c r="MG85" s="50"/>
      <c r="MH85" s="50"/>
      <c r="MI85" s="50"/>
      <c r="MJ85" s="50"/>
      <c r="MK85" s="50"/>
      <c r="ML85" s="50"/>
      <c r="MM85" s="50"/>
      <c r="MN85" s="50"/>
      <c r="MO85" s="50"/>
      <c r="MP85" s="50"/>
      <c r="MQ85" s="50"/>
      <c r="MR85" s="50"/>
      <c r="MS85" s="50"/>
      <c r="MT85" s="50"/>
      <c r="MU85" s="50"/>
      <c r="MV85" s="50"/>
      <c r="MW85" s="50"/>
      <c r="MX85" s="50"/>
      <c r="MY85" s="50"/>
      <c r="MZ85" s="50"/>
      <c r="NA85" s="50"/>
      <c r="NB85" s="50"/>
      <c r="NC85" s="50"/>
      <c r="ND85" s="50"/>
      <c r="NE85" s="50"/>
      <c r="NF85" s="50"/>
      <c r="NG85" s="50"/>
      <c r="NI85" s="56"/>
      <c r="NJ85" s="56"/>
      <c r="NL85" s="56"/>
      <c r="NM85" s="56"/>
      <c r="NN85" s="56"/>
      <c r="NO85" s="56"/>
      <c r="NP85" s="56"/>
      <c r="NQ85" s="63"/>
      <c r="NR85" s="63"/>
      <c r="NS85" s="63"/>
      <c r="NT85" s="63"/>
      <c r="NU85" s="63"/>
      <c r="NV85" s="63"/>
      <c r="NW85" s="64"/>
      <c r="NX85" s="51">
        <v>768.66666666666663</v>
      </c>
      <c r="NY85" s="64">
        <v>769</v>
      </c>
      <c r="OA85" s="65"/>
      <c r="OB85" s="58"/>
      <c r="OC85" s="58"/>
      <c r="OD85" s="58"/>
      <c r="OE85" s="58"/>
      <c r="OF85" s="58"/>
      <c r="OG85" s="58"/>
      <c r="OH85" s="51">
        <v>15020</v>
      </c>
      <c r="OI85" s="58">
        <v>15020</v>
      </c>
      <c r="OJ85" s="58"/>
      <c r="OK85" s="54"/>
      <c r="OL85" s="58"/>
      <c r="OM85" s="58"/>
      <c r="ON85" s="58"/>
      <c r="OO85" s="58"/>
      <c r="OP85" s="58"/>
      <c r="OQ85" s="58"/>
      <c r="OR85" s="51">
        <v>0</v>
      </c>
      <c r="OS85" s="51" t="s">
        <v>521</v>
      </c>
    </row>
    <row r="86" spans="1:409" ht="21" customHeight="1" x14ac:dyDescent="0.35">
      <c r="A86" s="46" t="s">
        <v>86</v>
      </c>
      <c r="B86" s="46" t="s">
        <v>86</v>
      </c>
      <c r="C86" s="46" t="b">
        <f t="shared" si="445"/>
        <v>1</v>
      </c>
      <c r="D86" s="46">
        <v>6</v>
      </c>
      <c r="E86" s="51">
        <v>6</v>
      </c>
      <c r="F86" s="46" t="b">
        <f t="shared" si="446"/>
        <v>1</v>
      </c>
      <c r="G86" s="46">
        <v>8</v>
      </c>
      <c r="H86" s="51">
        <v>8</v>
      </c>
      <c r="I86" s="46" t="b">
        <f t="shared" si="447"/>
        <v>1</v>
      </c>
      <c r="J86" s="46">
        <v>8</v>
      </c>
      <c r="K86" s="46">
        <v>4744425</v>
      </c>
      <c r="L86" s="46">
        <v>468606.7</v>
      </c>
      <c r="M86" s="46">
        <v>1050.9069999999999</v>
      </c>
      <c r="N86" s="46">
        <v>6.6334539613494696</v>
      </c>
      <c r="O86" s="46">
        <v>175.12542651511399</v>
      </c>
      <c r="P86" s="46">
        <v>4</v>
      </c>
      <c r="Q86" s="46">
        <v>10</v>
      </c>
      <c r="R86" s="46">
        <v>1050.67897799978</v>
      </c>
      <c r="S86" s="46">
        <v>12.620577257729501</v>
      </c>
      <c r="T86" s="46">
        <v>167.38608334152201</v>
      </c>
      <c r="U86" s="46">
        <v>4</v>
      </c>
      <c r="V86" s="46">
        <v>5</v>
      </c>
      <c r="W86" s="46" t="s">
        <v>212</v>
      </c>
      <c r="X86" s="46">
        <v>42.851758680000003</v>
      </c>
      <c r="Y86" s="46">
        <v>-123.3842315</v>
      </c>
      <c r="Z86" s="46">
        <v>1050.9069999999999</v>
      </c>
      <c r="AA86" s="46" t="s">
        <v>129</v>
      </c>
      <c r="AB86" s="46">
        <v>1</v>
      </c>
      <c r="AC86" s="55">
        <v>1</v>
      </c>
      <c r="AD86" s="46">
        <v>10</v>
      </c>
      <c r="AE86" s="46">
        <v>1</v>
      </c>
      <c r="AF86" s="46">
        <v>22</v>
      </c>
      <c r="AH86" s="55">
        <v>1</v>
      </c>
      <c r="AI86" s="46">
        <v>3</v>
      </c>
      <c r="AJ86" s="46">
        <v>1</v>
      </c>
      <c r="AK86" s="47">
        <v>70</v>
      </c>
      <c r="AM86" s="46">
        <v>1</v>
      </c>
      <c r="AN86" s="46">
        <v>10</v>
      </c>
      <c r="AO86" s="46">
        <v>125</v>
      </c>
      <c r="AP86" s="46" t="s">
        <v>293</v>
      </c>
      <c r="AQ86" s="46">
        <v>1</v>
      </c>
      <c r="AR86" s="46">
        <v>0</v>
      </c>
      <c r="AS86" s="55" t="s">
        <v>394</v>
      </c>
      <c r="AT86" s="46">
        <v>1</v>
      </c>
      <c r="AU86" s="46">
        <v>0</v>
      </c>
      <c r="AV86" s="46">
        <v>357</v>
      </c>
      <c r="AW86" s="46" t="s">
        <v>404</v>
      </c>
      <c r="AX86" s="46">
        <v>1</v>
      </c>
      <c r="AY86" s="46">
        <v>0</v>
      </c>
      <c r="AZ86" s="46">
        <v>0</v>
      </c>
      <c r="BA86" s="46">
        <v>457</v>
      </c>
      <c r="BB86" s="46">
        <v>457</v>
      </c>
      <c r="BC86" s="46">
        <v>130</v>
      </c>
      <c r="BD86" s="46">
        <f>AO86+BB86</f>
        <v>582</v>
      </c>
      <c r="BE86" s="50">
        <v>2.86</v>
      </c>
      <c r="BF86" s="46">
        <v>547.29999999999995</v>
      </c>
      <c r="BG86" s="46">
        <f t="shared" si="448"/>
        <v>0.54730000000000001</v>
      </c>
      <c r="BH86" s="49">
        <v>0.54700000000000004</v>
      </c>
      <c r="BI86" s="50">
        <v>7.71</v>
      </c>
      <c r="BJ86" s="52">
        <v>662.1</v>
      </c>
      <c r="BK86" s="46">
        <f t="shared" si="449"/>
        <v>0.66210000000000002</v>
      </c>
      <c r="BL86" s="46">
        <v>0.66200000000000003</v>
      </c>
      <c r="BM86" s="46">
        <v>7.3</v>
      </c>
      <c r="BN86" s="46">
        <v>1466</v>
      </c>
      <c r="BO86" s="46">
        <f t="shared" si="450"/>
        <v>1.466</v>
      </c>
      <c r="BP86" s="46">
        <f t="shared" si="451"/>
        <v>1.466</v>
      </c>
      <c r="BQ86" s="46">
        <v>3.03</v>
      </c>
      <c r="BR86" s="50">
        <f t="shared" si="452"/>
        <v>-4.68</v>
      </c>
      <c r="BS86" s="52">
        <v>356.1</v>
      </c>
      <c r="BT86" s="53" t="s">
        <v>261</v>
      </c>
      <c r="BU86" s="46">
        <v>0.35599999999999998</v>
      </c>
      <c r="BV86" s="49">
        <f t="shared" si="453"/>
        <v>-0.30600000000000005</v>
      </c>
      <c r="BW86" s="46">
        <v>1.6033532619476318</v>
      </c>
      <c r="BX86" s="46">
        <v>49.610877990722656</v>
      </c>
      <c r="BY86" s="46">
        <f>BW86*10</f>
        <v>16.033532619476318</v>
      </c>
      <c r="CA86" s="46">
        <v>16.033532619476318</v>
      </c>
      <c r="CB86" s="46">
        <f>BX86*10</f>
        <v>496.10877990722656</v>
      </c>
      <c r="CC86" s="46">
        <v>112.38170347003154</v>
      </c>
      <c r="CD86" s="46">
        <v>4223.186119873817</v>
      </c>
      <c r="CE86" s="46">
        <v>3.9432176656151419</v>
      </c>
      <c r="CF86" s="46">
        <v>100.55205047318613</v>
      </c>
      <c r="CG86" s="46">
        <v>10185.331230283911</v>
      </c>
      <c r="CH86" s="46">
        <v>632.88643533123036</v>
      </c>
      <c r="CI86" s="46">
        <v>214.90536277602527</v>
      </c>
      <c r="CJ86" s="46">
        <v>35.488958990536275</v>
      </c>
      <c r="CK86" s="46">
        <v>1597.0031545741326</v>
      </c>
      <c r="CL86" s="46">
        <f>BY86*1000/CK86</f>
        <v>10.039762647652331</v>
      </c>
      <c r="CM86" s="46">
        <v>4363.1703470031543</v>
      </c>
      <c r="CN86" s="46">
        <v>120.26813880126183</v>
      </c>
      <c r="CO86" s="50">
        <v>5.8633256834963081</v>
      </c>
      <c r="CP86" s="46">
        <v>0</v>
      </c>
      <c r="CQ86" s="50">
        <v>141.1811493338636</v>
      </c>
      <c r="CR86" s="50">
        <v>57.924040564724592</v>
      </c>
      <c r="CS86" s="50">
        <v>9.842911115529926</v>
      </c>
      <c r="CT86" s="50">
        <v>3.579240405647246</v>
      </c>
      <c r="CU86" s="50">
        <v>53.489759395506063</v>
      </c>
      <c r="CV86" s="50">
        <v>11.930801352157486</v>
      </c>
      <c r="CW86" s="50">
        <v>3.4798170610459338</v>
      </c>
      <c r="CX86" s="50">
        <v>1.3919268244183736</v>
      </c>
      <c r="CY86" s="50">
        <v>504.47405050705908</v>
      </c>
      <c r="CZ86" s="50">
        <v>46.331278584211574</v>
      </c>
      <c r="DA86" s="56">
        <v>5.7774568492467324</v>
      </c>
      <c r="DB86" s="56">
        <v>3.7832864411852731</v>
      </c>
      <c r="DC86" s="50">
        <v>141.55251141552512</v>
      </c>
      <c r="DD86" s="50">
        <v>74.121500893388912</v>
      </c>
      <c r="DE86" s="50">
        <v>1.4889815366289458</v>
      </c>
      <c r="DF86" s="50">
        <v>4.268413738336311</v>
      </c>
      <c r="DG86" s="50">
        <v>19.555290847726823</v>
      </c>
      <c r="DH86" s="50">
        <v>5.0625372245384161</v>
      </c>
      <c r="DI86" s="50">
        <v>4.8640063529878894</v>
      </c>
      <c r="DJ86" s="50">
        <v>2.1838395870557874</v>
      </c>
      <c r="DK86" s="50">
        <v>271.689497716895</v>
      </c>
      <c r="DL86" s="50">
        <v>34.048044470915229</v>
      </c>
      <c r="DM86" s="50">
        <v>0</v>
      </c>
      <c r="DN86" s="50">
        <v>0</v>
      </c>
      <c r="DO86" s="50">
        <v>5.4803036356372345</v>
      </c>
      <c r="DQ86" s="46">
        <v>1</v>
      </c>
      <c r="DR86" s="46">
        <v>3</v>
      </c>
      <c r="DT86" s="46">
        <v>1</v>
      </c>
      <c r="DU86" s="46">
        <v>1</v>
      </c>
      <c r="DW86" s="46">
        <v>1</v>
      </c>
      <c r="DY86" s="46">
        <v>1</v>
      </c>
      <c r="DZ86" s="46">
        <v>1315</v>
      </c>
      <c r="EA86" s="46">
        <v>131.5</v>
      </c>
      <c r="EB86" s="46">
        <v>132</v>
      </c>
      <c r="EC86" s="46">
        <v>132</v>
      </c>
      <c r="ED86" s="46">
        <v>495</v>
      </c>
      <c r="EF86" s="46">
        <v>1</v>
      </c>
      <c r="EG86" s="46">
        <v>499</v>
      </c>
      <c r="EH86" s="46">
        <v>499</v>
      </c>
      <c r="EJ86" s="49">
        <v>1.202</v>
      </c>
      <c r="EK86" s="50">
        <v>7</v>
      </c>
      <c r="EL86" s="49">
        <v>1.0309999999999999</v>
      </c>
      <c r="EM86" s="49">
        <v>1.0309999999999999</v>
      </c>
      <c r="EN86" s="50">
        <v>7.08</v>
      </c>
      <c r="EP86" s="56">
        <v>0</v>
      </c>
      <c r="EQ86" s="56">
        <v>0</v>
      </c>
      <c r="ER86" s="56">
        <v>0</v>
      </c>
      <c r="ES86" s="56">
        <v>4.2574257425742577</v>
      </c>
      <c r="ET86" s="56">
        <v>29.702970297029704</v>
      </c>
      <c r="EU86" s="56">
        <v>0</v>
      </c>
      <c r="EV86" s="56">
        <v>2.7722772277227725</v>
      </c>
      <c r="EW86" s="56">
        <v>0</v>
      </c>
      <c r="EX86" s="56">
        <v>654.15841584158409</v>
      </c>
      <c r="EY86" s="56">
        <v>9.9009900990099015E-2</v>
      </c>
      <c r="EZ86" s="56"/>
      <c r="FA86" s="46">
        <v>1</v>
      </c>
      <c r="FC86" s="46">
        <v>1</v>
      </c>
      <c r="FE86" s="47">
        <v>1</v>
      </c>
      <c r="FF86" s="47">
        <v>3</v>
      </c>
      <c r="FG86" s="47">
        <v>180</v>
      </c>
      <c r="FH86" s="47">
        <v>180</v>
      </c>
      <c r="FI86" s="47">
        <v>656</v>
      </c>
      <c r="FJ86" s="46">
        <v>136</v>
      </c>
      <c r="FK86" s="46">
        <v>136</v>
      </c>
      <c r="FL86" s="46">
        <v>136</v>
      </c>
      <c r="FM86" s="47">
        <f>FL86-EC86</f>
        <v>4</v>
      </c>
      <c r="FO86" s="49">
        <v>0.9849</v>
      </c>
      <c r="FP86" s="50">
        <v>7.26</v>
      </c>
      <c r="FQ86" s="49">
        <v>0.64410000000000001</v>
      </c>
      <c r="FR86" s="49">
        <v>0.64400000000000002</v>
      </c>
      <c r="FS86" s="50">
        <v>7.05</v>
      </c>
      <c r="FU86" s="46">
        <v>606</v>
      </c>
      <c r="FV86" s="46"/>
      <c r="FW86" s="47">
        <v>1</v>
      </c>
      <c r="FX86" s="49" t="s">
        <v>503</v>
      </c>
      <c r="FY86" s="47">
        <v>1</v>
      </c>
      <c r="FZ86" s="47">
        <v>5</v>
      </c>
      <c r="GA86" s="47">
        <v>82</v>
      </c>
      <c r="GB86" s="53" t="s">
        <v>640</v>
      </c>
      <c r="GC86" s="47">
        <v>1</v>
      </c>
      <c r="GD86" s="47">
        <v>15</v>
      </c>
      <c r="GE86" s="47">
        <v>260</v>
      </c>
      <c r="GF86" s="47">
        <v>97</v>
      </c>
      <c r="GH86" s="47">
        <v>97</v>
      </c>
      <c r="GI86" s="47">
        <f>GE86-GH86</f>
        <v>163</v>
      </c>
      <c r="GJ86" s="47">
        <f>GI86-FH86</f>
        <v>-17</v>
      </c>
      <c r="GM86" s="46">
        <v>152</v>
      </c>
      <c r="GN86" s="46">
        <v>152</v>
      </c>
      <c r="GO86" s="46">
        <v>152</v>
      </c>
      <c r="GP86" s="46">
        <f>GO86-FL86</f>
        <v>16</v>
      </c>
      <c r="GS86" s="46">
        <v>162</v>
      </c>
      <c r="GT86" s="46">
        <v>162</v>
      </c>
      <c r="GU86" s="46">
        <v>162</v>
      </c>
      <c r="GV86" s="46">
        <f>GU86-GO86</f>
        <v>10</v>
      </c>
      <c r="GW86" s="57">
        <v>1.2316986322402954</v>
      </c>
      <c r="GX86" s="57">
        <v>47.335670471191406</v>
      </c>
      <c r="GY86" s="46">
        <f>GW86*10</f>
        <v>12.316986322402954</v>
      </c>
      <c r="GZ86" s="46"/>
      <c r="HA86" s="46">
        <v>12.316986322402954</v>
      </c>
      <c r="HB86" s="46">
        <f>GX86*10</f>
        <v>473.35670471191406</v>
      </c>
      <c r="HC86" s="46"/>
      <c r="HD86" s="57">
        <v>0.92271620035171509</v>
      </c>
      <c r="HE86" s="57">
        <v>47.737045288085938</v>
      </c>
      <c r="HF86" s="57">
        <v>9.2271620035171509</v>
      </c>
      <c r="HG86" s="57"/>
      <c r="HH86" s="46">
        <f>HD86*10</f>
        <v>9.2271620035171509</v>
      </c>
      <c r="HI86" s="46">
        <f>HH86-BY86</f>
        <v>-6.8063706159591675</v>
      </c>
      <c r="HJ86" s="46">
        <f>HE86*10</f>
        <v>477.37045288085938</v>
      </c>
      <c r="HL86" s="50">
        <v>62.807881773399011</v>
      </c>
      <c r="HM86" s="50">
        <f>HL86-CC86</f>
        <v>-49.573821696632528</v>
      </c>
      <c r="HN86" s="50">
        <v>2944.5812807881771</v>
      </c>
      <c r="HO86" s="50">
        <v>6.1576354679802954</v>
      </c>
      <c r="HP86" s="50">
        <f>HO86-CE86</f>
        <v>2.2144178023651535</v>
      </c>
      <c r="HQ86" s="50">
        <v>51.724137931034477</v>
      </c>
      <c r="HR86" s="50">
        <v>5935.9605911330045</v>
      </c>
      <c r="HS86" s="50">
        <f>HR86-CG86</f>
        <v>-4249.3706391509068</v>
      </c>
      <c r="HT86" s="50">
        <v>859.60591133004925</v>
      </c>
      <c r="HU86" s="50">
        <v>187.19211822660097</v>
      </c>
      <c r="HV86" s="50">
        <v>0</v>
      </c>
      <c r="HW86" s="50">
        <v>1081.2807881773397</v>
      </c>
      <c r="HX86" s="50">
        <f>HH86*1000/HW86</f>
        <v>8.5335484588336303</v>
      </c>
      <c r="HY86" s="50">
        <f>HW86-CK86</f>
        <v>-515.72236639679295</v>
      </c>
      <c r="HZ86" s="50">
        <v>2002.4630541871923</v>
      </c>
      <c r="IA86" s="50">
        <v>98.522167487684726</v>
      </c>
      <c r="IB86" s="56">
        <v>0</v>
      </c>
      <c r="IC86" s="56">
        <v>1.1866337573571293</v>
      </c>
      <c r="ID86" s="56">
        <v>0</v>
      </c>
      <c r="IE86" s="56">
        <v>37.49762673248528</v>
      </c>
      <c r="IF86" s="56">
        <v>55.344598443136505</v>
      </c>
      <c r="IG86" s="56">
        <v>0.94930700588570338</v>
      </c>
      <c r="IH86" s="56">
        <v>5.9806341370799316</v>
      </c>
      <c r="II86" s="56">
        <v>2.1834061135371177</v>
      </c>
      <c r="IJ86" s="56">
        <v>186.63375735712927</v>
      </c>
      <c r="IK86" s="56">
        <v>0.37972280235428135</v>
      </c>
      <c r="IL86" s="46">
        <v>0.90403544902801514</v>
      </c>
      <c r="IM86" s="57">
        <v>49.581966400146484</v>
      </c>
      <c r="IN86" s="46">
        <v>9.0403544902801514</v>
      </c>
      <c r="IP86" s="46">
        <f>IL86*10</f>
        <v>9.0403544902801514</v>
      </c>
      <c r="IQ86" s="46">
        <f>IM86*10</f>
        <v>495.81966400146484</v>
      </c>
      <c r="IS86" s="46">
        <v>755.5</v>
      </c>
      <c r="IT86" s="49">
        <f>IS86/1000</f>
        <v>0.75549999999999995</v>
      </c>
      <c r="IU86" s="49">
        <v>0.75600000000000001</v>
      </c>
      <c r="IV86" s="46">
        <v>7.13</v>
      </c>
      <c r="IW86" s="50">
        <v>0</v>
      </c>
      <c r="IX86" s="50">
        <v>0.37924151696606784</v>
      </c>
      <c r="IY86" s="50">
        <v>0</v>
      </c>
      <c r="IZ86" s="50">
        <v>7.7844311377245514</v>
      </c>
      <c r="JA86" s="50">
        <v>42.914171656686626</v>
      </c>
      <c r="JB86" s="50">
        <v>3.093812375249501</v>
      </c>
      <c r="JC86" s="50">
        <v>0</v>
      </c>
      <c r="JD86" s="50">
        <v>0</v>
      </c>
      <c r="JE86" s="50">
        <v>406.88622754491024</v>
      </c>
      <c r="JF86" s="50">
        <v>1.5968063872255489</v>
      </c>
      <c r="JG86" s="47">
        <v>1</v>
      </c>
      <c r="JI86" s="47">
        <v>1</v>
      </c>
      <c r="JJ86" s="46" t="s">
        <v>724</v>
      </c>
      <c r="JK86" s="46">
        <v>40</v>
      </c>
      <c r="JM86" s="46">
        <v>1</v>
      </c>
      <c r="JN86" s="46">
        <v>88</v>
      </c>
      <c r="JO86" s="46">
        <v>88</v>
      </c>
      <c r="JQ86" s="46">
        <v>5</v>
      </c>
      <c r="JR86" s="46" t="s">
        <v>1034</v>
      </c>
      <c r="JT86" s="57">
        <v>1.123405933380127</v>
      </c>
      <c r="JU86" s="57">
        <v>47.992786407470703</v>
      </c>
      <c r="JV86" s="57">
        <v>11.23405933380127</v>
      </c>
      <c r="JW86" s="46">
        <f>JT86*10</f>
        <v>11.23405933380127</v>
      </c>
      <c r="JX86" s="46">
        <f>JU86*10</f>
        <v>479.92786407470703</v>
      </c>
      <c r="JY86" s="46" t="s">
        <v>716</v>
      </c>
      <c r="JZ86" s="52">
        <v>568</v>
      </c>
      <c r="KA86" s="49">
        <f>JZ86/1000</f>
        <v>0.56799999999999995</v>
      </c>
      <c r="KB86" s="49">
        <v>0.56799999999999995</v>
      </c>
      <c r="KC86" s="52">
        <v>559</v>
      </c>
      <c r="KD86" s="49">
        <f>KC86/1000</f>
        <v>0.55900000000000005</v>
      </c>
      <c r="KE86" s="49">
        <v>0.55900000000000005</v>
      </c>
      <c r="KF86" s="52">
        <v>756.4</v>
      </c>
      <c r="KG86" s="49">
        <f>KF86/1000</f>
        <v>0.75639999999999996</v>
      </c>
      <c r="KH86" s="49">
        <v>0.75600000000000001</v>
      </c>
      <c r="KI86" s="50">
        <v>6.28</v>
      </c>
      <c r="KJ86" s="50">
        <v>4.21</v>
      </c>
      <c r="KK86" s="50">
        <v>6.25</v>
      </c>
      <c r="KL86" s="49"/>
      <c r="KN86" s="46">
        <v>1</v>
      </c>
      <c r="KO86" s="46">
        <v>1</v>
      </c>
      <c r="KP86" s="47">
        <v>1</v>
      </c>
      <c r="KQ86" s="46">
        <v>1</v>
      </c>
      <c r="KR86" s="46" t="s">
        <v>1220</v>
      </c>
      <c r="KS86" s="46" t="s">
        <v>1229</v>
      </c>
      <c r="KT86" s="50">
        <v>138.88888888888889</v>
      </c>
      <c r="KU86" s="50">
        <v>3349.537037037037</v>
      </c>
      <c r="KV86" s="50">
        <v>4.6296296296296298</v>
      </c>
      <c r="KW86" s="50">
        <v>78.703703703703709</v>
      </c>
      <c r="KX86" s="50">
        <v>8972.2222222222226</v>
      </c>
      <c r="KY86" s="50">
        <v>1275.462962962963</v>
      </c>
      <c r="KZ86" s="50">
        <v>236.11111111111111</v>
      </c>
      <c r="LA86" s="50">
        <v>18.518518518518519</v>
      </c>
      <c r="LB86" s="50">
        <v>1143.5185185185187</v>
      </c>
      <c r="LC86" s="50">
        <f>GY86*1000/LB86</f>
        <v>10.771129739429302</v>
      </c>
      <c r="LD86" s="50">
        <v>2909.7222222222222</v>
      </c>
      <c r="LE86" s="50">
        <v>134.25925925925924</v>
      </c>
      <c r="LF86" s="50">
        <v>82.278481012658219</v>
      </c>
      <c r="LG86" s="50">
        <v>4460.7594936708856</v>
      </c>
      <c r="LH86" s="50">
        <v>5.0632911392405058</v>
      </c>
      <c r="LI86" s="50">
        <v>83.544303797468345</v>
      </c>
      <c r="LJ86" s="50">
        <v>6430.3797468354423</v>
      </c>
      <c r="LK86" s="50">
        <v>1046.8354430379745</v>
      </c>
      <c r="LL86" s="50">
        <v>258.22784810126581</v>
      </c>
      <c r="LM86" s="50">
        <v>16.455696202531644</v>
      </c>
      <c r="LN86" s="50">
        <v>1339.2405063291139</v>
      </c>
      <c r="LO86" s="50">
        <f>(IP86*1000)/LN86</f>
        <v>6.7503592129691112</v>
      </c>
      <c r="LP86" s="50">
        <v>2273.417721518987</v>
      </c>
      <c r="LQ86" s="50">
        <v>124.0506329113924</v>
      </c>
      <c r="LR86" s="50">
        <v>62.222222222222229</v>
      </c>
      <c r="LS86" s="50">
        <v>2846.6666666666665</v>
      </c>
      <c r="LT86" s="50">
        <v>4.4444444444444446</v>
      </c>
      <c r="LU86" s="50">
        <v>44.444444444444443</v>
      </c>
      <c r="LV86" s="50">
        <v>4064.4444444444443</v>
      </c>
      <c r="LW86" s="50">
        <v>802.22222222222217</v>
      </c>
      <c r="LX86" s="50">
        <v>100</v>
      </c>
      <c r="LY86" s="50">
        <v>46.666666666666679</v>
      </c>
      <c r="LZ86" s="50">
        <v>1391.1111111111111</v>
      </c>
      <c r="MA86" s="50">
        <f>(JW86*1000)/LZ86</f>
        <v>8.0756017575248737</v>
      </c>
      <c r="MB86" s="50">
        <v>1255.5555555555554</v>
      </c>
      <c r="MC86" s="50">
        <v>71.111111111111114</v>
      </c>
      <c r="MD86" s="50">
        <v>0</v>
      </c>
      <c r="ME86" s="50">
        <v>0.19857029388403497</v>
      </c>
      <c r="MF86" s="50">
        <v>0</v>
      </c>
      <c r="MG86" s="50">
        <v>6.4535345512311366</v>
      </c>
      <c r="MH86" s="50">
        <v>22.339158061953935</v>
      </c>
      <c r="MI86" s="50">
        <v>2.6806989674344721</v>
      </c>
      <c r="MJ86" s="50">
        <v>3.9714058776806991</v>
      </c>
      <c r="MK86" s="50">
        <v>0</v>
      </c>
      <c r="ML86" s="50">
        <v>386.02065131056401</v>
      </c>
      <c r="MM86" s="50">
        <v>1.2907069102462272</v>
      </c>
      <c r="MN86" s="50">
        <v>29.716792979656958</v>
      </c>
      <c r="MO86" s="50">
        <v>81.771041084962093</v>
      </c>
      <c r="MP86" s="50">
        <v>0.49860390905464697</v>
      </c>
      <c r="MQ86" s="50">
        <v>10.071798962903868</v>
      </c>
      <c r="MR86" s="50">
        <v>29.118468288791384</v>
      </c>
      <c r="MS86" s="50">
        <v>18.049461507778219</v>
      </c>
      <c r="MT86" s="50">
        <v>4.2879936178699642</v>
      </c>
      <c r="MU86" s="50">
        <v>2.3932987634623055</v>
      </c>
      <c r="MV86" s="50">
        <v>331.67132030315116</v>
      </c>
      <c r="MW86" s="50">
        <v>42.780215396888707</v>
      </c>
      <c r="MX86" s="50">
        <v>0</v>
      </c>
      <c r="MY86" s="50">
        <v>0.59008654602675059</v>
      </c>
      <c r="MZ86" s="50">
        <v>0</v>
      </c>
      <c r="NA86" s="50">
        <v>9.7364280094413846</v>
      </c>
      <c r="NB86" s="50">
        <v>32.848151062155786</v>
      </c>
      <c r="NC86" s="50">
        <v>7.6711250983477584</v>
      </c>
      <c r="ND86" s="50">
        <v>6.7859952793076319</v>
      </c>
      <c r="NE86" s="50">
        <v>0</v>
      </c>
      <c r="NF86" s="50">
        <v>408.92997639653817</v>
      </c>
      <c r="NG86" s="50">
        <v>7.3760818253343832</v>
      </c>
      <c r="NI86" s="56">
        <v>7.5087878489002868</v>
      </c>
      <c r="NJ86" s="56">
        <v>27.405258901272315</v>
      </c>
      <c r="NL86" s="56">
        <v>6.7856537646832269</v>
      </c>
      <c r="NM86" s="56">
        <v>0.87087473522048919</v>
      </c>
      <c r="NN86" s="56"/>
      <c r="NO86" s="56">
        <v>5.9216197323746753</v>
      </c>
      <c r="NP86" s="56">
        <v>0</v>
      </c>
      <c r="NQ86" s="56">
        <v>3.5987715624688406</v>
      </c>
      <c r="NR86" s="56">
        <v>0</v>
      </c>
      <c r="NS86" s="56">
        <v>3.490748476066754</v>
      </c>
      <c r="NT86" s="56">
        <v>0</v>
      </c>
      <c r="NU86" s="56">
        <v>2.6292616915422888</v>
      </c>
      <c r="NV86" s="56">
        <v>0</v>
      </c>
      <c r="NW86" s="51"/>
      <c r="NX86" s="51">
        <v>554.66666666666663</v>
      </c>
      <c r="NY86" s="51">
        <v>555</v>
      </c>
      <c r="NZ86" s="46">
        <v>1752</v>
      </c>
      <c r="OA86" s="54">
        <f t="shared" ref="OA86" si="529">ROUND(NZ86,0)</f>
        <v>1752</v>
      </c>
      <c r="OB86" s="58">
        <v>818.66666666666663</v>
      </c>
      <c r="OC86" s="58">
        <f t="shared" ref="OC86" si="530">ROUND(OB86,0)</f>
        <v>819</v>
      </c>
      <c r="OD86" s="58">
        <v>663.33333333333337</v>
      </c>
      <c r="OE86" s="58">
        <f t="shared" ref="OE86" si="531">ROUND(OD86,0)</f>
        <v>663</v>
      </c>
      <c r="OF86" s="58">
        <v>590</v>
      </c>
      <c r="OG86" s="58">
        <f t="shared" ref="OG86" si="532">ROUND(OF86,0)</f>
        <v>590</v>
      </c>
      <c r="OH86" s="51">
        <v>12920.666666666666</v>
      </c>
      <c r="OI86" s="58">
        <v>12921</v>
      </c>
      <c r="OJ86" s="58">
        <v>51999</v>
      </c>
      <c r="OK86" s="54">
        <f t="shared" ref="OK86" si="533">ROUND(OJ86,0)</f>
        <v>51999</v>
      </c>
      <c r="OL86" s="58">
        <v>23194</v>
      </c>
      <c r="OM86" s="58">
        <f t="shared" ref="OM86" si="534">ROUND(OL86,0)</f>
        <v>23194</v>
      </c>
      <c r="ON86" s="58">
        <v>12867</v>
      </c>
      <c r="OO86" s="58">
        <f t="shared" ref="OO86" si="535">ROUND(ON86,0)</f>
        <v>12867</v>
      </c>
      <c r="OP86" s="58">
        <v>18009.666666666668</v>
      </c>
      <c r="OQ86" s="58">
        <f t="shared" ref="OQ86" si="536">ROUND(OP86,0)</f>
        <v>18010</v>
      </c>
      <c r="OR86" s="51">
        <v>1</v>
      </c>
      <c r="OS86" s="51"/>
    </row>
    <row r="87" spans="1:409" ht="21" customHeight="1" x14ac:dyDescent="0.35">
      <c r="A87" s="46" t="s">
        <v>87</v>
      </c>
      <c r="B87" s="46" t="s">
        <v>87</v>
      </c>
      <c r="C87" s="46" t="b">
        <f t="shared" si="445"/>
        <v>1</v>
      </c>
      <c r="D87" s="46">
        <v>6</v>
      </c>
      <c r="E87" s="51">
        <v>6</v>
      </c>
      <c r="F87" s="46" t="b">
        <f t="shared" si="446"/>
        <v>1</v>
      </c>
      <c r="G87" s="46">
        <v>9</v>
      </c>
      <c r="H87" s="51">
        <v>9</v>
      </c>
      <c r="I87" s="46" t="b">
        <f t="shared" si="447"/>
        <v>1</v>
      </c>
      <c r="J87" s="46">
        <v>9</v>
      </c>
      <c r="K87" s="46">
        <v>4744422</v>
      </c>
      <c r="L87" s="46">
        <v>468607.4</v>
      </c>
      <c r="M87" s="46">
        <v>1050.1130000000001</v>
      </c>
      <c r="N87" s="46">
        <v>6.3747446027181196</v>
      </c>
      <c r="O87" s="46">
        <v>172.969908131555</v>
      </c>
      <c r="P87" s="46">
        <v>4</v>
      </c>
      <c r="Q87" s="46">
        <v>11</v>
      </c>
      <c r="R87" s="46">
        <v>1050.67897799978</v>
      </c>
      <c r="S87" s="46">
        <v>12.620577257729501</v>
      </c>
      <c r="T87" s="46">
        <v>167.38608334152201</v>
      </c>
      <c r="U87" s="46">
        <v>4</v>
      </c>
      <c r="V87" s="46">
        <v>6</v>
      </c>
      <c r="W87" s="46" t="s">
        <v>250</v>
      </c>
      <c r="X87" s="46">
        <v>42.851736729999999</v>
      </c>
      <c r="Y87" s="46">
        <v>-123.3842229</v>
      </c>
      <c r="Z87" s="46">
        <v>1050.1130000000001</v>
      </c>
      <c r="AA87" s="46" t="s">
        <v>1487</v>
      </c>
      <c r="AB87" s="46">
        <v>1</v>
      </c>
      <c r="AC87" s="55">
        <v>1</v>
      </c>
      <c r="AD87" s="46">
        <v>15</v>
      </c>
      <c r="AE87" s="46">
        <v>1</v>
      </c>
      <c r="AF87" s="46">
        <v>30</v>
      </c>
      <c r="AH87" s="55">
        <v>1</v>
      </c>
      <c r="AI87" s="46">
        <v>10</v>
      </c>
      <c r="AJ87" s="46">
        <v>1</v>
      </c>
      <c r="AK87" s="47">
        <v>58</v>
      </c>
      <c r="AL87" s="46" t="s">
        <v>366</v>
      </c>
      <c r="AM87" s="55">
        <v>0</v>
      </c>
      <c r="AN87" s="46">
        <v>100</v>
      </c>
      <c r="AP87" s="46" t="s">
        <v>131</v>
      </c>
      <c r="AQ87" s="55">
        <v>0</v>
      </c>
      <c r="AR87" s="46">
        <v>100</v>
      </c>
      <c r="AS87" s="55" t="s">
        <v>1626</v>
      </c>
      <c r="AT87" s="55">
        <v>0</v>
      </c>
      <c r="AU87" s="46">
        <v>100</v>
      </c>
      <c r="AW87" s="55" t="s">
        <v>1616</v>
      </c>
      <c r="AX87" s="55">
        <v>0</v>
      </c>
      <c r="AZ87" s="46">
        <v>100</v>
      </c>
      <c r="BE87" s="50">
        <v>3.24</v>
      </c>
      <c r="BF87" s="46">
        <v>241.9</v>
      </c>
      <c r="BG87" s="46">
        <f t="shared" si="448"/>
        <v>0.2419</v>
      </c>
      <c r="BH87" s="49">
        <v>0.24199999999999999</v>
      </c>
      <c r="BI87" s="50">
        <v>6.88</v>
      </c>
      <c r="BJ87" s="52">
        <v>332.3</v>
      </c>
      <c r="BK87" s="46">
        <f t="shared" si="449"/>
        <v>0.33229999999999998</v>
      </c>
      <c r="BL87" s="46">
        <v>0.33200000000000002</v>
      </c>
      <c r="BM87" s="46">
        <v>7.75</v>
      </c>
      <c r="BN87" s="46">
        <v>1103</v>
      </c>
      <c r="BO87" s="46">
        <f t="shared" si="450"/>
        <v>1.103</v>
      </c>
      <c r="BP87" s="46">
        <f t="shared" si="451"/>
        <v>1.103</v>
      </c>
      <c r="BQ87" s="46">
        <v>5.53</v>
      </c>
      <c r="BR87" s="50">
        <f t="shared" si="452"/>
        <v>-1.3499999999999996</v>
      </c>
      <c r="BS87" s="52">
        <v>732.8</v>
      </c>
      <c r="BT87" s="53" t="s">
        <v>261</v>
      </c>
      <c r="BU87" s="46">
        <v>0.73299999999999998</v>
      </c>
      <c r="BV87" s="49">
        <f t="shared" si="453"/>
        <v>0.40099999999999997</v>
      </c>
      <c r="CO87" s="50">
        <v>9.3265092382175681</v>
      </c>
      <c r="CP87" s="46">
        <v>0</v>
      </c>
      <c r="CQ87" s="50">
        <v>124.15774871185097</v>
      </c>
      <c r="CR87" s="50">
        <v>66.00277447483154</v>
      </c>
      <c r="CS87" s="50">
        <v>8.9179548156955999</v>
      </c>
      <c r="CT87" s="50">
        <v>7.7288941736028534</v>
      </c>
      <c r="CU87" s="50">
        <v>12.386048355132777</v>
      </c>
      <c r="CV87" s="50">
        <v>2.3781212841854935</v>
      </c>
      <c r="CW87" s="50">
        <v>6.837098692033293</v>
      </c>
      <c r="CX87" s="50">
        <v>0</v>
      </c>
      <c r="CY87" s="50">
        <v>270.90764962346412</v>
      </c>
      <c r="CZ87" s="50">
        <v>73.325406262386039</v>
      </c>
      <c r="DA87" s="56">
        <v>14.050913604766635</v>
      </c>
      <c r="DB87" s="56">
        <v>1.8121350546176767</v>
      </c>
      <c r="DC87" s="50">
        <v>0</v>
      </c>
      <c r="DD87" s="50">
        <v>3.2785261489698891</v>
      </c>
      <c r="DE87" s="50">
        <v>0</v>
      </c>
      <c r="DF87" s="50">
        <v>20.602218700475436</v>
      </c>
      <c r="DG87" s="50">
        <v>33.973851030110936</v>
      </c>
      <c r="DH87" s="50">
        <v>17.234548335974644</v>
      </c>
      <c r="DI87" s="50">
        <v>9.8058637083993663</v>
      </c>
      <c r="DJ87" s="50">
        <v>0</v>
      </c>
      <c r="DK87" s="50">
        <v>201.56497622820922</v>
      </c>
      <c r="DL87" s="50">
        <v>69.532488114104595</v>
      </c>
      <c r="DM87" s="50">
        <v>0</v>
      </c>
      <c r="DN87" s="50">
        <v>1.4711523979389616</v>
      </c>
      <c r="DO87" s="50">
        <v>3.7838287752675384</v>
      </c>
      <c r="DP87" s="46" t="s">
        <v>1851</v>
      </c>
      <c r="DQ87" s="46">
        <v>0</v>
      </c>
      <c r="DS87" s="46" t="s">
        <v>131</v>
      </c>
      <c r="DT87" s="46">
        <v>0</v>
      </c>
      <c r="DU87" s="46">
        <v>0</v>
      </c>
      <c r="DW87" s="46">
        <v>0</v>
      </c>
      <c r="DY87" s="46">
        <v>0</v>
      </c>
      <c r="EF87" s="46">
        <v>0</v>
      </c>
      <c r="EJ87" s="49"/>
      <c r="EK87" s="50"/>
      <c r="EN87" s="50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46">
        <v>0</v>
      </c>
      <c r="FC87" s="46">
        <v>0</v>
      </c>
      <c r="FE87" s="47">
        <v>0</v>
      </c>
      <c r="FJ87" s="46"/>
      <c r="FK87" s="46"/>
      <c r="FL87" s="46"/>
      <c r="FM87" s="47"/>
      <c r="FO87" s="52"/>
      <c r="FP87" s="50"/>
      <c r="FS87" s="50"/>
      <c r="FU87" s="46"/>
      <c r="FV87" s="46" t="s">
        <v>669</v>
      </c>
      <c r="FW87" s="47">
        <v>0</v>
      </c>
      <c r="FY87" s="47">
        <v>0</v>
      </c>
      <c r="GC87" s="47">
        <v>0</v>
      </c>
      <c r="GW87" s="57"/>
      <c r="GX87" s="57"/>
      <c r="GY87" s="46"/>
      <c r="GZ87" s="46"/>
      <c r="HA87" s="46"/>
      <c r="HB87" s="46"/>
      <c r="HC87" s="46"/>
      <c r="HD87" s="57"/>
      <c r="HE87" s="57"/>
      <c r="HF87" s="57"/>
      <c r="HG87" s="57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M87" s="57"/>
      <c r="IW87" s="50"/>
      <c r="IX87" s="50"/>
      <c r="IY87" s="50"/>
      <c r="IZ87" s="50"/>
      <c r="JA87" s="50"/>
      <c r="JB87" s="50"/>
      <c r="JC87" s="50"/>
      <c r="JD87" s="50"/>
      <c r="JE87" s="50"/>
      <c r="JF87" s="50"/>
      <c r="JG87" s="47">
        <v>0</v>
      </c>
      <c r="JI87" s="47">
        <v>0</v>
      </c>
      <c r="JM87" s="46">
        <v>0</v>
      </c>
      <c r="JT87" s="57"/>
      <c r="JU87" s="57"/>
      <c r="JV87" s="57"/>
      <c r="JZ87" s="52"/>
      <c r="KC87" s="52"/>
      <c r="KF87" s="52"/>
      <c r="KG87" s="49"/>
      <c r="KH87" s="49"/>
      <c r="KI87" s="50"/>
      <c r="KJ87" s="50"/>
      <c r="KK87" s="50"/>
      <c r="KL87" s="49"/>
      <c r="KN87" s="46">
        <v>0</v>
      </c>
      <c r="KT87" s="50"/>
      <c r="KU87" s="50"/>
      <c r="KV87" s="50"/>
      <c r="KW87" s="50"/>
      <c r="KX87" s="50"/>
      <c r="KY87" s="50"/>
      <c r="KZ87" s="50"/>
      <c r="LA87" s="50"/>
      <c r="LB87" s="50"/>
      <c r="LC87" s="50"/>
      <c r="LD87" s="50"/>
      <c r="LE87" s="50"/>
      <c r="LF87" s="50"/>
      <c r="LG87" s="50"/>
      <c r="LH87" s="50"/>
      <c r="LI87" s="50"/>
      <c r="LJ87" s="50"/>
      <c r="LK87" s="50"/>
      <c r="LL87" s="50"/>
      <c r="LM87" s="50"/>
      <c r="LN87" s="50"/>
      <c r="LO87" s="50"/>
      <c r="LP87" s="50"/>
      <c r="LQ87" s="50"/>
      <c r="LR87" s="50"/>
      <c r="LS87" s="50"/>
      <c r="LT87" s="50"/>
      <c r="LU87" s="50"/>
      <c r="LV87" s="50"/>
      <c r="LW87" s="50"/>
      <c r="LX87" s="50"/>
      <c r="LY87" s="50"/>
      <c r="LZ87" s="50"/>
      <c r="MA87" s="50"/>
      <c r="MB87" s="50"/>
      <c r="MC87" s="50"/>
      <c r="MD87" s="50"/>
      <c r="ME87" s="50"/>
      <c r="MF87" s="50"/>
      <c r="MG87" s="50"/>
      <c r="MH87" s="50"/>
      <c r="MI87" s="50"/>
      <c r="MJ87" s="50"/>
      <c r="MK87" s="50"/>
      <c r="ML87" s="50"/>
      <c r="MM87" s="50"/>
      <c r="MN87" s="50"/>
      <c r="MO87" s="50"/>
      <c r="MP87" s="50"/>
      <c r="MQ87" s="50"/>
      <c r="MR87" s="50"/>
      <c r="MS87" s="50"/>
      <c r="MT87" s="50"/>
      <c r="MU87" s="50"/>
      <c r="MV87" s="50"/>
      <c r="MW87" s="50"/>
      <c r="MX87" s="50"/>
      <c r="MY87" s="50"/>
      <c r="MZ87" s="50"/>
      <c r="NA87" s="50"/>
      <c r="NB87" s="50"/>
      <c r="NC87" s="50"/>
      <c r="ND87" s="50"/>
      <c r="NE87" s="50"/>
      <c r="NF87" s="50"/>
      <c r="NG87" s="50"/>
      <c r="NI87" s="56"/>
      <c r="NJ87" s="56"/>
      <c r="NL87" s="56"/>
      <c r="NM87" s="56"/>
      <c r="NN87" s="56"/>
      <c r="NO87" s="56"/>
      <c r="NP87" s="56"/>
      <c r="NQ87" s="56"/>
      <c r="NR87" s="56"/>
      <c r="NS87" s="56"/>
      <c r="NT87" s="56"/>
      <c r="NU87" s="56"/>
      <c r="NV87" s="56"/>
      <c r="NW87" s="51"/>
      <c r="NX87" s="51"/>
      <c r="NY87" s="51"/>
      <c r="OA87" s="54"/>
      <c r="OB87" s="58"/>
      <c r="OC87" s="58"/>
      <c r="OD87" s="58"/>
      <c r="OE87" s="58"/>
      <c r="OF87" s="58"/>
      <c r="OG87" s="58"/>
      <c r="OH87" s="51"/>
      <c r="OI87" s="58"/>
      <c r="OJ87" s="58"/>
      <c r="OK87" s="54"/>
      <c r="OL87" s="58"/>
      <c r="OM87" s="58"/>
      <c r="ON87" s="58"/>
      <c r="OO87" s="58"/>
      <c r="OP87" s="58"/>
      <c r="OQ87" s="58"/>
      <c r="OR87" s="51">
        <v>0</v>
      </c>
      <c r="OS87" s="51"/>
    </row>
    <row r="88" spans="1:409" ht="21" customHeight="1" x14ac:dyDescent="0.35">
      <c r="A88" s="46" t="s">
        <v>88</v>
      </c>
      <c r="B88" s="46" t="s">
        <v>88</v>
      </c>
      <c r="C88" s="46" t="b">
        <f t="shared" si="445"/>
        <v>1</v>
      </c>
      <c r="D88" s="46">
        <v>6</v>
      </c>
      <c r="E88" s="51">
        <v>6</v>
      </c>
      <c r="F88" s="46" t="b">
        <f t="shared" si="446"/>
        <v>1</v>
      </c>
      <c r="G88" s="46">
        <v>10</v>
      </c>
      <c r="H88" s="51">
        <v>10</v>
      </c>
      <c r="I88" s="46" t="b">
        <f t="shared" si="447"/>
        <v>1</v>
      </c>
      <c r="J88" s="46">
        <v>10</v>
      </c>
      <c r="K88" s="46">
        <v>4744420</v>
      </c>
      <c r="L88" s="46">
        <v>468608.4</v>
      </c>
      <c r="M88" s="46">
        <v>1049.335</v>
      </c>
      <c r="N88" s="46">
        <v>6.3747446027181196</v>
      </c>
      <c r="O88" s="46">
        <v>172.969908131555</v>
      </c>
      <c r="P88" s="46">
        <v>4</v>
      </c>
      <c r="Q88" s="46">
        <v>11</v>
      </c>
      <c r="R88" s="46">
        <v>1050.67897799978</v>
      </c>
      <c r="S88" s="46">
        <v>12.620577257729501</v>
      </c>
      <c r="T88" s="46">
        <v>167.38608334152201</v>
      </c>
      <c r="U88" s="46">
        <v>4</v>
      </c>
      <c r="V88" s="46">
        <v>6</v>
      </c>
      <c r="W88" s="46" t="s">
        <v>213</v>
      </c>
      <c r="X88" s="46">
        <v>42.851713230000001</v>
      </c>
      <c r="Y88" s="46">
        <v>-123.3842109</v>
      </c>
      <c r="Z88" s="46">
        <v>1049.335</v>
      </c>
      <c r="AA88" s="46" t="s">
        <v>130</v>
      </c>
      <c r="AB88" s="46">
        <v>1</v>
      </c>
      <c r="AC88" s="55">
        <v>1</v>
      </c>
      <c r="AD88" s="46">
        <v>10</v>
      </c>
      <c r="AE88" s="46">
        <v>1</v>
      </c>
      <c r="AF88" s="46">
        <v>27</v>
      </c>
      <c r="AH88" s="55">
        <v>1</v>
      </c>
      <c r="AI88" s="46">
        <v>3</v>
      </c>
      <c r="AJ88" s="46">
        <v>1</v>
      </c>
      <c r="AK88" s="47">
        <v>70</v>
      </c>
      <c r="AM88" s="46">
        <v>1</v>
      </c>
      <c r="AN88" s="46">
        <v>5</v>
      </c>
      <c r="AO88" s="46">
        <v>93</v>
      </c>
      <c r="AP88" s="46" t="s">
        <v>281</v>
      </c>
      <c r="AQ88" s="46">
        <v>1</v>
      </c>
      <c r="AR88" s="46">
        <v>3</v>
      </c>
      <c r="AS88" s="55" t="s">
        <v>395</v>
      </c>
      <c r="AT88" s="46">
        <v>1</v>
      </c>
      <c r="AU88" s="46">
        <v>0</v>
      </c>
      <c r="AV88" s="46">
        <v>166</v>
      </c>
      <c r="AW88" s="46" t="s">
        <v>404</v>
      </c>
      <c r="AX88" s="46">
        <v>1</v>
      </c>
      <c r="AY88" s="46">
        <v>0</v>
      </c>
      <c r="AZ88" s="46">
        <v>0</v>
      </c>
      <c r="BA88" s="46">
        <v>262</v>
      </c>
      <c r="BB88" s="46">
        <v>262</v>
      </c>
      <c r="BC88" s="46">
        <v>106</v>
      </c>
      <c r="BD88" s="46">
        <f>AO88+BB88</f>
        <v>355</v>
      </c>
      <c r="BE88" s="50">
        <v>3.31</v>
      </c>
      <c r="BF88" s="46">
        <v>229.7</v>
      </c>
      <c r="BG88" s="46">
        <f t="shared" si="448"/>
        <v>0.22969999999999999</v>
      </c>
      <c r="BH88" s="49">
        <v>0.23</v>
      </c>
      <c r="BI88" s="50">
        <v>7.93</v>
      </c>
      <c r="BJ88" s="52">
        <v>1028</v>
      </c>
      <c r="BK88" s="46">
        <f t="shared" si="449"/>
        <v>1.028</v>
      </c>
      <c r="BL88" s="46">
        <v>1.028</v>
      </c>
      <c r="BM88" s="46">
        <v>7.85</v>
      </c>
      <c r="BN88" s="46">
        <v>484</v>
      </c>
      <c r="BO88" s="46">
        <f t="shared" si="450"/>
        <v>0.48399999999999999</v>
      </c>
      <c r="BP88" s="46">
        <f t="shared" si="451"/>
        <v>0.48399999999999999</v>
      </c>
      <c r="BQ88" s="46">
        <v>3.49</v>
      </c>
      <c r="BR88" s="50">
        <f t="shared" si="452"/>
        <v>-4.4399999999999995</v>
      </c>
      <c r="BS88" s="52">
        <v>248.1</v>
      </c>
      <c r="BT88" s="53" t="s">
        <v>261</v>
      </c>
      <c r="BU88" s="46">
        <v>0.248</v>
      </c>
      <c r="BV88" s="49">
        <f t="shared" si="453"/>
        <v>-0.78</v>
      </c>
      <c r="BW88" s="46">
        <v>1.4682122468948364</v>
      </c>
      <c r="BX88" s="46">
        <v>49.906261444091797</v>
      </c>
      <c r="BY88" s="46">
        <f>BW88*10</f>
        <v>14.682122468948364</v>
      </c>
      <c r="CA88" s="46">
        <v>14.682122468948364</v>
      </c>
      <c r="CB88" s="46">
        <f>BX88*10</f>
        <v>499.06261444091797</v>
      </c>
      <c r="CC88" s="46">
        <v>42.973785990545771</v>
      </c>
      <c r="CD88" s="46">
        <v>3414.2672969488613</v>
      </c>
      <c r="CE88" s="46">
        <v>2.1486892995272884</v>
      </c>
      <c r="CF88" s="46">
        <v>88.096261280618833</v>
      </c>
      <c r="CG88" s="46">
        <v>8031.8006016330055</v>
      </c>
      <c r="CH88" s="46">
        <v>519.98281048560375</v>
      </c>
      <c r="CI88" s="46">
        <v>23.635582294800173</v>
      </c>
      <c r="CJ88" s="46">
        <v>25.784271594327461</v>
      </c>
      <c r="CK88" s="46">
        <v>1211.8607649333908</v>
      </c>
      <c r="CL88" s="46">
        <f>BY88*1000/CK88</f>
        <v>12.115354250086114</v>
      </c>
      <c r="CM88" s="46">
        <v>2827.6751181779114</v>
      </c>
      <c r="CN88" s="46">
        <v>83.798882681564251</v>
      </c>
      <c r="CO88" s="50">
        <v>4.5649940734887409</v>
      </c>
      <c r="CP88" s="46">
        <v>0</v>
      </c>
      <c r="CQ88" s="50">
        <v>92.333464722112723</v>
      </c>
      <c r="CR88" s="50">
        <v>50.009854158454871</v>
      </c>
      <c r="CS88" s="50">
        <v>3.2518722901064252</v>
      </c>
      <c r="CT88" s="50">
        <v>8.6716594402838005</v>
      </c>
      <c r="CU88" s="50">
        <v>8.8687426093811599</v>
      </c>
      <c r="CV88" s="50">
        <v>1.7737485218762319</v>
      </c>
      <c r="CW88" s="50">
        <v>4.0402049664958612</v>
      </c>
      <c r="CX88" s="50">
        <v>0</v>
      </c>
      <c r="CY88" s="50">
        <v>203.19274733937723</v>
      </c>
      <c r="CZ88" s="50">
        <v>84.253054789121023</v>
      </c>
      <c r="DA88" s="56">
        <v>6.6203322391325976</v>
      </c>
      <c r="DB88" s="56">
        <v>2.5140555058191585</v>
      </c>
      <c r="DC88" s="50">
        <v>28.853833865814696</v>
      </c>
      <c r="DD88" s="50">
        <v>66.803115015974441</v>
      </c>
      <c r="DE88" s="50">
        <v>0</v>
      </c>
      <c r="DF88" s="50">
        <v>9.9840255591054312</v>
      </c>
      <c r="DG88" s="50">
        <v>24.660543130990419</v>
      </c>
      <c r="DH88" s="50">
        <v>12.480031948881789</v>
      </c>
      <c r="DI88" s="50">
        <v>3.9936102236421727</v>
      </c>
      <c r="DJ88" s="50">
        <v>1.8969648562300319</v>
      </c>
      <c r="DK88" s="50">
        <v>262.28035143769966</v>
      </c>
      <c r="DL88" s="50">
        <v>145.16773162939296</v>
      </c>
      <c r="DM88" s="50">
        <v>0</v>
      </c>
      <c r="DN88" s="50">
        <v>0</v>
      </c>
      <c r="DO88" s="50">
        <v>5.5371701814614998</v>
      </c>
      <c r="DQ88" s="46">
        <v>1</v>
      </c>
      <c r="DR88" s="46">
        <v>3</v>
      </c>
      <c r="DS88" s="46" t="s">
        <v>276</v>
      </c>
      <c r="DT88" s="46">
        <v>1</v>
      </c>
      <c r="DU88" s="46">
        <v>1</v>
      </c>
      <c r="DW88" s="46">
        <v>1</v>
      </c>
      <c r="DY88" s="46">
        <v>1</v>
      </c>
      <c r="DZ88" s="46">
        <v>887</v>
      </c>
      <c r="EA88" s="46">
        <v>88.7</v>
      </c>
      <c r="EB88" s="46">
        <v>89</v>
      </c>
      <c r="EC88" s="46">
        <v>89</v>
      </c>
      <c r="ED88" s="46">
        <v>340</v>
      </c>
      <c r="EF88" s="46">
        <v>1</v>
      </c>
      <c r="EG88" s="46">
        <v>352</v>
      </c>
      <c r="EH88" s="46">
        <v>352</v>
      </c>
      <c r="EJ88" s="49">
        <v>0.77</v>
      </c>
      <c r="EK88" s="50">
        <v>7.22</v>
      </c>
      <c r="EL88" s="49">
        <v>0.96599999999999997</v>
      </c>
      <c r="EM88" s="49">
        <v>0.96599999999999997</v>
      </c>
      <c r="EN88" s="50">
        <v>7.04</v>
      </c>
      <c r="EO88" s="46" t="s">
        <v>1655</v>
      </c>
      <c r="EP88" s="56">
        <v>0</v>
      </c>
      <c r="EQ88" s="56">
        <v>0</v>
      </c>
      <c r="ER88" s="56">
        <v>0</v>
      </c>
      <c r="ES88" s="56">
        <v>9.0823084200567639</v>
      </c>
      <c r="ET88" s="56">
        <v>34.626300851466411</v>
      </c>
      <c r="EU88" s="56">
        <v>0.94607379375591294</v>
      </c>
      <c r="EV88" s="56">
        <v>3.1220435193945129</v>
      </c>
      <c r="EW88" s="56">
        <v>0</v>
      </c>
      <c r="EX88" s="56">
        <v>334.81551561021757</v>
      </c>
      <c r="EY88" s="56">
        <v>0.3784295175023652</v>
      </c>
      <c r="EZ88" s="56"/>
      <c r="FA88" s="46">
        <v>1</v>
      </c>
      <c r="FB88" s="46" t="s">
        <v>549</v>
      </c>
      <c r="FC88" s="46">
        <v>1</v>
      </c>
      <c r="FE88" s="47">
        <v>1</v>
      </c>
      <c r="FF88" s="47">
        <v>3</v>
      </c>
      <c r="FG88" s="47">
        <v>73</v>
      </c>
      <c r="FH88" s="47">
        <v>73</v>
      </c>
      <c r="FI88" s="47">
        <v>418</v>
      </c>
      <c r="FJ88" s="46">
        <v>94</v>
      </c>
      <c r="FK88" s="46">
        <v>94</v>
      </c>
      <c r="FL88" s="46">
        <v>94</v>
      </c>
      <c r="FM88" s="47">
        <f>FL88-EC88</f>
        <v>5</v>
      </c>
      <c r="FO88" s="49">
        <v>0.72770000000000001</v>
      </c>
      <c r="FP88" s="50">
        <v>6.95</v>
      </c>
      <c r="FQ88" s="49">
        <v>0.62220000000000009</v>
      </c>
      <c r="FR88" s="49">
        <v>0.622</v>
      </c>
      <c r="FS88" s="50">
        <v>7.16</v>
      </c>
      <c r="FU88" s="46">
        <v>605</v>
      </c>
      <c r="FV88" s="46"/>
      <c r="FW88" s="47">
        <v>1</v>
      </c>
      <c r="FY88" s="47">
        <v>1</v>
      </c>
      <c r="FZ88" s="47">
        <v>5</v>
      </c>
      <c r="GA88" s="47">
        <v>17</v>
      </c>
      <c r="GB88" s="53" t="s">
        <v>645</v>
      </c>
      <c r="GC88" s="47">
        <v>1</v>
      </c>
      <c r="GD88" s="47">
        <v>15</v>
      </c>
      <c r="GE88" s="47">
        <v>241</v>
      </c>
      <c r="GF88" s="47">
        <v>87</v>
      </c>
      <c r="GH88" s="47">
        <v>87</v>
      </c>
      <c r="GI88" s="47">
        <f>GE88-GH88</f>
        <v>154</v>
      </c>
      <c r="GJ88" s="47">
        <f>GI88-FH88</f>
        <v>81</v>
      </c>
      <c r="GK88" s="46" t="s">
        <v>601</v>
      </c>
      <c r="GL88" s="46" t="s">
        <v>619</v>
      </c>
      <c r="GM88" s="46">
        <v>99.5</v>
      </c>
      <c r="GN88" s="46">
        <v>100</v>
      </c>
      <c r="GO88" s="46">
        <v>100</v>
      </c>
      <c r="GP88" s="46">
        <f>GO88-FL88</f>
        <v>6</v>
      </c>
      <c r="GQ88" s="46" t="s">
        <v>1547</v>
      </c>
      <c r="GS88" s="46">
        <v>98.5</v>
      </c>
      <c r="GT88" s="46">
        <v>99</v>
      </c>
      <c r="GU88" s="46">
        <v>99</v>
      </c>
      <c r="GV88" s="46">
        <f>GU88-GO88</f>
        <v>-1</v>
      </c>
      <c r="GW88" s="57">
        <v>1.4614777565002441</v>
      </c>
      <c r="GX88" s="57">
        <v>48.124286651611328</v>
      </c>
      <c r="GY88" s="46">
        <f>GW88*10</f>
        <v>14.614777565002441</v>
      </c>
      <c r="GZ88" s="46"/>
      <c r="HA88" s="46">
        <v>14.614777565002441</v>
      </c>
      <c r="HB88" s="46">
        <f>GX88*10</f>
        <v>481.24286651611328</v>
      </c>
      <c r="HC88" s="46"/>
      <c r="HD88" s="57">
        <v>0.88402348756790161</v>
      </c>
      <c r="HE88" s="57">
        <v>47.855899810791016</v>
      </c>
      <c r="HF88" s="57">
        <v>8.8402348756790161</v>
      </c>
      <c r="HG88" s="57"/>
      <c r="HH88" s="46">
        <f>HD88*10</f>
        <v>8.8402348756790161</v>
      </c>
      <c r="HI88" s="46">
        <f>HH88-BY88</f>
        <v>-5.8418875932693481</v>
      </c>
      <c r="HJ88" s="46">
        <f>HE88*10</f>
        <v>478.55899810791016</v>
      </c>
      <c r="HL88" s="50">
        <v>30.254777070063692</v>
      </c>
      <c r="HM88" s="50">
        <f>HL88-CC88</f>
        <v>-12.719008920482079</v>
      </c>
      <c r="HN88" s="50">
        <v>2210.191082802548</v>
      </c>
      <c r="HO88" s="50">
        <v>3.1847133757961785</v>
      </c>
      <c r="HP88" s="50">
        <f>HO88-CE88</f>
        <v>1.0360240762688901</v>
      </c>
      <c r="HQ88" s="50">
        <v>38.216560509554142</v>
      </c>
      <c r="HR88" s="50">
        <v>5098.7261146496821</v>
      </c>
      <c r="HS88" s="50">
        <f>HR88-CG88</f>
        <v>-2933.0744869833234</v>
      </c>
      <c r="HT88" s="50">
        <v>662.42038216560513</v>
      </c>
      <c r="HU88" s="50">
        <v>49.363057324840767</v>
      </c>
      <c r="HV88" s="50">
        <v>0</v>
      </c>
      <c r="HW88" s="50">
        <v>1250</v>
      </c>
      <c r="HX88" s="50">
        <f>HH88*1000/HW88</f>
        <v>7.0721879005432129</v>
      </c>
      <c r="HY88" s="50">
        <f>HW88-CK88</f>
        <v>38.139235066609217</v>
      </c>
      <c r="HZ88" s="50">
        <v>1428.3439490445862</v>
      </c>
      <c r="IA88" s="50">
        <v>65.28662420382166</v>
      </c>
      <c r="IB88" s="56">
        <v>0</v>
      </c>
      <c r="IC88" s="56">
        <v>1.2691797688956241</v>
      </c>
      <c r="ID88" s="56">
        <v>0</v>
      </c>
      <c r="IE88" s="56">
        <v>41.011555218791436</v>
      </c>
      <c r="IF88" s="56">
        <v>75.771926501231292</v>
      </c>
      <c r="IG88" s="56">
        <v>1.4207236218980868</v>
      </c>
      <c r="IH88" s="56">
        <v>6.7247584769842774</v>
      </c>
      <c r="II88" s="56">
        <v>1.6101534381511651</v>
      </c>
      <c r="IJ88" s="56">
        <v>91.494601250236784</v>
      </c>
      <c r="IK88" s="56">
        <v>0.37885963250615645</v>
      </c>
      <c r="IL88" s="46">
        <v>0.57330149412155151</v>
      </c>
      <c r="IM88" s="57">
        <v>50.192329406738281</v>
      </c>
      <c r="IN88" s="46">
        <v>5.7330149412155151</v>
      </c>
      <c r="IP88" s="46">
        <f>IL88*10</f>
        <v>5.7330149412155151</v>
      </c>
      <c r="IQ88" s="46">
        <f>IM88*10</f>
        <v>501.92329406738281</v>
      </c>
      <c r="IS88" s="46">
        <v>636</v>
      </c>
      <c r="IT88" s="49">
        <f>IS88/1000</f>
        <v>0.63600000000000001</v>
      </c>
      <c r="IU88" s="49">
        <v>0.63600000000000001</v>
      </c>
      <c r="IV88" s="46">
        <v>7.18</v>
      </c>
      <c r="IW88" s="50">
        <v>0</v>
      </c>
      <c r="IX88" s="50">
        <v>0.53849222177901879</v>
      </c>
      <c r="IY88" s="50">
        <v>0</v>
      </c>
      <c r="IZ88" s="50">
        <v>15.556441962504985</v>
      </c>
      <c r="JA88" s="50">
        <v>27.323494216194653</v>
      </c>
      <c r="JB88" s="50">
        <v>1.8946948544076585</v>
      </c>
      <c r="JC88" s="50">
        <v>0</v>
      </c>
      <c r="JD88" s="50">
        <v>0</v>
      </c>
      <c r="JE88" s="50">
        <v>266.25448743518149</v>
      </c>
      <c r="JF88" s="50">
        <v>1.3960909453530117</v>
      </c>
      <c r="JG88" s="47">
        <v>1</v>
      </c>
      <c r="JI88" s="47">
        <v>1</v>
      </c>
      <c r="JK88" s="46">
        <v>60</v>
      </c>
      <c r="JL88" s="46" t="s">
        <v>1134</v>
      </c>
      <c r="JM88" s="46">
        <v>1</v>
      </c>
      <c r="JN88" s="46">
        <v>35</v>
      </c>
      <c r="JO88" s="46">
        <v>35</v>
      </c>
      <c r="JP88" s="46">
        <v>20</v>
      </c>
      <c r="JQ88" s="46">
        <v>50</v>
      </c>
      <c r="JR88" s="46" t="s">
        <v>1045</v>
      </c>
      <c r="JS88" s="46" t="s">
        <v>1069</v>
      </c>
      <c r="JT88" s="57">
        <v>0.5818096399307251</v>
      </c>
      <c r="JU88" s="57">
        <v>48.451892852783203</v>
      </c>
      <c r="JV88" s="57">
        <v>5.818096399307251</v>
      </c>
      <c r="JW88" s="46">
        <f>JT88*10</f>
        <v>5.818096399307251</v>
      </c>
      <c r="JX88" s="46">
        <f>JU88*10</f>
        <v>484.51892852783203</v>
      </c>
      <c r="JY88" s="46" t="s">
        <v>716</v>
      </c>
      <c r="JZ88" s="52">
        <v>545.29999999999995</v>
      </c>
      <c r="KA88" s="49">
        <f>JZ88/1000</f>
        <v>0.54530000000000001</v>
      </c>
      <c r="KB88" s="49">
        <v>0.54500000000000004</v>
      </c>
      <c r="KC88" s="52">
        <v>546.6</v>
      </c>
      <c r="KD88" s="49">
        <f>KC88/1000</f>
        <v>0.54659999999999997</v>
      </c>
      <c r="KE88" s="49">
        <v>0.54700000000000004</v>
      </c>
      <c r="KF88" s="50"/>
      <c r="KG88" s="49"/>
      <c r="KH88" s="49"/>
      <c r="KI88" s="50">
        <v>6.74</v>
      </c>
      <c r="KJ88" s="50">
        <v>6.06</v>
      </c>
      <c r="KK88" s="50"/>
      <c r="KL88" s="49"/>
      <c r="KN88" s="46">
        <v>1</v>
      </c>
      <c r="KO88" s="46">
        <v>1</v>
      </c>
      <c r="KP88" s="47">
        <v>1</v>
      </c>
      <c r="KQ88" s="46">
        <v>1</v>
      </c>
      <c r="KR88" s="46" t="s">
        <v>1220</v>
      </c>
      <c r="KT88" s="50">
        <v>48.657718120805363</v>
      </c>
      <c r="KU88" s="50">
        <v>3476.510067114094</v>
      </c>
      <c r="KV88" s="50">
        <v>5.0335570469798663</v>
      </c>
      <c r="KW88" s="50">
        <v>55.369127516778526</v>
      </c>
      <c r="KX88" s="50">
        <v>8192.9530201342277</v>
      </c>
      <c r="KY88" s="50">
        <v>949.66442953020135</v>
      </c>
      <c r="KZ88" s="50">
        <v>53.691275167785236</v>
      </c>
      <c r="LA88" s="50">
        <v>11.744966442953022</v>
      </c>
      <c r="LB88" s="50">
        <v>1342.2818791946308</v>
      </c>
      <c r="LC88" s="50">
        <f>GY88*1000/LB88</f>
        <v>10.888009285926818</v>
      </c>
      <c r="LD88" s="50">
        <v>3048.6577181208058</v>
      </c>
      <c r="LE88" s="50">
        <v>114.09395973154363</v>
      </c>
      <c r="LF88" s="50">
        <v>49.657534246575338</v>
      </c>
      <c r="LG88" s="50">
        <v>1883.5616438356165</v>
      </c>
      <c r="LH88" s="50">
        <v>3.4246575342465757</v>
      </c>
      <c r="LI88" s="50">
        <v>75.342465753424662</v>
      </c>
      <c r="LJ88" s="50">
        <v>6357.876712328768</v>
      </c>
      <c r="LK88" s="50">
        <v>566.78082191780823</v>
      </c>
      <c r="LL88" s="50">
        <v>73.63013698630138</v>
      </c>
      <c r="LM88" s="50">
        <v>15.41095890410959</v>
      </c>
      <c r="LN88" s="50">
        <v>1335.6164383561645</v>
      </c>
      <c r="LO88" s="50">
        <f>(IP88*1000)/LN88</f>
        <v>4.2924111867562313</v>
      </c>
      <c r="LP88" s="50">
        <v>1297.9452054794522</v>
      </c>
      <c r="LQ88" s="50">
        <v>77.054794520547944</v>
      </c>
      <c r="LR88" s="50">
        <v>40.816326530612244</v>
      </c>
      <c r="LS88" s="50">
        <v>1144.8979591836735</v>
      </c>
      <c r="LT88" s="50">
        <v>0</v>
      </c>
      <c r="LU88" s="50">
        <v>55.102040816326529</v>
      </c>
      <c r="LV88" s="50">
        <v>5232.6530612244896</v>
      </c>
      <c r="LW88" s="50">
        <v>406.12244897959187</v>
      </c>
      <c r="LX88" s="50">
        <v>51.020408163265309</v>
      </c>
      <c r="LY88" s="50">
        <v>44.897959183673485</v>
      </c>
      <c r="LZ88" s="50">
        <v>1130.612244897959</v>
      </c>
      <c r="MA88" s="50">
        <f>(JW88*1000)/LZ88</f>
        <v>5.1459697394594821</v>
      </c>
      <c r="MB88" s="50">
        <v>734.69387755102048</v>
      </c>
      <c r="MC88" s="50">
        <v>55.102040816326529</v>
      </c>
      <c r="MD88" s="50">
        <v>0</v>
      </c>
      <c r="ME88" s="50">
        <v>0.19747235387045814</v>
      </c>
      <c r="MF88" s="50">
        <v>0</v>
      </c>
      <c r="MG88" s="50">
        <v>7.2077409162717219</v>
      </c>
      <c r="MH88" s="50">
        <v>19.056082148499211</v>
      </c>
      <c r="MI88" s="50">
        <v>0.9873617693522907</v>
      </c>
      <c r="MJ88" s="50">
        <v>3.5545023696682465</v>
      </c>
      <c r="MK88" s="50">
        <v>0</v>
      </c>
      <c r="ML88" s="50">
        <v>302.82385466034754</v>
      </c>
      <c r="MM88" s="50">
        <v>0.29620853080568721</v>
      </c>
      <c r="MN88" s="50">
        <v>0</v>
      </c>
      <c r="MO88" s="50">
        <v>0.19884668920262477</v>
      </c>
      <c r="MP88" s="50">
        <v>0</v>
      </c>
      <c r="MQ88" s="50">
        <v>6.4625173990853053</v>
      </c>
      <c r="MR88" s="50">
        <v>16.404851859216546</v>
      </c>
      <c r="MS88" s="50">
        <v>5.1700139192682446</v>
      </c>
      <c r="MT88" s="50">
        <v>4.3746271624577453</v>
      </c>
      <c r="MU88" s="50">
        <v>0</v>
      </c>
      <c r="MV88" s="50">
        <v>346.98747265858026</v>
      </c>
      <c r="MW88" s="50">
        <v>0.8948101014118115</v>
      </c>
      <c r="MX88" s="50"/>
      <c r="MY88" s="50"/>
      <c r="MZ88" s="50"/>
      <c r="NA88" s="50"/>
      <c r="NB88" s="50"/>
      <c r="NC88" s="50"/>
      <c r="ND88" s="50"/>
      <c r="NE88" s="50"/>
      <c r="NF88" s="50"/>
      <c r="NG88" s="50"/>
      <c r="NH88" s="46" t="s">
        <v>1694</v>
      </c>
      <c r="NI88" s="56">
        <v>6.1382168372272634</v>
      </c>
      <c r="NJ88" s="56">
        <v>69.105665186329347</v>
      </c>
      <c r="NL88" s="56">
        <v>6.2899308598695107</v>
      </c>
      <c r="NM88" s="56">
        <v>10.07745204012075</v>
      </c>
      <c r="NN88" s="56"/>
      <c r="NO88" s="56">
        <v>4.7872317060996297</v>
      </c>
      <c r="NP88" s="56">
        <v>0</v>
      </c>
      <c r="NQ88" s="56">
        <v>3.9041594317284929</v>
      </c>
      <c r="NR88" s="56">
        <v>1.7141525256511438</v>
      </c>
      <c r="NS88" s="56">
        <v>4.2872973511252734</v>
      </c>
      <c r="NT88" s="56">
        <v>1.790699063931487</v>
      </c>
      <c r="NU88" s="56"/>
      <c r="NV88" s="56"/>
      <c r="NW88" s="51" t="s">
        <v>1745</v>
      </c>
      <c r="NX88" s="51">
        <v>839.33333333333337</v>
      </c>
      <c r="NY88" s="51">
        <v>839</v>
      </c>
      <c r="NZ88" s="46">
        <v>2607.3333333333335</v>
      </c>
      <c r="OA88" s="54">
        <f t="shared" ref="OA88:OA90" si="537">ROUND(NZ88,0)</f>
        <v>2607</v>
      </c>
      <c r="OB88" s="58">
        <v>1996</v>
      </c>
      <c r="OC88" s="58">
        <f t="shared" ref="OC88" si="538">ROUND(OB88,0)</f>
        <v>1996</v>
      </c>
      <c r="OD88" s="58">
        <v>2063.6666666666665</v>
      </c>
      <c r="OE88" s="58">
        <f t="shared" ref="OE88" si="539">ROUND(OD88,0)</f>
        <v>2064</v>
      </c>
      <c r="OF88" s="58"/>
      <c r="OG88" s="58"/>
      <c r="OH88" s="51">
        <v>12572.333333333334</v>
      </c>
      <c r="OI88" s="58">
        <v>12572</v>
      </c>
      <c r="OJ88" s="58">
        <v>66337.666666666672</v>
      </c>
      <c r="OK88" s="54">
        <f t="shared" ref="OK88:OK90" si="540">ROUND(OJ88,0)</f>
        <v>66338</v>
      </c>
      <c r="OL88" s="58">
        <v>27060</v>
      </c>
      <c r="OM88" s="58">
        <f t="shared" ref="OM88" si="541">ROUND(OL88,0)</f>
        <v>27060</v>
      </c>
      <c r="ON88" s="58">
        <v>18989.666666666668</v>
      </c>
      <c r="OO88" s="58">
        <f t="shared" ref="OO88" si="542">ROUND(ON88,0)</f>
        <v>18990</v>
      </c>
      <c r="OP88" s="58"/>
      <c r="OQ88" s="58"/>
      <c r="OR88" s="51">
        <v>1</v>
      </c>
      <c r="OS88" s="51"/>
    </row>
    <row r="89" spans="1:409" ht="21" customHeight="1" x14ac:dyDescent="0.35">
      <c r="A89" s="46" t="s">
        <v>89</v>
      </c>
      <c r="B89" s="46" t="s">
        <v>89</v>
      </c>
      <c r="C89" s="46" t="b">
        <f t="shared" si="445"/>
        <v>1</v>
      </c>
      <c r="D89" s="46">
        <v>6</v>
      </c>
      <c r="E89" s="51">
        <v>6</v>
      </c>
      <c r="F89" s="46" t="b">
        <f t="shared" si="446"/>
        <v>1</v>
      </c>
      <c r="G89" s="46">
        <v>11</v>
      </c>
      <c r="H89" s="51">
        <v>11</v>
      </c>
      <c r="I89" s="46" t="b">
        <f t="shared" si="447"/>
        <v>1</v>
      </c>
      <c r="J89" s="46">
        <v>11</v>
      </c>
      <c r="K89" s="46">
        <v>4744417</v>
      </c>
      <c r="L89" s="46">
        <v>468609.4</v>
      </c>
      <c r="M89" s="46">
        <v>1048.645</v>
      </c>
      <c r="N89" s="46">
        <v>5.0963738280467998</v>
      </c>
      <c r="O89" s="46">
        <v>169.78063773825099</v>
      </c>
      <c r="P89" s="46">
        <v>4</v>
      </c>
      <c r="Q89" s="46">
        <v>12</v>
      </c>
      <c r="R89" s="46">
        <v>1048.9981750444001</v>
      </c>
      <c r="S89" s="46">
        <v>13.9036343419906</v>
      </c>
      <c r="T89" s="46">
        <v>166.66086176671499</v>
      </c>
      <c r="U89" s="46">
        <v>4</v>
      </c>
      <c r="V89" s="46">
        <v>6</v>
      </c>
      <c r="W89" s="46" t="s">
        <v>214</v>
      </c>
      <c r="X89" s="46">
        <v>42.851688299999999</v>
      </c>
      <c r="Y89" s="46">
        <v>-123.3841985</v>
      </c>
      <c r="Z89" s="46">
        <v>1048.645</v>
      </c>
      <c r="AA89" s="46" t="s">
        <v>129</v>
      </c>
      <c r="AB89" s="46">
        <v>1</v>
      </c>
      <c r="AC89" s="55">
        <v>1</v>
      </c>
      <c r="AD89" s="46">
        <v>10</v>
      </c>
      <c r="AE89" s="46">
        <v>1</v>
      </c>
      <c r="AF89" s="46">
        <v>20</v>
      </c>
      <c r="AH89" s="55">
        <v>1</v>
      </c>
      <c r="AI89" s="46">
        <v>5</v>
      </c>
      <c r="AJ89" s="46">
        <v>1</v>
      </c>
      <c r="AK89" s="47">
        <v>68</v>
      </c>
      <c r="AL89" s="46" t="s">
        <v>367</v>
      </c>
      <c r="AM89" s="46">
        <v>1</v>
      </c>
      <c r="AN89" s="46">
        <v>10</v>
      </c>
      <c r="AO89" s="46">
        <v>70</v>
      </c>
      <c r="AQ89" s="46">
        <v>1</v>
      </c>
      <c r="AR89" s="46">
        <v>3</v>
      </c>
      <c r="AS89" s="55"/>
      <c r="AT89" s="46">
        <v>1</v>
      </c>
      <c r="AU89" s="46">
        <v>0</v>
      </c>
      <c r="AV89" s="46">
        <v>113</v>
      </c>
      <c r="AW89" s="46" t="s">
        <v>404</v>
      </c>
      <c r="AX89" s="46">
        <v>1</v>
      </c>
      <c r="AY89" s="46">
        <v>0</v>
      </c>
      <c r="AZ89" s="46">
        <v>0</v>
      </c>
      <c r="BA89" s="46">
        <v>120</v>
      </c>
      <c r="BB89" s="46">
        <v>120</v>
      </c>
      <c r="BD89" s="46">
        <f>AO89+BB89</f>
        <v>190</v>
      </c>
      <c r="BE89" s="50">
        <v>3.55</v>
      </c>
      <c r="BF89" s="46">
        <v>1542</v>
      </c>
      <c r="BG89" s="46">
        <f t="shared" si="448"/>
        <v>1.542</v>
      </c>
      <c r="BH89" s="49">
        <v>1.542</v>
      </c>
      <c r="BI89" s="50">
        <v>7.58</v>
      </c>
      <c r="BJ89" s="52">
        <v>1707</v>
      </c>
      <c r="BK89" s="46">
        <f t="shared" si="449"/>
        <v>1.7070000000000001</v>
      </c>
      <c r="BL89" s="46">
        <v>1.7070000000000001</v>
      </c>
      <c r="BM89" s="46">
        <v>7.52</v>
      </c>
      <c r="BN89" s="46">
        <v>2792</v>
      </c>
      <c r="BO89" s="46">
        <f t="shared" si="450"/>
        <v>2.7919999999999998</v>
      </c>
      <c r="BP89" s="46">
        <f t="shared" si="451"/>
        <v>2.7919999999999998</v>
      </c>
      <c r="BQ89" s="46">
        <v>2.56</v>
      </c>
      <c r="BR89" s="50">
        <f t="shared" si="452"/>
        <v>-5.0199999999999996</v>
      </c>
      <c r="BS89" s="52">
        <v>983</v>
      </c>
      <c r="BT89" s="53" t="s">
        <v>261</v>
      </c>
      <c r="BU89" s="46">
        <v>0.98299999999999998</v>
      </c>
      <c r="BV89" s="49">
        <f t="shared" si="453"/>
        <v>-0.72400000000000009</v>
      </c>
      <c r="BW89" s="46">
        <v>1.142292857170105</v>
      </c>
      <c r="BX89" s="46">
        <v>49.436466217041016</v>
      </c>
      <c r="BY89" s="46">
        <f>BW89*10</f>
        <v>11.42292857170105</v>
      </c>
      <c r="CA89" s="46">
        <v>11.42292857170105</v>
      </c>
      <c r="CB89" s="46">
        <f>BX89*10</f>
        <v>494.36466217041016</v>
      </c>
      <c r="CC89" s="46">
        <v>59.470710674992567</v>
      </c>
      <c r="CD89" s="46">
        <v>3699.0782039845376</v>
      </c>
      <c r="CE89" s="46">
        <v>2.9735355337496285</v>
      </c>
      <c r="CF89" s="46">
        <v>77.311923877490344</v>
      </c>
      <c r="CG89" s="46">
        <v>9360.6898602438305</v>
      </c>
      <c r="CH89" s="46">
        <v>680.93963722866488</v>
      </c>
      <c r="CI89" s="46">
        <v>105.56051144811181</v>
      </c>
      <c r="CJ89" s="46">
        <v>34.195658638120726</v>
      </c>
      <c r="CK89" s="46">
        <v>1330.6571513529586</v>
      </c>
      <c r="CL89" s="46">
        <f>BY89*1000/CK89</f>
        <v>8.5844265444984647</v>
      </c>
      <c r="CM89" s="46">
        <v>4072.2569134701162</v>
      </c>
      <c r="CN89" s="46">
        <v>150.16354445435624</v>
      </c>
      <c r="CO89" s="50">
        <v>4.363257462314067</v>
      </c>
      <c r="CP89" s="46">
        <v>0</v>
      </c>
      <c r="CQ89" s="50">
        <v>129.6259842519685</v>
      </c>
      <c r="CR89" s="50">
        <v>102.78543307086613</v>
      </c>
      <c r="CS89" s="50">
        <v>7.7755905511811019</v>
      </c>
      <c r="CT89" s="50">
        <v>3.0511811023622046</v>
      </c>
      <c r="CU89" s="50">
        <v>48.031496062992126</v>
      </c>
      <c r="CV89" s="50">
        <v>19.291338582677167</v>
      </c>
      <c r="CW89" s="50">
        <v>4.2322834645669287</v>
      </c>
      <c r="CX89" s="50">
        <v>0</v>
      </c>
      <c r="CY89" s="50">
        <v>1158.0708661417323</v>
      </c>
      <c r="CZ89" s="50">
        <v>161.31889763779526</v>
      </c>
      <c r="DA89" s="56">
        <v>8.6630680690613229</v>
      </c>
      <c r="DB89" s="56">
        <v>3.2397975788846995</v>
      </c>
      <c r="DC89" s="50">
        <v>122.22882026920033</v>
      </c>
      <c r="DD89" s="50">
        <v>145.83333333333334</v>
      </c>
      <c r="DE89" s="50">
        <v>1.2866191607284245</v>
      </c>
      <c r="DF89" s="50">
        <v>7.1258907363420434</v>
      </c>
      <c r="DG89" s="50">
        <v>22.070467141726052</v>
      </c>
      <c r="DH89" s="50">
        <v>12.371338083927158</v>
      </c>
      <c r="DI89" s="50">
        <v>8.31353919239905</v>
      </c>
      <c r="DJ89" s="50">
        <v>4.2557403008709427</v>
      </c>
      <c r="DK89" s="50">
        <v>453.28582739509108</v>
      </c>
      <c r="DL89" s="50">
        <v>101.44497228820271</v>
      </c>
      <c r="DM89" s="50">
        <v>0</v>
      </c>
      <c r="DN89" s="50">
        <v>0</v>
      </c>
      <c r="DO89" s="50">
        <v>5.2365856079404454</v>
      </c>
      <c r="DQ89" s="46">
        <v>1</v>
      </c>
      <c r="DR89" s="46">
        <v>3</v>
      </c>
      <c r="DT89" s="46">
        <v>1</v>
      </c>
      <c r="DU89" s="46">
        <v>0</v>
      </c>
      <c r="DW89" s="46">
        <v>1</v>
      </c>
      <c r="DY89" s="46">
        <v>1</v>
      </c>
      <c r="DZ89" s="46">
        <v>462</v>
      </c>
      <c r="EA89" s="46">
        <v>46.2</v>
      </c>
      <c r="EC89" s="46">
        <v>46</v>
      </c>
      <c r="ED89" s="46">
        <v>67</v>
      </c>
      <c r="EE89" s="46" t="s">
        <v>367</v>
      </c>
      <c r="EF89" s="46">
        <v>0</v>
      </c>
      <c r="EH89" s="46">
        <v>74</v>
      </c>
      <c r="EI89" s="46" t="s">
        <v>1561</v>
      </c>
      <c r="EJ89" s="49">
        <v>1.155</v>
      </c>
      <c r="EK89" s="50">
        <v>7.23</v>
      </c>
      <c r="EL89" s="49">
        <v>0.99199999999999999</v>
      </c>
      <c r="EM89" s="49">
        <v>0.99199999999999999</v>
      </c>
      <c r="EN89" s="50">
        <v>7.25</v>
      </c>
      <c r="EP89" s="56">
        <v>0</v>
      </c>
      <c r="EQ89" s="56">
        <v>3.0312065195786126</v>
      </c>
      <c r="ER89" s="56">
        <v>0</v>
      </c>
      <c r="ES89" s="56">
        <v>31.604054859868814</v>
      </c>
      <c r="ET89" s="56">
        <v>87.060226595110322</v>
      </c>
      <c r="EU89" s="56">
        <v>5.2673424766448029</v>
      </c>
      <c r="EV89" s="56">
        <v>4.1741204531902207</v>
      </c>
      <c r="EW89" s="56">
        <v>1.5901411250248461</v>
      </c>
      <c r="EX89" s="56">
        <v>934.00914331146896</v>
      </c>
      <c r="EY89" s="56">
        <v>2.6833631484794278</v>
      </c>
      <c r="EZ89" s="56"/>
      <c r="FA89" s="46">
        <v>0</v>
      </c>
      <c r="FC89" s="46">
        <v>0</v>
      </c>
      <c r="FE89" s="47">
        <v>0</v>
      </c>
      <c r="FJ89" s="46"/>
      <c r="FK89" s="46"/>
      <c r="FL89" s="46"/>
      <c r="FM89" s="47"/>
      <c r="FO89" s="52"/>
      <c r="FP89" s="50"/>
      <c r="FS89" s="50"/>
      <c r="FU89" s="46"/>
      <c r="FV89" s="46" t="s">
        <v>675</v>
      </c>
      <c r="FW89" s="47">
        <v>0</v>
      </c>
      <c r="FY89" s="47">
        <v>0</v>
      </c>
      <c r="GC89" s="47">
        <v>0</v>
      </c>
      <c r="GW89" s="57">
        <v>0.70419216156005859</v>
      </c>
      <c r="GX89" s="57">
        <v>47.758586883544922</v>
      </c>
      <c r="GY89" s="46">
        <f>GW89*10</f>
        <v>7.0419216156005859</v>
      </c>
      <c r="GZ89" s="46">
        <v>7.0419216156005859</v>
      </c>
      <c r="HA89" s="46"/>
      <c r="HB89" s="46">
        <f>GX89*10</f>
        <v>477.58586883544922</v>
      </c>
      <c r="HC89" s="46" t="s">
        <v>659</v>
      </c>
      <c r="HD89" s="57"/>
      <c r="HE89" s="57"/>
      <c r="HF89" s="57"/>
      <c r="HG89" s="57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M89" s="57"/>
      <c r="IR89" s="46" t="s">
        <v>665</v>
      </c>
      <c r="IW89" s="50"/>
      <c r="IX89" s="50"/>
      <c r="IY89" s="50"/>
      <c r="IZ89" s="50"/>
      <c r="JA89" s="50"/>
      <c r="JB89" s="50"/>
      <c r="JC89" s="50"/>
      <c r="JD89" s="50"/>
      <c r="JE89" s="50"/>
      <c r="JF89" s="50"/>
      <c r="JG89" s="47">
        <v>0</v>
      </c>
      <c r="JI89" s="47">
        <v>0</v>
      </c>
      <c r="JM89" s="46">
        <v>0</v>
      </c>
      <c r="JT89" s="57"/>
      <c r="JU89" s="57"/>
      <c r="JV89" s="57"/>
      <c r="JZ89" s="50"/>
      <c r="KC89" s="50"/>
      <c r="KF89" s="50"/>
      <c r="KG89" s="49"/>
      <c r="KH89" s="49"/>
      <c r="KI89" s="50"/>
      <c r="KJ89" s="50"/>
      <c r="KK89" s="50"/>
      <c r="KL89" s="49"/>
      <c r="KN89" s="46">
        <v>0</v>
      </c>
      <c r="KO89" s="46">
        <v>0</v>
      </c>
      <c r="KP89" s="47">
        <v>0</v>
      </c>
      <c r="KT89" s="50">
        <v>60.416666666666664</v>
      </c>
      <c r="KU89" s="50">
        <v>948.95833333333337</v>
      </c>
      <c r="KV89" s="50">
        <v>11.458333333333334</v>
      </c>
      <c r="KW89" s="50">
        <v>81.25</v>
      </c>
      <c r="KX89" s="50">
        <v>5811.4583333333339</v>
      </c>
      <c r="KY89" s="50">
        <v>385.41666666666669</v>
      </c>
      <c r="KZ89" s="50">
        <v>41.666666666666671</v>
      </c>
      <c r="LA89" s="50">
        <v>20.833333333333336</v>
      </c>
      <c r="LB89" s="50">
        <v>1020.8333333333335</v>
      </c>
      <c r="LC89" s="50">
        <f>GY89*1000/LB89</f>
        <v>6.8982089295679199</v>
      </c>
      <c r="LD89" s="50">
        <v>1840.6250000000002</v>
      </c>
      <c r="LE89" s="50">
        <v>34.375</v>
      </c>
      <c r="LF89" s="50"/>
      <c r="LG89" s="50"/>
      <c r="LH89" s="50"/>
      <c r="LI89" s="50"/>
      <c r="LJ89" s="50"/>
      <c r="LK89" s="50"/>
      <c r="LL89" s="50"/>
      <c r="LM89" s="50"/>
      <c r="LN89" s="50"/>
      <c r="LO89" s="50"/>
      <c r="LP89" s="50"/>
      <c r="LQ89" s="50"/>
      <c r="LR89" s="50"/>
      <c r="LS89" s="50"/>
      <c r="LT89" s="50"/>
      <c r="LU89" s="50"/>
      <c r="LV89" s="50"/>
      <c r="LW89" s="50"/>
      <c r="LX89" s="50"/>
      <c r="LY89" s="50"/>
      <c r="LZ89" s="50"/>
      <c r="MA89" s="50"/>
      <c r="MB89" s="50"/>
      <c r="MC89" s="50"/>
      <c r="MD89" s="50"/>
      <c r="ME89" s="50"/>
      <c r="MF89" s="50"/>
      <c r="MG89" s="50"/>
      <c r="MH89" s="50"/>
      <c r="MI89" s="50"/>
      <c r="MJ89" s="50"/>
      <c r="MK89" s="50"/>
      <c r="ML89" s="50"/>
      <c r="MM89" s="50"/>
      <c r="MN89" s="50"/>
      <c r="MO89" s="50"/>
      <c r="MP89" s="50"/>
      <c r="MQ89" s="50"/>
      <c r="MR89" s="50"/>
      <c r="MS89" s="50"/>
      <c r="MT89" s="50"/>
      <c r="MU89" s="50"/>
      <c r="MV89" s="50"/>
      <c r="MW89" s="50"/>
      <c r="MX89" s="50"/>
      <c r="MY89" s="50"/>
      <c r="MZ89" s="50"/>
      <c r="NA89" s="50"/>
      <c r="NB89" s="50"/>
      <c r="NC89" s="50"/>
      <c r="ND89" s="50"/>
      <c r="NE89" s="50"/>
      <c r="NF89" s="50"/>
      <c r="NG89" s="50"/>
      <c r="NI89" s="56">
        <v>11.684758919961428</v>
      </c>
      <c r="NJ89" s="56">
        <v>3.0753297974927674</v>
      </c>
      <c r="NL89" s="56"/>
      <c r="NM89" s="56"/>
      <c r="NN89" s="56"/>
      <c r="NO89" s="56"/>
      <c r="NP89" s="56"/>
      <c r="NQ89" s="56"/>
      <c r="NR89" s="56"/>
      <c r="NS89" s="56"/>
      <c r="NT89" s="56"/>
      <c r="NU89" s="56"/>
      <c r="NV89" s="56"/>
      <c r="NW89" s="64"/>
      <c r="NX89" s="51">
        <v>623.66666666666663</v>
      </c>
      <c r="NY89" s="64">
        <v>624</v>
      </c>
      <c r="NZ89" s="46">
        <v>3979.6666666666665</v>
      </c>
      <c r="OA89" s="54">
        <f t="shared" si="537"/>
        <v>3980</v>
      </c>
      <c r="OB89" s="58"/>
      <c r="OC89" s="58"/>
      <c r="OD89" s="58"/>
      <c r="OE89" s="58"/>
      <c r="OF89" s="58"/>
      <c r="OG89" s="58"/>
      <c r="OH89" s="51">
        <v>10005</v>
      </c>
      <c r="OI89" s="58">
        <v>10005</v>
      </c>
      <c r="OJ89" s="58">
        <v>88983</v>
      </c>
      <c r="OK89" s="54">
        <f t="shared" si="540"/>
        <v>88983</v>
      </c>
      <c r="OL89" s="58"/>
      <c r="OM89" s="58"/>
      <c r="ON89" s="58"/>
      <c r="OO89" s="58"/>
      <c r="OP89" s="58"/>
      <c r="OQ89" s="58"/>
      <c r="OR89" s="51">
        <v>0</v>
      </c>
      <c r="OS89" s="51"/>
    </row>
    <row r="90" spans="1:409" ht="21" customHeight="1" x14ac:dyDescent="0.35">
      <c r="A90" s="46" t="s">
        <v>90</v>
      </c>
      <c r="B90" s="46" t="s">
        <v>90</v>
      </c>
      <c r="C90" s="46" t="b">
        <f t="shared" si="445"/>
        <v>1</v>
      </c>
      <c r="D90" s="46">
        <v>6</v>
      </c>
      <c r="E90" s="51">
        <v>6</v>
      </c>
      <c r="F90" s="46" t="b">
        <f t="shared" si="446"/>
        <v>1</v>
      </c>
      <c r="G90" s="46">
        <v>12</v>
      </c>
      <c r="H90" s="51">
        <v>12</v>
      </c>
      <c r="I90" s="46" t="b">
        <f t="shared" si="447"/>
        <v>1</v>
      </c>
      <c r="J90" s="46">
        <v>12</v>
      </c>
      <c r="K90" s="46">
        <v>4744414</v>
      </c>
      <c r="L90" s="46">
        <v>468610.6</v>
      </c>
      <c r="M90" s="46">
        <v>1047.931</v>
      </c>
      <c r="N90" s="46">
        <v>5.0963738280467998</v>
      </c>
      <c r="O90" s="46">
        <v>169.78063773825099</v>
      </c>
      <c r="P90" s="46">
        <v>4</v>
      </c>
      <c r="Q90" s="46">
        <v>12</v>
      </c>
      <c r="R90" s="46">
        <v>1048.6767768439399</v>
      </c>
      <c r="S90" s="46">
        <v>13.0360073618032</v>
      </c>
      <c r="T90" s="46">
        <v>169.52440766810699</v>
      </c>
      <c r="U90" s="46">
        <v>4</v>
      </c>
      <c r="V90" s="46">
        <v>5</v>
      </c>
      <c r="W90" s="46" t="s">
        <v>215</v>
      </c>
      <c r="X90" s="46">
        <v>42.851665570000002</v>
      </c>
      <c r="Y90" s="46">
        <v>-123.3841829</v>
      </c>
      <c r="Z90" s="46">
        <v>1047.931</v>
      </c>
      <c r="AA90" s="46" t="s">
        <v>1487</v>
      </c>
      <c r="AB90" s="46">
        <v>1</v>
      </c>
      <c r="AC90" s="55">
        <v>1</v>
      </c>
      <c r="AD90" s="46">
        <v>15</v>
      </c>
      <c r="AE90" s="46">
        <v>1</v>
      </c>
      <c r="AF90" s="46">
        <v>23</v>
      </c>
      <c r="AH90" s="55">
        <v>1</v>
      </c>
      <c r="AI90" s="46">
        <v>5</v>
      </c>
      <c r="AJ90" s="46">
        <v>1</v>
      </c>
      <c r="AK90" s="47">
        <v>86</v>
      </c>
      <c r="AM90" s="46">
        <v>1</v>
      </c>
      <c r="AN90" s="46">
        <v>30</v>
      </c>
      <c r="AO90" s="46">
        <v>91</v>
      </c>
      <c r="AQ90" s="46">
        <v>1</v>
      </c>
      <c r="AR90" s="46">
        <v>3</v>
      </c>
      <c r="AS90" s="55"/>
      <c r="AT90" s="46">
        <v>1</v>
      </c>
      <c r="AU90" s="46">
        <v>0</v>
      </c>
      <c r="AV90" s="46">
        <v>147</v>
      </c>
      <c r="AW90" s="46" t="s">
        <v>404</v>
      </c>
      <c r="AX90" s="46">
        <v>1</v>
      </c>
      <c r="AY90" s="46">
        <v>3</v>
      </c>
      <c r="AZ90" s="46">
        <v>3</v>
      </c>
      <c r="BA90" s="46">
        <v>152</v>
      </c>
      <c r="BB90" s="46">
        <v>152</v>
      </c>
      <c r="BD90" s="46">
        <f>AO90+BB90</f>
        <v>243</v>
      </c>
      <c r="BE90" s="50">
        <v>2.94</v>
      </c>
      <c r="BF90" s="46">
        <v>524.4</v>
      </c>
      <c r="BG90" s="46">
        <f t="shared" si="448"/>
        <v>0.52439999999999998</v>
      </c>
      <c r="BH90" s="49">
        <v>0.52400000000000002</v>
      </c>
      <c r="BI90" s="50">
        <v>7.42</v>
      </c>
      <c r="BJ90" s="52">
        <v>892.6</v>
      </c>
      <c r="BK90" s="46">
        <f t="shared" si="449"/>
        <v>0.89260000000000006</v>
      </c>
      <c r="BL90" s="46">
        <v>0.89300000000000002</v>
      </c>
      <c r="BM90" s="46">
        <v>7.67</v>
      </c>
      <c r="BN90" s="46">
        <v>489.5</v>
      </c>
      <c r="BO90" s="46">
        <f t="shared" si="450"/>
        <v>0.48949999999999999</v>
      </c>
      <c r="BP90" s="46">
        <f t="shared" si="451"/>
        <v>0.49</v>
      </c>
      <c r="BQ90" s="46">
        <v>2.89</v>
      </c>
      <c r="BR90" s="50">
        <f t="shared" si="452"/>
        <v>-4.5299999999999994</v>
      </c>
      <c r="BS90" s="52">
        <v>477.2</v>
      </c>
      <c r="BT90" s="53" t="s">
        <v>261</v>
      </c>
      <c r="BU90" s="46">
        <v>0.47699999999999998</v>
      </c>
      <c r="BV90" s="49">
        <f t="shared" si="453"/>
        <v>-0.41600000000000004</v>
      </c>
      <c r="BW90" s="46">
        <v>1.0546119213104248</v>
      </c>
      <c r="BX90" s="46">
        <v>49.725643157958984</v>
      </c>
      <c r="BY90" s="46">
        <f>BW90*10</f>
        <v>10.546119213104248</v>
      </c>
      <c r="CA90" s="46">
        <v>10.546119213104248</v>
      </c>
      <c r="CB90" s="46">
        <f>BX90*10</f>
        <v>497.25643157958984</v>
      </c>
      <c r="CC90" s="46">
        <v>0</v>
      </c>
      <c r="CD90" s="46">
        <v>2155.059132720105</v>
      </c>
      <c r="CE90" s="46">
        <v>2.1901007446342531</v>
      </c>
      <c r="CF90" s="46">
        <v>89.794130530004381</v>
      </c>
      <c r="CG90" s="46">
        <v>8537.0127025843176</v>
      </c>
      <c r="CH90" s="46">
        <v>608.84800700832238</v>
      </c>
      <c r="CI90" s="46">
        <v>48.182216381953566</v>
      </c>
      <c r="CJ90" s="46">
        <v>28.471309680245291</v>
      </c>
      <c r="CK90" s="46">
        <v>957.07402540516864</v>
      </c>
      <c r="CL90" s="46">
        <f>BY90*1000/CK90</f>
        <v>11.019125932959724</v>
      </c>
      <c r="CM90" s="46">
        <v>3937.8011388523873</v>
      </c>
      <c r="CN90" s="46">
        <v>67.893123083661848</v>
      </c>
      <c r="CO90" s="50">
        <v>5.8762249999999998</v>
      </c>
      <c r="CP90" s="46">
        <v>0</v>
      </c>
      <c r="CQ90" s="50">
        <v>164.56568839866063</v>
      </c>
      <c r="CR90" s="50">
        <v>61.798306086271424</v>
      </c>
      <c r="CS90" s="50">
        <v>5.3181012408902895</v>
      </c>
      <c r="CT90" s="50">
        <v>4.1363009651368916</v>
      </c>
      <c r="CU90" s="50">
        <v>54.165845972030731</v>
      </c>
      <c r="CV90" s="50">
        <v>11.030135907031713</v>
      </c>
      <c r="CW90" s="50">
        <v>4.0378176088241089</v>
      </c>
      <c r="CX90" s="50">
        <v>0</v>
      </c>
      <c r="CY90" s="50">
        <v>516.64368721686037</v>
      </c>
      <c r="CZ90" s="50">
        <v>72.188300177270037</v>
      </c>
      <c r="DA90" s="56">
        <v>7.3835002454590084</v>
      </c>
      <c r="DB90" s="56">
        <v>0.6190162002945504</v>
      </c>
      <c r="DC90" s="50">
        <v>101.94947284662821</v>
      </c>
      <c r="DD90" s="50">
        <v>145.86234334593198</v>
      </c>
      <c r="DE90" s="50">
        <v>0</v>
      </c>
      <c r="DF90" s="50">
        <v>11.139844837875474</v>
      </c>
      <c r="DG90" s="50">
        <v>31.629202307539288</v>
      </c>
      <c r="DH90" s="50">
        <v>21.38452357270738</v>
      </c>
      <c r="DI90" s="50">
        <v>2.7849612094688685</v>
      </c>
      <c r="DJ90" s="50">
        <v>4.1774418142033021</v>
      </c>
      <c r="DK90" s="50">
        <v>343.54485776805251</v>
      </c>
      <c r="DL90" s="50">
        <v>125.82056892778994</v>
      </c>
      <c r="DM90" s="50">
        <v>0</v>
      </c>
      <c r="DN90" s="50">
        <v>0</v>
      </c>
      <c r="DO90" s="50">
        <v>4.9384165366614665</v>
      </c>
      <c r="DQ90" s="46">
        <v>1</v>
      </c>
      <c r="DR90" s="46">
        <v>0</v>
      </c>
      <c r="DT90" s="46">
        <v>1</v>
      </c>
      <c r="DU90" s="46">
        <v>1</v>
      </c>
      <c r="DW90" s="46">
        <v>1</v>
      </c>
      <c r="DY90" s="46">
        <v>1</v>
      </c>
      <c r="DZ90" s="46">
        <v>538</v>
      </c>
      <c r="EA90" s="46">
        <v>53.8</v>
      </c>
      <c r="EC90" s="46">
        <v>54</v>
      </c>
      <c r="ED90" s="46">
        <v>95</v>
      </c>
      <c r="EE90" s="46" t="s">
        <v>367</v>
      </c>
      <c r="EF90" s="46">
        <v>0</v>
      </c>
      <c r="EH90" s="46">
        <v>98</v>
      </c>
      <c r="EI90" s="46" t="s">
        <v>1556</v>
      </c>
      <c r="EJ90" s="49">
        <v>1.3879999999999999</v>
      </c>
      <c r="EK90" s="50">
        <v>7.27</v>
      </c>
      <c r="EL90" s="49">
        <v>1.2849999999999999</v>
      </c>
      <c r="EM90" s="49">
        <v>1.2849999999999999</v>
      </c>
      <c r="EN90" s="50">
        <v>7.16</v>
      </c>
      <c r="EP90" s="56">
        <v>0</v>
      </c>
      <c r="EQ90" s="56">
        <v>0</v>
      </c>
      <c r="ER90" s="56">
        <v>0</v>
      </c>
      <c r="ES90" s="56">
        <v>11.030847325263569</v>
      </c>
      <c r="ET90" s="56">
        <v>48.809058961343226</v>
      </c>
      <c r="EU90" s="56">
        <v>0</v>
      </c>
      <c r="EV90" s="56">
        <v>4.1975790706755172</v>
      </c>
      <c r="EW90" s="56">
        <v>0</v>
      </c>
      <c r="EX90" s="56">
        <v>839.41819601718078</v>
      </c>
      <c r="EY90" s="56">
        <v>0.19523623584537292</v>
      </c>
      <c r="EZ90" s="56"/>
      <c r="FA90" s="46">
        <v>0</v>
      </c>
      <c r="FC90" s="46">
        <v>0</v>
      </c>
      <c r="FE90" s="47">
        <v>0</v>
      </c>
      <c r="FJ90" s="46"/>
      <c r="FK90" s="46"/>
      <c r="FL90" s="46"/>
      <c r="FM90" s="47"/>
      <c r="FO90" s="52"/>
      <c r="FP90" s="50"/>
      <c r="FS90" s="50"/>
      <c r="FU90" s="46"/>
      <c r="FV90" s="46" t="s">
        <v>675</v>
      </c>
      <c r="FW90" s="47">
        <v>0</v>
      </c>
      <c r="FY90" s="47">
        <v>0</v>
      </c>
      <c r="GC90" s="47">
        <v>0</v>
      </c>
      <c r="GW90" s="57">
        <v>0.88326025009155273</v>
      </c>
      <c r="GX90" s="57">
        <v>47.310398101806641</v>
      </c>
      <c r="GY90" s="46">
        <f>GW90*10</f>
        <v>8.8326025009155273</v>
      </c>
      <c r="GZ90" s="46">
        <v>8.8326025009155273</v>
      </c>
      <c r="HA90" s="46"/>
      <c r="HB90" s="46">
        <f>GX90*10</f>
        <v>473.10398101806641</v>
      </c>
      <c r="HC90" s="46" t="s">
        <v>659</v>
      </c>
      <c r="HD90" s="57"/>
      <c r="HE90" s="57"/>
      <c r="HF90" s="57"/>
      <c r="HG90" s="57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M90" s="57"/>
      <c r="IR90" s="46" t="s">
        <v>665</v>
      </c>
      <c r="IW90" s="50"/>
      <c r="IX90" s="50"/>
      <c r="IY90" s="50"/>
      <c r="IZ90" s="50"/>
      <c r="JA90" s="50"/>
      <c r="JB90" s="50"/>
      <c r="JC90" s="50"/>
      <c r="JD90" s="50"/>
      <c r="JE90" s="50"/>
      <c r="JF90" s="50"/>
      <c r="JG90" s="47">
        <v>0</v>
      </c>
      <c r="JI90" s="47">
        <v>0</v>
      </c>
      <c r="JM90" s="46">
        <v>0</v>
      </c>
      <c r="JT90" s="57"/>
      <c r="JU90" s="57"/>
      <c r="JV90" s="57"/>
      <c r="JZ90" s="50"/>
      <c r="KC90" s="50"/>
      <c r="KF90" s="50"/>
      <c r="KG90" s="49"/>
      <c r="KH90" s="49"/>
      <c r="KI90" s="50"/>
      <c r="KJ90" s="50"/>
      <c r="KK90" s="50"/>
      <c r="KL90" s="49"/>
      <c r="KN90" s="46">
        <v>0</v>
      </c>
      <c r="KO90" s="46">
        <v>0</v>
      </c>
      <c r="KP90" s="47">
        <v>0</v>
      </c>
      <c r="KT90" s="50">
        <v>82.677165354330711</v>
      </c>
      <c r="KU90" s="50">
        <v>1674.540682414698</v>
      </c>
      <c r="KV90" s="50">
        <v>14.435695538057743</v>
      </c>
      <c r="KW90" s="50">
        <v>128.60892388451444</v>
      </c>
      <c r="KX90" s="50">
        <v>6923.8845144356956</v>
      </c>
      <c r="KY90" s="50">
        <v>536.74540682414693</v>
      </c>
      <c r="KZ90" s="50">
        <v>49.868766404199476</v>
      </c>
      <c r="LA90" s="50">
        <v>22.309711286089239</v>
      </c>
      <c r="LB90" s="50">
        <v>960.62992125984249</v>
      </c>
      <c r="LC90" s="50">
        <f>GY90*1000/LB90</f>
        <v>9.1945944066907543</v>
      </c>
      <c r="LD90" s="50">
        <v>2994.7506561679788</v>
      </c>
      <c r="LE90" s="50">
        <v>52.493438320209975</v>
      </c>
      <c r="LF90" s="50"/>
      <c r="LG90" s="50"/>
      <c r="LH90" s="50"/>
      <c r="LI90" s="50"/>
      <c r="LJ90" s="50"/>
      <c r="LK90" s="50"/>
      <c r="LL90" s="50"/>
      <c r="LM90" s="50"/>
      <c r="LN90" s="50"/>
      <c r="LO90" s="50"/>
      <c r="LP90" s="50"/>
      <c r="LQ90" s="50"/>
      <c r="LR90" s="50"/>
      <c r="LS90" s="50"/>
      <c r="LT90" s="50"/>
      <c r="LU90" s="50"/>
      <c r="LV90" s="50"/>
      <c r="LW90" s="50"/>
      <c r="LX90" s="50"/>
      <c r="LY90" s="50"/>
      <c r="LZ90" s="50"/>
      <c r="MA90" s="50"/>
      <c r="MB90" s="50"/>
      <c r="MC90" s="50"/>
      <c r="MD90" s="50"/>
      <c r="ME90" s="50"/>
      <c r="MF90" s="50"/>
      <c r="MG90" s="50"/>
      <c r="MH90" s="50"/>
      <c r="MI90" s="50"/>
      <c r="MJ90" s="50"/>
      <c r="MK90" s="50"/>
      <c r="ML90" s="50"/>
      <c r="MM90" s="50"/>
      <c r="MN90" s="50"/>
      <c r="MO90" s="50"/>
      <c r="MP90" s="50"/>
      <c r="MQ90" s="50"/>
      <c r="MR90" s="50"/>
      <c r="MS90" s="50"/>
      <c r="MT90" s="50"/>
      <c r="MU90" s="50"/>
      <c r="MV90" s="50"/>
      <c r="MW90" s="50"/>
      <c r="MX90" s="50"/>
      <c r="MY90" s="50"/>
      <c r="MZ90" s="50"/>
      <c r="NA90" s="50"/>
      <c r="NB90" s="50"/>
      <c r="NC90" s="50"/>
      <c r="ND90" s="50"/>
      <c r="NE90" s="50"/>
      <c r="NF90" s="50"/>
      <c r="NG90" s="50"/>
      <c r="NI90" s="56">
        <v>6.6533049999999987</v>
      </c>
      <c r="NJ90" s="56">
        <v>34.284224000000009</v>
      </c>
      <c r="NL90" s="56"/>
      <c r="NM90" s="56"/>
      <c r="NN90" s="56"/>
      <c r="NO90" s="56"/>
      <c r="NP90" s="56"/>
      <c r="NQ90" s="56"/>
      <c r="NR90" s="56"/>
      <c r="NS90" s="56"/>
      <c r="NT90" s="56"/>
      <c r="NU90" s="56"/>
      <c r="NV90" s="56"/>
      <c r="NW90" s="64"/>
      <c r="NX90" s="51">
        <v>676.66666666666663</v>
      </c>
      <c r="NY90" s="64">
        <v>677</v>
      </c>
      <c r="NZ90" s="46">
        <v>1885.3333333333333</v>
      </c>
      <c r="OA90" s="54">
        <f t="shared" si="537"/>
        <v>1885</v>
      </c>
      <c r="OB90" s="58"/>
      <c r="OC90" s="58"/>
      <c r="OD90" s="58"/>
      <c r="OE90" s="58"/>
      <c r="OF90" s="58"/>
      <c r="OG90" s="58"/>
      <c r="OH90" s="51">
        <v>11742.666666666666</v>
      </c>
      <c r="OI90" s="58">
        <v>11743</v>
      </c>
      <c r="OJ90" s="58">
        <v>100474.66666666667</v>
      </c>
      <c r="OK90" s="54">
        <f t="shared" si="540"/>
        <v>100475</v>
      </c>
      <c r="OL90" s="58"/>
      <c r="OM90" s="58"/>
      <c r="ON90" s="58"/>
      <c r="OO90" s="58"/>
      <c r="OP90" s="58"/>
      <c r="OQ90" s="58"/>
      <c r="OR90" s="51">
        <v>0</v>
      </c>
      <c r="OS90" s="51"/>
    </row>
    <row r="91" spans="1:409" ht="21" customHeight="1" x14ac:dyDescent="0.35">
      <c r="A91" s="46" t="s">
        <v>91</v>
      </c>
      <c r="B91" s="46" t="s">
        <v>91</v>
      </c>
      <c r="C91" s="46" t="b">
        <f t="shared" si="445"/>
        <v>1</v>
      </c>
      <c r="D91" s="46">
        <v>6</v>
      </c>
      <c r="E91" s="51">
        <v>6</v>
      </c>
      <c r="F91" s="46" t="b">
        <f t="shared" si="446"/>
        <v>1</v>
      </c>
      <c r="G91" s="46">
        <v>13</v>
      </c>
      <c r="H91" s="51">
        <v>13</v>
      </c>
      <c r="I91" s="46" t="b">
        <f t="shared" si="447"/>
        <v>1</v>
      </c>
      <c r="J91" s="46">
        <v>13</v>
      </c>
      <c r="K91" s="46">
        <v>4744411</v>
      </c>
      <c r="L91" s="46">
        <v>468611.8</v>
      </c>
      <c r="M91" s="46">
        <v>1047.2550000000001</v>
      </c>
      <c r="N91" s="46">
        <v>5.9497516598635096</v>
      </c>
      <c r="O91" s="46">
        <v>156.39996270551401</v>
      </c>
      <c r="P91" s="46">
        <v>2</v>
      </c>
      <c r="Q91" s="46">
        <v>0</v>
      </c>
      <c r="R91" s="46">
        <v>1047.3351737381499</v>
      </c>
      <c r="S91" s="46">
        <v>12.778940437932601</v>
      </c>
      <c r="T91" s="46">
        <v>168.487361740273</v>
      </c>
      <c r="U91" s="46">
        <v>2</v>
      </c>
      <c r="V91" s="46">
        <v>5</v>
      </c>
      <c r="W91" s="46" t="s">
        <v>251</v>
      </c>
      <c r="X91" s="46">
        <v>42.85163824</v>
      </c>
      <c r="Y91" s="46">
        <v>-123.3841692</v>
      </c>
      <c r="Z91" s="46">
        <v>1047.2550000000001</v>
      </c>
      <c r="AA91" s="46" t="s">
        <v>130</v>
      </c>
      <c r="AB91" s="46">
        <v>1</v>
      </c>
      <c r="AC91" s="55">
        <v>0</v>
      </c>
      <c r="AD91" s="46">
        <v>100</v>
      </c>
      <c r="AE91" s="46">
        <v>0</v>
      </c>
      <c r="AG91" s="46" t="s">
        <v>345</v>
      </c>
      <c r="AH91" s="55">
        <v>0</v>
      </c>
      <c r="AI91" s="46">
        <v>100</v>
      </c>
      <c r="AJ91" s="46">
        <v>0</v>
      </c>
      <c r="AL91" s="46" t="s">
        <v>131</v>
      </c>
      <c r="AM91" s="55">
        <v>0</v>
      </c>
      <c r="AN91" s="46">
        <v>100</v>
      </c>
      <c r="AP91" s="46" t="s">
        <v>294</v>
      </c>
      <c r="AQ91" s="55">
        <v>0</v>
      </c>
      <c r="AR91" s="46">
        <v>100</v>
      </c>
      <c r="AS91" s="55" t="s">
        <v>1626</v>
      </c>
      <c r="AT91" s="55">
        <v>0</v>
      </c>
      <c r="AU91" s="46">
        <v>100</v>
      </c>
      <c r="AW91" s="55" t="s">
        <v>444</v>
      </c>
      <c r="AX91" s="55">
        <v>0</v>
      </c>
      <c r="AZ91" s="46">
        <v>100</v>
      </c>
      <c r="BE91" s="50">
        <v>2.87</v>
      </c>
      <c r="BF91" s="46">
        <v>528.1</v>
      </c>
      <c r="BG91" s="46">
        <f t="shared" si="448"/>
        <v>0.52810000000000001</v>
      </c>
      <c r="BH91" s="49">
        <v>0.52800000000000002</v>
      </c>
      <c r="BI91" s="50">
        <v>7.59</v>
      </c>
      <c r="BJ91" s="52">
        <v>379.8</v>
      </c>
      <c r="BK91" s="46">
        <f t="shared" si="449"/>
        <v>0.37980000000000003</v>
      </c>
      <c r="BL91" s="46">
        <v>0.38</v>
      </c>
      <c r="BM91" s="46">
        <v>7.39</v>
      </c>
      <c r="BN91" s="46">
        <v>1691</v>
      </c>
      <c r="BO91" s="46">
        <f t="shared" si="450"/>
        <v>1.6910000000000001</v>
      </c>
      <c r="BP91" s="46">
        <f t="shared" si="451"/>
        <v>1.6910000000000001</v>
      </c>
      <c r="BQ91" s="46">
        <v>3.79</v>
      </c>
      <c r="BR91" s="50">
        <f t="shared" si="452"/>
        <v>-3.8</v>
      </c>
      <c r="BS91" s="49">
        <v>1.3759999999999999</v>
      </c>
      <c r="BT91" s="53" t="s">
        <v>262</v>
      </c>
      <c r="BU91" s="49">
        <v>1.3759999999999999</v>
      </c>
      <c r="BV91" s="49">
        <f t="shared" si="453"/>
        <v>0.99599999999999989</v>
      </c>
      <c r="CO91" s="50">
        <v>5.3804403888117438</v>
      </c>
      <c r="CP91" s="46">
        <v>0</v>
      </c>
      <c r="CQ91" s="50">
        <v>135.87921847246892</v>
      </c>
      <c r="CR91" s="50">
        <v>60.854549042826122</v>
      </c>
      <c r="CS91" s="50">
        <v>7.6968620485494377</v>
      </c>
      <c r="CT91" s="50">
        <v>2.5656206828498123</v>
      </c>
      <c r="CU91" s="50">
        <v>43.319518452733362</v>
      </c>
      <c r="CV91" s="50">
        <v>9.4730609828300771</v>
      </c>
      <c r="CW91" s="50">
        <v>2.6642984014209592</v>
      </c>
      <c r="CX91" s="50">
        <v>1.3814880599960531</v>
      </c>
      <c r="CY91" s="50">
        <v>399.44740477600152</v>
      </c>
      <c r="CZ91" s="50">
        <v>56.542332741267018</v>
      </c>
      <c r="DA91" s="56">
        <v>9.5159305993690868</v>
      </c>
      <c r="DB91" s="56">
        <v>0</v>
      </c>
      <c r="DC91" s="50">
        <v>14.787614132592298</v>
      </c>
      <c r="DD91" s="50">
        <v>60.063517268757437</v>
      </c>
      <c r="DE91" s="50">
        <v>0</v>
      </c>
      <c r="DF91" s="50">
        <v>35.430726478761414</v>
      </c>
      <c r="DG91" s="50">
        <v>54.08892417626042</v>
      </c>
      <c r="DH91" s="50">
        <v>12.901945216355696</v>
      </c>
      <c r="DI91" s="50">
        <v>3.5728463676061928</v>
      </c>
      <c r="DJ91" s="50">
        <v>2.1834061135371177</v>
      </c>
      <c r="DK91" s="50">
        <v>711.69114728066677</v>
      </c>
      <c r="DL91" s="50">
        <v>64.311234616911463</v>
      </c>
      <c r="DM91" s="50">
        <v>0</v>
      </c>
      <c r="DN91" s="50">
        <v>0</v>
      </c>
      <c r="DO91" s="50">
        <v>2.8319907087081151</v>
      </c>
      <c r="DP91" s="46" t="s">
        <v>1852</v>
      </c>
      <c r="DQ91" s="46">
        <v>0</v>
      </c>
      <c r="DS91" s="46" t="s">
        <v>131</v>
      </c>
      <c r="DT91" s="46">
        <v>0</v>
      </c>
      <c r="DU91" s="46">
        <v>0</v>
      </c>
      <c r="DW91" s="46">
        <v>0</v>
      </c>
      <c r="DY91" s="46">
        <v>0</v>
      </c>
      <c r="EF91" s="46">
        <v>0</v>
      </c>
      <c r="EJ91" s="49"/>
      <c r="EK91" s="50"/>
      <c r="EN91" s="50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46">
        <v>0</v>
      </c>
      <c r="FC91" s="46">
        <v>0</v>
      </c>
      <c r="FE91" s="47">
        <v>0</v>
      </c>
      <c r="FJ91" s="46"/>
      <c r="FK91" s="46"/>
      <c r="FL91" s="46"/>
      <c r="FM91" s="47"/>
      <c r="FO91" s="52"/>
      <c r="FP91" s="50"/>
      <c r="FS91" s="50"/>
      <c r="FU91" s="46"/>
      <c r="FV91" s="46" t="s">
        <v>669</v>
      </c>
      <c r="FW91" s="47">
        <v>0</v>
      </c>
      <c r="FY91" s="47">
        <v>0</v>
      </c>
      <c r="GC91" s="47">
        <v>0</v>
      </c>
      <c r="GW91" s="57"/>
      <c r="GX91" s="57"/>
      <c r="GY91" s="46"/>
      <c r="GZ91" s="46"/>
      <c r="HA91" s="46"/>
      <c r="HB91" s="46"/>
      <c r="HC91" s="46"/>
      <c r="HD91" s="57"/>
      <c r="HE91" s="57"/>
      <c r="HF91" s="57"/>
      <c r="HG91" s="57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M91" s="57"/>
      <c r="IR91" s="46" t="s">
        <v>665</v>
      </c>
      <c r="IW91" s="50"/>
      <c r="IX91" s="50"/>
      <c r="IY91" s="50"/>
      <c r="IZ91" s="50"/>
      <c r="JA91" s="50"/>
      <c r="JB91" s="50"/>
      <c r="JC91" s="50"/>
      <c r="JD91" s="50"/>
      <c r="JE91" s="50"/>
      <c r="JF91" s="50"/>
      <c r="JG91" s="47">
        <v>0</v>
      </c>
      <c r="JI91" s="47">
        <v>0</v>
      </c>
      <c r="JM91" s="46">
        <v>0</v>
      </c>
      <c r="JT91" s="57"/>
      <c r="JU91" s="57"/>
      <c r="JV91" s="57"/>
      <c r="JZ91" s="50"/>
      <c r="KC91" s="50"/>
      <c r="KF91" s="50"/>
      <c r="KG91" s="49"/>
      <c r="KH91" s="49"/>
      <c r="KI91" s="50"/>
      <c r="KJ91" s="50"/>
      <c r="KK91" s="50"/>
      <c r="KL91" s="49"/>
      <c r="KN91" s="46">
        <v>0</v>
      </c>
      <c r="KT91" s="50"/>
      <c r="KU91" s="50"/>
      <c r="KV91" s="50"/>
      <c r="KW91" s="50"/>
      <c r="KX91" s="50"/>
      <c r="KY91" s="50"/>
      <c r="KZ91" s="50"/>
      <c r="LA91" s="50"/>
      <c r="LB91" s="50"/>
      <c r="LC91" s="50"/>
      <c r="LD91" s="50"/>
      <c r="LE91" s="50"/>
      <c r="LF91" s="50"/>
      <c r="LG91" s="50"/>
      <c r="LH91" s="50"/>
      <c r="LI91" s="50"/>
      <c r="LJ91" s="50"/>
      <c r="LK91" s="50"/>
      <c r="LL91" s="50"/>
      <c r="LM91" s="50"/>
      <c r="LN91" s="50"/>
      <c r="LO91" s="50"/>
      <c r="LP91" s="50"/>
      <c r="LQ91" s="50"/>
      <c r="LR91" s="50"/>
      <c r="LS91" s="50"/>
      <c r="LT91" s="50"/>
      <c r="LU91" s="50"/>
      <c r="LV91" s="50"/>
      <c r="LW91" s="50"/>
      <c r="LX91" s="50"/>
      <c r="LY91" s="50"/>
      <c r="LZ91" s="50"/>
      <c r="MA91" s="50"/>
      <c r="MB91" s="50"/>
      <c r="MC91" s="50"/>
      <c r="MD91" s="50"/>
      <c r="ME91" s="50"/>
      <c r="MF91" s="50"/>
      <c r="MG91" s="50"/>
      <c r="MH91" s="50"/>
      <c r="MI91" s="50"/>
      <c r="MJ91" s="50"/>
      <c r="MK91" s="50"/>
      <c r="ML91" s="50"/>
      <c r="MM91" s="50"/>
      <c r="MN91" s="50"/>
      <c r="MO91" s="50"/>
      <c r="MP91" s="50"/>
      <c r="MQ91" s="50"/>
      <c r="MR91" s="50"/>
      <c r="MS91" s="50"/>
      <c r="MT91" s="50"/>
      <c r="MU91" s="50"/>
      <c r="MV91" s="50"/>
      <c r="MW91" s="50"/>
      <c r="MX91" s="50"/>
      <c r="MY91" s="50"/>
      <c r="MZ91" s="50"/>
      <c r="NA91" s="50"/>
      <c r="NB91" s="50"/>
      <c r="NC91" s="50"/>
      <c r="ND91" s="50"/>
      <c r="NE91" s="50"/>
      <c r="NF91" s="50"/>
      <c r="NG91" s="50"/>
      <c r="NI91" s="56"/>
      <c r="NJ91" s="56"/>
      <c r="NL91" s="56"/>
      <c r="NM91" s="56"/>
      <c r="NN91" s="56"/>
      <c r="NO91" s="56"/>
      <c r="NP91" s="56"/>
      <c r="NQ91" s="56"/>
      <c r="NR91" s="56"/>
      <c r="NS91" s="56"/>
      <c r="NT91" s="56"/>
      <c r="NU91" s="56"/>
      <c r="NV91" s="56"/>
      <c r="NW91" s="64"/>
      <c r="NX91" s="51"/>
      <c r="NY91" s="64"/>
      <c r="OA91" s="65"/>
      <c r="OB91" s="58"/>
      <c r="OC91" s="58"/>
      <c r="OD91" s="58"/>
      <c r="OE91" s="58"/>
      <c r="OF91" s="58"/>
      <c r="OG91" s="58"/>
      <c r="OH91" s="51"/>
      <c r="OI91" s="58"/>
      <c r="OJ91" s="58"/>
      <c r="OK91" s="54"/>
      <c r="OL91" s="58"/>
      <c r="OM91" s="58"/>
      <c r="ON91" s="58"/>
      <c r="OO91" s="58"/>
      <c r="OP91" s="58"/>
      <c r="OQ91" s="58"/>
      <c r="OR91" s="51">
        <v>0</v>
      </c>
      <c r="OS91" s="51" t="s">
        <v>521</v>
      </c>
    </row>
    <row r="92" spans="1:409" ht="21" customHeight="1" x14ac:dyDescent="0.35">
      <c r="A92" s="46" t="s">
        <v>92</v>
      </c>
      <c r="B92" s="46" t="s">
        <v>92</v>
      </c>
      <c r="C92" s="46" t="b">
        <f t="shared" si="445"/>
        <v>1</v>
      </c>
      <c r="D92" s="46">
        <v>6</v>
      </c>
      <c r="E92" s="51">
        <v>6</v>
      </c>
      <c r="F92" s="46" t="b">
        <f t="shared" si="446"/>
        <v>1</v>
      </c>
      <c r="G92" s="46">
        <v>14</v>
      </c>
      <c r="H92" s="51">
        <v>14</v>
      </c>
      <c r="I92" s="46" t="b">
        <f t="shared" si="447"/>
        <v>1</v>
      </c>
      <c r="J92" s="46">
        <v>14</v>
      </c>
      <c r="K92" s="46">
        <v>4744409</v>
      </c>
      <c r="L92" s="46">
        <v>468612.8</v>
      </c>
      <c r="M92" s="46">
        <v>1046.6569999999999</v>
      </c>
      <c r="N92" s="46">
        <v>5.9497516598635096</v>
      </c>
      <c r="O92" s="46">
        <v>156.39996270551401</v>
      </c>
      <c r="P92" s="46">
        <v>2</v>
      </c>
      <c r="Q92" s="46">
        <v>0</v>
      </c>
      <c r="R92" s="46">
        <v>1047.3351737381499</v>
      </c>
      <c r="S92" s="46">
        <v>12.778940437932601</v>
      </c>
      <c r="T92" s="46">
        <v>168.487361740273</v>
      </c>
      <c r="U92" s="46">
        <v>2</v>
      </c>
      <c r="V92" s="46">
        <v>5</v>
      </c>
      <c r="W92" s="46" t="s">
        <v>216</v>
      </c>
      <c r="X92" s="46">
        <v>42.851615109999997</v>
      </c>
      <c r="Y92" s="46">
        <v>-123.3841568</v>
      </c>
      <c r="Z92" s="46">
        <v>1046.6569999999999</v>
      </c>
      <c r="AA92" s="46" t="s">
        <v>129</v>
      </c>
      <c r="AB92" s="46">
        <v>1</v>
      </c>
      <c r="AC92" s="55">
        <v>1</v>
      </c>
      <c r="AD92" s="46">
        <v>10</v>
      </c>
      <c r="AE92" s="46">
        <v>1</v>
      </c>
      <c r="AF92" s="46">
        <v>29</v>
      </c>
      <c r="AG92" s="46" t="s">
        <v>346</v>
      </c>
      <c r="AH92" s="55">
        <v>1</v>
      </c>
      <c r="AI92" s="46">
        <v>3</v>
      </c>
      <c r="AJ92" s="46">
        <v>1</v>
      </c>
      <c r="AK92" s="47">
        <v>110</v>
      </c>
      <c r="AM92" s="46">
        <v>1</v>
      </c>
      <c r="AN92" s="46">
        <v>45</v>
      </c>
      <c r="AO92" s="46">
        <v>77</v>
      </c>
      <c r="AP92" s="46" t="s">
        <v>295</v>
      </c>
      <c r="AQ92" s="55">
        <v>0</v>
      </c>
      <c r="AR92" s="46">
        <v>100</v>
      </c>
      <c r="AS92" s="55" t="s">
        <v>1625</v>
      </c>
      <c r="AT92" s="55">
        <v>0</v>
      </c>
      <c r="AU92" s="46">
        <v>100</v>
      </c>
      <c r="AW92" s="55" t="s">
        <v>444</v>
      </c>
      <c r="AX92" s="55">
        <v>0</v>
      </c>
      <c r="AZ92" s="46">
        <v>100</v>
      </c>
      <c r="BE92" s="50">
        <v>2.91</v>
      </c>
      <c r="BF92" s="46">
        <v>257.39999999999998</v>
      </c>
      <c r="BG92" s="46">
        <f t="shared" si="448"/>
        <v>0.25739999999999996</v>
      </c>
      <c r="BH92" s="49">
        <v>0.25700000000000001</v>
      </c>
      <c r="BI92" s="50">
        <v>7.61</v>
      </c>
      <c r="BJ92" s="52">
        <v>1954</v>
      </c>
      <c r="BK92" s="46">
        <f t="shared" si="449"/>
        <v>1.954</v>
      </c>
      <c r="BL92" s="46">
        <v>1.954</v>
      </c>
      <c r="BM92" s="46">
        <v>7.51</v>
      </c>
      <c r="BN92" s="46">
        <v>1373</v>
      </c>
      <c r="BO92" s="46">
        <f t="shared" si="450"/>
        <v>1.373</v>
      </c>
      <c r="BP92" s="46">
        <f t="shared" si="451"/>
        <v>1.373</v>
      </c>
      <c r="BQ92" s="46">
        <v>2.4300000000000002</v>
      </c>
      <c r="BR92" s="50">
        <f t="shared" si="452"/>
        <v>-5.18</v>
      </c>
      <c r="BS92" s="52">
        <v>391.6</v>
      </c>
      <c r="BT92" s="53" t="s">
        <v>261</v>
      </c>
      <c r="BU92" s="46">
        <v>0.39200000000000002</v>
      </c>
      <c r="BV92" s="49">
        <f t="shared" si="453"/>
        <v>-1.5619999999999998</v>
      </c>
      <c r="CO92" s="50">
        <v>2.7887259758272247</v>
      </c>
      <c r="CP92" s="46">
        <v>0</v>
      </c>
      <c r="CQ92" s="50">
        <v>106.23145400593472</v>
      </c>
      <c r="CR92" s="50">
        <v>39.901088031651831</v>
      </c>
      <c r="CS92" s="50">
        <v>6.9238377843719094</v>
      </c>
      <c r="CT92" s="50">
        <v>3.8575667655786354</v>
      </c>
      <c r="CU92" s="50">
        <v>20.672601384767557</v>
      </c>
      <c r="CV92" s="50">
        <v>5.1434223541048469</v>
      </c>
      <c r="CW92" s="50">
        <v>3.9564787339268053</v>
      </c>
      <c r="CX92" s="50">
        <v>0</v>
      </c>
      <c r="CY92" s="50">
        <v>230.16815034619191</v>
      </c>
      <c r="CZ92" s="50">
        <v>41.938674579624134</v>
      </c>
      <c r="DA92" s="56">
        <v>6.3506832236185931</v>
      </c>
      <c r="DB92" s="56">
        <v>0</v>
      </c>
      <c r="DC92" s="50">
        <v>372.20259128386334</v>
      </c>
      <c r="DD92" s="50">
        <v>216.02866117000391</v>
      </c>
      <c r="DE92" s="50">
        <v>26.109148017275224</v>
      </c>
      <c r="DF92" s="50">
        <v>1.5704750687082842</v>
      </c>
      <c r="DG92" s="50">
        <v>75.186493914409098</v>
      </c>
      <c r="DH92" s="50">
        <v>27.188849627012168</v>
      </c>
      <c r="DI92" s="50">
        <v>2.0612485276796231</v>
      </c>
      <c r="DJ92" s="50">
        <v>6.1837455830388688</v>
      </c>
      <c r="DK92" s="50">
        <v>1164.1146446800155</v>
      </c>
      <c r="DL92" s="50">
        <v>150.96191597958381</v>
      </c>
      <c r="DM92" s="50">
        <v>0</v>
      </c>
      <c r="DN92" s="50">
        <v>0</v>
      </c>
      <c r="DO92" s="50">
        <v>3.0205803968018956</v>
      </c>
      <c r="DQ92" s="46">
        <v>0</v>
      </c>
      <c r="DS92" s="46" t="s">
        <v>131</v>
      </c>
      <c r="DT92" s="46">
        <v>0</v>
      </c>
      <c r="DU92" s="46">
        <v>0</v>
      </c>
      <c r="DW92" s="46">
        <v>0</v>
      </c>
      <c r="DY92" s="46">
        <v>0</v>
      </c>
      <c r="EF92" s="46">
        <v>0</v>
      </c>
      <c r="EJ92" s="49">
        <v>2.492</v>
      </c>
      <c r="EK92" s="50">
        <v>4.01</v>
      </c>
      <c r="EL92" s="49">
        <v>1.968</v>
      </c>
      <c r="EM92" s="49">
        <v>1.968</v>
      </c>
      <c r="EN92" s="50">
        <v>4.01</v>
      </c>
      <c r="EO92" s="46" t="s">
        <v>655</v>
      </c>
      <c r="EP92" s="56">
        <v>9.3221984851427457</v>
      </c>
      <c r="EQ92" s="56">
        <v>34.725189357156729</v>
      </c>
      <c r="ER92" s="56">
        <v>0</v>
      </c>
      <c r="ES92" s="56">
        <v>0</v>
      </c>
      <c r="ET92" s="56">
        <v>106.91396387648086</v>
      </c>
      <c r="EU92" s="56">
        <v>17.673334628083122</v>
      </c>
      <c r="EV92" s="56">
        <v>2.1363371528452126</v>
      </c>
      <c r="EW92" s="56">
        <v>1.1652748106428432</v>
      </c>
      <c r="EX92" s="56">
        <v>2979.0250534084284</v>
      </c>
      <c r="EY92" s="56">
        <v>114.29403767721888</v>
      </c>
      <c r="EZ92" s="56" t="s">
        <v>1800</v>
      </c>
      <c r="FA92" s="46">
        <v>0</v>
      </c>
      <c r="FC92" s="46">
        <v>0</v>
      </c>
      <c r="FE92" s="47">
        <v>0</v>
      </c>
      <c r="FJ92" s="46"/>
      <c r="FK92" s="46"/>
      <c r="FL92" s="46"/>
      <c r="FM92" s="47"/>
      <c r="FO92" s="52"/>
      <c r="FP92" s="50"/>
      <c r="FS92" s="50"/>
      <c r="FU92" s="46"/>
      <c r="FV92" s="46" t="s">
        <v>669</v>
      </c>
      <c r="FW92" s="47">
        <v>0</v>
      </c>
      <c r="FY92" s="47">
        <v>0</v>
      </c>
      <c r="GC92" s="47">
        <v>0</v>
      </c>
      <c r="GW92" s="57"/>
      <c r="GX92" s="57"/>
      <c r="GY92" s="46"/>
      <c r="GZ92" s="46"/>
      <c r="HA92" s="46"/>
      <c r="HB92" s="46"/>
      <c r="HC92" s="46"/>
      <c r="HD92" s="57"/>
      <c r="HE92" s="57"/>
      <c r="HF92" s="57"/>
      <c r="HG92" s="57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M92" s="57"/>
      <c r="IR92" s="46" t="s">
        <v>665</v>
      </c>
      <c r="IW92" s="50"/>
      <c r="IX92" s="50"/>
      <c r="IY92" s="50"/>
      <c r="IZ92" s="50"/>
      <c r="JA92" s="50"/>
      <c r="JB92" s="50"/>
      <c r="JC92" s="50"/>
      <c r="JD92" s="50"/>
      <c r="JE92" s="50"/>
      <c r="JF92" s="50"/>
      <c r="JG92" s="47">
        <v>0</v>
      </c>
      <c r="JI92" s="47">
        <v>0</v>
      </c>
      <c r="JM92" s="46">
        <v>0</v>
      </c>
      <c r="JT92" s="57"/>
      <c r="JU92" s="57"/>
      <c r="JV92" s="57"/>
      <c r="JZ92" s="50"/>
      <c r="KC92" s="50"/>
      <c r="KF92" s="50"/>
      <c r="KG92" s="49"/>
      <c r="KH92" s="49"/>
      <c r="KI92" s="50"/>
      <c r="KJ92" s="50"/>
      <c r="KK92" s="50"/>
      <c r="KL92" s="49"/>
      <c r="KN92" s="46">
        <v>0</v>
      </c>
      <c r="KT92" s="50"/>
      <c r="KU92" s="50"/>
      <c r="KV92" s="50"/>
      <c r="KW92" s="50"/>
      <c r="KX92" s="50"/>
      <c r="KY92" s="50"/>
      <c r="KZ92" s="50"/>
      <c r="LA92" s="50"/>
      <c r="LB92" s="50"/>
      <c r="LC92" s="50"/>
      <c r="LD92" s="50"/>
      <c r="LE92" s="50"/>
      <c r="LF92" s="50"/>
      <c r="LG92" s="50"/>
      <c r="LH92" s="50"/>
      <c r="LI92" s="50"/>
      <c r="LJ92" s="50"/>
      <c r="LK92" s="50"/>
      <c r="LL92" s="50"/>
      <c r="LM92" s="50"/>
      <c r="LN92" s="50"/>
      <c r="LO92" s="50"/>
      <c r="LP92" s="50"/>
      <c r="LQ92" s="50"/>
      <c r="LR92" s="50"/>
      <c r="LS92" s="50"/>
      <c r="LT92" s="50"/>
      <c r="LU92" s="50"/>
      <c r="LV92" s="50"/>
      <c r="LW92" s="50"/>
      <c r="LX92" s="50"/>
      <c r="LY92" s="50"/>
      <c r="LZ92" s="50"/>
      <c r="MA92" s="50"/>
      <c r="MB92" s="50"/>
      <c r="MC92" s="50"/>
      <c r="MD92" s="50"/>
      <c r="ME92" s="50"/>
      <c r="MF92" s="50"/>
      <c r="MG92" s="50"/>
      <c r="MH92" s="50"/>
      <c r="MI92" s="50"/>
      <c r="MJ92" s="50"/>
      <c r="MK92" s="50"/>
      <c r="ML92" s="50"/>
      <c r="MM92" s="50"/>
      <c r="MN92" s="50"/>
      <c r="MO92" s="50"/>
      <c r="MP92" s="50"/>
      <c r="MQ92" s="50"/>
      <c r="MR92" s="50"/>
      <c r="MS92" s="50"/>
      <c r="MT92" s="50"/>
      <c r="MU92" s="50"/>
      <c r="MV92" s="50"/>
      <c r="MW92" s="50"/>
      <c r="MX92" s="50"/>
      <c r="MY92" s="50"/>
      <c r="MZ92" s="50"/>
      <c r="NA92" s="50"/>
      <c r="NB92" s="50"/>
      <c r="NC92" s="50"/>
      <c r="ND92" s="50"/>
      <c r="NE92" s="50"/>
      <c r="NF92" s="50"/>
      <c r="NG92" s="50"/>
      <c r="NI92" s="56">
        <v>11.790213750985028</v>
      </c>
      <c r="NJ92" s="56">
        <v>0</v>
      </c>
      <c r="NK92" s="46" t="s">
        <v>1845</v>
      </c>
      <c r="NL92" s="56"/>
      <c r="NM92" s="56"/>
      <c r="NN92" s="56"/>
      <c r="NO92" s="56"/>
      <c r="NP92" s="56"/>
      <c r="NQ92" s="56"/>
      <c r="NR92" s="56"/>
      <c r="NS92" s="56"/>
      <c r="NT92" s="56"/>
      <c r="NU92" s="56"/>
      <c r="NV92" s="56"/>
      <c r="NW92" s="64"/>
      <c r="NX92" s="51">
        <v>814</v>
      </c>
      <c r="NY92" s="64">
        <v>814</v>
      </c>
      <c r="OA92" s="65"/>
      <c r="OB92" s="58"/>
      <c r="OC92" s="58"/>
      <c r="OD92" s="58"/>
      <c r="OE92" s="58"/>
      <c r="OF92" s="58"/>
      <c r="OG92" s="58"/>
      <c r="OH92" s="51">
        <v>10158.333333333334</v>
      </c>
      <c r="OI92" s="58">
        <v>10158</v>
      </c>
      <c r="OJ92" s="58"/>
      <c r="OK92" s="54"/>
      <c r="OL92" s="58"/>
      <c r="OM92" s="58"/>
      <c r="ON92" s="58"/>
      <c r="OO92" s="58"/>
      <c r="OP92" s="58"/>
      <c r="OQ92" s="58"/>
      <c r="OR92" s="51">
        <v>0</v>
      </c>
      <c r="OS92" s="51" t="s">
        <v>521</v>
      </c>
    </row>
    <row r="93" spans="1:409" ht="21" customHeight="1" x14ac:dyDescent="0.35">
      <c r="A93" s="46" t="s">
        <v>93</v>
      </c>
      <c r="B93" s="46" t="s">
        <v>93</v>
      </c>
      <c r="C93" s="46" t="b">
        <f t="shared" si="445"/>
        <v>1</v>
      </c>
      <c r="D93" s="46">
        <v>6</v>
      </c>
      <c r="E93" s="51">
        <v>6</v>
      </c>
      <c r="F93" s="46" t="b">
        <f t="shared" si="446"/>
        <v>1</v>
      </c>
      <c r="G93" s="46">
        <v>15</v>
      </c>
      <c r="H93" s="51">
        <v>15</v>
      </c>
      <c r="I93" s="46" t="b">
        <f t="shared" si="447"/>
        <v>1</v>
      </c>
      <c r="J93" s="46">
        <v>15</v>
      </c>
      <c r="K93" s="46">
        <v>4744406</v>
      </c>
      <c r="L93" s="46">
        <v>468613.8</v>
      </c>
      <c r="M93" s="46">
        <v>1046.1679999999999</v>
      </c>
      <c r="N93" s="46">
        <v>6.9786898185421604</v>
      </c>
      <c r="O93" s="46">
        <v>164.11061661364201</v>
      </c>
      <c r="P93" s="46">
        <v>4</v>
      </c>
      <c r="Q93" s="46">
        <v>0</v>
      </c>
      <c r="R93" s="46">
        <v>1047.3351737381499</v>
      </c>
      <c r="S93" s="46">
        <v>12.778940437932601</v>
      </c>
      <c r="T93" s="46">
        <v>168.487361740273</v>
      </c>
      <c r="U93" s="46">
        <v>2</v>
      </c>
      <c r="V93" s="46">
        <v>0</v>
      </c>
      <c r="W93" s="46" t="s">
        <v>217</v>
      </c>
      <c r="X93" s="46">
        <v>42.851590569999999</v>
      </c>
      <c r="Y93" s="46">
        <v>-123.38414349999999</v>
      </c>
      <c r="Z93" s="46">
        <v>1046.1679999999999</v>
      </c>
      <c r="AA93" s="46" t="s">
        <v>1487</v>
      </c>
      <c r="AB93" s="46">
        <v>1</v>
      </c>
      <c r="AC93" s="55">
        <v>1</v>
      </c>
      <c r="AD93" s="46">
        <v>10</v>
      </c>
      <c r="AE93" s="46">
        <v>0</v>
      </c>
      <c r="AF93" s="46">
        <v>16</v>
      </c>
      <c r="AH93" s="55">
        <v>1</v>
      </c>
      <c r="AI93" s="46">
        <v>10</v>
      </c>
      <c r="AJ93" s="46">
        <v>1</v>
      </c>
      <c r="AK93" s="47">
        <v>70</v>
      </c>
      <c r="AM93" s="46">
        <v>1</v>
      </c>
      <c r="AN93" s="46">
        <v>70</v>
      </c>
      <c r="AO93" s="46">
        <v>70</v>
      </c>
      <c r="AP93" s="46" t="s">
        <v>282</v>
      </c>
      <c r="AQ93" s="55">
        <v>0</v>
      </c>
      <c r="AR93" s="46">
        <v>100</v>
      </c>
      <c r="AS93" s="55" t="s">
        <v>1625</v>
      </c>
      <c r="AT93" s="55">
        <v>0</v>
      </c>
      <c r="AU93" s="46">
        <v>100</v>
      </c>
      <c r="AW93" s="55" t="s">
        <v>444</v>
      </c>
      <c r="AX93" s="55">
        <v>0</v>
      </c>
      <c r="AZ93" s="46">
        <v>100</v>
      </c>
      <c r="BE93" s="50">
        <v>2.6</v>
      </c>
      <c r="BF93" s="46">
        <v>686.2</v>
      </c>
      <c r="BG93" s="46">
        <f t="shared" si="448"/>
        <v>0.68620000000000003</v>
      </c>
      <c r="BH93" s="49">
        <v>0.68600000000000005</v>
      </c>
      <c r="BI93" s="50">
        <v>8.06</v>
      </c>
      <c r="BJ93" s="52">
        <v>495.4</v>
      </c>
      <c r="BK93" s="46">
        <f t="shared" si="449"/>
        <v>0.49539999999999995</v>
      </c>
      <c r="BL93" s="46">
        <v>0.495</v>
      </c>
      <c r="BM93" s="46">
        <v>7.78</v>
      </c>
      <c r="BN93" s="46">
        <v>611.9</v>
      </c>
      <c r="BO93" s="46">
        <f t="shared" si="450"/>
        <v>0.6119</v>
      </c>
      <c r="BP93" s="46">
        <f t="shared" si="451"/>
        <v>0.61199999999999999</v>
      </c>
      <c r="BQ93" s="46">
        <v>6.69</v>
      </c>
      <c r="BR93" s="50">
        <f t="shared" si="452"/>
        <v>-1.37</v>
      </c>
      <c r="BS93" s="49">
        <v>2.2850000000000001</v>
      </c>
      <c r="BT93" s="53" t="s">
        <v>262</v>
      </c>
      <c r="BU93" s="49">
        <v>2.2850000000000001</v>
      </c>
      <c r="BV93" s="49">
        <f t="shared" si="453"/>
        <v>1.79</v>
      </c>
      <c r="CO93" s="50">
        <v>5.7441104594330401</v>
      </c>
      <c r="CP93" s="46">
        <v>0</v>
      </c>
      <c r="CQ93" s="50">
        <v>136.66007905138341</v>
      </c>
      <c r="CR93" s="50">
        <v>56.017786561264828</v>
      </c>
      <c r="CS93" s="50">
        <v>15.217391304347828</v>
      </c>
      <c r="CT93" s="50">
        <v>1.8774703557312253</v>
      </c>
      <c r="CU93" s="50">
        <v>48.517786561264828</v>
      </c>
      <c r="CV93" s="50">
        <v>8.99209486166008</v>
      </c>
      <c r="CW93" s="50">
        <v>3.6561264822134389</v>
      </c>
      <c r="CX93" s="50">
        <v>0</v>
      </c>
      <c r="CY93" s="50">
        <v>644.26877470355737</v>
      </c>
      <c r="CZ93" s="50">
        <v>63.63636363636364</v>
      </c>
      <c r="DA93" s="56">
        <v>7.4460686489722621</v>
      </c>
      <c r="DB93" s="56">
        <v>0</v>
      </c>
      <c r="DC93" s="50">
        <v>0</v>
      </c>
      <c r="DD93" s="50">
        <v>0</v>
      </c>
      <c r="DE93" s="50">
        <v>0</v>
      </c>
      <c r="DF93" s="50">
        <v>20.833333333333332</v>
      </c>
      <c r="DG93" s="50">
        <v>70.773524720893136</v>
      </c>
      <c r="DH93" s="50">
        <v>0</v>
      </c>
      <c r="DI93" s="50">
        <v>4.8843700159489636</v>
      </c>
      <c r="DJ93" s="50">
        <v>0</v>
      </c>
      <c r="DK93" s="50">
        <v>821.47129186602865</v>
      </c>
      <c r="DL93" s="50">
        <v>0.49840510366826157</v>
      </c>
      <c r="DM93" s="50">
        <v>0</v>
      </c>
      <c r="DN93" s="50">
        <v>9.9910749702499011</v>
      </c>
      <c r="DO93" s="50">
        <v>2.9300277667592223</v>
      </c>
      <c r="DQ93" s="46">
        <v>0</v>
      </c>
      <c r="DS93" s="46" t="s">
        <v>131</v>
      </c>
      <c r="DT93" s="46">
        <v>0</v>
      </c>
      <c r="DU93" s="46">
        <v>0</v>
      </c>
      <c r="DW93" s="46">
        <v>0</v>
      </c>
      <c r="DY93" s="46">
        <v>0</v>
      </c>
      <c r="EF93" s="46">
        <v>0</v>
      </c>
      <c r="EJ93" s="49"/>
      <c r="EK93" s="50"/>
      <c r="EN93" s="50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46">
        <v>0</v>
      </c>
      <c r="FC93" s="46">
        <v>0</v>
      </c>
      <c r="FE93" s="47">
        <v>0</v>
      </c>
      <c r="FJ93" s="46"/>
      <c r="FK93" s="46"/>
      <c r="FL93" s="46"/>
      <c r="FM93" s="47"/>
      <c r="FO93" s="52"/>
      <c r="FP93" s="50"/>
      <c r="FS93" s="50"/>
      <c r="FU93" s="46"/>
      <c r="FV93" s="46" t="s">
        <v>669</v>
      </c>
      <c r="FW93" s="47">
        <v>0</v>
      </c>
      <c r="FY93" s="47">
        <v>0</v>
      </c>
      <c r="GC93" s="47">
        <v>0</v>
      </c>
      <c r="GW93" s="57"/>
      <c r="GX93" s="57"/>
      <c r="GY93" s="46"/>
      <c r="GZ93" s="46"/>
      <c r="HA93" s="46"/>
      <c r="HB93" s="46"/>
      <c r="HC93" s="46"/>
      <c r="HD93" s="57"/>
      <c r="HE93" s="57"/>
      <c r="HF93" s="57"/>
      <c r="HG93" s="57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M93" s="57"/>
      <c r="IR93" s="46" t="s">
        <v>665</v>
      </c>
      <c r="IW93" s="50"/>
      <c r="IX93" s="50"/>
      <c r="IY93" s="50"/>
      <c r="IZ93" s="50"/>
      <c r="JA93" s="50"/>
      <c r="JB93" s="50"/>
      <c r="JC93" s="50"/>
      <c r="JD93" s="50"/>
      <c r="JE93" s="50"/>
      <c r="JF93" s="50"/>
      <c r="JG93" s="47">
        <v>0</v>
      </c>
      <c r="JI93" s="47">
        <v>0</v>
      </c>
      <c r="JM93" s="46">
        <v>0</v>
      </c>
      <c r="JT93" s="57"/>
      <c r="JU93" s="57"/>
      <c r="JV93" s="57"/>
      <c r="JZ93" s="50"/>
      <c r="KC93" s="50"/>
      <c r="KF93" s="50"/>
      <c r="KG93" s="49"/>
      <c r="KH93" s="49"/>
      <c r="KI93" s="50"/>
      <c r="KJ93" s="50"/>
      <c r="KK93" s="50"/>
      <c r="KL93" s="49"/>
      <c r="KN93" s="46">
        <v>0</v>
      </c>
      <c r="KT93" s="50"/>
      <c r="KU93" s="50"/>
      <c r="KV93" s="50"/>
      <c r="KW93" s="50"/>
      <c r="KX93" s="50"/>
      <c r="KY93" s="50"/>
      <c r="KZ93" s="50"/>
      <c r="LA93" s="50"/>
      <c r="LB93" s="50"/>
      <c r="LC93" s="50"/>
      <c r="LD93" s="50"/>
      <c r="LE93" s="50"/>
      <c r="LF93" s="50"/>
      <c r="LG93" s="50"/>
      <c r="LH93" s="50"/>
      <c r="LI93" s="50"/>
      <c r="LJ93" s="50"/>
      <c r="LK93" s="50"/>
      <c r="LL93" s="50"/>
      <c r="LM93" s="50"/>
      <c r="LN93" s="50"/>
      <c r="LO93" s="50"/>
      <c r="LP93" s="50"/>
      <c r="LQ93" s="50"/>
      <c r="LR93" s="50"/>
      <c r="LS93" s="50"/>
      <c r="LT93" s="50"/>
      <c r="LU93" s="50"/>
      <c r="LV93" s="50"/>
      <c r="LW93" s="50"/>
      <c r="LX93" s="50"/>
      <c r="LY93" s="50"/>
      <c r="LZ93" s="50"/>
      <c r="MA93" s="50"/>
      <c r="MB93" s="50"/>
      <c r="MC93" s="50"/>
      <c r="MD93" s="50"/>
      <c r="ME93" s="50"/>
      <c r="MF93" s="50"/>
      <c r="MG93" s="50"/>
      <c r="MH93" s="50"/>
      <c r="MI93" s="50"/>
      <c r="MJ93" s="50"/>
      <c r="MK93" s="50"/>
      <c r="ML93" s="50"/>
      <c r="MM93" s="50"/>
      <c r="MN93" s="50"/>
      <c r="MO93" s="50"/>
      <c r="MP93" s="50"/>
      <c r="MQ93" s="50"/>
      <c r="MR93" s="50"/>
      <c r="MS93" s="50"/>
      <c r="MT93" s="50"/>
      <c r="MU93" s="50"/>
      <c r="MV93" s="50"/>
      <c r="MW93" s="50"/>
      <c r="MX93" s="50"/>
      <c r="MY93" s="50"/>
      <c r="MZ93" s="50"/>
      <c r="NA93" s="50"/>
      <c r="NB93" s="50"/>
      <c r="NC93" s="50"/>
      <c r="ND93" s="50"/>
      <c r="NE93" s="50"/>
      <c r="NF93" s="50"/>
      <c r="NG93" s="50"/>
      <c r="NI93" s="56"/>
      <c r="NJ93" s="56"/>
      <c r="NL93" s="56"/>
      <c r="NM93" s="56"/>
      <c r="NN93" s="56"/>
      <c r="NO93" s="56"/>
      <c r="NP93" s="56"/>
      <c r="NQ93" s="56"/>
      <c r="NR93" s="56"/>
      <c r="NS93" s="56"/>
      <c r="NT93" s="56"/>
      <c r="NU93" s="56"/>
      <c r="NV93" s="56"/>
      <c r="NW93" s="64"/>
      <c r="NX93" s="51">
        <v>1046</v>
      </c>
      <c r="NY93" s="64">
        <v>1046</v>
      </c>
      <c r="OA93" s="65"/>
      <c r="OB93" s="58"/>
      <c r="OC93" s="58"/>
      <c r="OD93" s="58"/>
      <c r="OE93" s="58"/>
      <c r="OF93" s="58"/>
      <c r="OG93" s="58"/>
      <c r="OH93" s="51">
        <v>22429.666666666668</v>
      </c>
      <c r="OI93" s="58">
        <v>22430</v>
      </c>
      <c r="OJ93" s="58"/>
      <c r="OK93" s="54"/>
      <c r="OL93" s="58"/>
      <c r="OM93" s="58"/>
      <c r="ON93" s="58"/>
      <c r="OO93" s="58"/>
      <c r="OP93" s="58"/>
      <c r="OQ93" s="58"/>
      <c r="OR93" s="51">
        <v>0</v>
      </c>
      <c r="OS93" s="51" t="s">
        <v>521</v>
      </c>
    </row>
    <row r="94" spans="1:409" ht="21" customHeight="1" x14ac:dyDescent="0.35">
      <c r="A94" s="46" t="s">
        <v>94</v>
      </c>
      <c r="B94" s="46" t="s">
        <v>94</v>
      </c>
      <c r="C94" s="46" t="b">
        <f t="shared" si="445"/>
        <v>1</v>
      </c>
      <c r="D94" s="46">
        <v>6</v>
      </c>
      <c r="E94" s="51">
        <v>6</v>
      </c>
      <c r="F94" s="46" t="b">
        <f t="shared" si="446"/>
        <v>1</v>
      </c>
      <c r="G94" s="46">
        <v>16</v>
      </c>
      <c r="H94" s="51">
        <v>16</v>
      </c>
      <c r="I94" s="46" t="b">
        <f t="shared" si="447"/>
        <v>1</v>
      </c>
      <c r="J94" s="46">
        <v>16</v>
      </c>
      <c r="K94" s="46">
        <v>4744403</v>
      </c>
      <c r="L94" s="46">
        <v>468615.3</v>
      </c>
      <c r="M94" s="46">
        <v>1045.8009999999999</v>
      </c>
      <c r="N94" s="46">
        <v>6.9786898185421604</v>
      </c>
      <c r="O94" s="46">
        <v>164.11061661364201</v>
      </c>
      <c r="P94" s="46">
        <v>4</v>
      </c>
      <c r="Q94" s="46">
        <v>0</v>
      </c>
      <c r="R94" s="46">
        <v>1045.8359624465099</v>
      </c>
      <c r="S94" s="46">
        <v>16.803172389539501</v>
      </c>
      <c r="T94" s="46">
        <v>162.798368403914</v>
      </c>
      <c r="U94" s="46">
        <v>2</v>
      </c>
      <c r="V94" s="46">
        <v>0</v>
      </c>
      <c r="W94" s="46" t="s">
        <v>218</v>
      </c>
      <c r="X94" s="46">
        <v>42.851563220000003</v>
      </c>
      <c r="Y94" s="46">
        <v>-123.38412529999999</v>
      </c>
      <c r="Z94" s="46">
        <v>1045.8009999999999</v>
      </c>
      <c r="AA94" s="46" t="s">
        <v>130</v>
      </c>
      <c r="AB94" s="46">
        <v>1</v>
      </c>
      <c r="AC94" s="55">
        <v>1</v>
      </c>
      <c r="AD94" s="46">
        <v>5</v>
      </c>
      <c r="AE94" s="46">
        <v>1</v>
      </c>
      <c r="AF94" s="46">
        <v>30</v>
      </c>
      <c r="AH94" s="55">
        <v>1</v>
      </c>
      <c r="AI94" s="46">
        <v>5</v>
      </c>
      <c r="AJ94" s="46">
        <v>1</v>
      </c>
      <c r="AK94" s="47">
        <v>50</v>
      </c>
      <c r="AL94" s="46" t="s">
        <v>362</v>
      </c>
      <c r="AM94" s="46">
        <v>1</v>
      </c>
      <c r="AN94" s="46">
        <v>25</v>
      </c>
      <c r="AO94" s="46">
        <v>70</v>
      </c>
      <c r="AQ94" s="46">
        <v>1</v>
      </c>
      <c r="AR94" s="46">
        <v>3</v>
      </c>
      <c r="AS94" s="55" t="s">
        <v>396</v>
      </c>
      <c r="AT94" s="46">
        <v>1</v>
      </c>
      <c r="AU94" s="46">
        <v>3</v>
      </c>
      <c r="AV94" s="46">
        <v>132</v>
      </c>
      <c r="AW94" s="46" t="s">
        <v>404</v>
      </c>
      <c r="AX94" s="46">
        <v>1</v>
      </c>
      <c r="AY94" s="46">
        <v>0</v>
      </c>
      <c r="AZ94" s="46">
        <v>0</v>
      </c>
      <c r="BA94" s="46">
        <v>131</v>
      </c>
      <c r="BB94" s="46">
        <v>131</v>
      </c>
      <c r="BD94" s="46">
        <f>AO94+BB94</f>
        <v>201</v>
      </c>
      <c r="BE94" s="50">
        <v>2.83</v>
      </c>
      <c r="BF94" s="46">
        <v>508.7</v>
      </c>
      <c r="BG94" s="46">
        <f t="shared" si="448"/>
        <v>0.50870000000000004</v>
      </c>
      <c r="BH94" s="49">
        <v>0.50900000000000001</v>
      </c>
      <c r="BI94" s="50">
        <v>8.1999999999999993</v>
      </c>
      <c r="BJ94" s="52">
        <v>400</v>
      </c>
      <c r="BK94" s="46">
        <f t="shared" si="449"/>
        <v>0.4</v>
      </c>
      <c r="BL94" s="46">
        <v>0.4</v>
      </c>
      <c r="BM94" s="46">
        <v>7.94</v>
      </c>
      <c r="BN94" s="46">
        <v>641.20000000000005</v>
      </c>
      <c r="BO94" s="46">
        <f t="shared" si="450"/>
        <v>0.64119999999999999</v>
      </c>
      <c r="BP94" s="46">
        <f t="shared" si="451"/>
        <v>0.64100000000000001</v>
      </c>
      <c r="BQ94" s="46">
        <v>7.02</v>
      </c>
      <c r="BR94" s="50">
        <f t="shared" si="452"/>
        <v>-1.1799999999999997</v>
      </c>
      <c r="BS94" s="52">
        <v>362.1</v>
      </c>
      <c r="BT94" s="53" t="s">
        <v>261</v>
      </c>
      <c r="BU94" s="46">
        <v>0.36199999999999999</v>
      </c>
      <c r="BV94" s="49">
        <f t="shared" si="453"/>
        <v>-3.8000000000000034E-2</v>
      </c>
      <c r="BW94" s="46">
        <v>0.91083461046218872</v>
      </c>
      <c r="BX94" s="46">
        <v>49.738071441650391</v>
      </c>
      <c r="BY94" s="46">
        <f>BW94*10</f>
        <v>9.1083461046218872</v>
      </c>
      <c r="CA94" s="46">
        <v>9.1083461046218872</v>
      </c>
      <c r="CB94" s="46">
        <f>BX94*10</f>
        <v>497.38071441650391</v>
      </c>
      <c r="CC94" s="46">
        <v>0</v>
      </c>
      <c r="CD94" s="46">
        <v>2769.7841726618703</v>
      </c>
      <c r="CE94" s="46">
        <v>0</v>
      </c>
      <c r="CF94" s="46">
        <v>94.661113214691397</v>
      </c>
      <c r="CG94" s="46">
        <v>8862.1734191594096</v>
      </c>
      <c r="CH94" s="46">
        <v>602.0446800454373</v>
      </c>
      <c r="CI94" s="46">
        <v>71.942446043165461</v>
      </c>
      <c r="CJ94" s="46">
        <v>34.078000757288905</v>
      </c>
      <c r="CK94" s="46">
        <v>821.65846270352142</v>
      </c>
      <c r="CL94" s="46">
        <f>BY94*1000/CK94</f>
        <v>11.085318922721845</v>
      </c>
      <c r="CM94" s="46">
        <v>2917.4555092767891</v>
      </c>
      <c r="CN94" s="46">
        <v>41.650889814464215</v>
      </c>
      <c r="CO94" s="50">
        <v>2.9905593018643399</v>
      </c>
      <c r="CP94" s="46">
        <v>0</v>
      </c>
      <c r="CQ94" s="50">
        <v>83.383263431196326</v>
      </c>
      <c r="CR94" s="50">
        <v>13.131615737966847</v>
      </c>
      <c r="CS94" s="50">
        <v>3.6948272418613941</v>
      </c>
      <c r="CT94" s="50">
        <v>5.3924505692031159</v>
      </c>
      <c r="CU94" s="50">
        <v>29.259037347713203</v>
      </c>
      <c r="CV94" s="50">
        <v>7.0900738965448378</v>
      </c>
      <c r="CW94" s="50">
        <v>14.080287597363691</v>
      </c>
      <c r="CX94" s="50">
        <v>0</v>
      </c>
      <c r="CY94" s="50">
        <v>408.727781106451</v>
      </c>
      <c r="CZ94" s="50">
        <v>13.980427401637709</v>
      </c>
      <c r="DA94" s="56">
        <v>4.7488610250774306</v>
      </c>
      <c r="DB94" s="56">
        <v>0</v>
      </c>
      <c r="DC94" s="50">
        <v>0</v>
      </c>
      <c r="DD94" s="50">
        <v>0</v>
      </c>
      <c r="DE94" s="50">
        <v>0</v>
      </c>
      <c r="DF94" s="50">
        <v>45.069033530571993</v>
      </c>
      <c r="DG94" s="50">
        <v>33.925049309664693</v>
      </c>
      <c r="DH94" s="50">
        <v>0</v>
      </c>
      <c r="DI94" s="50">
        <v>6.8047337278106506</v>
      </c>
      <c r="DJ94" s="50">
        <v>0</v>
      </c>
      <c r="DK94" s="50">
        <v>211.04536489151872</v>
      </c>
      <c r="DL94" s="50">
        <v>0</v>
      </c>
      <c r="DM94" s="50">
        <v>0</v>
      </c>
      <c r="DN94" s="50">
        <v>1.4802663793947708</v>
      </c>
      <c r="DO94" s="50">
        <v>1.395304083831163</v>
      </c>
      <c r="DQ94" s="46">
        <v>1</v>
      </c>
      <c r="DR94" s="46">
        <v>3</v>
      </c>
      <c r="DS94" s="46" t="s">
        <v>390</v>
      </c>
      <c r="DT94" s="46">
        <v>1</v>
      </c>
      <c r="DU94" s="46">
        <v>1</v>
      </c>
      <c r="DV94" s="46" t="s">
        <v>565</v>
      </c>
      <c r="DW94" s="46">
        <v>1</v>
      </c>
      <c r="DY94" s="46">
        <v>1</v>
      </c>
      <c r="DZ94" s="46">
        <v>452</v>
      </c>
      <c r="EA94" s="46">
        <v>45.2</v>
      </c>
      <c r="EB94" s="46">
        <v>45</v>
      </c>
      <c r="EC94" s="46">
        <v>45</v>
      </c>
      <c r="ED94" s="46">
        <v>121</v>
      </c>
      <c r="EE94" s="46" t="s">
        <v>566</v>
      </c>
      <c r="EF94" s="46">
        <v>1</v>
      </c>
      <c r="EG94" s="46">
        <v>142</v>
      </c>
      <c r="EH94" s="46">
        <v>142</v>
      </c>
      <c r="EI94" s="46" t="s">
        <v>567</v>
      </c>
      <c r="EJ94" s="49">
        <v>1.3540000000000001</v>
      </c>
      <c r="EK94" s="50">
        <v>6.98</v>
      </c>
      <c r="EL94" s="49">
        <v>1.081</v>
      </c>
      <c r="EM94" s="49">
        <v>1.081</v>
      </c>
      <c r="EN94" s="50">
        <v>7.08</v>
      </c>
      <c r="EP94" s="56">
        <v>0</v>
      </c>
      <c r="EQ94" s="56">
        <v>0.45689312673818033</v>
      </c>
      <c r="ER94" s="56">
        <v>0</v>
      </c>
      <c r="ES94" s="56">
        <v>114.32260627731426</v>
      </c>
      <c r="ET94" s="56">
        <v>291.8156535558204</v>
      </c>
      <c r="EU94" s="56">
        <v>0.69527214938418769</v>
      </c>
      <c r="EV94" s="56">
        <v>11.025029797377833</v>
      </c>
      <c r="EW94" s="56">
        <v>66.646801748112836</v>
      </c>
      <c r="EX94" s="56">
        <v>188.61740166865314</v>
      </c>
      <c r="EY94" s="56">
        <v>9.9324592769169648E-2</v>
      </c>
      <c r="EZ94" s="56"/>
      <c r="FA94" s="46">
        <v>1</v>
      </c>
      <c r="FB94" s="46" t="s">
        <v>523</v>
      </c>
      <c r="FC94" s="46">
        <v>1</v>
      </c>
      <c r="FE94" s="47">
        <v>1</v>
      </c>
      <c r="FF94" s="47">
        <v>3</v>
      </c>
      <c r="FG94" s="47">
        <v>123</v>
      </c>
      <c r="FH94" s="47">
        <v>123</v>
      </c>
      <c r="FI94" s="47">
        <v>240</v>
      </c>
      <c r="FJ94" s="46">
        <v>56</v>
      </c>
      <c r="FK94" s="46">
        <v>56</v>
      </c>
      <c r="FL94" s="46">
        <v>56</v>
      </c>
      <c r="FM94" s="47">
        <f>FL94-EC94</f>
        <v>11</v>
      </c>
      <c r="FO94" s="49">
        <v>0.65410000000000001</v>
      </c>
      <c r="FP94" s="50">
        <v>7.2</v>
      </c>
      <c r="FQ94" s="49">
        <v>0.57220000000000004</v>
      </c>
      <c r="FR94" s="49">
        <v>0.57199999999999995</v>
      </c>
      <c r="FS94" s="50">
        <v>7.31</v>
      </c>
      <c r="FU94" s="46">
        <v>579</v>
      </c>
      <c r="FV94" s="46"/>
      <c r="FW94" s="47">
        <v>1</v>
      </c>
      <c r="FX94" s="49" t="s">
        <v>501</v>
      </c>
      <c r="FY94" s="47">
        <v>1</v>
      </c>
      <c r="FZ94" s="47">
        <v>3</v>
      </c>
      <c r="GA94" s="47">
        <v>62</v>
      </c>
      <c r="GB94" s="53" t="s">
        <v>1579</v>
      </c>
      <c r="GC94" s="47">
        <v>1</v>
      </c>
      <c r="GD94" s="47">
        <v>10</v>
      </c>
      <c r="GE94" s="47">
        <v>177</v>
      </c>
      <c r="GF94" s="47">
        <v>68</v>
      </c>
      <c r="GH94" s="47">
        <v>68</v>
      </c>
      <c r="GI94" s="47">
        <f>GE94-GH94</f>
        <v>109</v>
      </c>
      <c r="GJ94" s="47">
        <f>GI94-FH94</f>
        <v>-14</v>
      </c>
      <c r="GK94" s="46" t="s">
        <v>390</v>
      </c>
      <c r="GM94" s="46">
        <v>57</v>
      </c>
      <c r="GN94" s="46">
        <v>57</v>
      </c>
      <c r="GO94" s="46">
        <v>57</v>
      </c>
      <c r="GP94" s="46">
        <f>GO94-FL94</f>
        <v>1</v>
      </c>
      <c r="GS94" s="46">
        <v>62.5</v>
      </c>
      <c r="GT94" s="46">
        <v>63</v>
      </c>
      <c r="GU94" s="46">
        <v>63</v>
      </c>
      <c r="GV94" s="46">
        <f>GU94-GO94</f>
        <v>6</v>
      </c>
      <c r="GW94" s="57">
        <v>1.2046891450881958</v>
      </c>
      <c r="GX94" s="57">
        <v>48.255805969238281</v>
      </c>
      <c r="GY94" s="46">
        <f>GW94*10</f>
        <v>12.046891450881958</v>
      </c>
      <c r="GZ94" s="46"/>
      <c r="HA94" s="46">
        <v>12.046891450881958</v>
      </c>
      <c r="HB94" s="46">
        <f>GX94*10</f>
        <v>482.55805969238281</v>
      </c>
      <c r="HC94" s="46"/>
      <c r="HD94" s="57"/>
      <c r="HE94" s="57"/>
      <c r="HF94" s="57"/>
      <c r="HG94" s="57"/>
      <c r="HK94" s="46" t="s">
        <v>660</v>
      </c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6">
        <v>0</v>
      </c>
      <c r="IC94" s="56">
        <v>0.16466485858194499</v>
      </c>
      <c r="ID94" s="56">
        <v>0</v>
      </c>
      <c r="IE94" s="56">
        <v>23.14994188299109</v>
      </c>
      <c r="IF94" s="56">
        <v>40.100736148779539</v>
      </c>
      <c r="IG94" s="56">
        <v>0.58117008911274703</v>
      </c>
      <c r="IH94" s="56">
        <v>6.7803177063153814</v>
      </c>
      <c r="II94" s="56">
        <v>0.77489345215032934</v>
      </c>
      <c r="IJ94" s="56">
        <v>64.800464936071293</v>
      </c>
      <c r="IK94" s="56">
        <v>9.6861681518791168E-2</v>
      </c>
      <c r="IL94" s="46">
        <v>0.6180107593536377</v>
      </c>
      <c r="IM94" s="57">
        <v>49.955596923828125</v>
      </c>
      <c r="IN94" s="46">
        <v>6.180107593536377</v>
      </c>
      <c r="IP94" s="46">
        <f>IL94*10</f>
        <v>6.180107593536377</v>
      </c>
      <c r="IQ94" s="46">
        <f>IM94*10</f>
        <v>499.55596923828125</v>
      </c>
      <c r="IR94" s="46" t="s">
        <v>1648</v>
      </c>
      <c r="IS94" s="46">
        <v>813.2</v>
      </c>
      <c r="IT94" s="49">
        <f>IS94/1000</f>
        <v>0.81320000000000003</v>
      </c>
      <c r="IU94" s="49">
        <v>0.81299999999999994</v>
      </c>
      <c r="IV94" s="46">
        <v>7.34</v>
      </c>
      <c r="IW94" s="50">
        <v>0</v>
      </c>
      <c r="IX94" s="50">
        <v>0</v>
      </c>
      <c r="IY94" s="50">
        <v>0</v>
      </c>
      <c r="IZ94" s="50">
        <v>23.330009970089733</v>
      </c>
      <c r="JA94" s="50">
        <v>40.777666999002996</v>
      </c>
      <c r="JB94" s="50">
        <v>0</v>
      </c>
      <c r="JC94" s="50">
        <v>6.0817547357926225</v>
      </c>
      <c r="JD94" s="50">
        <v>0</v>
      </c>
      <c r="JE94" s="50">
        <v>408.27517447657038</v>
      </c>
      <c r="JF94" s="50">
        <v>0.19940179461615157</v>
      </c>
      <c r="JG94" s="47">
        <v>1</v>
      </c>
      <c r="JI94" s="47">
        <v>1</v>
      </c>
      <c r="JJ94" s="46" t="s">
        <v>724</v>
      </c>
      <c r="JK94" s="46">
        <v>5</v>
      </c>
      <c r="JL94" s="46" t="s">
        <v>1144</v>
      </c>
      <c r="JM94" s="46">
        <v>1</v>
      </c>
      <c r="JN94" s="46">
        <v>40</v>
      </c>
      <c r="JO94" s="46">
        <v>40</v>
      </c>
      <c r="JQ94" s="46">
        <v>5</v>
      </c>
      <c r="JR94" s="46" t="s">
        <v>1034</v>
      </c>
      <c r="JT94" s="57">
        <v>0.56868410110473633</v>
      </c>
      <c r="JU94" s="57">
        <v>47.354598999023438</v>
      </c>
      <c r="JV94" s="57">
        <v>5.6868410110473633</v>
      </c>
      <c r="JW94" s="46">
        <f>JT94*10</f>
        <v>5.6868410110473633</v>
      </c>
      <c r="JX94" s="46">
        <f>JU94*10</f>
        <v>473.54598999023438</v>
      </c>
      <c r="JY94" s="46" t="s">
        <v>705</v>
      </c>
      <c r="JZ94" s="52">
        <v>292.8</v>
      </c>
      <c r="KA94" s="49">
        <f>JZ94/1000</f>
        <v>0.2928</v>
      </c>
      <c r="KB94" s="49">
        <v>0.29299999999999998</v>
      </c>
      <c r="KC94" s="52">
        <v>353.5</v>
      </c>
      <c r="KD94" s="49">
        <f>KC94/1000</f>
        <v>0.35349999999999998</v>
      </c>
      <c r="KE94" s="49">
        <v>0.35399999999999998</v>
      </c>
      <c r="KF94" s="52">
        <v>555.79999999999995</v>
      </c>
      <c r="KG94" s="49">
        <f>KF94/1000</f>
        <v>0.55579999999999996</v>
      </c>
      <c r="KH94" s="49">
        <v>0.55600000000000005</v>
      </c>
      <c r="KI94" s="50">
        <v>7.42</v>
      </c>
      <c r="KJ94" s="50">
        <v>5.77</v>
      </c>
      <c r="KK94" s="50">
        <v>6.48</v>
      </c>
      <c r="KL94" s="49"/>
      <c r="KN94" s="46">
        <v>1</v>
      </c>
      <c r="KO94" s="46">
        <v>1</v>
      </c>
      <c r="KP94" s="47">
        <v>1</v>
      </c>
      <c r="KQ94" s="46">
        <v>1</v>
      </c>
      <c r="KR94" s="46" t="s">
        <v>1220</v>
      </c>
      <c r="KT94" s="50">
        <v>51.094890510948908</v>
      </c>
      <c r="KU94" s="50">
        <v>2996.350364963504</v>
      </c>
      <c r="KV94" s="50">
        <v>5.4744525547445253</v>
      </c>
      <c r="KW94" s="50">
        <v>93.065693430656921</v>
      </c>
      <c r="KX94" s="50">
        <v>9054.7445255474449</v>
      </c>
      <c r="KY94" s="50">
        <v>846.71532846715309</v>
      </c>
      <c r="KZ94" s="50">
        <v>98.540145985401452</v>
      </c>
      <c r="LA94" s="50">
        <v>9.1240875912408743</v>
      </c>
      <c r="LB94" s="50">
        <v>1297.4452554744526</v>
      </c>
      <c r="LC94" s="50">
        <f>GY94*1000/LB94</f>
        <v>9.2850865191045191</v>
      </c>
      <c r="LD94" s="50">
        <v>2647.8102189781021</v>
      </c>
      <c r="LE94" s="50">
        <v>82.116788321167874</v>
      </c>
      <c r="LF94" s="50">
        <v>55.670103092783506</v>
      </c>
      <c r="LG94" s="50">
        <v>2050.5154639175257</v>
      </c>
      <c r="LH94" s="50">
        <v>2.061855670103093</v>
      </c>
      <c r="LI94" s="50">
        <v>90.721649484536087</v>
      </c>
      <c r="LJ94" s="50">
        <v>5403.0927835051552</v>
      </c>
      <c r="LK94" s="50">
        <v>542.26804123711338</v>
      </c>
      <c r="LL94" s="50">
        <v>47.422680412371136</v>
      </c>
      <c r="LM94" s="50">
        <v>10.309278350515465</v>
      </c>
      <c r="LN94" s="50">
        <v>1295.8762886597938</v>
      </c>
      <c r="LO94" s="50">
        <f>(IP94*1000)/LN94</f>
        <v>4.7690567746462103</v>
      </c>
      <c r="LP94" s="50">
        <v>1171.1340206185566</v>
      </c>
      <c r="LQ94" s="50">
        <v>44.329896907216494</v>
      </c>
      <c r="LR94" s="50">
        <v>47.058823529411761</v>
      </c>
      <c r="LS94" s="50">
        <v>1821.5686274509801</v>
      </c>
      <c r="LT94" s="50">
        <v>0</v>
      </c>
      <c r="LU94" s="50">
        <v>66.666666666666671</v>
      </c>
      <c r="LV94" s="50">
        <v>4719.6078431372553</v>
      </c>
      <c r="LW94" s="50">
        <v>541.17647058823525</v>
      </c>
      <c r="LX94" s="50">
        <v>45.098039215686271</v>
      </c>
      <c r="LY94" s="50">
        <v>66.666666666666671</v>
      </c>
      <c r="LZ94" s="50">
        <v>1288.2352941176471</v>
      </c>
      <c r="MA94" s="50">
        <f>(JW94*1000)/LZ94</f>
        <v>4.4144427939637065</v>
      </c>
      <c r="MB94" s="50">
        <v>1201.9607843137255</v>
      </c>
      <c r="MC94" s="50">
        <v>37.254901960784316</v>
      </c>
      <c r="MD94" s="50">
        <v>0</v>
      </c>
      <c r="ME94" s="50">
        <v>0.5</v>
      </c>
      <c r="MF94" s="50">
        <v>0</v>
      </c>
      <c r="MG94" s="50">
        <v>44.2</v>
      </c>
      <c r="MH94" s="50">
        <v>45</v>
      </c>
      <c r="MI94" s="50">
        <v>1.9</v>
      </c>
      <c r="MJ94" s="50">
        <v>5.2</v>
      </c>
      <c r="MK94" s="50">
        <v>7.1</v>
      </c>
      <c r="ML94" s="50">
        <v>54.2</v>
      </c>
      <c r="MM94" s="50">
        <v>0.3</v>
      </c>
      <c r="MN94" s="50">
        <v>0</v>
      </c>
      <c r="MO94" s="50">
        <v>0.3999200159968006</v>
      </c>
      <c r="MP94" s="50">
        <v>0</v>
      </c>
      <c r="MQ94" s="50">
        <v>11.297740451909617</v>
      </c>
      <c r="MR94" s="50">
        <v>22.495500899820033</v>
      </c>
      <c r="MS94" s="50">
        <v>10.497900419916016</v>
      </c>
      <c r="MT94" s="50">
        <v>3.5992801439712054</v>
      </c>
      <c r="MU94" s="50">
        <v>0</v>
      </c>
      <c r="MV94" s="50">
        <v>204.95900819836032</v>
      </c>
      <c r="MW94" s="50">
        <v>18.396320735852829</v>
      </c>
      <c r="MX94" s="50">
        <v>0</v>
      </c>
      <c r="MY94" s="50">
        <v>0</v>
      </c>
      <c r="MZ94" s="50">
        <v>0</v>
      </c>
      <c r="NA94" s="50">
        <v>13.897220555888822</v>
      </c>
      <c r="NB94" s="50">
        <v>28.094381123775243</v>
      </c>
      <c r="NC94" s="50">
        <v>3.4993001399720054</v>
      </c>
      <c r="ND94" s="50">
        <v>3.799240151969606</v>
      </c>
      <c r="NE94" s="50">
        <v>0</v>
      </c>
      <c r="NF94" s="50">
        <v>343.23135372925412</v>
      </c>
      <c r="NG94" s="50">
        <v>0.69986002799440117</v>
      </c>
      <c r="NI94" s="56">
        <v>86.483532516681592</v>
      </c>
      <c r="NJ94" s="56">
        <v>233.8190459117618</v>
      </c>
      <c r="NL94" s="56">
        <v>5.5205078315011189</v>
      </c>
      <c r="NM94" s="56">
        <v>10.226756007393712</v>
      </c>
      <c r="NN94" s="56"/>
      <c r="NO94" s="56">
        <v>10.212304122167879</v>
      </c>
      <c r="NP94" s="56">
        <v>8.5064497454835823</v>
      </c>
      <c r="NQ94" s="56">
        <v>6.7022977702229776</v>
      </c>
      <c r="NR94" s="56">
        <v>0</v>
      </c>
      <c r="NS94" s="56">
        <v>3.5980540324992525</v>
      </c>
      <c r="NT94" s="56">
        <v>2.3377679194497061</v>
      </c>
      <c r="NU94" s="56">
        <v>3.7407036374478251</v>
      </c>
      <c r="NV94" s="56">
        <v>4.745791095209702</v>
      </c>
      <c r="NW94" s="51"/>
      <c r="NX94" s="51">
        <v>770</v>
      </c>
      <c r="NY94" s="51">
        <v>770</v>
      </c>
      <c r="NZ94" s="46">
        <v>3798.3333333333335</v>
      </c>
      <c r="OA94" s="54">
        <f t="shared" ref="OA94:OA95" si="543">ROUND(NZ94,0)</f>
        <v>3798</v>
      </c>
      <c r="OB94" s="58">
        <v>3169.3333333333335</v>
      </c>
      <c r="OC94" s="58">
        <f t="shared" ref="OC94:OC95" si="544">ROUND(OB94,0)</f>
        <v>3169</v>
      </c>
      <c r="OD94" s="58">
        <v>1854</v>
      </c>
      <c r="OE94" s="58">
        <f t="shared" ref="OE94" si="545">ROUND(OD94,0)</f>
        <v>1854</v>
      </c>
      <c r="OF94" s="58">
        <v>2262</v>
      </c>
      <c r="OG94" s="58">
        <f t="shared" ref="OG94" si="546">ROUND(OF94,0)</f>
        <v>2262</v>
      </c>
      <c r="OH94" s="51">
        <v>20702</v>
      </c>
      <c r="OI94" s="58">
        <v>20702</v>
      </c>
      <c r="OJ94" s="58">
        <v>114417.66666666667</v>
      </c>
      <c r="OK94" s="54">
        <f t="shared" ref="OK94:OK95" si="547">ROUND(OJ94,0)</f>
        <v>114418</v>
      </c>
      <c r="OL94" s="58">
        <v>111953</v>
      </c>
      <c r="OM94" s="58">
        <f t="shared" ref="OM94" si="548">ROUND(OL94,0)</f>
        <v>111953</v>
      </c>
      <c r="ON94" s="58">
        <v>13602.666666666666</v>
      </c>
      <c r="OO94" s="58">
        <f t="shared" ref="OO94" si="549">ROUND(ON94,0)</f>
        <v>13603</v>
      </c>
      <c r="OP94" s="58">
        <v>23282</v>
      </c>
      <c r="OQ94" s="58">
        <f t="shared" ref="OQ94" si="550">ROUND(OP94,0)</f>
        <v>23282</v>
      </c>
      <c r="OR94" s="51">
        <v>1</v>
      </c>
      <c r="OS94" s="51"/>
    </row>
    <row r="95" spans="1:409" ht="21" customHeight="1" x14ac:dyDescent="0.35">
      <c r="A95" s="46" t="s">
        <v>95</v>
      </c>
      <c r="B95" s="46" t="s">
        <v>95</v>
      </c>
      <c r="C95" s="46" t="b">
        <f t="shared" si="445"/>
        <v>1</v>
      </c>
      <c r="D95" s="46">
        <v>7</v>
      </c>
      <c r="E95" s="51">
        <v>7</v>
      </c>
      <c r="F95" s="46" t="b">
        <f t="shared" si="446"/>
        <v>1</v>
      </c>
      <c r="G95" s="46">
        <v>1</v>
      </c>
      <c r="H95" s="51">
        <v>1</v>
      </c>
      <c r="I95" s="46" t="b">
        <f t="shared" si="447"/>
        <v>1</v>
      </c>
      <c r="J95" s="46">
        <v>1</v>
      </c>
      <c r="K95" s="46">
        <v>4744445</v>
      </c>
      <c r="L95" s="46">
        <v>468601.59999999998</v>
      </c>
      <c r="M95" s="46">
        <v>1053.2190000000001</v>
      </c>
      <c r="N95" s="46">
        <v>3.7122760079995998</v>
      </c>
      <c r="O95" s="46">
        <v>180</v>
      </c>
      <c r="P95" s="46">
        <v>4</v>
      </c>
      <c r="Q95" s="46">
        <v>3</v>
      </c>
      <c r="R95" s="46">
        <v>1052.96442341388</v>
      </c>
      <c r="S95" s="46">
        <v>11.5905088945195</v>
      </c>
      <c r="T95" s="46">
        <v>261.67191523024798</v>
      </c>
      <c r="U95" s="46">
        <v>16</v>
      </c>
      <c r="V95" s="46">
        <v>2</v>
      </c>
      <c r="W95" s="46" t="s">
        <v>219</v>
      </c>
      <c r="X95" s="46">
        <v>42.851942780000002</v>
      </c>
      <c r="Y95" s="46">
        <v>-123.3842954</v>
      </c>
      <c r="Z95" s="46">
        <v>1053.2190000000001</v>
      </c>
      <c r="AA95" s="46" t="s">
        <v>129</v>
      </c>
      <c r="AB95" s="46">
        <v>1</v>
      </c>
      <c r="AC95" s="55">
        <v>1</v>
      </c>
      <c r="AD95" s="46">
        <v>10</v>
      </c>
      <c r="AE95" s="46">
        <v>1</v>
      </c>
      <c r="AF95" s="46">
        <v>10</v>
      </c>
      <c r="AG95" s="46" t="s">
        <v>347</v>
      </c>
      <c r="AH95" s="55">
        <v>1</v>
      </c>
      <c r="AI95" s="46">
        <v>3</v>
      </c>
      <c r="AJ95" s="46">
        <v>1</v>
      </c>
      <c r="AK95" s="47">
        <v>103</v>
      </c>
      <c r="AM95" s="46">
        <v>1</v>
      </c>
      <c r="AN95" s="46">
        <v>5</v>
      </c>
      <c r="AO95" s="46">
        <v>110</v>
      </c>
      <c r="AQ95" s="46">
        <v>1</v>
      </c>
      <c r="AR95" s="46">
        <v>5</v>
      </c>
      <c r="AS95" s="55" t="s">
        <v>397</v>
      </c>
      <c r="AT95" s="46">
        <v>1</v>
      </c>
      <c r="AU95" s="46">
        <v>3</v>
      </c>
      <c r="AV95" s="46">
        <v>198</v>
      </c>
      <c r="AW95" s="46" t="s">
        <v>431</v>
      </c>
      <c r="AX95" s="46">
        <v>1</v>
      </c>
      <c r="AY95" s="46">
        <v>3</v>
      </c>
      <c r="AZ95" s="46">
        <v>3</v>
      </c>
      <c r="BA95" s="46">
        <v>203</v>
      </c>
      <c r="BB95" s="46">
        <v>203</v>
      </c>
      <c r="BD95" s="46">
        <f>AO95+BB95</f>
        <v>313</v>
      </c>
      <c r="BE95" s="50">
        <v>2.72</v>
      </c>
      <c r="BF95" s="46">
        <v>440.1</v>
      </c>
      <c r="BG95" s="46">
        <f t="shared" si="448"/>
        <v>0.44010000000000005</v>
      </c>
      <c r="BH95" s="49">
        <v>0.44</v>
      </c>
      <c r="BI95" s="50">
        <v>7.93</v>
      </c>
      <c r="BJ95" s="52">
        <v>454.9</v>
      </c>
      <c r="BK95" s="46">
        <f t="shared" si="449"/>
        <v>0.45489999999999997</v>
      </c>
      <c r="BL95" s="46">
        <v>0.45500000000000002</v>
      </c>
      <c r="BM95" s="46">
        <v>7.67</v>
      </c>
      <c r="BN95" s="46">
        <v>976.3</v>
      </c>
      <c r="BO95" s="46">
        <f t="shared" si="450"/>
        <v>0.97629999999999995</v>
      </c>
      <c r="BP95" s="46">
        <f t="shared" si="451"/>
        <v>0.97599999999999998</v>
      </c>
      <c r="BQ95" s="46">
        <v>7.11</v>
      </c>
      <c r="BR95" s="50">
        <f t="shared" si="452"/>
        <v>-0.8199999999999994</v>
      </c>
      <c r="BS95" s="49">
        <v>1.3320000000000001</v>
      </c>
      <c r="BT95" s="53" t="s">
        <v>262</v>
      </c>
      <c r="BU95" s="49">
        <v>1.3320000000000001</v>
      </c>
      <c r="BV95" s="49">
        <f t="shared" si="453"/>
        <v>0.877</v>
      </c>
      <c r="BW95" s="46">
        <v>1.4957822561264038</v>
      </c>
      <c r="BX95" s="46">
        <v>49.105148315429688</v>
      </c>
      <c r="BY95" s="46">
        <f>BW95*10</f>
        <v>14.957822561264038</v>
      </c>
      <c r="CA95" s="46">
        <v>14.957822561264038</v>
      </c>
      <c r="CB95" s="46">
        <f>BX95*10</f>
        <v>491.05148315429688</v>
      </c>
      <c r="CC95" s="46">
        <v>81.824944210265315</v>
      </c>
      <c r="CD95" s="46">
        <v>3012.6456731961321</v>
      </c>
      <c r="CE95" s="46">
        <v>2.4795437639474338</v>
      </c>
      <c r="CF95" s="46">
        <v>96.702206793949912</v>
      </c>
      <c r="CG95" s="46">
        <v>9341.6811306719555</v>
      </c>
      <c r="CH95" s="46">
        <v>627.32457227870066</v>
      </c>
      <c r="CI95" s="46">
        <v>132.65559137118771</v>
      </c>
      <c r="CJ95" s="46">
        <v>27.274981403421769</v>
      </c>
      <c r="CK95" s="46">
        <v>1712.124969005703</v>
      </c>
      <c r="CL95" s="46">
        <f>BY95*1000/CK95</f>
        <v>8.7364081664848463</v>
      </c>
      <c r="CM95" s="46">
        <v>3237.0443838333749</v>
      </c>
      <c r="CN95" s="46">
        <v>42.152243987106374</v>
      </c>
      <c r="CO95" s="50">
        <v>7.2422965983688092</v>
      </c>
      <c r="CP95" s="46">
        <v>0</v>
      </c>
      <c r="CQ95" s="50">
        <v>144.56154305030822</v>
      </c>
      <c r="CR95" s="50">
        <v>40.007953867568105</v>
      </c>
      <c r="CS95" s="50">
        <v>15.609465102406045</v>
      </c>
      <c r="CT95" s="50">
        <v>3.280970371843309</v>
      </c>
      <c r="CU95" s="50">
        <v>42.652614833963014</v>
      </c>
      <c r="CV95" s="50">
        <v>5.965400676078743</v>
      </c>
      <c r="CW95" s="50">
        <v>5.8659773314774313</v>
      </c>
      <c r="CX95" s="50">
        <v>0</v>
      </c>
      <c r="CY95" s="50">
        <v>508.55040763571287</v>
      </c>
      <c r="CZ95" s="50">
        <v>23.2650626367071</v>
      </c>
      <c r="DA95" s="56">
        <v>6.1335180324681646</v>
      </c>
      <c r="DB95" s="56">
        <v>0.27139885292116173</v>
      </c>
      <c r="DC95" s="50">
        <v>0</v>
      </c>
      <c r="DD95" s="50">
        <v>0</v>
      </c>
      <c r="DE95" s="50">
        <v>0</v>
      </c>
      <c r="DF95" s="50">
        <v>22.92404565131838</v>
      </c>
      <c r="DG95" s="50">
        <v>142.16843762298308</v>
      </c>
      <c r="DH95" s="50">
        <v>0</v>
      </c>
      <c r="DI95" s="50">
        <v>4.0338449429358523</v>
      </c>
      <c r="DJ95" s="50">
        <v>0</v>
      </c>
      <c r="DK95" s="50">
        <v>266.03699330972057</v>
      </c>
      <c r="DL95" s="50">
        <v>0</v>
      </c>
      <c r="DM95" s="50">
        <v>0</v>
      </c>
      <c r="DN95" s="50">
        <v>0.53308090872857761</v>
      </c>
      <c r="DO95" s="50">
        <v>2.3132522917497012</v>
      </c>
      <c r="DQ95" s="46">
        <v>1</v>
      </c>
      <c r="DR95" s="46">
        <v>3</v>
      </c>
      <c r="DT95" s="46">
        <v>1</v>
      </c>
      <c r="DU95" s="46">
        <v>1</v>
      </c>
      <c r="DW95" s="46">
        <v>1</v>
      </c>
      <c r="DY95" s="46">
        <v>1</v>
      </c>
      <c r="DZ95" s="46">
        <v>964</v>
      </c>
      <c r="EA95" s="46">
        <v>96.4</v>
      </c>
      <c r="EB95" s="46">
        <v>96</v>
      </c>
      <c r="EC95" s="46">
        <v>96</v>
      </c>
      <c r="ED95" s="46">
        <v>396</v>
      </c>
      <c r="EE95" s="46" t="s">
        <v>504</v>
      </c>
      <c r="EF95" s="46">
        <v>1</v>
      </c>
      <c r="EG95" s="46">
        <v>405</v>
      </c>
      <c r="EH95" s="46">
        <v>405</v>
      </c>
      <c r="EJ95" s="49">
        <v>0.60099999999999998</v>
      </c>
      <c r="EK95" s="50">
        <v>6.82</v>
      </c>
      <c r="EL95" s="49">
        <v>0.81499999999999995</v>
      </c>
      <c r="EM95" s="49">
        <v>0.81499999999999995</v>
      </c>
      <c r="EN95" s="50">
        <v>7.08</v>
      </c>
      <c r="EP95" s="56">
        <v>0</v>
      </c>
      <c r="EQ95" s="56">
        <v>0.2</v>
      </c>
      <c r="ER95" s="56">
        <v>0</v>
      </c>
      <c r="ES95" s="56">
        <v>28.1</v>
      </c>
      <c r="ET95" s="56">
        <v>142.1</v>
      </c>
      <c r="EU95" s="56">
        <v>2.2999999999999998</v>
      </c>
      <c r="EV95" s="56">
        <v>6.5</v>
      </c>
      <c r="EW95" s="56">
        <v>0</v>
      </c>
      <c r="EX95" s="56">
        <v>758.3</v>
      </c>
      <c r="EY95" s="56">
        <v>0.6</v>
      </c>
      <c r="EZ95" s="56"/>
      <c r="FA95" s="46">
        <v>1</v>
      </c>
      <c r="FB95" s="46" t="s">
        <v>1589</v>
      </c>
      <c r="FC95" s="46">
        <v>1</v>
      </c>
      <c r="FD95" s="46" t="s">
        <v>505</v>
      </c>
      <c r="FE95" s="47">
        <v>1</v>
      </c>
      <c r="FF95" s="47">
        <v>3</v>
      </c>
      <c r="FG95" s="47">
        <v>388</v>
      </c>
      <c r="FH95" s="47">
        <v>388</v>
      </c>
      <c r="FI95" s="47">
        <v>742</v>
      </c>
      <c r="FJ95" s="46">
        <v>135</v>
      </c>
      <c r="FK95" s="46">
        <v>135</v>
      </c>
      <c r="FL95" s="46">
        <v>135</v>
      </c>
      <c r="FM95" s="47">
        <f>FL95-EC95</f>
        <v>39</v>
      </c>
      <c r="FN95" s="49" t="s">
        <v>1643</v>
      </c>
      <c r="FO95" s="49">
        <v>0.33350000000000002</v>
      </c>
      <c r="FP95" s="50">
        <v>6.5</v>
      </c>
      <c r="FQ95" s="49">
        <v>0.2757</v>
      </c>
      <c r="FR95" s="49">
        <v>0.27600000000000002</v>
      </c>
      <c r="FS95" s="50">
        <v>6.57</v>
      </c>
      <c r="FU95" s="46">
        <v>612</v>
      </c>
      <c r="FV95" s="46" t="s">
        <v>676</v>
      </c>
      <c r="FW95" s="47">
        <v>1</v>
      </c>
      <c r="FX95" s="49" t="s">
        <v>501</v>
      </c>
      <c r="FY95" s="47">
        <v>1</v>
      </c>
      <c r="FZ95" s="47">
        <v>0</v>
      </c>
      <c r="GA95" s="47">
        <v>126</v>
      </c>
      <c r="GB95" s="53" t="s">
        <v>1580</v>
      </c>
      <c r="GC95" s="47">
        <v>1</v>
      </c>
      <c r="GD95" s="47">
        <v>3</v>
      </c>
      <c r="GE95" s="47">
        <v>601</v>
      </c>
      <c r="GF95" s="47">
        <v>249</v>
      </c>
      <c r="GH95" s="47">
        <v>249</v>
      </c>
      <c r="GI95" s="47">
        <f>GE95-GH95</f>
        <v>352</v>
      </c>
      <c r="GJ95" s="47">
        <f>GI95-FH95</f>
        <v>-36</v>
      </c>
      <c r="GK95" s="46" t="s">
        <v>602</v>
      </c>
      <c r="GM95" s="46">
        <v>155.5</v>
      </c>
      <c r="GN95" s="46">
        <v>156</v>
      </c>
      <c r="GO95" s="46">
        <v>156</v>
      </c>
      <c r="GP95" s="46">
        <f>GO95-FL95</f>
        <v>21</v>
      </c>
      <c r="GS95" s="46">
        <v>167</v>
      </c>
      <c r="GT95" s="46">
        <v>167</v>
      </c>
      <c r="GU95" s="46">
        <v>167</v>
      </c>
      <c r="GV95" s="46">
        <f>GU95-GO95</f>
        <v>11</v>
      </c>
      <c r="GW95" s="57">
        <v>1.8925516605377197</v>
      </c>
      <c r="GX95" s="57">
        <v>46.44830322265625</v>
      </c>
      <c r="GY95" s="46">
        <f>GW95*10</f>
        <v>18.925516605377197</v>
      </c>
      <c r="GZ95" s="46"/>
      <c r="HA95" s="46">
        <v>18.925516605377197</v>
      </c>
      <c r="HB95" s="46">
        <f>GX95*10</f>
        <v>464.4830322265625</v>
      </c>
      <c r="HC95" s="46"/>
      <c r="HD95" s="57">
        <v>1.0286320447921753</v>
      </c>
      <c r="HE95" s="57">
        <v>46.928993225097656</v>
      </c>
      <c r="HF95" s="57">
        <v>10.286320447921753</v>
      </c>
      <c r="HG95" s="57"/>
      <c r="HH95" s="46">
        <f>HD95*10</f>
        <v>10.286320447921753</v>
      </c>
      <c r="HI95" s="46">
        <f>HH95-BY95</f>
        <v>-4.6715021133422852</v>
      </c>
      <c r="HJ95" s="46">
        <f>HE95*10</f>
        <v>469.28993225097656</v>
      </c>
      <c r="HL95" s="50">
        <v>40.066777963272123</v>
      </c>
      <c r="HM95" s="50">
        <f>HL95-CC95</f>
        <v>-41.758166246993191</v>
      </c>
      <c r="HN95" s="50">
        <v>1629.3823038397329</v>
      </c>
      <c r="HO95" s="50">
        <v>3.33889816360601</v>
      </c>
      <c r="HP95" s="50">
        <f>HO95-CE95</f>
        <v>0.85935439965857618</v>
      </c>
      <c r="HQ95" s="50">
        <v>31.719532554257096</v>
      </c>
      <c r="HR95" s="50">
        <v>3555.9265442404007</v>
      </c>
      <c r="HS95" s="50">
        <f>HR95-CG95</f>
        <v>-5785.7545864315543</v>
      </c>
      <c r="HT95" s="50">
        <v>739.56594323873128</v>
      </c>
      <c r="HU95" s="50">
        <v>64.27378964941569</v>
      </c>
      <c r="HV95" s="50">
        <v>0</v>
      </c>
      <c r="HW95" s="50">
        <v>801.33555926544238</v>
      </c>
      <c r="HX95" s="50">
        <f>HH95*1000/HW95</f>
        <v>12.836470725635689</v>
      </c>
      <c r="HY95" s="50">
        <f>HW95-CK95</f>
        <v>-910.78940974026057</v>
      </c>
      <c r="HZ95" s="50">
        <v>1874.7913188647747</v>
      </c>
      <c r="IA95" s="50">
        <v>27.545909849749584</v>
      </c>
      <c r="IB95" s="56">
        <v>0</v>
      </c>
      <c r="IC95" s="56">
        <v>0.28024739080015465</v>
      </c>
      <c r="ID95" s="56">
        <v>0</v>
      </c>
      <c r="IE95" s="56">
        <v>16.911480479319675</v>
      </c>
      <c r="IF95" s="56">
        <v>27.348279860842673</v>
      </c>
      <c r="IG95" s="56">
        <v>0.77309625048318509</v>
      </c>
      <c r="IH95" s="56">
        <v>5.5083107846926929</v>
      </c>
      <c r="II95" s="56">
        <v>0.57982218786238882</v>
      </c>
      <c r="IJ95" s="56">
        <v>214.72748357170465</v>
      </c>
      <c r="IK95" s="56">
        <v>0.19327406262079627</v>
      </c>
      <c r="IL95" s="46">
        <v>0.82458412647247314</v>
      </c>
      <c r="IM95" s="57">
        <v>48.875530242919922</v>
      </c>
      <c r="IN95" s="46">
        <v>8.2458412647247314</v>
      </c>
      <c r="IP95" s="46">
        <f>IL95*10</f>
        <v>8.2458412647247314</v>
      </c>
      <c r="IQ95" s="46">
        <f>IM95*10</f>
        <v>488.75530242919922</v>
      </c>
      <c r="IS95" s="46">
        <v>589.1</v>
      </c>
      <c r="IT95" s="49">
        <f>IS95/1000</f>
        <v>0.58910000000000007</v>
      </c>
      <c r="IU95" s="49">
        <v>0.58899999999999997</v>
      </c>
      <c r="IV95" s="46">
        <v>6.86</v>
      </c>
      <c r="IW95" s="50">
        <v>0</v>
      </c>
      <c r="IX95" s="50">
        <v>3.996003996003996E-2</v>
      </c>
      <c r="IY95" s="50">
        <v>0</v>
      </c>
      <c r="IZ95" s="50">
        <v>25.074925074925073</v>
      </c>
      <c r="JA95" s="50">
        <v>55.744255744255746</v>
      </c>
      <c r="JB95" s="50">
        <v>2.0979020979020979</v>
      </c>
      <c r="JC95" s="50">
        <v>4.4955044955044956</v>
      </c>
      <c r="JD95" s="50">
        <v>0</v>
      </c>
      <c r="JE95" s="50">
        <v>248.45154845154846</v>
      </c>
      <c r="JF95" s="50">
        <v>0.19980019980019981</v>
      </c>
      <c r="JG95" s="47">
        <v>1</v>
      </c>
      <c r="JI95" s="47">
        <v>1</v>
      </c>
      <c r="JJ95" s="46" t="s">
        <v>724</v>
      </c>
      <c r="JK95" s="46">
        <v>5</v>
      </c>
      <c r="JL95" s="46" t="s">
        <v>1164</v>
      </c>
      <c r="JM95" s="46">
        <v>1</v>
      </c>
      <c r="JN95" s="46">
        <v>111</v>
      </c>
      <c r="JO95" s="46">
        <v>111</v>
      </c>
      <c r="JQ95" s="46">
        <v>10</v>
      </c>
      <c r="JR95" s="46" t="s">
        <v>1041</v>
      </c>
      <c r="JT95" s="57">
        <v>0.50458002090454102</v>
      </c>
      <c r="JU95" s="57">
        <v>45.84130859375</v>
      </c>
      <c r="JV95" s="57">
        <v>5.0458002090454102</v>
      </c>
      <c r="JW95" s="46">
        <f>JT95*10</f>
        <v>5.0458002090454102</v>
      </c>
      <c r="JX95" s="46">
        <f>JU95*10</f>
        <v>458.4130859375</v>
      </c>
      <c r="JY95" s="46" t="s">
        <v>716</v>
      </c>
      <c r="JZ95" s="52">
        <v>426.9</v>
      </c>
      <c r="KA95" s="49">
        <f>JZ95/1000</f>
        <v>0.4269</v>
      </c>
      <c r="KB95" s="49">
        <v>0.42699999999999999</v>
      </c>
      <c r="KC95" s="52">
        <v>510.1</v>
      </c>
      <c r="KD95" s="49">
        <f>KC95/1000</f>
        <v>0.5101</v>
      </c>
      <c r="KE95" s="49">
        <v>0.51</v>
      </c>
      <c r="KF95" s="50"/>
      <c r="KG95" s="49"/>
      <c r="KH95" s="49"/>
      <c r="KI95" s="50">
        <v>6.7</v>
      </c>
      <c r="KJ95" s="50">
        <v>4.7699999999999996</v>
      </c>
      <c r="KK95" s="50"/>
      <c r="KL95" s="49"/>
      <c r="KN95" s="46">
        <v>1</v>
      </c>
      <c r="KO95" s="46">
        <v>1</v>
      </c>
      <c r="KP95" s="47">
        <v>1</v>
      </c>
      <c r="KQ95" s="46">
        <v>1</v>
      </c>
      <c r="KS95" s="46" t="s">
        <v>1630</v>
      </c>
      <c r="KT95" s="50">
        <v>80.684596577017118</v>
      </c>
      <c r="KU95" s="50">
        <v>3792.1760391198045</v>
      </c>
      <c r="KV95" s="50">
        <v>4.8899755501222497</v>
      </c>
      <c r="KW95" s="50">
        <v>72.12713936430319</v>
      </c>
      <c r="KX95" s="50">
        <v>8860.6356968215168</v>
      </c>
      <c r="KY95" s="50">
        <v>1204.1564792176039</v>
      </c>
      <c r="KZ95" s="50">
        <v>172.37163814180931</v>
      </c>
      <c r="LA95" s="50">
        <v>14.669926650366749</v>
      </c>
      <c r="LB95" s="50">
        <v>1617.3594132029341</v>
      </c>
      <c r="LC95" s="50">
        <f>GY95*1000/LB95</f>
        <v>11.701490992591493</v>
      </c>
      <c r="LD95" s="50">
        <v>3507.3349633251837</v>
      </c>
      <c r="LE95" s="50">
        <v>80.684596577017118</v>
      </c>
      <c r="LF95" s="50">
        <v>69</v>
      </c>
      <c r="LG95" s="50">
        <v>1734</v>
      </c>
      <c r="LH95" s="50">
        <v>3</v>
      </c>
      <c r="LI95" s="50">
        <v>85</v>
      </c>
      <c r="LJ95" s="50">
        <v>2746</v>
      </c>
      <c r="LK95" s="50">
        <v>869</v>
      </c>
      <c r="LL95" s="50">
        <v>96</v>
      </c>
      <c r="LM95" s="50">
        <v>11</v>
      </c>
      <c r="LN95" s="50">
        <v>919</v>
      </c>
      <c r="LO95" s="50">
        <f>(IP95*1000)/LN95</f>
        <v>8.9726237918658658</v>
      </c>
      <c r="LP95" s="50">
        <v>1293</v>
      </c>
      <c r="LQ95" s="50">
        <v>39</v>
      </c>
      <c r="LR95" s="50">
        <v>52.401746724890828</v>
      </c>
      <c r="LS95" s="50">
        <v>1240.1746724890829</v>
      </c>
      <c r="LT95" s="50">
        <v>0</v>
      </c>
      <c r="LU95" s="50">
        <v>39.301310043668124</v>
      </c>
      <c r="LV95" s="50">
        <v>2659.3886462882097</v>
      </c>
      <c r="LW95" s="50">
        <v>676.85589519650648</v>
      </c>
      <c r="LX95" s="50">
        <v>69.868995633187765</v>
      </c>
      <c r="LY95" s="50">
        <v>37.117903930131014</v>
      </c>
      <c r="LZ95" s="50">
        <v>938.86462882096077</v>
      </c>
      <c r="MA95" s="50">
        <f>(JW95*1000)/LZ95</f>
        <v>5.3743639435879018</v>
      </c>
      <c r="MB95" s="50">
        <v>934.49781659388645</v>
      </c>
      <c r="MC95" s="50">
        <v>19.650655021834062</v>
      </c>
      <c r="MD95" s="50">
        <v>0</v>
      </c>
      <c r="ME95" s="50">
        <v>0.1</v>
      </c>
      <c r="MF95" s="50">
        <v>0</v>
      </c>
      <c r="MG95" s="50">
        <v>23.3</v>
      </c>
      <c r="MH95" s="50">
        <v>107</v>
      </c>
      <c r="MI95" s="50">
        <v>4</v>
      </c>
      <c r="MJ95" s="50">
        <v>8.8000000000000007</v>
      </c>
      <c r="MK95" s="50">
        <v>0.8</v>
      </c>
      <c r="ML95" s="50">
        <v>169.5</v>
      </c>
      <c r="MM95" s="50">
        <v>0.2</v>
      </c>
      <c r="MN95" s="50">
        <v>0</v>
      </c>
      <c r="MO95" s="50">
        <v>0.6961018297533812</v>
      </c>
      <c r="MP95" s="50">
        <v>0</v>
      </c>
      <c r="MQ95" s="50">
        <v>20.684168655529039</v>
      </c>
      <c r="MR95" s="50">
        <v>59.466984884645989</v>
      </c>
      <c r="MS95" s="50">
        <v>12.728719172633255</v>
      </c>
      <c r="MT95" s="50">
        <v>8.949880668257757</v>
      </c>
      <c r="MU95" s="50">
        <v>0</v>
      </c>
      <c r="MV95" s="50">
        <v>368.73508353221962</v>
      </c>
      <c r="MW95" s="50">
        <v>11.336515513126491</v>
      </c>
      <c r="MX95" s="50"/>
      <c r="MY95" s="50"/>
      <c r="MZ95" s="50"/>
      <c r="NA95" s="50"/>
      <c r="NB95" s="50"/>
      <c r="NC95" s="50"/>
      <c r="ND95" s="50"/>
      <c r="NE95" s="50"/>
      <c r="NF95" s="50"/>
      <c r="NG95" s="50"/>
      <c r="NH95" s="46" t="s">
        <v>1692</v>
      </c>
      <c r="NI95" s="56">
        <v>7.9119189215977812</v>
      </c>
      <c r="NJ95" s="56">
        <v>0.53938794726930384</v>
      </c>
      <c r="NL95" s="56">
        <v>4.1320891904992729</v>
      </c>
      <c r="NM95" s="56">
        <v>2.2092220067862329</v>
      </c>
      <c r="NN95" s="56"/>
      <c r="NO95" s="56">
        <v>6.2464506634740102</v>
      </c>
      <c r="NP95" s="56">
        <v>2.6223845156140877</v>
      </c>
      <c r="NQ95" s="56">
        <v>3.7401081931739952</v>
      </c>
      <c r="NR95" s="56">
        <v>0.87232713681518725</v>
      </c>
      <c r="NS95" s="56">
        <v>3.9219583746283453</v>
      </c>
      <c r="NT95" s="56">
        <v>0</v>
      </c>
      <c r="NU95" s="56"/>
      <c r="NV95" s="56"/>
      <c r="NW95" s="51" t="s">
        <v>1745</v>
      </c>
      <c r="NX95" s="51">
        <v>840.33333333333337</v>
      </c>
      <c r="NY95" s="51">
        <v>840</v>
      </c>
      <c r="NZ95" s="46">
        <v>2926</v>
      </c>
      <c r="OA95" s="54">
        <f t="shared" si="543"/>
        <v>2926</v>
      </c>
      <c r="OB95" s="58">
        <v>2719.3333333333335</v>
      </c>
      <c r="OC95" s="58">
        <f t="shared" si="544"/>
        <v>2719</v>
      </c>
      <c r="OD95" s="58">
        <v>1971.6666666666667</v>
      </c>
      <c r="OE95" s="58">
        <f t="shared" ref="OE95" si="551">ROUND(OD95,0)</f>
        <v>1972</v>
      </c>
      <c r="OF95" s="58"/>
      <c r="OG95" s="58"/>
      <c r="OH95" s="51">
        <v>19695.666666666668</v>
      </c>
      <c r="OI95" s="58">
        <v>19696</v>
      </c>
      <c r="OJ95" s="58">
        <v>35645</v>
      </c>
      <c r="OK95" s="54">
        <f t="shared" si="547"/>
        <v>35645</v>
      </c>
      <c r="OL95" s="58">
        <v>37472.666666666664</v>
      </c>
      <c r="OM95" s="58">
        <f t="shared" ref="OM95" si="552">ROUND(OL95,0)</f>
        <v>37473</v>
      </c>
      <c r="ON95" s="58">
        <v>13741.333333333334</v>
      </c>
      <c r="OO95" s="58">
        <f t="shared" ref="OO95" si="553">ROUND(ON95,0)</f>
        <v>13741</v>
      </c>
      <c r="OP95" s="58"/>
      <c r="OQ95" s="58"/>
      <c r="OR95" s="51" t="s">
        <v>1139</v>
      </c>
      <c r="OS95" s="51" t="s">
        <v>1916</v>
      </c>
    </row>
    <row r="96" spans="1:409" ht="21" customHeight="1" x14ac:dyDescent="0.35">
      <c r="A96" s="46" t="s">
        <v>96</v>
      </c>
      <c r="B96" s="46" t="s">
        <v>96</v>
      </c>
      <c r="C96" s="46" t="b">
        <f t="shared" si="445"/>
        <v>1</v>
      </c>
      <c r="D96" s="46">
        <v>7</v>
      </c>
      <c r="E96" s="51">
        <v>7</v>
      </c>
      <c r="F96" s="46" t="b">
        <f t="shared" si="446"/>
        <v>1</v>
      </c>
      <c r="G96" s="46">
        <v>2</v>
      </c>
      <c r="H96" s="51">
        <v>2</v>
      </c>
      <c r="I96" s="46" t="b">
        <f t="shared" si="447"/>
        <v>1</v>
      </c>
      <c r="J96" s="46">
        <v>2</v>
      </c>
      <c r="K96" s="46">
        <v>4744442</v>
      </c>
      <c r="L96" s="46">
        <v>468602.7</v>
      </c>
      <c r="M96" s="46">
        <v>1053.0719999999999</v>
      </c>
      <c r="N96" s="46">
        <v>5.17844821494608</v>
      </c>
      <c r="O96" s="46">
        <v>180.00000000000199</v>
      </c>
      <c r="P96" s="46">
        <v>4</v>
      </c>
      <c r="Q96" s="46">
        <v>4</v>
      </c>
      <c r="R96" s="46">
        <v>1054.4461524758999</v>
      </c>
      <c r="S96" s="46">
        <v>12.0469907242998</v>
      </c>
      <c r="T96" s="46">
        <v>240.32998932644</v>
      </c>
      <c r="U96" s="46">
        <v>16</v>
      </c>
      <c r="V96" s="46">
        <v>2</v>
      </c>
      <c r="W96" s="46" t="s">
        <v>252</v>
      </c>
      <c r="X96" s="46">
        <v>42.851913539999998</v>
      </c>
      <c r="Y96" s="46">
        <v>-123.3842819</v>
      </c>
      <c r="Z96" s="46">
        <v>1053.0719999999999</v>
      </c>
      <c r="AA96" s="46" t="s">
        <v>1487</v>
      </c>
      <c r="AB96" s="46">
        <v>1</v>
      </c>
      <c r="AC96" s="55">
        <v>1</v>
      </c>
      <c r="AD96" s="46">
        <v>3</v>
      </c>
      <c r="AE96" s="46">
        <v>1</v>
      </c>
      <c r="AF96" s="46">
        <v>15</v>
      </c>
      <c r="AH96" s="55">
        <v>1</v>
      </c>
      <c r="AI96" s="46">
        <v>3</v>
      </c>
      <c r="AJ96" s="46">
        <v>1</v>
      </c>
      <c r="AK96" s="47">
        <v>90</v>
      </c>
      <c r="AM96" s="46">
        <v>1</v>
      </c>
      <c r="AN96" s="46">
        <v>15</v>
      </c>
      <c r="AO96" s="46">
        <v>80</v>
      </c>
      <c r="AQ96" s="46">
        <v>1</v>
      </c>
      <c r="AR96" s="46">
        <v>0</v>
      </c>
      <c r="AS96" s="55"/>
      <c r="AT96" s="55">
        <v>0</v>
      </c>
      <c r="AU96" s="46">
        <v>100</v>
      </c>
      <c r="AW96" s="55" t="s">
        <v>444</v>
      </c>
      <c r="AX96" s="55">
        <v>0</v>
      </c>
      <c r="AZ96" s="46">
        <v>100</v>
      </c>
      <c r="BE96" s="50">
        <v>2.29</v>
      </c>
      <c r="BF96" s="46">
        <v>1800</v>
      </c>
      <c r="BG96" s="46">
        <f t="shared" si="448"/>
        <v>1.8</v>
      </c>
      <c r="BH96" s="49">
        <v>1.8</v>
      </c>
      <c r="BI96" s="50">
        <v>7.27</v>
      </c>
      <c r="BJ96" s="52">
        <v>3162</v>
      </c>
      <c r="BK96" s="46">
        <f t="shared" si="449"/>
        <v>3.1619999999999999</v>
      </c>
      <c r="BL96" s="46">
        <v>3.1619999999999999</v>
      </c>
      <c r="BM96" s="46">
        <v>7.14</v>
      </c>
      <c r="BN96" s="46">
        <v>1446</v>
      </c>
      <c r="BO96" s="46">
        <f t="shared" si="450"/>
        <v>1.446</v>
      </c>
      <c r="BP96" s="46">
        <f t="shared" si="451"/>
        <v>1.446</v>
      </c>
      <c r="BQ96" s="46">
        <v>2.6</v>
      </c>
      <c r="BR96" s="50">
        <f t="shared" si="452"/>
        <v>-4.67</v>
      </c>
      <c r="BS96" s="49">
        <v>1.7709999999999999</v>
      </c>
      <c r="BT96" s="53" t="s">
        <v>262</v>
      </c>
      <c r="BU96" s="49">
        <v>1.7709999999999999</v>
      </c>
      <c r="BV96" s="49">
        <f t="shared" si="453"/>
        <v>-1.391</v>
      </c>
      <c r="CO96" s="50">
        <v>3.9088469978057061</v>
      </c>
      <c r="CP96" s="46">
        <v>0</v>
      </c>
      <c r="CQ96" s="50">
        <v>269.54894622808746</v>
      </c>
      <c r="CR96" s="50">
        <v>53.348434114634621</v>
      </c>
      <c r="CS96" s="50">
        <v>771.12467992909194</v>
      </c>
      <c r="CT96" s="50">
        <v>0</v>
      </c>
      <c r="CU96" s="50">
        <v>71.400433326767782</v>
      </c>
      <c r="CV96" s="50">
        <v>10.833169194406146</v>
      </c>
      <c r="CW96" s="50">
        <v>1.1818002757533976</v>
      </c>
      <c r="CX96" s="50">
        <v>1.8711837699428797</v>
      </c>
      <c r="CY96" s="50">
        <v>2148.3159346070515</v>
      </c>
      <c r="CZ96" s="50">
        <v>29.643490250147725</v>
      </c>
      <c r="DA96" s="56">
        <v>14.92975730559683</v>
      </c>
      <c r="DB96" s="56">
        <v>0</v>
      </c>
      <c r="DC96" s="50">
        <v>399.30348258706471</v>
      </c>
      <c r="DD96" s="50">
        <v>121.44278606965173</v>
      </c>
      <c r="DE96" s="50">
        <v>63.681592039800989</v>
      </c>
      <c r="DF96" s="50">
        <v>0</v>
      </c>
      <c r="DG96" s="50">
        <v>148.45771144278606</v>
      </c>
      <c r="DH96" s="50">
        <v>62.288557213930346</v>
      </c>
      <c r="DI96" s="50">
        <v>4.378109452736318</v>
      </c>
      <c r="DJ96" s="50">
        <v>4.5771144278606961</v>
      </c>
      <c r="DK96" s="50">
        <v>4167.1641791044776</v>
      </c>
      <c r="DL96" s="50">
        <v>99.502487562189046</v>
      </c>
      <c r="DM96" s="50">
        <v>0</v>
      </c>
      <c r="DN96" s="50">
        <v>0</v>
      </c>
      <c r="DO96" s="50">
        <v>6.5492652068126533</v>
      </c>
      <c r="DP96" s="46" t="s">
        <v>485</v>
      </c>
      <c r="DQ96" s="46">
        <v>0</v>
      </c>
      <c r="DS96" s="46" t="s">
        <v>131</v>
      </c>
      <c r="DT96" s="46">
        <v>0</v>
      </c>
      <c r="DU96" s="46">
        <v>0</v>
      </c>
      <c r="DW96" s="46">
        <v>0</v>
      </c>
      <c r="DY96" s="46">
        <v>0</v>
      </c>
      <c r="EF96" s="46">
        <v>0</v>
      </c>
      <c r="EH96" s="46">
        <v>141</v>
      </c>
      <c r="EI96" s="46" t="s">
        <v>1528</v>
      </c>
      <c r="EJ96" s="49"/>
      <c r="EK96" s="50"/>
      <c r="EN96" s="50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46">
        <v>0</v>
      </c>
      <c r="FC96" s="46">
        <v>0</v>
      </c>
      <c r="FE96" s="47">
        <v>0</v>
      </c>
      <c r="FJ96" s="46"/>
      <c r="FK96" s="46"/>
      <c r="FL96" s="46"/>
      <c r="FM96" s="47"/>
      <c r="FO96" s="52"/>
      <c r="FP96" s="50"/>
      <c r="FS96" s="50"/>
      <c r="FU96" s="46"/>
      <c r="FV96" s="46" t="s">
        <v>669</v>
      </c>
      <c r="FW96" s="47">
        <v>0</v>
      </c>
      <c r="FY96" s="47">
        <v>0</v>
      </c>
      <c r="GC96" s="47">
        <v>0</v>
      </c>
      <c r="GW96" s="57"/>
      <c r="GX96" s="57"/>
      <c r="GY96" s="46"/>
      <c r="GZ96" s="46"/>
      <c r="HA96" s="46"/>
      <c r="HB96" s="46"/>
      <c r="HC96" s="46"/>
      <c r="HD96" s="57"/>
      <c r="HE96" s="57"/>
      <c r="HF96" s="57"/>
      <c r="HG96" s="57"/>
      <c r="HM96" s="50" t="s">
        <v>365</v>
      </c>
      <c r="HN96" s="50"/>
      <c r="HO96" s="50"/>
      <c r="HP96" s="50" t="s">
        <v>365</v>
      </c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M96" s="57"/>
      <c r="IR96" s="46" t="s">
        <v>665</v>
      </c>
      <c r="IW96" s="50"/>
      <c r="IX96" s="50"/>
      <c r="IY96" s="50"/>
      <c r="IZ96" s="50"/>
      <c r="JA96" s="50"/>
      <c r="JB96" s="50"/>
      <c r="JC96" s="50"/>
      <c r="JD96" s="50"/>
      <c r="JE96" s="50"/>
      <c r="JF96" s="50"/>
      <c r="JG96" s="47">
        <v>0</v>
      </c>
      <c r="JI96" s="47">
        <v>0</v>
      </c>
      <c r="JL96" s="46" t="s">
        <v>1565</v>
      </c>
      <c r="JM96" s="46">
        <v>0</v>
      </c>
      <c r="JT96" s="57"/>
      <c r="JU96" s="57"/>
      <c r="JV96" s="57"/>
      <c r="JZ96" s="50"/>
      <c r="KC96" s="52"/>
      <c r="KF96" s="52"/>
      <c r="KG96" s="49"/>
      <c r="KH96" s="49"/>
      <c r="KI96" s="50"/>
      <c r="KJ96" s="50"/>
      <c r="KK96" s="50"/>
      <c r="KL96" s="49"/>
      <c r="KN96" s="46">
        <v>0</v>
      </c>
      <c r="KT96" s="50"/>
      <c r="KU96" s="50"/>
      <c r="KV96" s="50"/>
      <c r="KW96" s="50"/>
      <c r="KX96" s="50"/>
      <c r="KY96" s="50"/>
      <c r="KZ96" s="50"/>
      <c r="LA96" s="50"/>
      <c r="LB96" s="50"/>
      <c r="LC96" s="50"/>
      <c r="LD96" s="50"/>
      <c r="LE96" s="50"/>
      <c r="LF96" s="50"/>
      <c r="LG96" s="50"/>
      <c r="LH96" s="50"/>
      <c r="LI96" s="50"/>
      <c r="LJ96" s="50"/>
      <c r="LK96" s="50"/>
      <c r="LL96" s="50"/>
      <c r="LM96" s="50"/>
      <c r="LN96" s="50"/>
      <c r="LO96" s="50"/>
      <c r="LP96" s="50"/>
      <c r="LQ96" s="50"/>
      <c r="LR96" s="50"/>
      <c r="LS96" s="50"/>
      <c r="LT96" s="50"/>
      <c r="LU96" s="50"/>
      <c r="LV96" s="50"/>
      <c r="LW96" s="50"/>
      <c r="LX96" s="50"/>
      <c r="LY96" s="50"/>
      <c r="LZ96" s="50"/>
      <c r="MA96" s="50"/>
      <c r="MB96" s="50"/>
      <c r="MC96" s="50"/>
      <c r="MD96" s="50"/>
      <c r="ME96" s="50"/>
      <c r="MF96" s="50"/>
      <c r="MG96" s="50"/>
      <c r="MH96" s="50"/>
      <c r="MI96" s="50"/>
      <c r="MJ96" s="50"/>
      <c r="MK96" s="50"/>
      <c r="ML96" s="50"/>
      <c r="MM96" s="50"/>
      <c r="MN96" s="50"/>
      <c r="MO96" s="50"/>
      <c r="MP96" s="50"/>
      <c r="MQ96" s="50"/>
      <c r="MR96" s="50"/>
      <c r="MS96" s="50"/>
      <c r="MT96" s="50"/>
      <c r="MU96" s="50"/>
      <c r="MV96" s="50"/>
      <c r="MW96" s="50"/>
      <c r="MX96" s="50"/>
      <c r="MY96" s="50"/>
      <c r="MZ96" s="50"/>
      <c r="NA96" s="50"/>
      <c r="NB96" s="50"/>
      <c r="NC96" s="50"/>
      <c r="ND96" s="50"/>
      <c r="NE96" s="50"/>
      <c r="NF96" s="50"/>
      <c r="NG96" s="50"/>
      <c r="NI96" s="56"/>
      <c r="NJ96" s="56"/>
      <c r="NL96" s="56"/>
      <c r="NM96" s="56"/>
      <c r="NN96" s="56"/>
      <c r="NO96" s="56"/>
      <c r="NP96" s="56"/>
      <c r="NQ96" s="56"/>
      <c r="NR96" s="56"/>
      <c r="NS96" s="56"/>
      <c r="NT96" s="56"/>
      <c r="NU96" s="56"/>
      <c r="NV96" s="56"/>
      <c r="NW96" s="64"/>
      <c r="NX96" s="51"/>
      <c r="NY96" s="64"/>
      <c r="OA96" s="65"/>
      <c r="OB96" s="58"/>
      <c r="OC96" s="58"/>
      <c r="OD96" s="58"/>
      <c r="OE96" s="58"/>
      <c r="OF96" s="58"/>
      <c r="OG96" s="58"/>
      <c r="OH96" s="51"/>
      <c r="OI96" s="58"/>
      <c r="OJ96" s="58"/>
      <c r="OK96" s="54"/>
      <c r="OL96" s="58"/>
      <c r="OM96" s="58"/>
      <c r="ON96" s="58"/>
      <c r="OO96" s="58"/>
      <c r="OP96" s="58"/>
      <c r="OQ96" s="58"/>
      <c r="OR96" s="51">
        <v>0</v>
      </c>
      <c r="OS96" s="51" t="s">
        <v>521</v>
      </c>
    </row>
    <row r="97" spans="1:409" ht="21" customHeight="1" x14ac:dyDescent="0.35">
      <c r="A97" s="46" t="s">
        <v>97</v>
      </c>
      <c r="B97" s="46" t="s">
        <v>97</v>
      </c>
      <c r="C97" s="46" t="b">
        <f t="shared" si="445"/>
        <v>1</v>
      </c>
      <c r="D97" s="46">
        <v>7</v>
      </c>
      <c r="E97" s="51">
        <v>7</v>
      </c>
      <c r="F97" s="46" t="b">
        <f t="shared" si="446"/>
        <v>1</v>
      </c>
      <c r="G97" s="46">
        <v>3</v>
      </c>
      <c r="H97" s="51">
        <v>3</v>
      </c>
      <c r="I97" s="46" t="b">
        <f t="shared" si="447"/>
        <v>1</v>
      </c>
      <c r="J97" s="46">
        <v>3</v>
      </c>
      <c r="K97" s="46">
        <v>4744439</v>
      </c>
      <c r="L97" s="46">
        <v>468603.7</v>
      </c>
      <c r="M97" s="46">
        <v>1052.9549999999999</v>
      </c>
      <c r="N97" s="46">
        <v>5.17844821494608</v>
      </c>
      <c r="O97" s="46">
        <v>180.00000000000199</v>
      </c>
      <c r="P97" s="46">
        <v>4</v>
      </c>
      <c r="Q97" s="46">
        <v>4</v>
      </c>
      <c r="R97" s="46">
        <v>1053.3240696392199</v>
      </c>
      <c r="S97" s="46">
        <v>10.913412920684101</v>
      </c>
      <c r="T97" s="46">
        <v>213.72097095992601</v>
      </c>
      <c r="U97" s="46">
        <v>4</v>
      </c>
      <c r="V97" s="46">
        <v>2</v>
      </c>
      <c r="W97" s="46" t="s">
        <v>220</v>
      </c>
      <c r="X97" s="46">
        <v>42.851890760000003</v>
      </c>
      <c r="Y97" s="46">
        <v>-123.3842688</v>
      </c>
      <c r="Z97" s="46">
        <v>1052.9549999999999</v>
      </c>
      <c r="AA97" s="46" t="s">
        <v>130</v>
      </c>
      <c r="AB97" s="46">
        <v>1</v>
      </c>
      <c r="AC97" s="55">
        <v>1</v>
      </c>
      <c r="AD97" s="46">
        <v>3</v>
      </c>
      <c r="AE97" s="46">
        <v>1</v>
      </c>
      <c r="AF97" s="46">
        <v>18</v>
      </c>
      <c r="AH97" s="55">
        <v>1</v>
      </c>
      <c r="AI97" s="46">
        <v>3</v>
      </c>
      <c r="AJ97" s="46">
        <v>1</v>
      </c>
      <c r="AK97" s="47">
        <v>70</v>
      </c>
      <c r="AM97" s="46">
        <v>1</v>
      </c>
      <c r="AN97" s="46">
        <v>15</v>
      </c>
      <c r="AO97" s="46">
        <v>80</v>
      </c>
      <c r="AQ97" s="46">
        <v>1</v>
      </c>
      <c r="AR97" s="46">
        <v>3</v>
      </c>
      <c r="AS97" s="55" t="s">
        <v>398</v>
      </c>
      <c r="AT97" s="46">
        <v>1</v>
      </c>
      <c r="AU97" s="46">
        <v>0</v>
      </c>
      <c r="AV97" s="46">
        <v>130</v>
      </c>
      <c r="AW97" s="46" t="s">
        <v>404</v>
      </c>
      <c r="AX97" s="46">
        <v>1</v>
      </c>
      <c r="AY97" s="46">
        <v>0</v>
      </c>
      <c r="AZ97" s="46">
        <v>0</v>
      </c>
      <c r="BA97" s="46">
        <v>150</v>
      </c>
      <c r="BB97" s="46">
        <v>150</v>
      </c>
      <c r="BC97" s="46">
        <v>64</v>
      </c>
      <c r="BD97" s="46">
        <f t="shared" ref="BD97:BD103" si="554">AO97+BB97</f>
        <v>230</v>
      </c>
      <c r="BE97" s="50">
        <v>2.39</v>
      </c>
      <c r="BF97" s="46">
        <v>568.1</v>
      </c>
      <c r="BG97" s="46">
        <f t="shared" si="448"/>
        <v>0.56810000000000005</v>
      </c>
      <c r="BH97" s="49">
        <v>0.56799999999999995</v>
      </c>
      <c r="BI97" s="50">
        <v>7.76</v>
      </c>
      <c r="BJ97" s="52">
        <v>639.4</v>
      </c>
      <c r="BK97" s="46">
        <f t="shared" si="449"/>
        <v>0.63939999999999997</v>
      </c>
      <c r="BL97" s="46">
        <v>0.63900000000000001</v>
      </c>
      <c r="BM97" s="46">
        <v>7.43</v>
      </c>
      <c r="BN97" s="46">
        <v>1176</v>
      </c>
      <c r="BO97" s="46">
        <f t="shared" si="450"/>
        <v>1.1759999999999999</v>
      </c>
      <c r="BP97" s="46">
        <f t="shared" si="451"/>
        <v>1.1759999999999999</v>
      </c>
      <c r="BQ97" s="46">
        <v>5.77</v>
      </c>
      <c r="BR97" s="50">
        <f t="shared" si="452"/>
        <v>-1.9900000000000002</v>
      </c>
      <c r="BS97" s="49">
        <v>1.627</v>
      </c>
      <c r="BT97" s="53" t="s">
        <v>262</v>
      </c>
      <c r="BU97" s="49">
        <v>1.627</v>
      </c>
      <c r="BV97" s="49">
        <f t="shared" si="453"/>
        <v>0.98799999999999999</v>
      </c>
      <c r="BW97" s="46">
        <v>1.0604228973388672</v>
      </c>
      <c r="BX97" s="46">
        <v>48.489212036132813</v>
      </c>
      <c r="BY97" s="46">
        <f t="shared" ref="BY97:BY103" si="555">BW97*10</f>
        <v>10.604228973388672</v>
      </c>
      <c r="CA97" s="46">
        <v>10.604228973388672</v>
      </c>
      <c r="CB97" s="46">
        <f t="shared" ref="CB97:CB103" si="556">BX97*10</f>
        <v>484.89212036132813</v>
      </c>
      <c r="CC97" s="46">
        <v>72.815533980582515</v>
      </c>
      <c r="CD97" s="46">
        <v>2744.0668824163972</v>
      </c>
      <c r="CE97" s="46">
        <v>2.6968716289104639</v>
      </c>
      <c r="CF97" s="46">
        <v>130.79827400215748</v>
      </c>
      <c r="CG97" s="46">
        <v>9675.026968716289</v>
      </c>
      <c r="CH97" s="46">
        <v>1247.3031283710895</v>
      </c>
      <c r="CI97" s="46">
        <v>75.512405609492987</v>
      </c>
      <c r="CJ97" s="46">
        <v>36.407766990291258</v>
      </c>
      <c r="CK97" s="46">
        <v>884.57389428263207</v>
      </c>
      <c r="CL97" s="46">
        <f t="shared" ref="CL97:CL103" si="557">BY97*1000/CK97</f>
        <v>11.987951534550366</v>
      </c>
      <c r="CM97" s="46">
        <v>5157.7669902912621</v>
      </c>
      <c r="CN97" s="46">
        <v>142.93419633225457</v>
      </c>
      <c r="CO97" s="50">
        <v>3.3593786865906421</v>
      </c>
      <c r="CP97" s="46">
        <v>0</v>
      </c>
      <c r="CQ97" s="50">
        <v>167.33107434721944</v>
      </c>
      <c r="CR97" s="50">
        <v>119.61331472991827</v>
      </c>
      <c r="CS97" s="50">
        <v>44.94717958939605</v>
      </c>
      <c r="CT97" s="50">
        <v>2.0928841937412797</v>
      </c>
      <c r="CU97" s="50">
        <v>117.30117600159457</v>
      </c>
      <c r="CV97" s="50">
        <v>12.856288618696432</v>
      </c>
      <c r="CW97" s="50">
        <v>3.08949571457046</v>
      </c>
      <c r="CX97" s="50">
        <v>0</v>
      </c>
      <c r="CY97" s="50">
        <v>984.75184373131344</v>
      </c>
      <c r="CZ97" s="50">
        <v>98.764201714171804</v>
      </c>
      <c r="DA97" s="56">
        <v>8.8128031277838268</v>
      </c>
      <c r="DB97" s="56">
        <v>0</v>
      </c>
      <c r="DC97" s="50">
        <v>0</v>
      </c>
      <c r="DD97" s="50">
        <v>0.11945052757316345</v>
      </c>
      <c r="DE97" s="50">
        <v>0</v>
      </c>
      <c r="DF97" s="50">
        <v>45.092574158869205</v>
      </c>
      <c r="DG97" s="50">
        <v>181.76388612383042</v>
      </c>
      <c r="DH97" s="50">
        <v>3.4839737208839341</v>
      </c>
      <c r="DI97" s="50">
        <v>6.8684053354568988</v>
      </c>
      <c r="DJ97" s="50">
        <v>0</v>
      </c>
      <c r="DK97" s="50">
        <v>1253.8323710929724</v>
      </c>
      <c r="DL97" s="50">
        <v>7.5652000796336853</v>
      </c>
      <c r="DM97" s="50">
        <v>0</v>
      </c>
      <c r="DN97" s="50">
        <v>1.6848249027237352</v>
      </c>
      <c r="DO97" s="50">
        <v>3.7465710116731521</v>
      </c>
      <c r="DQ97" s="46">
        <v>1</v>
      </c>
      <c r="DR97" s="46">
        <v>3</v>
      </c>
      <c r="DT97" s="46">
        <v>1</v>
      </c>
      <c r="DU97" s="46">
        <v>1</v>
      </c>
      <c r="DW97" s="46">
        <v>1</v>
      </c>
      <c r="DY97" s="46">
        <v>1</v>
      </c>
      <c r="DZ97" s="46">
        <v>422</v>
      </c>
      <c r="EA97" s="46">
        <v>42.2</v>
      </c>
      <c r="EB97" s="46">
        <v>42</v>
      </c>
      <c r="EC97" s="46">
        <v>42</v>
      </c>
      <c r="ED97" s="46">
        <v>125</v>
      </c>
      <c r="EE97" s="46" t="s">
        <v>1649</v>
      </c>
      <c r="EF97" s="46">
        <v>1</v>
      </c>
      <c r="EG97" s="46">
        <v>124</v>
      </c>
      <c r="EH97" s="46">
        <v>124</v>
      </c>
      <c r="EJ97" s="49">
        <v>1.8620000000000001</v>
      </c>
      <c r="EK97" s="50">
        <v>6.56</v>
      </c>
      <c r="EL97" s="49">
        <v>1.4330000000000001</v>
      </c>
      <c r="EM97" s="49">
        <v>1.4330000000000001</v>
      </c>
      <c r="EN97" s="50">
        <v>6.7</v>
      </c>
      <c r="EP97" s="56">
        <v>0</v>
      </c>
      <c r="EQ97" s="56">
        <v>0</v>
      </c>
      <c r="ER97" s="56">
        <v>0</v>
      </c>
      <c r="ES97" s="56">
        <v>11.734793663211422</v>
      </c>
      <c r="ET97" s="56">
        <v>102.28828476432622</v>
      </c>
      <c r="EU97" s="56">
        <v>3.5204380989634263</v>
      </c>
      <c r="EV97" s="56">
        <v>4.4005476237042824</v>
      </c>
      <c r="EW97" s="56">
        <v>0</v>
      </c>
      <c r="EX97" s="56">
        <v>1225.8947780168198</v>
      </c>
      <c r="EY97" s="56">
        <v>0.58673968316057101</v>
      </c>
      <c r="EZ97" s="56"/>
      <c r="FA97" s="46">
        <v>1</v>
      </c>
      <c r="FC97" s="46">
        <v>1</v>
      </c>
      <c r="FD97" s="46" t="s">
        <v>568</v>
      </c>
      <c r="FE97" s="47">
        <v>1</v>
      </c>
      <c r="FF97" s="47">
        <v>3</v>
      </c>
      <c r="FG97" s="47">
        <v>48</v>
      </c>
      <c r="FH97" s="47">
        <v>48</v>
      </c>
      <c r="FI97" s="47">
        <v>158</v>
      </c>
      <c r="FJ97" s="46">
        <v>50</v>
      </c>
      <c r="FK97" s="46">
        <v>50</v>
      </c>
      <c r="FL97" s="46">
        <v>50</v>
      </c>
      <c r="FM97" s="47">
        <f t="shared" ref="FM97:FM102" si="558">FL97-EC97</f>
        <v>8</v>
      </c>
      <c r="FN97" s="49" t="s">
        <v>434</v>
      </c>
      <c r="FO97" s="49">
        <v>0.99720000000000009</v>
      </c>
      <c r="FP97" s="50">
        <v>6.92</v>
      </c>
      <c r="FQ97" s="49">
        <v>0.9103</v>
      </c>
      <c r="FR97" s="49">
        <v>0.91</v>
      </c>
      <c r="FS97" s="50">
        <v>6.81</v>
      </c>
      <c r="FU97" s="46">
        <v>613</v>
      </c>
      <c r="FV97" s="46"/>
      <c r="FW97" s="47">
        <v>1</v>
      </c>
      <c r="FX97" s="49" t="s">
        <v>569</v>
      </c>
      <c r="FY97" s="47">
        <v>1</v>
      </c>
      <c r="FZ97" s="47">
        <v>20</v>
      </c>
      <c r="GA97" s="47">
        <v>28</v>
      </c>
      <c r="GB97" s="53" t="s">
        <v>555</v>
      </c>
      <c r="GC97" s="47">
        <v>1</v>
      </c>
      <c r="GD97" s="47">
        <v>40</v>
      </c>
      <c r="GE97" s="47">
        <v>130</v>
      </c>
      <c r="GF97" s="47">
        <v>25</v>
      </c>
      <c r="GH97" s="47">
        <v>25</v>
      </c>
      <c r="GI97" s="47">
        <f t="shared" ref="GI97:GI102" si="559">GE97-GH97</f>
        <v>105</v>
      </c>
      <c r="GJ97" s="47">
        <f t="shared" ref="GJ97:GJ102" si="560">GI97-FH97</f>
        <v>57</v>
      </c>
      <c r="GK97" s="46" t="s">
        <v>603</v>
      </c>
      <c r="GM97" s="46">
        <v>45.5</v>
      </c>
      <c r="GN97" s="46">
        <v>46</v>
      </c>
      <c r="GO97" s="46">
        <v>46</v>
      </c>
      <c r="GP97" s="46">
        <f t="shared" ref="GP97:GP102" si="561">GO97-FL97</f>
        <v>-4</v>
      </c>
      <c r="GQ97" s="46" t="s">
        <v>679</v>
      </c>
      <c r="GS97" s="46">
        <v>49</v>
      </c>
      <c r="GT97" s="46">
        <v>49</v>
      </c>
      <c r="GU97" s="46">
        <v>49</v>
      </c>
      <c r="GV97" s="46">
        <f t="shared" ref="GV97:GV102" si="562">GU97-GO97</f>
        <v>3</v>
      </c>
      <c r="GW97" s="57">
        <v>1.7609161138534546</v>
      </c>
      <c r="GX97" s="57">
        <v>47.468330383300781</v>
      </c>
      <c r="GY97" s="46">
        <f t="shared" ref="GY97:GY103" si="563">GW97*10</f>
        <v>17.609161138534546</v>
      </c>
      <c r="GZ97" s="46"/>
      <c r="HA97" s="46">
        <v>17.609161138534546</v>
      </c>
      <c r="HB97" s="46">
        <f t="shared" ref="HB97:HB103" si="564">GX97*10</f>
        <v>474.68330383300781</v>
      </c>
      <c r="HC97" s="46"/>
      <c r="HD97" s="57">
        <v>0.72115761041641235</v>
      </c>
      <c r="HE97" s="57">
        <v>48.240062713623047</v>
      </c>
      <c r="HF97" s="57">
        <v>7.2115761041641235</v>
      </c>
      <c r="HG97" s="57"/>
      <c r="HH97" s="46">
        <f t="shared" ref="HH97:HH102" si="565">HD97*10</f>
        <v>7.2115761041641235</v>
      </c>
      <c r="HI97" s="46">
        <f t="shared" ref="HI97:HI102" si="566">HH97-BY97</f>
        <v>-3.3926528692245483</v>
      </c>
      <c r="HJ97" s="46">
        <f t="shared" ref="HJ97:HJ102" si="567">HE97*10</f>
        <v>482.40062713623047</v>
      </c>
      <c r="HL97" s="50">
        <v>23.809523809523807</v>
      </c>
      <c r="HM97" s="50">
        <f t="shared" ref="HM97:HM102" si="568">HL97-CC97</f>
        <v>-49.006010171058705</v>
      </c>
      <c r="HN97" s="50">
        <v>696.42857142857133</v>
      </c>
      <c r="HO97" s="50">
        <v>5.9523809523809517</v>
      </c>
      <c r="HP97" s="50">
        <f t="shared" ref="HP97:HP102" si="569">HO97-CE97</f>
        <v>3.2555093234704877</v>
      </c>
      <c r="HQ97" s="50">
        <v>41.666666666666671</v>
      </c>
      <c r="HR97" s="50">
        <v>4458.333333333333</v>
      </c>
      <c r="HS97" s="50">
        <f t="shared" ref="HS97:HS102" si="570">HR97-CG97</f>
        <v>-5216.693635382956</v>
      </c>
      <c r="HT97" s="50">
        <v>1327.3809523809523</v>
      </c>
      <c r="HU97" s="50">
        <v>77.38095238095238</v>
      </c>
      <c r="HV97" s="50">
        <v>0</v>
      </c>
      <c r="HW97" s="50">
        <v>422.61904761904759</v>
      </c>
      <c r="HX97" s="50">
        <f t="shared" ref="HX97:HX102" si="571">HH97*1000/HW97</f>
        <v>17.064011063374267</v>
      </c>
      <c r="HY97" s="50">
        <f t="shared" ref="HY97:HY102" si="572">HW97-CK97</f>
        <v>-461.95484666358448</v>
      </c>
      <c r="HZ97" s="50">
        <v>2345.238095238095</v>
      </c>
      <c r="IA97" s="50">
        <v>124.99999999999999</v>
      </c>
      <c r="IB97" s="56">
        <v>0</v>
      </c>
      <c r="IC97" s="56">
        <v>0.27613412228796846</v>
      </c>
      <c r="ID97" s="56">
        <v>0</v>
      </c>
      <c r="IE97" s="56">
        <v>19.329388560157788</v>
      </c>
      <c r="IF97" s="56">
        <v>28.303747534516763</v>
      </c>
      <c r="IG97" s="56">
        <v>0.59171597633136086</v>
      </c>
      <c r="IH97" s="56">
        <v>5.8185404339250493</v>
      </c>
      <c r="II97" s="56">
        <v>0.59171597633136086</v>
      </c>
      <c r="IJ97" s="56">
        <v>253.25443786982248</v>
      </c>
      <c r="IK97" s="56">
        <v>0.1972386587771203</v>
      </c>
      <c r="IL97" s="46">
        <v>0.68962019681930542</v>
      </c>
      <c r="IM97" s="57">
        <v>50.605075836181641</v>
      </c>
      <c r="IN97" s="46">
        <v>6.8962019681930542</v>
      </c>
      <c r="IP97" s="46">
        <f t="shared" ref="IP97:IP102" si="573">IL97*10</f>
        <v>6.8962019681930542</v>
      </c>
      <c r="IQ97" s="46">
        <f t="shared" ref="IQ97:IQ102" si="574">IM97*10</f>
        <v>506.05075836181641</v>
      </c>
      <c r="IS97" s="46">
        <v>1353</v>
      </c>
      <c r="IT97" s="49">
        <f t="shared" ref="IT97:IT102" si="575">IS97/1000</f>
        <v>1.353</v>
      </c>
      <c r="IU97" s="49">
        <v>1.353</v>
      </c>
      <c r="IV97" s="46">
        <v>6.97</v>
      </c>
      <c r="IW97" s="50">
        <v>0</v>
      </c>
      <c r="IX97" s="50">
        <v>0.12919896640826875</v>
      </c>
      <c r="IY97" s="50">
        <v>0</v>
      </c>
      <c r="IZ97" s="50">
        <v>5.4661101172729092</v>
      </c>
      <c r="JA97" s="50">
        <v>144.70284237726099</v>
      </c>
      <c r="JB97" s="50">
        <v>2.6833631484794278</v>
      </c>
      <c r="JC97" s="50">
        <v>5.2673424766448029</v>
      </c>
      <c r="JD97" s="50">
        <v>0</v>
      </c>
      <c r="JE97" s="50">
        <v>956.56927052275898</v>
      </c>
      <c r="JF97" s="50">
        <v>4.5716557344464324</v>
      </c>
      <c r="JG97" s="47">
        <v>1</v>
      </c>
      <c r="JH97" s="46" t="s">
        <v>1031</v>
      </c>
      <c r="JI97" s="47">
        <v>1</v>
      </c>
      <c r="JJ97" s="46" t="s">
        <v>724</v>
      </c>
      <c r="JK97" s="46">
        <v>90</v>
      </c>
      <c r="JL97" s="46" t="s">
        <v>1165</v>
      </c>
      <c r="JM97" s="46">
        <v>1</v>
      </c>
      <c r="JN97" s="46">
        <v>30</v>
      </c>
      <c r="JO97" s="46">
        <v>30</v>
      </c>
      <c r="JQ97" s="46">
        <v>80</v>
      </c>
      <c r="JR97" s="46" t="s">
        <v>1070</v>
      </c>
      <c r="JT97" s="57">
        <v>0.6300545334815979</v>
      </c>
      <c r="JU97" s="57">
        <v>47.612293243408203</v>
      </c>
      <c r="JV97" s="57">
        <v>6.300545334815979</v>
      </c>
      <c r="JW97" s="46">
        <f t="shared" ref="JW97:JX102" si="576">JT97*10</f>
        <v>6.300545334815979</v>
      </c>
      <c r="JX97" s="46">
        <f t="shared" si="576"/>
        <v>476.12293243408203</v>
      </c>
      <c r="JY97" s="46" t="s">
        <v>716</v>
      </c>
      <c r="JZ97" s="52">
        <v>477.9</v>
      </c>
      <c r="KA97" s="49">
        <f t="shared" ref="KA97:KA102" si="577">JZ97/1000</f>
        <v>0.47789999999999999</v>
      </c>
      <c r="KB97" s="49">
        <v>0.47799999999999998</v>
      </c>
      <c r="KC97" s="52">
        <v>889.3</v>
      </c>
      <c r="KD97" s="49">
        <f t="shared" ref="KD97:KD102" si="578">KC97/1000</f>
        <v>0.88929999999999998</v>
      </c>
      <c r="KE97" s="49">
        <v>0.88900000000000001</v>
      </c>
      <c r="KF97" s="52">
        <v>1016</v>
      </c>
      <c r="KG97" s="49">
        <f t="shared" ref="KG97:KG102" si="579">KF97/1000</f>
        <v>1.016</v>
      </c>
      <c r="KH97" s="49">
        <v>1.016</v>
      </c>
      <c r="KI97" s="50">
        <v>5.59</v>
      </c>
      <c r="KJ97" s="50">
        <v>3.66</v>
      </c>
      <c r="KK97" s="50">
        <v>3.68</v>
      </c>
      <c r="KL97" s="49"/>
      <c r="KN97" s="46">
        <v>1</v>
      </c>
      <c r="KO97" s="46">
        <v>1</v>
      </c>
      <c r="KP97" s="47">
        <v>1</v>
      </c>
      <c r="KQ97" s="46">
        <v>1</v>
      </c>
      <c r="KR97" s="46" t="s">
        <v>1220</v>
      </c>
      <c r="KS97" s="46" t="s">
        <v>1238</v>
      </c>
      <c r="KT97" s="50">
        <v>62.240663900414937</v>
      </c>
      <c r="KU97" s="50">
        <v>2460.5809128630708</v>
      </c>
      <c r="KV97" s="50">
        <v>6.2240663900414939</v>
      </c>
      <c r="KW97" s="50">
        <v>101.65975103734441</v>
      </c>
      <c r="KX97" s="50">
        <v>5510.3734439834025</v>
      </c>
      <c r="KY97" s="50">
        <v>1780.0829875518673</v>
      </c>
      <c r="KZ97" s="50">
        <v>118.25726141078837</v>
      </c>
      <c r="LA97" s="50">
        <v>18.672199170124482</v>
      </c>
      <c r="LB97" s="50">
        <v>506.22406639004151</v>
      </c>
      <c r="LC97" s="50">
        <f t="shared" ref="LC97:LC103" si="580">GY97*1000/LB97</f>
        <v>34.785310117924801</v>
      </c>
      <c r="LD97" s="50">
        <v>4356.8464730290461</v>
      </c>
      <c r="LE97" s="50">
        <v>172.19917012448133</v>
      </c>
      <c r="LF97" s="50">
        <v>50.279329608938546</v>
      </c>
      <c r="LG97" s="50">
        <v>863.12849162011173</v>
      </c>
      <c r="LH97" s="50">
        <v>5.5865921787709496</v>
      </c>
      <c r="LI97" s="50">
        <v>86.592178770949729</v>
      </c>
      <c r="LJ97" s="50">
        <v>3899.441340782123</v>
      </c>
      <c r="LK97" s="50">
        <v>1184.3575418994415</v>
      </c>
      <c r="LL97" s="50">
        <v>64.245810055865931</v>
      </c>
      <c r="LM97" s="50">
        <v>22.346368715083798</v>
      </c>
      <c r="LN97" s="50">
        <v>413.40782122905028</v>
      </c>
      <c r="LO97" s="50">
        <f t="shared" ref="LO97:LO102" si="581">(IP97*1000)/LN97</f>
        <v>16.681353409548063</v>
      </c>
      <c r="LP97" s="50">
        <v>1969.2737430167599</v>
      </c>
      <c r="LQ97" s="50">
        <v>72.625698324022352</v>
      </c>
      <c r="LR97" s="50">
        <v>59.259259259259252</v>
      </c>
      <c r="LS97" s="50">
        <v>822.22222222222229</v>
      </c>
      <c r="LT97" s="50">
        <v>0</v>
      </c>
      <c r="LU97" s="50">
        <v>103.70370370370371</v>
      </c>
      <c r="LV97" s="50">
        <v>3666.6666666666665</v>
      </c>
      <c r="LW97" s="50">
        <v>1129.6296296296296</v>
      </c>
      <c r="LX97" s="50">
        <v>0</v>
      </c>
      <c r="LY97" s="50">
        <v>70.370370370370395</v>
      </c>
      <c r="LZ97" s="50">
        <v>518.51851851851848</v>
      </c>
      <c r="MA97" s="50">
        <f t="shared" ref="MA97:MA102" si="582">(JW97*1000)/LZ97</f>
        <v>12.151051717145103</v>
      </c>
      <c r="MB97" s="50">
        <v>1748.148148148148</v>
      </c>
      <c r="MC97" s="50">
        <v>48.148148148148145</v>
      </c>
      <c r="MD97" s="50">
        <v>0</v>
      </c>
      <c r="ME97" s="50">
        <v>1.5984015984015985</v>
      </c>
      <c r="MF97" s="50">
        <v>0</v>
      </c>
      <c r="MG97" s="50">
        <v>3.8961038961038961</v>
      </c>
      <c r="MH97" s="50">
        <v>27.672327672327672</v>
      </c>
      <c r="MI97" s="50">
        <v>6.1938061938061937</v>
      </c>
      <c r="MJ97" s="50">
        <v>2.6973026973026974</v>
      </c>
      <c r="MK97" s="50">
        <v>0</v>
      </c>
      <c r="ML97" s="50">
        <v>397.50249750249753</v>
      </c>
      <c r="MM97" s="50">
        <v>10.78921078921079</v>
      </c>
      <c r="MN97" s="50">
        <v>44.72843450479234</v>
      </c>
      <c r="MO97" s="50">
        <v>40.335463258785943</v>
      </c>
      <c r="MP97" s="50">
        <v>1.6972843450479234</v>
      </c>
      <c r="MQ97" s="50">
        <v>5.6908945686900951</v>
      </c>
      <c r="MR97" s="50">
        <v>59.005591054313101</v>
      </c>
      <c r="MS97" s="50">
        <v>12.080670926517572</v>
      </c>
      <c r="MT97" s="50">
        <v>3.6940894568690097</v>
      </c>
      <c r="MU97" s="50">
        <v>1.2979233226837061</v>
      </c>
      <c r="MV97" s="50">
        <v>639.37699680511196</v>
      </c>
      <c r="MW97" s="50">
        <v>55.810702875399357</v>
      </c>
      <c r="MX97" s="50">
        <v>14.060630235341044</v>
      </c>
      <c r="MY97" s="50">
        <v>40.785799760670123</v>
      </c>
      <c r="MZ97" s="50">
        <v>0.7977662544874351</v>
      </c>
      <c r="NA97" s="50">
        <v>4.3877143996808936</v>
      </c>
      <c r="NB97" s="50">
        <v>64.718787395293177</v>
      </c>
      <c r="NC97" s="50">
        <v>11.66733147187874</v>
      </c>
      <c r="ND97" s="50">
        <v>3.9888312724371757</v>
      </c>
      <c r="NE97" s="50">
        <v>1.1966493817311528</v>
      </c>
      <c r="NF97" s="50">
        <v>801.55564419625046</v>
      </c>
      <c r="NG97" s="50">
        <v>82.967690466693256</v>
      </c>
      <c r="NI97" s="56">
        <v>7.3856810244470319</v>
      </c>
      <c r="NJ97" s="56">
        <v>32.547667830811029</v>
      </c>
      <c r="NL97" s="56">
        <v>6.3219438191249875</v>
      </c>
      <c r="NM97" s="56">
        <v>8.3453180972888301</v>
      </c>
      <c r="NN97" s="56"/>
      <c r="NO97" s="56">
        <v>6.8595829591938537</v>
      </c>
      <c r="NP97" s="56">
        <v>2.316895141175296</v>
      </c>
      <c r="NQ97" s="56">
        <v>4.1842668797443068</v>
      </c>
      <c r="NR97" s="56">
        <v>0</v>
      </c>
      <c r="NS97" s="56">
        <v>4.9899231766936047</v>
      </c>
      <c r="NT97" s="56">
        <v>0</v>
      </c>
      <c r="NU97" s="56">
        <v>5.6558548609741681</v>
      </c>
      <c r="NV97" s="56">
        <v>0</v>
      </c>
      <c r="NW97" s="51"/>
      <c r="NX97" s="51">
        <v>811.66666666666663</v>
      </c>
      <c r="NY97" s="51">
        <v>812</v>
      </c>
      <c r="NZ97" s="46">
        <v>2749.6666666666665</v>
      </c>
      <c r="OA97" s="54">
        <f t="shared" ref="OA97:OA103" si="583">ROUND(NZ97,0)</f>
        <v>2750</v>
      </c>
      <c r="OB97" s="58">
        <v>2880.3333333333335</v>
      </c>
      <c r="OC97" s="58">
        <f t="shared" ref="OC97:OC102" si="584">ROUND(OB97,0)</f>
        <v>2880</v>
      </c>
      <c r="OD97" s="58">
        <v>2027.6666666666667</v>
      </c>
      <c r="OE97" s="58">
        <f t="shared" ref="OE97" si="585">ROUND(OD97,0)</f>
        <v>2028</v>
      </c>
      <c r="OF97" s="58">
        <v>1992.6666666666667</v>
      </c>
      <c r="OG97" s="58">
        <f t="shared" ref="OG97" si="586">ROUND(OF97,0)</f>
        <v>1993</v>
      </c>
      <c r="OH97" s="51">
        <v>19074</v>
      </c>
      <c r="OI97" s="58">
        <v>19074</v>
      </c>
      <c r="OJ97" s="58">
        <v>59857.333333333336</v>
      </c>
      <c r="OK97" s="54">
        <f t="shared" ref="OK97:OK103" si="587">ROUND(OJ97,0)</f>
        <v>59857</v>
      </c>
      <c r="OL97" s="58">
        <v>17686.333333333332</v>
      </c>
      <c r="OM97" s="58">
        <f t="shared" ref="OM97" si="588">ROUND(OL97,0)</f>
        <v>17686</v>
      </c>
      <c r="ON97" s="58">
        <v>12627</v>
      </c>
      <c r="OO97" s="58">
        <f t="shared" ref="OO97" si="589">ROUND(ON97,0)</f>
        <v>12627</v>
      </c>
      <c r="OP97" s="58">
        <v>12832.333333333334</v>
      </c>
      <c r="OQ97" s="58">
        <f t="shared" ref="OQ97" si="590">ROUND(OP97,0)</f>
        <v>12832</v>
      </c>
      <c r="OR97" s="51">
        <v>0</v>
      </c>
      <c r="OS97" s="51"/>
    </row>
    <row r="98" spans="1:409" ht="21" customHeight="1" x14ac:dyDescent="0.35">
      <c r="A98" s="46" t="s">
        <v>98</v>
      </c>
      <c r="B98" s="46" t="s">
        <v>98</v>
      </c>
      <c r="C98" s="46" t="b">
        <f t="shared" ref="C98:C129" si="591">A98=B98</f>
        <v>1</v>
      </c>
      <c r="D98" s="46">
        <v>7</v>
      </c>
      <c r="E98" s="51">
        <v>7</v>
      </c>
      <c r="F98" s="46" t="b">
        <f t="shared" ref="F98:F120" si="592">D98=E98</f>
        <v>1</v>
      </c>
      <c r="G98" s="46">
        <v>4</v>
      </c>
      <c r="H98" s="51">
        <v>4</v>
      </c>
      <c r="I98" s="46" t="b">
        <f t="shared" ref="I98:I120" si="593">G98=H98</f>
        <v>1</v>
      </c>
      <c r="J98" s="46">
        <v>4</v>
      </c>
      <c r="K98" s="46">
        <v>4744437</v>
      </c>
      <c r="L98" s="46">
        <v>468605.1</v>
      </c>
      <c r="M98" s="46">
        <v>1052.8420000000001</v>
      </c>
      <c r="N98" s="46">
        <v>5.9214434348942397</v>
      </c>
      <c r="O98" s="46">
        <v>179.99999999999599</v>
      </c>
      <c r="P98" s="46">
        <v>4</v>
      </c>
      <c r="Q98" s="46">
        <v>5</v>
      </c>
      <c r="R98" s="46">
        <v>1053.3240696392199</v>
      </c>
      <c r="S98" s="46">
        <v>10.913412920684101</v>
      </c>
      <c r="T98" s="46">
        <v>213.72097095992601</v>
      </c>
      <c r="U98" s="46">
        <v>4</v>
      </c>
      <c r="V98" s="46">
        <v>2</v>
      </c>
      <c r="W98" s="46" t="s">
        <v>221</v>
      </c>
      <c r="X98" s="46">
        <v>42.851868359999997</v>
      </c>
      <c r="Y98" s="46">
        <v>-123.38425169999999</v>
      </c>
      <c r="Z98" s="46">
        <v>1052.8420000000001</v>
      </c>
      <c r="AA98" s="46" t="s">
        <v>129</v>
      </c>
      <c r="AB98" s="46">
        <v>1</v>
      </c>
      <c r="AC98" s="55">
        <v>1</v>
      </c>
      <c r="AD98" s="46">
        <v>20</v>
      </c>
      <c r="AE98" s="46">
        <v>1</v>
      </c>
      <c r="AF98" s="46">
        <v>30</v>
      </c>
      <c r="AH98" s="55">
        <v>1</v>
      </c>
      <c r="AI98" s="46">
        <v>10</v>
      </c>
      <c r="AJ98" s="46">
        <v>1</v>
      </c>
      <c r="AK98" s="47">
        <v>85</v>
      </c>
      <c r="AM98" s="46">
        <v>1</v>
      </c>
      <c r="AN98" s="46">
        <v>10</v>
      </c>
      <c r="AO98" s="46">
        <v>117</v>
      </c>
      <c r="AQ98" s="46">
        <v>1</v>
      </c>
      <c r="AR98" s="46">
        <v>3</v>
      </c>
      <c r="AS98" s="55" t="s">
        <v>396</v>
      </c>
      <c r="AT98" s="46">
        <v>1</v>
      </c>
      <c r="AU98" s="46">
        <v>0</v>
      </c>
      <c r="AV98" s="46">
        <v>197</v>
      </c>
      <c r="AW98" s="46" t="s">
        <v>404</v>
      </c>
      <c r="AX98" s="46">
        <v>1</v>
      </c>
      <c r="AY98" s="46">
        <v>0</v>
      </c>
      <c r="AZ98" s="46">
        <v>0</v>
      </c>
      <c r="BA98" s="46">
        <v>270</v>
      </c>
      <c r="BB98" s="46">
        <v>270</v>
      </c>
      <c r="BC98" s="46">
        <v>80</v>
      </c>
      <c r="BD98" s="46">
        <f t="shared" si="554"/>
        <v>387</v>
      </c>
      <c r="BE98" s="50">
        <v>2.5499999999999998</v>
      </c>
      <c r="BF98" s="46">
        <v>734.3</v>
      </c>
      <c r="BG98" s="46">
        <f t="shared" ref="BG98:BG120" si="594">BF98/1000</f>
        <v>0.73429999999999995</v>
      </c>
      <c r="BH98" s="49">
        <v>0.73399999999999999</v>
      </c>
      <c r="BI98" s="50">
        <v>7.82</v>
      </c>
      <c r="BJ98" s="52">
        <v>735.4</v>
      </c>
      <c r="BK98" s="46">
        <f t="shared" ref="BK98:BK120" si="595">BJ98/1000</f>
        <v>0.73539999999999994</v>
      </c>
      <c r="BL98" s="46">
        <v>0.73499999999999999</v>
      </c>
      <c r="BM98" s="46">
        <v>7.5</v>
      </c>
      <c r="BN98" s="46">
        <v>2710</v>
      </c>
      <c r="BO98" s="46">
        <f t="shared" ref="BO98:BO120" si="596">BN98/1000</f>
        <v>2.71</v>
      </c>
      <c r="BP98" s="46">
        <f t="shared" ref="BP98:BP120" si="597">ROUND(BO98,3)</f>
        <v>2.71</v>
      </c>
      <c r="BQ98" s="46">
        <v>5.36</v>
      </c>
      <c r="BR98" s="50">
        <f t="shared" ref="BR98:BR120" si="598">-(BI98-BQ98)</f>
        <v>-2.46</v>
      </c>
      <c r="BS98" s="49">
        <v>1.6339999999999999</v>
      </c>
      <c r="BT98" s="53" t="s">
        <v>262</v>
      </c>
      <c r="BU98" s="49">
        <v>1.6339999999999999</v>
      </c>
      <c r="BV98" s="49">
        <f t="shared" ref="BV98:BV120" si="599">-(BL98-BU98)</f>
        <v>0.89899999999999991</v>
      </c>
      <c r="BW98" s="46">
        <v>1.4827091693878174</v>
      </c>
      <c r="BX98" s="46">
        <v>48.888935089111328</v>
      </c>
      <c r="BY98" s="46">
        <f t="shared" si="555"/>
        <v>14.827091693878174</v>
      </c>
      <c r="CA98" s="46">
        <v>14.827091693878174</v>
      </c>
      <c r="CB98" s="46">
        <f t="shared" si="556"/>
        <v>488.88935089111328</v>
      </c>
      <c r="CC98" s="46">
        <v>0</v>
      </c>
      <c r="CD98" s="46">
        <v>4906.7035245335173</v>
      </c>
      <c r="CE98" s="46">
        <v>0</v>
      </c>
      <c r="CF98" s="46">
        <v>114.02902557014514</v>
      </c>
      <c r="CG98" s="46">
        <v>10359.364201796821</v>
      </c>
      <c r="CH98" s="46">
        <v>1098.8251554941257</v>
      </c>
      <c r="CI98" s="46">
        <v>124.3953006219765</v>
      </c>
      <c r="CJ98" s="46">
        <v>44.920525224602628</v>
      </c>
      <c r="CK98" s="46">
        <v>1078.0926053904629</v>
      </c>
      <c r="CL98" s="46">
        <f t="shared" si="557"/>
        <v>13.753078000667768</v>
      </c>
      <c r="CM98" s="46">
        <v>5577.0559778852803</v>
      </c>
      <c r="CN98" s="46">
        <v>155.49412577747063</v>
      </c>
      <c r="CO98" s="50">
        <v>4.1360196389605237</v>
      </c>
      <c r="CP98" s="46">
        <v>0</v>
      </c>
      <c r="CQ98" s="50">
        <v>147.22222222222223</v>
      </c>
      <c r="CR98" s="50">
        <v>62.400793650793652</v>
      </c>
      <c r="CS98" s="50">
        <v>15.178571428571429</v>
      </c>
      <c r="CT98" s="50">
        <v>1.4880952380952381</v>
      </c>
      <c r="CU98" s="50">
        <v>65.674603174603178</v>
      </c>
      <c r="CV98" s="50">
        <v>7.6388888888888884</v>
      </c>
      <c r="CW98" s="50">
        <v>3.7698412698412698</v>
      </c>
      <c r="CX98" s="50">
        <v>0</v>
      </c>
      <c r="CY98" s="50">
        <v>616.96428571428567</v>
      </c>
      <c r="CZ98" s="50">
        <v>118.9484126984127</v>
      </c>
      <c r="DA98" s="56">
        <v>9.8534889483596011</v>
      </c>
      <c r="DB98" s="56">
        <v>0</v>
      </c>
      <c r="DC98" s="50">
        <v>0</v>
      </c>
      <c r="DD98" s="50">
        <v>1.3583184612333929</v>
      </c>
      <c r="DE98" s="50">
        <v>0</v>
      </c>
      <c r="DF98" s="50">
        <v>36.486218520721792</v>
      </c>
      <c r="DG98" s="50">
        <v>46.797541146143168</v>
      </c>
      <c r="DH98" s="50">
        <v>7.832639302002776</v>
      </c>
      <c r="DI98" s="50">
        <v>6.4445766408883598</v>
      </c>
      <c r="DJ98" s="50">
        <v>0</v>
      </c>
      <c r="DK98" s="50">
        <v>303.48998611937338</v>
      </c>
      <c r="DL98" s="50">
        <v>8.4275232996232408</v>
      </c>
      <c r="DM98" s="50">
        <v>0</v>
      </c>
      <c r="DN98" s="50">
        <v>0.82813717848791868</v>
      </c>
      <c r="DO98" s="50">
        <v>4.9345674201091194</v>
      </c>
      <c r="DQ98" s="46">
        <v>1</v>
      </c>
      <c r="DR98" s="46">
        <v>0</v>
      </c>
      <c r="DT98" s="46">
        <v>1</v>
      </c>
      <c r="DU98" s="46">
        <v>1</v>
      </c>
      <c r="DW98" s="46">
        <v>1</v>
      </c>
      <c r="DY98" s="46">
        <v>1</v>
      </c>
      <c r="DZ98" s="46">
        <v>895</v>
      </c>
      <c r="EA98" s="46">
        <v>89.5</v>
      </c>
      <c r="EB98" s="46">
        <v>90</v>
      </c>
      <c r="EC98" s="46">
        <v>90</v>
      </c>
      <c r="ED98" s="46">
        <v>361</v>
      </c>
      <c r="EF98" s="46">
        <v>1</v>
      </c>
      <c r="EG98" s="46">
        <v>441</v>
      </c>
      <c r="EH98" s="46">
        <v>441</v>
      </c>
      <c r="EI98" s="46" t="s">
        <v>494</v>
      </c>
      <c r="EJ98" s="49">
        <v>0.85599999999999998</v>
      </c>
      <c r="EK98" s="50">
        <v>7.18</v>
      </c>
      <c r="EL98" s="49">
        <v>0.76</v>
      </c>
      <c r="EM98" s="49">
        <v>0.76</v>
      </c>
      <c r="EN98" s="50">
        <v>7.28</v>
      </c>
      <c r="EP98" s="56">
        <v>0</v>
      </c>
      <c r="EQ98" s="56">
        <v>0</v>
      </c>
      <c r="ER98" s="56">
        <v>0</v>
      </c>
      <c r="ES98" s="56">
        <v>16.049138101842679</v>
      </c>
      <c r="ET98" s="56">
        <v>107.88587279572023</v>
      </c>
      <c r="EU98" s="56">
        <v>1.6841688131563306</v>
      </c>
      <c r="EV98" s="56">
        <v>3.1702001188825046</v>
      </c>
      <c r="EW98" s="56">
        <v>0</v>
      </c>
      <c r="EX98" s="56">
        <v>505.64691896175947</v>
      </c>
      <c r="EY98" s="56">
        <v>0.2972062611452348</v>
      </c>
      <c r="EZ98" s="56"/>
      <c r="FA98" s="46">
        <v>1</v>
      </c>
      <c r="FB98" s="46" t="s">
        <v>1590</v>
      </c>
      <c r="FC98" s="46">
        <v>1</v>
      </c>
      <c r="FD98" s="46" t="s">
        <v>524</v>
      </c>
      <c r="FE98" s="47">
        <v>1</v>
      </c>
      <c r="FF98" s="47">
        <v>3</v>
      </c>
      <c r="FG98" s="47">
        <v>130</v>
      </c>
      <c r="FH98" s="47">
        <v>130</v>
      </c>
      <c r="FI98" s="47">
        <v>527</v>
      </c>
      <c r="FJ98" s="46">
        <v>107</v>
      </c>
      <c r="FK98" s="46">
        <v>107</v>
      </c>
      <c r="FL98" s="46">
        <v>107</v>
      </c>
      <c r="FM98" s="47">
        <f t="shared" si="558"/>
        <v>17</v>
      </c>
      <c r="FN98" s="49" t="s">
        <v>524</v>
      </c>
      <c r="FO98" s="49">
        <v>0.69529999999999992</v>
      </c>
      <c r="FP98" s="50">
        <v>7</v>
      </c>
      <c r="FQ98" s="49">
        <v>0.61620000000000008</v>
      </c>
      <c r="FR98" s="49">
        <v>0.61599999999999999</v>
      </c>
      <c r="FS98" s="50">
        <v>6.97</v>
      </c>
      <c r="FU98" s="46">
        <v>614</v>
      </c>
      <c r="FV98" s="46"/>
      <c r="FW98" s="47">
        <v>1</v>
      </c>
      <c r="FX98" s="49" t="s">
        <v>524</v>
      </c>
      <c r="FY98" s="47">
        <v>1</v>
      </c>
      <c r="FZ98" s="47">
        <v>5</v>
      </c>
      <c r="GA98" s="47">
        <v>35</v>
      </c>
      <c r="GB98" s="53" t="s">
        <v>646</v>
      </c>
      <c r="GC98" s="47">
        <v>1</v>
      </c>
      <c r="GD98" s="47">
        <v>5</v>
      </c>
      <c r="GE98" s="47">
        <v>153</v>
      </c>
      <c r="GF98" s="47">
        <v>41</v>
      </c>
      <c r="GH98" s="47">
        <v>41</v>
      </c>
      <c r="GI98" s="47">
        <f t="shared" si="559"/>
        <v>112</v>
      </c>
      <c r="GJ98" s="47">
        <f t="shared" si="560"/>
        <v>-18</v>
      </c>
      <c r="GK98" s="46" t="s">
        <v>390</v>
      </c>
      <c r="GM98" s="46">
        <v>112.5</v>
      </c>
      <c r="GN98" s="46">
        <v>113</v>
      </c>
      <c r="GO98" s="46">
        <v>113</v>
      </c>
      <c r="GP98" s="46">
        <f t="shared" si="561"/>
        <v>6</v>
      </c>
      <c r="GQ98" s="46" t="s">
        <v>1548</v>
      </c>
      <c r="GS98" s="46">
        <v>115.5</v>
      </c>
      <c r="GT98" s="46">
        <v>116</v>
      </c>
      <c r="GU98" s="46">
        <v>116</v>
      </c>
      <c r="GV98" s="46">
        <f t="shared" si="562"/>
        <v>3</v>
      </c>
      <c r="GW98" s="57">
        <v>1.3443710803985596</v>
      </c>
      <c r="GX98" s="57">
        <v>47.473072052001953</v>
      </c>
      <c r="GY98" s="46">
        <f t="shared" si="563"/>
        <v>13.443710803985596</v>
      </c>
      <c r="GZ98" s="46"/>
      <c r="HA98" s="46">
        <v>13.443710803985596</v>
      </c>
      <c r="HB98" s="46">
        <f t="shared" si="564"/>
        <v>474.73072052001953</v>
      </c>
      <c r="HC98" s="46"/>
      <c r="HD98" s="57">
        <v>0.72375279664993286</v>
      </c>
      <c r="HE98" s="57">
        <v>47.447177886962891</v>
      </c>
      <c r="HF98" s="57">
        <v>7.2375279664993286</v>
      </c>
      <c r="HG98" s="57"/>
      <c r="HH98" s="46">
        <f t="shared" si="565"/>
        <v>7.2375279664993286</v>
      </c>
      <c r="HI98" s="46">
        <f t="shared" si="566"/>
        <v>-7.5895637273788452</v>
      </c>
      <c r="HJ98" s="46">
        <f t="shared" si="567"/>
        <v>474.47177886962891</v>
      </c>
      <c r="HL98" s="50">
        <v>32.338308457711442</v>
      </c>
      <c r="HM98" s="50">
        <f t="shared" si="568"/>
        <v>32.338308457711442</v>
      </c>
      <c r="HN98" s="50">
        <v>1741.2935323383083</v>
      </c>
      <c r="HO98" s="50">
        <v>2.4875621890547261</v>
      </c>
      <c r="HP98" s="50">
        <f t="shared" si="569"/>
        <v>2.4875621890547261</v>
      </c>
      <c r="HQ98" s="50">
        <v>42.288557213930346</v>
      </c>
      <c r="HR98" s="50">
        <v>3910.4477611940297</v>
      </c>
      <c r="HS98" s="50">
        <f t="shared" si="570"/>
        <v>-6448.9164406027921</v>
      </c>
      <c r="HT98" s="50">
        <v>952.7363184079602</v>
      </c>
      <c r="HU98" s="50">
        <v>77.114427860696509</v>
      </c>
      <c r="HV98" s="50">
        <v>0</v>
      </c>
      <c r="HW98" s="50">
        <v>788.55721393034821</v>
      </c>
      <c r="HX98" s="50">
        <f t="shared" si="571"/>
        <v>9.1781900395354263</v>
      </c>
      <c r="HY98" s="50">
        <f t="shared" si="572"/>
        <v>-289.53539146011474</v>
      </c>
      <c r="HZ98" s="50">
        <v>1723.8805970149253</v>
      </c>
      <c r="IA98" s="50">
        <v>99.502487562189046</v>
      </c>
      <c r="IB98" s="56">
        <v>0</v>
      </c>
      <c r="IC98" s="56">
        <v>0.11966493817311527</v>
      </c>
      <c r="ID98" s="56">
        <v>0</v>
      </c>
      <c r="IE98" s="56">
        <v>11.866773035500598</v>
      </c>
      <c r="IF98" s="56">
        <v>28.719585161547666</v>
      </c>
      <c r="IG98" s="56">
        <v>0.49860390905464697</v>
      </c>
      <c r="IH98" s="56">
        <v>4.786597526924611</v>
      </c>
      <c r="II98" s="56">
        <v>0</v>
      </c>
      <c r="IJ98" s="56">
        <v>397.88591942560828</v>
      </c>
      <c r="IK98" s="56">
        <v>9.9720781810929388E-2</v>
      </c>
      <c r="IL98" s="46">
        <v>0.49618172645568848</v>
      </c>
      <c r="IM98" s="57">
        <v>51.323677062988281</v>
      </c>
      <c r="IN98" s="46">
        <v>4.9618172645568848</v>
      </c>
      <c r="IP98" s="46">
        <f t="shared" si="573"/>
        <v>4.9618172645568848</v>
      </c>
      <c r="IQ98" s="46">
        <f t="shared" si="574"/>
        <v>513.23677062988281</v>
      </c>
      <c r="IS98" s="46">
        <v>626.9</v>
      </c>
      <c r="IT98" s="49">
        <f t="shared" si="575"/>
        <v>0.62690000000000001</v>
      </c>
      <c r="IU98" s="49">
        <v>0.627</v>
      </c>
      <c r="IV98" s="46">
        <v>7.04</v>
      </c>
      <c r="IW98" s="50">
        <v>0</v>
      </c>
      <c r="IX98" s="50">
        <v>0.21868787276341944</v>
      </c>
      <c r="IY98" s="50">
        <v>0</v>
      </c>
      <c r="IZ98" s="50">
        <v>15.208747514910536</v>
      </c>
      <c r="JA98" s="50">
        <v>73.856858846918485</v>
      </c>
      <c r="JB98" s="50">
        <v>3.2803180914512922</v>
      </c>
      <c r="JC98" s="50">
        <v>4.1749502982107352</v>
      </c>
      <c r="JD98" s="50">
        <v>0</v>
      </c>
      <c r="JE98" s="50">
        <v>271.96819085487078</v>
      </c>
      <c r="JF98" s="50">
        <v>1.0934393638170974</v>
      </c>
      <c r="JG98" s="47">
        <v>1</v>
      </c>
      <c r="JI98" s="47">
        <v>1</v>
      </c>
      <c r="JJ98" s="46" t="s">
        <v>724</v>
      </c>
      <c r="JK98" s="46">
        <v>40</v>
      </c>
      <c r="JL98" s="46" t="s">
        <v>1166</v>
      </c>
      <c r="JM98" s="46">
        <v>1</v>
      </c>
      <c r="JN98" s="46">
        <v>29</v>
      </c>
      <c r="JO98" s="46">
        <v>29</v>
      </c>
      <c r="JQ98" s="46">
        <v>15</v>
      </c>
      <c r="JR98" s="46" t="s">
        <v>1071</v>
      </c>
      <c r="JT98" s="57">
        <v>0.72585004568099976</v>
      </c>
      <c r="JU98" s="57">
        <v>47.688579559326172</v>
      </c>
      <c r="JV98" s="57">
        <v>7.2585004568099976</v>
      </c>
      <c r="JW98" s="46">
        <f t="shared" si="576"/>
        <v>7.2585004568099976</v>
      </c>
      <c r="JX98" s="46">
        <f t="shared" si="576"/>
        <v>476.88579559326172</v>
      </c>
      <c r="JY98" s="46" t="s">
        <v>705</v>
      </c>
      <c r="JZ98" s="52">
        <v>525.79999999999995</v>
      </c>
      <c r="KA98" s="49">
        <f t="shared" si="577"/>
        <v>0.52579999999999993</v>
      </c>
      <c r="KB98" s="49">
        <v>0.52600000000000002</v>
      </c>
      <c r="KC98" s="52">
        <v>606</v>
      </c>
      <c r="KD98" s="49">
        <f t="shared" si="578"/>
        <v>0.60599999999999998</v>
      </c>
      <c r="KE98" s="49">
        <v>0.60599999999999998</v>
      </c>
      <c r="KF98" s="52">
        <v>1167</v>
      </c>
      <c r="KG98" s="49">
        <f t="shared" si="579"/>
        <v>1.167</v>
      </c>
      <c r="KH98" s="49">
        <v>1.167</v>
      </c>
      <c r="KI98" s="50">
        <v>6.91</v>
      </c>
      <c r="KJ98" s="50">
        <v>4.88</v>
      </c>
      <c r="KK98" s="50">
        <v>5.91</v>
      </c>
      <c r="KL98" s="49"/>
      <c r="KN98" s="46">
        <v>1</v>
      </c>
      <c r="KO98" s="46">
        <v>1</v>
      </c>
      <c r="KP98" s="47">
        <v>1</v>
      </c>
      <c r="KQ98" s="46">
        <v>1</v>
      </c>
      <c r="KR98" s="46" t="s">
        <v>1220</v>
      </c>
      <c r="KS98" s="46" t="s">
        <v>1239</v>
      </c>
      <c r="KT98" s="50">
        <v>50.245098039215691</v>
      </c>
      <c r="KU98" s="50">
        <v>3328.4313725490197</v>
      </c>
      <c r="KV98" s="50">
        <v>3.6764705882352944</v>
      </c>
      <c r="KW98" s="50">
        <v>78.431372549019613</v>
      </c>
      <c r="KX98" s="50">
        <v>7629.9019607843138</v>
      </c>
      <c r="KY98" s="50">
        <v>1344.3627450980393</v>
      </c>
      <c r="KZ98" s="50">
        <v>151.9607843137255</v>
      </c>
      <c r="LA98" s="50">
        <v>19.607843137254903</v>
      </c>
      <c r="LB98" s="50">
        <v>865.1960784313726</v>
      </c>
      <c r="LC98" s="50">
        <f t="shared" si="580"/>
        <v>15.538339966079668</v>
      </c>
      <c r="LD98" s="50">
        <v>3692.4019607843138</v>
      </c>
      <c r="LE98" s="50">
        <v>231.61764705882354</v>
      </c>
      <c r="LF98" s="50">
        <v>65</v>
      </c>
      <c r="LG98" s="50">
        <v>2370</v>
      </c>
      <c r="LH98" s="50">
        <v>0</v>
      </c>
      <c r="LI98" s="50">
        <v>105</v>
      </c>
      <c r="LJ98" s="50">
        <v>5235</v>
      </c>
      <c r="LK98" s="50">
        <v>1149.9999999999998</v>
      </c>
      <c r="LL98" s="50">
        <v>155</v>
      </c>
      <c r="LM98" s="50">
        <v>45</v>
      </c>
      <c r="LN98" s="50">
        <v>1455</v>
      </c>
      <c r="LO98" s="50">
        <f t="shared" si="581"/>
        <v>3.4101836869806768</v>
      </c>
      <c r="LP98" s="50">
        <v>1405</v>
      </c>
      <c r="LQ98" s="50">
        <v>140</v>
      </c>
      <c r="LR98" s="50">
        <v>55.882352941176464</v>
      </c>
      <c r="LS98" s="50">
        <v>1502.9411764705883</v>
      </c>
      <c r="LT98" s="50">
        <v>0</v>
      </c>
      <c r="LU98" s="50">
        <v>58.823529411764703</v>
      </c>
      <c r="LV98" s="50">
        <v>5717.6470588235297</v>
      </c>
      <c r="LW98" s="50">
        <v>949.99999999999989</v>
      </c>
      <c r="LX98" s="50">
        <v>152.94117647058823</v>
      </c>
      <c r="LY98" s="50">
        <v>82.352941176470623</v>
      </c>
      <c r="LZ98" s="50">
        <v>1305.8823529411761</v>
      </c>
      <c r="MA98" s="50">
        <f t="shared" si="582"/>
        <v>5.5583111606202698</v>
      </c>
      <c r="MB98" s="50">
        <v>1079.4117647058822</v>
      </c>
      <c r="MC98" s="50">
        <v>76.470588235294116</v>
      </c>
      <c r="MD98" s="50">
        <v>0</v>
      </c>
      <c r="ME98" s="50">
        <v>0</v>
      </c>
      <c r="MF98" s="50">
        <v>0</v>
      </c>
      <c r="MG98" s="50">
        <v>14.271457085828343</v>
      </c>
      <c r="MH98" s="50">
        <v>72.155688622754496</v>
      </c>
      <c r="MI98" s="50">
        <v>2.7944111776447111</v>
      </c>
      <c r="MJ98" s="50">
        <v>4.2914171656686628</v>
      </c>
      <c r="MK98" s="50">
        <v>0</v>
      </c>
      <c r="ML98" s="50">
        <v>175.24950099800398</v>
      </c>
      <c r="MM98" s="50">
        <v>0.99800399201596812</v>
      </c>
      <c r="MN98" s="50">
        <v>0</v>
      </c>
      <c r="MO98" s="50">
        <v>4.5400710619818403</v>
      </c>
      <c r="MP98" s="50">
        <v>0</v>
      </c>
      <c r="MQ98" s="50">
        <v>6.0205290169759182</v>
      </c>
      <c r="MR98" s="50">
        <v>41.255428345834979</v>
      </c>
      <c r="MS98" s="50">
        <v>9.3762337149624955</v>
      </c>
      <c r="MT98" s="50">
        <v>3.5530990919857879</v>
      </c>
      <c r="MU98" s="50">
        <v>0</v>
      </c>
      <c r="MV98" s="50">
        <v>382.55033557046983</v>
      </c>
      <c r="MW98" s="50">
        <v>21.71338333991315</v>
      </c>
      <c r="MX98" s="50">
        <v>0</v>
      </c>
      <c r="MY98" s="50">
        <v>0</v>
      </c>
      <c r="MZ98" s="50">
        <v>0</v>
      </c>
      <c r="NA98" s="50">
        <v>1.0869565217391306</v>
      </c>
      <c r="NB98" s="50">
        <v>50.988142292490124</v>
      </c>
      <c r="NC98" s="50">
        <v>2.5691699604743086</v>
      </c>
      <c r="ND98" s="50">
        <v>2.9644268774703559</v>
      </c>
      <c r="NE98" s="50">
        <v>0</v>
      </c>
      <c r="NF98" s="50">
        <v>791.403162055336</v>
      </c>
      <c r="NG98" s="50">
        <v>0.59288537549407117</v>
      </c>
      <c r="NI98" s="56">
        <v>7.5467486122125313</v>
      </c>
      <c r="NJ98" s="56">
        <v>17.391149881046793</v>
      </c>
      <c r="NL98" s="56">
        <v>5.6973185213560624</v>
      </c>
      <c r="NM98" s="56">
        <v>5.0404908063589353</v>
      </c>
      <c r="NN98" s="56"/>
      <c r="NO98" s="56">
        <v>4.3131560566753135</v>
      </c>
      <c r="NP98" s="56">
        <v>2.317126322091398</v>
      </c>
      <c r="NQ98" s="56">
        <v>3.251081646894626</v>
      </c>
      <c r="NR98" s="56">
        <v>1.1869903299770725</v>
      </c>
      <c r="NS98" s="56">
        <v>4.047368839427663</v>
      </c>
      <c r="NT98" s="56">
        <v>0</v>
      </c>
      <c r="NU98" s="56">
        <v>6.4683486605357849</v>
      </c>
      <c r="NV98" s="56">
        <v>5.6842662934826071</v>
      </c>
      <c r="NW98" s="51"/>
      <c r="NX98" s="51">
        <v>876</v>
      </c>
      <c r="NY98" s="51">
        <v>876</v>
      </c>
      <c r="NZ98" s="46">
        <v>2186.3333333333335</v>
      </c>
      <c r="OA98" s="54">
        <f t="shared" si="583"/>
        <v>2186</v>
      </c>
      <c r="OB98" s="58">
        <v>2100</v>
      </c>
      <c r="OC98" s="58">
        <f t="shared" si="584"/>
        <v>2100</v>
      </c>
      <c r="OD98" s="58">
        <v>2273.6666666666665</v>
      </c>
      <c r="OE98" s="58">
        <f t="shared" ref="OE98" si="600">ROUND(OD98,0)</f>
        <v>2274</v>
      </c>
      <c r="OF98" s="58">
        <v>2351</v>
      </c>
      <c r="OG98" s="58">
        <f t="shared" ref="OG98" si="601">ROUND(OF98,0)</f>
        <v>2351</v>
      </c>
      <c r="OH98" s="51">
        <v>15748.666666666666</v>
      </c>
      <c r="OI98" s="58">
        <v>15749</v>
      </c>
      <c r="OJ98" s="58">
        <v>56775.666666666664</v>
      </c>
      <c r="OK98" s="54">
        <f t="shared" si="587"/>
        <v>56776</v>
      </c>
      <c r="OL98" s="58">
        <v>88000</v>
      </c>
      <c r="OM98" s="58">
        <f t="shared" ref="OM98" si="602">ROUND(OL98,0)</f>
        <v>88000</v>
      </c>
      <c r="ON98" s="58">
        <v>16299.333333333334</v>
      </c>
      <c r="OO98" s="58">
        <f t="shared" ref="OO98" si="603">ROUND(ON98,0)</f>
        <v>16299</v>
      </c>
      <c r="OP98" s="58">
        <v>33674.666666666664</v>
      </c>
      <c r="OQ98" s="58">
        <f t="shared" ref="OQ98" si="604">ROUND(OP98,0)</f>
        <v>33675</v>
      </c>
      <c r="OR98" s="51">
        <v>1</v>
      </c>
      <c r="OS98" s="51"/>
    </row>
    <row r="99" spans="1:409" ht="21" customHeight="1" x14ac:dyDescent="0.35">
      <c r="A99" s="46" t="s">
        <v>99</v>
      </c>
      <c r="B99" s="46" t="s">
        <v>99</v>
      </c>
      <c r="C99" s="46" t="b">
        <f t="shared" si="591"/>
        <v>1</v>
      </c>
      <c r="D99" s="46">
        <v>7</v>
      </c>
      <c r="E99" s="51">
        <v>7</v>
      </c>
      <c r="F99" s="46" t="b">
        <f t="shared" si="592"/>
        <v>1</v>
      </c>
      <c r="G99" s="46">
        <v>5</v>
      </c>
      <c r="H99" s="51">
        <v>5</v>
      </c>
      <c r="I99" s="46" t="b">
        <f t="shared" si="593"/>
        <v>1</v>
      </c>
      <c r="J99" s="46">
        <v>5</v>
      </c>
      <c r="K99" s="46">
        <v>4744434</v>
      </c>
      <c r="L99" s="46">
        <v>468606.1</v>
      </c>
      <c r="M99" s="46">
        <v>1052.5840000000001</v>
      </c>
      <c r="N99" s="46">
        <v>6.05792908037935</v>
      </c>
      <c r="O99" s="46">
        <v>178.67925805013999</v>
      </c>
      <c r="P99" s="46">
        <v>4</v>
      </c>
      <c r="Q99" s="46">
        <v>8</v>
      </c>
      <c r="R99" s="46">
        <v>1053.3240696392199</v>
      </c>
      <c r="S99" s="46">
        <v>10.913412920684101</v>
      </c>
      <c r="T99" s="46">
        <v>213.72097095992601</v>
      </c>
      <c r="U99" s="46">
        <v>4</v>
      </c>
      <c r="V99" s="46">
        <v>3</v>
      </c>
      <c r="W99" s="46" t="s">
        <v>222</v>
      </c>
      <c r="X99" s="46">
        <v>42.851840959999997</v>
      </c>
      <c r="Y99" s="46">
        <v>-123.38423969999999</v>
      </c>
      <c r="Z99" s="46">
        <v>1052.5840000000001</v>
      </c>
      <c r="AA99" s="46" t="s">
        <v>1487</v>
      </c>
      <c r="AB99" s="46">
        <v>1</v>
      </c>
      <c r="AC99" s="55">
        <v>1</v>
      </c>
      <c r="AD99" s="46">
        <v>3</v>
      </c>
      <c r="AE99" s="46">
        <v>1</v>
      </c>
      <c r="AF99" s="46">
        <v>15</v>
      </c>
      <c r="AH99" s="55">
        <v>1</v>
      </c>
      <c r="AI99" s="46">
        <v>3</v>
      </c>
      <c r="AJ99" s="46">
        <v>1</v>
      </c>
      <c r="AK99" s="47">
        <v>108</v>
      </c>
      <c r="AL99" s="46" t="s">
        <v>362</v>
      </c>
      <c r="AM99" s="46">
        <v>1</v>
      </c>
      <c r="AN99" s="46">
        <v>5</v>
      </c>
      <c r="AO99" s="46">
        <v>145</v>
      </c>
      <c r="AQ99" s="46">
        <v>1</v>
      </c>
      <c r="AR99" s="46">
        <v>3</v>
      </c>
      <c r="AS99" s="55" t="s">
        <v>399</v>
      </c>
      <c r="AT99" s="46">
        <v>1</v>
      </c>
      <c r="AU99" s="46">
        <v>3</v>
      </c>
      <c r="AV99" s="46">
        <v>168</v>
      </c>
      <c r="AW99" s="46" t="s">
        <v>432</v>
      </c>
      <c r="AX99" s="46">
        <v>1</v>
      </c>
      <c r="AY99" s="46">
        <v>0</v>
      </c>
      <c r="AZ99" s="46">
        <v>0</v>
      </c>
      <c r="BA99" s="46">
        <v>222</v>
      </c>
      <c r="BB99" s="46">
        <v>222</v>
      </c>
      <c r="BD99" s="46">
        <f t="shared" si="554"/>
        <v>367</v>
      </c>
      <c r="BE99" s="50">
        <v>2.59</v>
      </c>
      <c r="BF99" s="46">
        <v>806.5</v>
      </c>
      <c r="BG99" s="46">
        <f t="shared" si="594"/>
        <v>0.80649999999999999</v>
      </c>
      <c r="BH99" s="49">
        <v>0.80700000000000005</v>
      </c>
      <c r="BI99" s="50">
        <v>7.72</v>
      </c>
      <c r="BJ99" s="52">
        <v>1375</v>
      </c>
      <c r="BK99" s="46">
        <f t="shared" si="595"/>
        <v>1.375</v>
      </c>
      <c r="BL99" s="46">
        <v>1.375</v>
      </c>
      <c r="BM99" s="46">
        <v>7.48</v>
      </c>
      <c r="BN99" s="46">
        <v>2209</v>
      </c>
      <c r="BO99" s="46">
        <f t="shared" si="596"/>
        <v>2.2090000000000001</v>
      </c>
      <c r="BP99" s="46">
        <f t="shared" si="597"/>
        <v>2.2090000000000001</v>
      </c>
      <c r="BQ99" s="46">
        <v>5.18</v>
      </c>
      <c r="BR99" s="50">
        <f t="shared" si="598"/>
        <v>-2.54</v>
      </c>
      <c r="BS99" s="49">
        <v>1.1299999999999999</v>
      </c>
      <c r="BT99" s="53" t="s">
        <v>262</v>
      </c>
      <c r="BU99" s="49">
        <v>1.1299999999999999</v>
      </c>
      <c r="BV99" s="49">
        <f t="shared" si="599"/>
        <v>-0.24500000000000011</v>
      </c>
      <c r="BW99" s="46">
        <v>1.5872160196304321</v>
      </c>
      <c r="BX99" s="46">
        <v>48.757266998291016</v>
      </c>
      <c r="BY99" s="46">
        <f t="shared" si="555"/>
        <v>15.872160196304321</v>
      </c>
      <c r="CA99" s="46">
        <v>15.872160196304321</v>
      </c>
      <c r="CB99" s="46">
        <f t="shared" si="556"/>
        <v>487.57266998291016</v>
      </c>
      <c r="CC99" s="46">
        <v>109.40409683426444</v>
      </c>
      <c r="CD99" s="46">
        <v>3228.5847299813781</v>
      </c>
      <c r="CE99" s="46">
        <v>2.3277467411545625</v>
      </c>
      <c r="CF99" s="46">
        <v>167.5977653631285</v>
      </c>
      <c r="CG99" s="46">
        <v>10179.236499068902</v>
      </c>
      <c r="CH99" s="46">
        <v>698.32402234636879</v>
      </c>
      <c r="CI99" s="46">
        <v>151.30353817504655</v>
      </c>
      <c r="CJ99" s="46">
        <v>32.588454376163881</v>
      </c>
      <c r="CK99" s="46">
        <v>1813.3147113594041</v>
      </c>
      <c r="CL99" s="46">
        <f t="shared" si="557"/>
        <v>8.7531194099259775</v>
      </c>
      <c r="CM99" s="46">
        <v>4206.2383612662943</v>
      </c>
      <c r="CN99" s="46">
        <v>102.42085661080075</v>
      </c>
      <c r="CO99" s="50">
        <v>6.4327906521951714</v>
      </c>
      <c r="CP99" s="46">
        <v>0</v>
      </c>
      <c r="CQ99" s="50">
        <v>220.95105451651415</v>
      </c>
      <c r="CR99" s="50">
        <v>126.98965380023877</v>
      </c>
      <c r="CS99" s="50">
        <v>26.860326303223239</v>
      </c>
      <c r="CT99" s="50">
        <v>1.8901711102268206</v>
      </c>
      <c r="CU99" s="50">
        <v>67.847194588141662</v>
      </c>
      <c r="CV99" s="50">
        <v>13.330680461599682</v>
      </c>
      <c r="CW99" s="50">
        <v>2.7855153203342624</v>
      </c>
      <c r="CX99" s="50">
        <v>0</v>
      </c>
      <c r="CY99" s="50">
        <v>824.41305212892962</v>
      </c>
      <c r="CZ99" s="50">
        <v>96.697174691603678</v>
      </c>
      <c r="DA99" s="56">
        <v>6.6792048929663634</v>
      </c>
      <c r="DB99" s="56">
        <v>0.44868106934990559</v>
      </c>
      <c r="DC99" s="50">
        <v>0</v>
      </c>
      <c r="DD99" s="50">
        <v>0</v>
      </c>
      <c r="DE99" s="50">
        <v>0</v>
      </c>
      <c r="DF99" s="50">
        <v>42.155498110956451</v>
      </c>
      <c r="DG99" s="50">
        <v>37.482600914694771</v>
      </c>
      <c r="DH99" s="50">
        <v>0</v>
      </c>
      <c r="DI99" s="50">
        <v>6.6613640882879297</v>
      </c>
      <c r="DJ99" s="50">
        <v>0</v>
      </c>
      <c r="DK99" s="50">
        <v>73.175581626565915</v>
      </c>
      <c r="DL99" s="50">
        <v>0</v>
      </c>
      <c r="DM99" s="50">
        <v>0</v>
      </c>
      <c r="DN99" s="50">
        <v>0.53318716364361218</v>
      </c>
      <c r="DO99" s="50">
        <v>3.3652381901534789</v>
      </c>
      <c r="DQ99" s="46">
        <v>1</v>
      </c>
      <c r="DR99" s="46">
        <v>3</v>
      </c>
      <c r="DT99" s="46">
        <v>1</v>
      </c>
      <c r="DU99" s="46">
        <v>1</v>
      </c>
      <c r="DW99" s="46">
        <v>1</v>
      </c>
      <c r="DY99" s="46">
        <v>1</v>
      </c>
      <c r="DZ99" s="46">
        <v>873</v>
      </c>
      <c r="EA99" s="46">
        <v>87.3</v>
      </c>
      <c r="EB99" s="46">
        <v>87</v>
      </c>
      <c r="EC99" s="46">
        <v>87</v>
      </c>
      <c r="ED99" s="46">
        <v>300</v>
      </c>
      <c r="EE99" s="46" t="s">
        <v>571</v>
      </c>
      <c r="EF99" s="46">
        <v>1</v>
      </c>
      <c r="EG99" s="46">
        <v>327</v>
      </c>
      <c r="EH99" s="46">
        <v>327</v>
      </c>
      <c r="EI99" s="46" t="s">
        <v>494</v>
      </c>
      <c r="EJ99" s="49">
        <v>0.77</v>
      </c>
      <c r="EK99" s="50">
        <v>7.06</v>
      </c>
      <c r="EL99" s="49">
        <v>0.72</v>
      </c>
      <c r="EM99" s="49">
        <v>0.72</v>
      </c>
      <c r="EN99" s="50">
        <v>7.17</v>
      </c>
      <c r="EP99" s="56">
        <v>0</v>
      </c>
      <c r="EQ99" s="56">
        <v>1.4629451395572663</v>
      </c>
      <c r="ER99" s="56">
        <v>0</v>
      </c>
      <c r="ES99" s="56">
        <v>137.43984600577477</v>
      </c>
      <c r="ET99" s="56">
        <v>229.64388835418671</v>
      </c>
      <c r="EU99" s="56">
        <v>1.5399422521655437</v>
      </c>
      <c r="EV99" s="56">
        <v>15.014436958614052</v>
      </c>
      <c r="EW99" s="56">
        <v>35.803657362848888</v>
      </c>
      <c r="EX99" s="56">
        <v>254.66794995187678</v>
      </c>
      <c r="EY99" s="56">
        <v>0.19249278152069296</v>
      </c>
      <c r="EZ99" s="56"/>
      <c r="FA99" s="46">
        <v>1</v>
      </c>
      <c r="FB99" s="46" t="s">
        <v>1591</v>
      </c>
      <c r="FC99" s="46">
        <v>1</v>
      </c>
      <c r="FE99" s="47">
        <v>1</v>
      </c>
      <c r="FF99" s="47">
        <v>3</v>
      </c>
      <c r="FG99" s="47">
        <v>160</v>
      </c>
      <c r="FH99" s="47">
        <v>160</v>
      </c>
      <c r="FI99" s="47">
        <v>468</v>
      </c>
      <c r="FJ99" s="46">
        <v>105</v>
      </c>
      <c r="FK99" s="46">
        <v>105</v>
      </c>
      <c r="FL99" s="46">
        <v>105</v>
      </c>
      <c r="FM99" s="47">
        <f t="shared" si="558"/>
        <v>18</v>
      </c>
      <c r="FO99" s="49">
        <v>0.27060000000000001</v>
      </c>
      <c r="FP99" s="50">
        <v>7.28</v>
      </c>
      <c r="FQ99" s="49">
        <v>0.25989999999999996</v>
      </c>
      <c r="FR99" s="49">
        <v>0.26</v>
      </c>
      <c r="FS99" s="50">
        <v>7.23</v>
      </c>
      <c r="FU99" s="46">
        <v>615</v>
      </c>
      <c r="FV99" s="46"/>
      <c r="FW99" s="47">
        <v>1</v>
      </c>
      <c r="FX99" s="49" t="s">
        <v>572</v>
      </c>
      <c r="FY99" s="47">
        <v>1</v>
      </c>
      <c r="FZ99" s="47">
        <v>5</v>
      </c>
      <c r="GA99" s="47">
        <v>76</v>
      </c>
      <c r="GB99" s="53" t="s">
        <v>640</v>
      </c>
      <c r="GC99" s="47">
        <v>1</v>
      </c>
      <c r="GD99" s="47">
        <v>5</v>
      </c>
      <c r="GE99" s="47">
        <v>220</v>
      </c>
      <c r="GF99" s="47">
        <v>78</v>
      </c>
      <c r="GH99" s="47">
        <v>78</v>
      </c>
      <c r="GI99" s="47">
        <f t="shared" si="559"/>
        <v>142</v>
      </c>
      <c r="GJ99" s="47">
        <f t="shared" si="560"/>
        <v>-18</v>
      </c>
      <c r="GM99" s="46">
        <v>112.5</v>
      </c>
      <c r="GN99" s="46">
        <v>113</v>
      </c>
      <c r="GO99" s="46">
        <v>113</v>
      </c>
      <c r="GP99" s="46">
        <f t="shared" si="561"/>
        <v>8</v>
      </c>
      <c r="GS99" s="46">
        <v>117</v>
      </c>
      <c r="GT99" s="46">
        <v>117</v>
      </c>
      <c r="GU99" s="46">
        <v>117</v>
      </c>
      <c r="GV99" s="46">
        <f t="shared" si="562"/>
        <v>4</v>
      </c>
      <c r="GW99" s="57">
        <v>1.4228521585464478</v>
      </c>
      <c r="GX99" s="57">
        <v>47.129558563232422</v>
      </c>
      <c r="GY99" s="46">
        <f t="shared" si="563"/>
        <v>14.228521585464478</v>
      </c>
      <c r="GZ99" s="46"/>
      <c r="HA99" s="46">
        <v>14.228521585464478</v>
      </c>
      <c r="HB99" s="46">
        <f t="shared" si="564"/>
        <v>471.29558563232422</v>
      </c>
      <c r="HC99" s="46"/>
      <c r="HD99" s="57">
        <v>0.91354936361312866</v>
      </c>
      <c r="HE99" s="57">
        <v>46.733226776123047</v>
      </c>
      <c r="HF99" s="57">
        <v>9.1354936361312866</v>
      </c>
      <c r="HG99" s="57"/>
      <c r="HH99" s="46">
        <f t="shared" si="565"/>
        <v>9.1354936361312866</v>
      </c>
      <c r="HI99" s="46">
        <f t="shared" si="566"/>
        <v>-6.7366665601730347</v>
      </c>
      <c r="HJ99" s="46">
        <f t="shared" si="567"/>
        <v>467.33226776123047</v>
      </c>
      <c r="HL99" s="50">
        <v>81.578947368421055</v>
      </c>
      <c r="HM99" s="50">
        <f t="shared" si="568"/>
        <v>-27.825149465843381</v>
      </c>
      <c r="HN99" s="50">
        <v>1928.9473684210527</v>
      </c>
      <c r="HO99" s="50">
        <v>5.2631578947368425</v>
      </c>
      <c r="HP99" s="50">
        <f t="shared" si="569"/>
        <v>2.93541115358228</v>
      </c>
      <c r="HQ99" s="50">
        <v>36.842105263157897</v>
      </c>
      <c r="HR99" s="50">
        <v>6740.7894736842109</v>
      </c>
      <c r="HS99" s="50">
        <f t="shared" si="570"/>
        <v>-3438.4470253846912</v>
      </c>
      <c r="HT99" s="50">
        <v>851.31578947368416</v>
      </c>
      <c r="HU99" s="50">
        <v>113.15789473684211</v>
      </c>
      <c r="HV99" s="50">
        <v>0</v>
      </c>
      <c r="HW99" s="50">
        <v>980.26315789473688</v>
      </c>
      <c r="HX99" s="50">
        <f t="shared" si="571"/>
        <v>9.319429749610439</v>
      </c>
      <c r="HY99" s="50">
        <f t="shared" si="572"/>
        <v>-833.05155346466722</v>
      </c>
      <c r="HZ99" s="50">
        <v>1978.9473684210527</v>
      </c>
      <c r="IA99" s="50">
        <v>139.4736842105263</v>
      </c>
      <c r="IB99" s="56">
        <v>0</v>
      </c>
      <c r="IC99" s="56">
        <v>0.32598274209012468</v>
      </c>
      <c r="ID99" s="56">
        <v>0</v>
      </c>
      <c r="IE99" s="56">
        <v>16.107382550335572</v>
      </c>
      <c r="IF99" s="56">
        <v>30.297219558964525</v>
      </c>
      <c r="IG99" s="56">
        <v>0.4793863854266539</v>
      </c>
      <c r="IH99" s="56">
        <v>5.0814956855225315</v>
      </c>
      <c r="II99" s="56">
        <v>0</v>
      </c>
      <c r="IJ99" s="56">
        <v>328.18791946308721</v>
      </c>
      <c r="IK99" s="56">
        <v>0.28763183125599234</v>
      </c>
      <c r="IL99" s="46">
        <v>0.83872526884078979</v>
      </c>
      <c r="IM99" s="57">
        <v>49.741046905517578</v>
      </c>
      <c r="IN99" s="46">
        <v>8.3872526884078979</v>
      </c>
      <c r="IP99" s="46">
        <f t="shared" si="573"/>
        <v>8.3872526884078979</v>
      </c>
      <c r="IQ99" s="46">
        <f t="shared" si="574"/>
        <v>497.41046905517578</v>
      </c>
      <c r="IS99" s="46">
        <v>357.8</v>
      </c>
      <c r="IT99" s="49">
        <f t="shared" si="575"/>
        <v>0.35780000000000001</v>
      </c>
      <c r="IU99" s="49">
        <v>0.35799999999999998</v>
      </c>
      <c r="IV99" s="46">
        <v>7.31</v>
      </c>
      <c r="IW99" s="50">
        <v>0</v>
      </c>
      <c r="IX99" s="50">
        <v>0.80357142857142849</v>
      </c>
      <c r="IY99" s="50">
        <v>0</v>
      </c>
      <c r="IZ99" s="50">
        <v>22.321428571428573</v>
      </c>
      <c r="JA99" s="50">
        <v>83.63095238095238</v>
      </c>
      <c r="JB99" s="50">
        <v>3.0753968253968256</v>
      </c>
      <c r="JC99" s="50">
        <v>4.0674603174603172</v>
      </c>
      <c r="JD99" s="50">
        <v>2.5793650793650795</v>
      </c>
      <c r="JE99" s="50">
        <v>99.900793650793645</v>
      </c>
      <c r="JF99" s="50">
        <v>0.3968253968253968</v>
      </c>
      <c r="JG99" s="47">
        <v>1</v>
      </c>
      <c r="JI99" s="47">
        <v>1</v>
      </c>
      <c r="JJ99" s="46" t="s">
        <v>724</v>
      </c>
      <c r="JK99" s="46">
        <v>15</v>
      </c>
      <c r="JM99" s="46">
        <v>1</v>
      </c>
      <c r="JN99" s="46">
        <v>50</v>
      </c>
      <c r="JO99" s="46">
        <v>50</v>
      </c>
      <c r="JQ99" s="46">
        <v>5</v>
      </c>
      <c r="JR99" s="46" t="s">
        <v>1034</v>
      </c>
      <c r="JT99" s="57">
        <v>0.74732983112335205</v>
      </c>
      <c r="JU99" s="57">
        <v>46.416896820068359</v>
      </c>
      <c r="JV99" s="57">
        <v>7.4732983112335205</v>
      </c>
      <c r="JW99" s="46">
        <f t="shared" si="576"/>
        <v>7.4732983112335205</v>
      </c>
      <c r="JX99" s="46">
        <f t="shared" si="576"/>
        <v>464.16896820068359</v>
      </c>
      <c r="JY99" s="46" t="s">
        <v>716</v>
      </c>
      <c r="JZ99" s="52">
        <v>418</v>
      </c>
      <c r="KA99" s="49">
        <f t="shared" si="577"/>
        <v>0.41799999999999998</v>
      </c>
      <c r="KB99" s="49">
        <v>0.41799999999999998</v>
      </c>
      <c r="KC99" s="52">
        <v>823.4</v>
      </c>
      <c r="KD99" s="49">
        <f t="shared" si="578"/>
        <v>0.82340000000000002</v>
      </c>
      <c r="KE99" s="49">
        <v>0.82299999999999995</v>
      </c>
      <c r="KF99" s="52">
        <v>896.2</v>
      </c>
      <c r="KG99" s="49">
        <f t="shared" si="579"/>
        <v>0.8962</v>
      </c>
      <c r="KH99" s="49">
        <v>0.89600000000000002</v>
      </c>
      <c r="KI99" s="50">
        <v>7.19</v>
      </c>
      <c r="KJ99" s="50">
        <v>6.27</v>
      </c>
      <c r="KK99" s="50">
        <v>5.68</v>
      </c>
      <c r="KL99" s="49"/>
      <c r="KN99" s="46">
        <v>1</v>
      </c>
      <c r="KO99" s="46">
        <v>1</v>
      </c>
      <c r="KP99" s="47">
        <v>1</v>
      </c>
      <c r="KQ99" s="46">
        <v>1</v>
      </c>
      <c r="KR99" s="46" t="s">
        <v>1220</v>
      </c>
      <c r="KS99" s="46" t="s">
        <v>1239</v>
      </c>
      <c r="KT99" s="50">
        <v>128.2051282051282</v>
      </c>
      <c r="KU99" s="50">
        <v>3430.1994301994305</v>
      </c>
      <c r="KV99" s="50">
        <v>7.1225071225071233</v>
      </c>
      <c r="KW99" s="50">
        <v>126.78062678062679</v>
      </c>
      <c r="KX99" s="50">
        <v>11326.210826210829</v>
      </c>
      <c r="KY99" s="50">
        <v>1188.0341880341882</v>
      </c>
      <c r="KZ99" s="50">
        <v>132.47863247863248</v>
      </c>
      <c r="LA99" s="50">
        <v>21.36752136752137</v>
      </c>
      <c r="LB99" s="50">
        <v>1109.6866096866097</v>
      </c>
      <c r="LC99" s="50">
        <f t="shared" si="580"/>
        <v>12.822108026952584</v>
      </c>
      <c r="LD99" s="50">
        <v>3477.2079772079774</v>
      </c>
      <c r="LE99" s="50">
        <v>198.00569800569801</v>
      </c>
      <c r="LF99" s="50">
        <v>151.12540192926045</v>
      </c>
      <c r="LG99" s="50">
        <v>2295.8199356913183</v>
      </c>
      <c r="LH99" s="50">
        <v>4.823151125401929</v>
      </c>
      <c r="LI99" s="50">
        <v>107.71704180064309</v>
      </c>
      <c r="LJ99" s="50">
        <v>8336.0128617363353</v>
      </c>
      <c r="LK99" s="50">
        <v>943.72990353697753</v>
      </c>
      <c r="LL99" s="50">
        <v>128.61736334405145</v>
      </c>
      <c r="LM99" s="50">
        <v>17.684887459807076</v>
      </c>
      <c r="LN99" s="50">
        <v>1398.7138263665593</v>
      </c>
      <c r="LO99" s="50">
        <f t="shared" si="581"/>
        <v>5.9964036461950725</v>
      </c>
      <c r="LP99" s="50">
        <v>1926.0450160771704</v>
      </c>
      <c r="LQ99" s="50">
        <v>102.89389067524115</v>
      </c>
      <c r="LR99" s="50">
        <v>90.733590733590731</v>
      </c>
      <c r="LS99" s="50">
        <v>2000</v>
      </c>
      <c r="LT99" s="50">
        <v>3.8610038610038608</v>
      </c>
      <c r="LU99" s="50">
        <v>57.915057915057915</v>
      </c>
      <c r="LV99" s="50">
        <v>7152.5096525096515</v>
      </c>
      <c r="LW99" s="50">
        <v>835.90733590733589</v>
      </c>
      <c r="LX99" s="50">
        <v>94.594594594594597</v>
      </c>
      <c r="LY99" s="50">
        <v>111.96911196911195</v>
      </c>
      <c r="LZ99" s="50">
        <v>1218.1467181467181</v>
      </c>
      <c r="MA99" s="50">
        <f t="shared" si="582"/>
        <v>6.1349738909967728</v>
      </c>
      <c r="MB99" s="50">
        <v>1117.7606177606178</v>
      </c>
      <c r="MC99" s="50">
        <v>73.359073359073363</v>
      </c>
      <c r="MD99" s="50">
        <v>0</v>
      </c>
      <c r="ME99" s="50">
        <v>0.79129574678536108</v>
      </c>
      <c r="MF99" s="50">
        <v>0</v>
      </c>
      <c r="MG99" s="50">
        <v>23.442136498516323</v>
      </c>
      <c r="MH99" s="50">
        <v>66.963402571711185</v>
      </c>
      <c r="MI99" s="50">
        <v>2.3738872403560833</v>
      </c>
      <c r="MJ99" s="50">
        <v>5.7368941641938669</v>
      </c>
      <c r="MK99" s="50">
        <v>2.9673590504451042</v>
      </c>
      <c r="ML99" s="50">
        <v>156.08308605341247</v>
      </c>
      <c r="MM99" s="50">
        <v>0.29673590504451042</v>
      </c>
      <c r="MN99" s="50">
        <v>0</v>
      </c>
      <c r="MO99" s="50">
        <v>0.69624030236721712</v>
      </c>
      <c r="MP99" s="50">
        <v>0</v>
      </c>
      <c r="MQ99" s="50">
        <v>18.500099462900337</v>
      </c>
      <c r="MR99" s="50">
        <v>66.142828724885618</v>
      </c>
      <c r="MS99" s="50">
        <v>9.6479013328028635</v>
      </c>
      <c r="MT99" s="50">
        <v>5.8683111199522573</v>
      </c>
      <c r="MU99" s="50">
        <v>0</v>
      </c>
      <c r="MV99" s="50">
        <v>372.28963596578473</v>
      </c>
      <c r="MW99" s="50">
        <v>3.5806644121742588</v>
      </c>
      <c r="MX99" s="50">
        <v>0</v>
      </c>
      <c r="MY99" s="50">
        <v>1.1855364552459988</v>
      </c>
      <c r="MZ99" s="50">
        <v>0</v>
      </c>
      <c r="NA99" s="50">
        <v>7.1132187314759934</v>
      </c>
      <c r="NB99" s="50">
        <v>37.344398340248965</v>
      </c>
      <c r="NC99" s="50">
        <v>7.5083975498913258</v>
      </c>
      <c r="ND99" s="50">
        <v>4.2481722979648291</v>
      </c>
      <c r="NE99" s="50">
        <v>0</v>
      </c>
      <c r="NF99" s="50">
        <v>611.73681090693537</v>
      </c>
      <c r="NG99" s="50">
        <v>5.6312981624184939</v>
      </c>
      <c r="NI99" s="56">
        <v>65.041029556650244</v>
      </c>
      <c r="NJ99" s="56">
        <v>109.55493201970442</v>
      </c>
      <c r="NL99" s="56">
        <v>14.565848410757949</v>
      </c>
      <c r="NM99" s="56">
        <v>6.1716464547677266</v>
      </c>
      <c r="NN99" s="56"/>
      <c r="NO99" s="56">
        <v>2.8937630766165188</v>
      </c>
      <c r="NP99" s="56">
        <v>1.9323343628574277</v>
      </c>
      <c r="NQ99" s="56">
        <v>5.037553223388306</v>
      </c>
      <c r="NR99" s="56">
        <v>0</v>
      </c>
      <c r="NS99" s="56">
        <v>3.5453639161950159</v>
      </c>
      <c r="NT99" s="56">
        <v>0</v>
      </c>
      <c r="NU99" s="56">
        <v>4.6926852494792186</v>
      </c>
      <c r="NV99" s="56">
        <v>1.6029709354230732</v>
      </c>
      <c r="NW99" s="51"/>
      <c r="NX99" s="51">
        <v>708.66666666666663</v>
      </c>
      <c r="NY99" s="51">
        <v>709</v>
      </c>
      <c r="NZ99" s="46">
        <v>4002.6666666666665</v>
      </c>
      <c r="OA99" s="54">
        <f t="shared" si="583"/>
        <v>4003</v>
      </c>
      <c r="OB99" s="58">
        <v>2614</v>
      </c>
      <c r="OC99" s="58">
        <f t="shared" si="584"/>
        <v>2614</v>
      </c>
      <c r="OD99" s="58">
        <v>2263</v>
      </c>
      <c r="OE99" s="58">
        <f t="shared" ref="OE99" si="605">ROUND(OD99,0)</f>
        <v>2263</v>
      </c>
      <c r="OF99" s="58">
        <v>2327</v>
      </c>
      <c r="OG99" s="58">
        <f t="shared" ref="OG99" si="606">ROUND(OF99,0)</f>
        <v>2327</v>
      </c>
      <c r="OH99" s="51">
        <v>14464.333333333334</v>
      </c>
      <c r="OI99" s="58">
        <v>14464</v>
      </c>
      <c r="OJ99" s="58">
        <v>90846</v>
      </c>
      <c r="OK99" s="54">
        <f t="shared" si="587"/>
        <v>90846</v>
      </c>
      <c r="OL99" s="58">
        <v>64937.666666666664</v>
      </c>
      <c r="OM99" s="58">
        <f t="shared" ref="OM99" si="607">ROUND(OL99,0)</f>
        <v>64938</v>
      </c>
      <c r="ON99" s="58">
        <v>23836</v>
      </c>
      <c r="OO99" s="58">
        <f t="shared" ref="OO99" si="608">ROUND(ON99,0)</f>
        <v>23836</v>
      </c>
      <c r="OP99" s="58">
        <v>20429</v>
      </c>
      <c r="OQ99" s="58">
        <f t="shared" ref="OQ99" si="609">ROUND(OP99,0)</f>
        <v>20429</v>
      </c>
      <c r="OR99" s="51">
        <v>1</v>
      </c>
      <c r="OS99" s="51"/>
    </row>
    <row r="100" spans="1:409" ht="21" customHeight="1" x14ac:dyDescent="0.35">
      <c r="A100" s="46" t="s">
        <v>100</v>
      </c>
      <c r="B100" s="46" t="s">
        <v>100</v>
      </c>
      <c r="C100" s="46" t="b">
        <f t="shared" si="591"/>
        <v>1</v>
      </c>
      <c r="D100" s="46">
        <v>7</v>
      </c>
      <c r="E100" s="51">
        <v>7</v>
      </c>
      <c r="F100" s="46" t="b">
        <f t="shared" si="592"/>
        <v>1</v>
      </c>
      <c r="G100" s="46">
        <v>6</v>
      </c>
      <c r="H100" s="51">
        <v>6</v>
      </c>
      <c r="I100" s="46" t="b">
        <f t="shared" si="593"/>
        <v>1</v>
      </c>
      <c r="J100" s="46">
        <v>6</v>
      </c>
      <c r="K100" s="46">
        <v>4744431</v>
      </c>
      <c r="L100" s="46">
        <v>468607</v>
      </c>
      <c r="M100" s="46">
        <v>1052.3340000000001</v>
      </c>
      <c r="N100" s="46">
        <v>5.7589535098582498</v>
      </c>
      <c r="O100" s="46">
        <v>176.330628743273</v>
      </c>
      <c r="P100" s="46">
        <v>4</v>
      </c>
      <c r="Q100" s="46">
        <v>9</v>
      </c>
      <c r="R100" s="46">
        <v>1052.04589869713</v>
      </c>
      <c r="S100" s="46">
        <v>10.7730809811115</v>
      </c>
      <c r="T100" s="46">
        <v>184.90895871428</v>
      </c>
      <c r="U100" s="46">
        <v>4</v>
      </c>
      <c r="V100" s="46">
        <v>3</v>
      </c>
      <c r="W100" s="46" t="s">
        <v>223</v>
      </c>
      <c r="X100" s="46">
        <v>42.851815309999999</v>
      </c>
      <c r="Y100" s="46">
        <v>-123.3842282</v>
      </c>
      <c r="Z100" s="46">
        <v>1052.3340000000001</v>
      </c>
      <c r="AA100" s="46" t="s">
        <v>130</v>
      </c>
      <c r="AB100" s="46">
        <v>1</v>
      </c>
      <c r="AC100" s="55">
        <v>1</v>
      </c>
      <c r="AD100" s="46">
        <v>10</v>
      </c>
      <c r="AE100" s="46">
        <v>1</v>
      </c>
      <c r="AF100" s="46">
        <v>10</v>
      </c>
      <c r="AG100" s="46" t="s">
        <v>348</v>
      </c>
      <c r="AH100" s="55">
        <v>1</v>
      </c>
      <c r="AI100" s="46">
        <v>3</v>
      </c>
      <c r="AJ100" s="46">
        <v>1</v>
      </c>
      <c r="AK100" s="47">
        <v>43</v>
      </c>
      <c r="AL100" s="46" t="s">
        <v>368</v>
      </c>
      <c r="AM100" s="46">
        <v>1</v>
      </c>
      <c r="AN100" s="46">
        <v>15</v>
      </c>
      <c r="AO100" s="46">
        <v>43</v>
      </c>
      <c r="AQ100" s="46">
        <v>1</v>
      </c>
      <c r="AR100" s="46">
        <v>3</v>
      </c>
      <c r="AS100" s="55" t="s">
        <v>396</v>
      </c>
      <c r="AT100" s="46">
        <v>1</v>
      </c>
      <c r="AU100" s="46">
        <v>3</v>
      </c>
      <c r="AV100" s="46">
        <v>95</v>
      </c>
      <c r="AW100" s="46" t="s">
        <v>404</v>
      </c>
      <c r="AX100" s="46">
        <v>1</v>
      </c>
      <c r="AY100" s="46">
        <v>0</v>
      </c>
      <c r="AZ100" s="46">
        <v>0</v>
      </c>
      <c r="BA100" s="46">
        <v>171</v>
      </c>
      <c r="BB100" s="46">
        <v>171</v>
      </c>
      <c r="BC100" s="46">
        <v>40</v>
      </c>
      <c r="BD100" s="46">
        <f t="shared" si="554"/>
        <v>214</v>
      </c>
      <c r="BE100" s="50">
        <v>2.6</v>
      </c>
      <c r="BF100" s="46">
        <v>178.6</v>
      </c>
      <c r="BG100" s="46">
        <f t="shared" si="594"/>
        <v>0.17859999999999998</v>
      </c>
      <c r="BH100" s="49">
        <v>0.17899999999999999</v>
      </c>
      <c r="BI100" s="50">
        <v>7.91</v>
      </c>
      <c r="BJ100" s="52">
        <v>1208</v>
      </c>
      <c r="BK100" s="46">
        <f t="shared" si="595"/>
        <v>1.208</v>
      </c>
      <c r="BL100" s="46">
        <v>1.208</v>
      </c>
      <c r="BM100" s="46">
        <v>7.66</v>
      </c>
      <c r="BN100" s="46">
        <v>1160</v>
      </c>
      <c r="BO100" s="46">
        <f t="shared" si="596"/>
        <v>1.1599999999999999</v>
      </c>
      <c r="BP100" s="46">
        <f t="shared" si="597"/>
        <v>1.1599999999999999</v>
      </c>
      <c r="BQ100" s="46">
        <v>7.1</v>
      </c>
      <c r="BR100" s="50">
        <f t="shared" si="598"/>
        <v>-0.8100000000000005</v>
      </c>
      <c r="BS100" s="52">
        <v>432.4</v>
      </c>
      <c r="BT100" s="53" t="s">
        <v>261</v>
      </c>
      <c r="BU100" s="46">
        <v>0.432</v>
      </c>
      <c r="BV100" s="49">
        <f t="shared" si="599"/>
        <v>-0.77600000000000002</v>
      </c>
      <c r="BW100" s="46">
        <v>2.280052661895752</v>
      </c>
      <c r="BX100" s="46">
        <v>48.723037719726563</v>
      </c>
      <c r="BY100" s="46">
        <f t="shared" si="555"/>
        <v>22.80052661895752</v>
      </c>
      <c r="CA100" s="46">
        <v>22.80052661895752</v>
      </c>
      <c r="CB100" s="46">
        <f t="shared" si="556"/>
        <v>487.23037719726563</v>
      </c>
      <c r="CC100" s="46">
        <v>0</v>
      </c>
      <c r="CD100" s="46">
        <v>4875.9920634920636</v>
      </c>
      <c r="CE100" s="46">
        <v>0</v>
      </c>
      <c r="CF100" s="46">
        <v>188.49206349206349</v>
      </c>
      <c r="CG100" s="46">
        <v>10684.523809523809</v>
      </c>
      <c r="CH100" s="46">
        <v>1061.5079365079364</v>
      </c>
      <c r="CI100" s="46">
        <v>119.04761904761905</v>
      </c>
      <c r="CJ100" s="46">
        <v>0</v>
      </c>
      <c r="CK100" s="46">
        <v>972.22222222222217</v>
      </c>
      <c r="CL100" s="46">
        <f t="shared" si="557"/>
        <v>23.451970236642023</v>
      </c>
      <c r="CM100" s="46">
        <v>7073.4126984126988</v>
      </c>
      <c r="CN100" s="46">
        <v>49.603174603174601</v>
      </c>
      <c r="CO100" s="50">
        <v>7.2589024025520894</v>
      </c>
      <c r="CP100" s="46">
        <v>0</v>
      </c>
      <c r="CQ100" s="50">
        <v>112.60454002389486</v>
      </c>
      <c r="CR100" s="50">
        <v>42.901234567901234</v>
      </c>
      <c r="CS100" s="50">
        <v>3.8829151732377536</v>
      </c>
      <c r="CT100" s="50">
        <v>3.9824771007566704</v>
      </c>
      <c r="CU100" s="50">
        <v>26.383910792512943</v>
      </c>
      <c r="CV100" s="50">
        <v>3.5842293906810032</v>
      </c>
      <c r="CW100" s="50">
        <v>4.9780963759458379</v>
      </c>
      <c r="CX100" s="50">
        <v>0</v>
      </c>
      <c r="CY100" s="50">
        <v>204.89844683393071</v>
      </c>
      <c r="CZ100" s="50">
        <v>30.167264038231778</v>
      </c>
      <c r="DA100" s="56">
        <v>5.1899024584453066</v>
      </c>
      <c r="DB100" s="56">
        <v>7.5683313426893619</v>
      </c>
      <c r="DC100" s="50">
        <v>0</v>
      </c>
      <c r="DD100" s="50">
        <v>2.1807465618860511</v>
      </c>
      <c r="DE100" s="50">
        <v>0</v>
      </c>
      <c r="DF100" s="50">
        <v>14.243614931237721</v>
      </c>
      <c r="DG100" s="50">
        <v>101.57170923379175</v>
      </c>
      <c r="DH100" s="50">
        <v>18.664047151277014</v>
      </c>
      <c r="DI100" s="50">
        <v>4.1257367387033401</v>
      </c>
      <c r="DJ100" s="50">
        <v>0</v>
      </c>
      <c r="DK100" s="50">
        <v>400.09823182711193</v>
      </c>
      <c r="DL100" s="50">
        <v>98.1335952848723</v>
      </c>
      <c r="DM100" s="50">
        <v>0</v>
      </c>
      <c r="DN100" s="50">
        <v>10.021884014721973</v>
      </c>
      <c r="DO100" s="50">
        <v>2.5192479856759169</v>
      </c>
      <c r="DQ100" s="46">
        <v>1</v>
      </c>
      <c r="DR100" s="46">
        <v>3</v>
      </c>
      <c r="DS100" s="46" t="s">
        <v>276</v>
      </c>
      <c r="DT100" s="46">
        <v>1</v>
      </c>
      <c r="DU100" s="46">
        <v>1</v>
      </c>
      <c r="DV100" s="46" t="s">
        <v>1607</v>
      </c>
      <c r="DW100" s="46">
        <v>1</v>
      </c>
      <c r="DY100" s="46">
        <v>1</v>
      </c>
      <c r="DZ100" s="46">
        <v>532</v>
      </c>
      <c r="EA100" s="46">
        <v>53.2</v>
      </c>
      <c r="EB100" s="46">
        <v>53</v>
      </c>
      <c r="EC100" s="46">
        <v>53</v>
      </c>
      <c r="ED100" s="46">
        <v>282</v>
      </c>
      <c r="EE100" s="46" t="s">
        <v>571</v>
      </c>
      <c r="EF100" s="46">
        <v>1</v>
      </c>
      <c r="EG100" s="46">
        <v>332</v>
      </c>
      <c r="EH100" s="46">
        <v>332</v>
      </c>
      <c r="EI100" s="46" t="s">
        <v>494</v>
      </c>
      <c r="EJ100" s="49">
        <v>0.75</v>
      </c>
      <c r="EK100" s="50">
        <v>7.15</v>
      </c>
      <c r="EL100" s="49">
        <v>0.67300000000000004</v>
      </c>
      <c r="EM100" s="49">
        <v>0.67300000000000004</v>
      </c>
      <c r="EN100" s="50">
        <v>7.09</v>
      </c>
      <c r="EP100" s="56">
        <v>0</v>
      </c>
      <c r="EQ100" s="56">
        <v>1.0906676783004552</v>
      </c>
      <c r="ER100" s="56">
        <v>0</v>
      </c>
      <c r="ES100" s="56">
        <v>147.66691957511381</v>
      </c>
      <c r="ET100" s="56">
        <v>185.03414264036419</v>
      </c>
      <c r="EU100" s="56">
        <v>1.0432473444613051</v>
      </c>
      <c r="EV100" s="56">
        <v>11.380880121396054</v>
      </c>
      <c r="EW100" s="56">
        <v>41.25569044006069</v>
      </c>
      <c r="EX100" s="56">
        <v>106.12670713201821</v>
      </c>
      <c r="EY100" s="56">
        <v>0.18968133535660089</v>
      </c>
      <c r="EZ100" s="56"/>
      <c r="FA100" s="46">
        <v>1</v>
      </c>
      <c r="FB100" s="46" t="s">
        <v>1592</v>
      </c>
      <c r="FC100" s="46">
        <v>1</v>
      </c>
      <c r="FE100" s="47">
        <v>1</v>
      </c>
      <c r="FF100" s="47">
        <v>0</v>
      </c>
      <c r="FG100" s="47">
        <v>310</v>
      </c>
      <c r="FH100" s="47">
        <v>310</v>
      </c>
      <c r="FI100" s="47">
        <v>620</v>
      </c>
      <c r="FJ100" s="46">
        <v>86</v>
      </c>
      <c r="FK100" s="46">
        <v>86</v>
      </c>
      <c r="FL100" s="46">
        <v>86</v>
      </c>
      <c r="FM100" s="47">
        <f t="shared" si="558"/>
        <v>33</v>
      </c>
      <c r="FN100" s="49" t="s">
        <v>573</v>
      </c>
      <c r="FO100" s="49">
        <v>0.21149999999999999</v>
      </c>
      <c r="FP100" s="50">
        <v>7.61</v>
      </c>
      <c r="FQ100" s="49">
        <v>0.2107</v>
      </c>
      <c r="FR100" s="49">
        <v>0.21099999999999999</v>
      </c>
      <c r="FS100" s="50">
        <v>7.52</v>
      </c>
      <c r="FU100" s="46">
        <v>616</v>
      </c>
      <c r="FV100" s="46"/>
      <c r="FW100" s="47">
        <v>1</v>
      </c>
      <c r="FX100" s="49" t="s">
        <v>572</v>
      </c>
      <c r="FY100" s="47">
        <v>1</v>
      </c>
      <c r="FZ100" s="47">
        <v>5</v>
      </c>
      <c r="GA100" s="47">
        <v>100</v>
      </c>
      <c r="GB100" s="53" t="s">
        <v>640</v>
      </c>
      <c r="GC100" s="47">
        <v>1</v>
      </c>
      <c r="GD100" s="47">
        <v>5</v>
      </c>
      <c r="GE100" s="47">
        <v>464</v>
      </c>
      <c r="GF100" s="47">
        <v>160</v>
      </c>
      <c r="GH100" s="47">
        <v>160</v>
      </c>
      <c r="GI100" s="47">
        <f t="shared" si="559"/>
        <v>304</v>
      </c>
      <c r="GJ100" s="47">
        <f t="shared" si="560"/>
        <v>-6</v>
      </c>
      <c r="GK100" s="46" t="s">
        <v>390</v>
      </c>
      <c r="GM100" s="46">
        <v>100</v>
      </c>
      <c r="GN100" s="46">
        <v>100</v>
      </c>
      <c r="GO100" s="46">
        <v>100</v>
      </c>
      <c r="GP100" s="46">
        <f t="shared" si="561"/>
        <v>14</v>
      </c>
      <c r="GS100" s="46">
        <v>108</v>
      </c>
      <c r="GT100" s="46">
        <v>108</v>
      </c>
      <c r="GU100" s="46">
        <v>108</v>
      </c>
      <c r="GV100" s="46">
        <f t="shared" si="562"/>
        <v>8</v>
      </c>
      <c r="GW100" s="57">
        <v>1.5389715433120728</v>
      </c>
      <c r="GX100" s="57">
        <v>47.131977081298828</v>
      </c>
      <c r="GY100" s="46">
        <f t="shared" si="563"/>
        <v>15.389715433120728</v>
      </c>
      <c r="GZ100" s="46"/>
      <c r="HA100" s="46">
        <v>15.389715433120728</v>
      </c>
      <c r="HB100" s="46">
        <f t="shared" si="564"/>
        <v>471.31977081298828</v>
      </c>
      <c r="HC100" s="46"/>
      <c r="HD100" s="57">
        <v>0.94231110811233521</v>
      </c>
      <c r="HE100" s="57">
        <v>48.100742340087891</v>
      </c>
      <c r="HF100" s="57">
        <v>9.4231110811233521</v>
      </c>
      <c r="HG100" s="57"/>
      <c r="HH100" s="46">
        <f t="shared" si="565"/>
        <v>9.4231110811233521</v>
      </c>
      <c r="HI100" s="46">
        <f t="shared" si="566"/>
        <v>-13.377415537834167</v>
      </c>
      <c r="HJ100" s="46">
        <f t="shared" si="567"/>
        <v>481.00742340087891</v>
      </c>
      <c r="HL100" s="50">
        <v>30.864197530864196</v>
      </c>
      <c r="HM100" s="50">
        <f t="shared" si="568"/>
        <v>30.864197530864196</v>
      </c>
      <c r="HN100" s="50">
        <v>2223.4567901234568</v>
      </c>
      <c r="HO100" s="50">
        <v>3.7037037037037033</v>
      </c>
      <c r="HP100" s="50">
        <f t="shared" si="569"/>
        <v>3.7037037037037033</v>
      </c>
      <c r="HQ100" s="50">
        <v>43.209876543209873</v>
      </c>
      <c r="HR100" s="50">
        <v>6301.2345679012342</v>
      </c>
      <c r="HS100" s="50">
        <f t="shared" si="570"/>
        <v>-4383.289241622575</v>
      </c>
      <c r="HT100" s="50">
        <v>748.14814814814815</v>
      </c>
      <c r="HU100" s="50">
        <v>58.02469135802469</v>
      </c>
      <c r="HV100" s="50">
        <v>0</v>
      </c>
      <c r="HW100" s="50">
        <v>576.54320987654319</v>
      </c>
      <c r="HX100" s="50">
        <f t="shared" si="571"/>
        <v>16.344154123575837</v>
      </c>
      <c r="HY100" s="50">
        <f t="shared" si="572"/>
        <v>-395.67901234567898</v>
      </c>
      <c r="HZ100" s="50">
        <v>2335.8024691358028</v>
      </c>
      <c r="IA100" s="50">
        <v>70.370370370370352</v>
      </c>
      <c r="IB100" s="56">
        <v>0</v>
      </c>
      <c r="IC100" s="56">
        <v>0.12700273544353263</v>
      </c>
      <c r="ID100" s="56">
        <v>0</v>
      </c>
      <c r="IE100" s="56">
        <v>19.734271199687377</v>
      </c>
      <c r="IF100" s="56">
        <v>23.837436498632275</v>
      </c>
      <c r="IG100" s="56">
        <v>0</v>
      </c>
      <c r="IH100" s="56">
        <v>8.4994138335287222</v>
      </c>
      <c r="II100" s="56">
        <v>0</v>
      </c>
      <c r="IJ100" s="56">
        <v>78.644001563110592</v>
      </c>
      <c r="IK100" s="56">
        <v>0</v>
      </c>
      <c r="IL100" s="46">
        <v>0.7137523889541626</v>
      </c>
      <c r="IM100" s="57">
        <v>50.724811553955078</v>
      </c>
      <c r="IN100" s="46">
        <v>7.137523889541626</v>
      </c>
      <c r="IP100" s="46">
        <f t="shared" si="573"/>
        <v>7.137523889541626</v>
      </c>
      <c r="IQ100" s="46">
        <f t="shared" si="574"/>
        <v>507.24811553955078</v>
      </c>
      <c r="IS100" s="46">
        <v>382.1</v>
      </c>
      <c r="IT100" s="49">
        <f t="shared" si="575"/>
        <v>0.3821</v>
      </c>
      <c r="IU100" s="49">
        <v>0.38200000000000001</v>
      </c>
      <c r="IV100" s="46">
        <v>7.57</v>
      </c>
      <c r="IW100" s="50">
        <v>0</v>
      </c>
      <c r="IX100" s="50">
        <v>0.15948963317384371</v>
      </c>
      <c r="IY100" s="50">
        <v>0</v>
      </c>
      <c r="IZ100" s="50">
        <v>38.875598086124398</v>
      </c>
      <c r="JA100" s="50">
        <v>74.561403508771932</v>
      </c>
      <c r="JB100" s="50">
        <v>1.594896331738437</v>
      </c>
      <c r="JC100" s="50">
        <v>3.6881977671451356</v>
      </c>
      <c r="JD100" s="50">
        <v>0</v>
      </c>
      <c r="JE100" s="50">
        <v>131.77830940988835</v>
      </c>
      <c r="JF100" s="50">
        <v>0.39872408293460926</v>
      </c>
      <c r="JG100" s="47">
        <v>1</v>
      </c>
      <c r="JI100" s="47">
        <v>1</v>
      </c>
      <c r="JJ100" s="46" t="s">
        <v>724</v>
      </c>
      <c r="JK100" s="46">
        <v>10</v>
      </c>
      <c r="JL100" s="46" t="s">
        <v>1141</v>
      </c>
      <c r="JM100" s="46">
        <v>1</v>
      </c>
      <c r="JN100" s="46">
        <v>60</v>
      </c>
      <c r="JO100" s="46">
        <v>60</v>
      </c>
      <c r="JQ100" s="46">
        <v>15</v>
      </c>
      <c r="JR100" s="46" t="s">
        <v>1056</v>
      </c>
      <c r="JT100" s="57">
        <v>0.72479254007339478</v>
      </c>
      <c r="JU100" s="57">
        <v>47.310966491699219</v>
      </c>
      <c r="JV100" s="57">
        <v>7.2479254007339478</v>
      </c>
      <c r="JW100" s="46">
        <f t="shared" si="576"/>
        <v>7.2479254007339478</v>
      </c>
      <c r="JX100" s="46">
        <f t="shared" si="576"/>
        <v>473.10966491699219</v>
      </c>
      <c r="JY100" s="46" t="s">
        <v>716</v>
      </c>
      <c r="JZ100" s="52">
        <v>253.5</v>
      </c>
      <c r="KA100" s="49">
        <f t="shared" si="577"/>
        <v>0.2535</v>
      </c>
      <c r="KB100" s="49">
        <v>0.254</v>
      </c>
      <c r="KC100" s="52">
        <v>635.70000000000005</v>
      </c>
      <c r="KD100" s="49">
        <f t="shared" si="578"/>
        <v>0.63570000000000004</v>
      </c>
      <c r="KE100" s="49">
        <v>0.63600000000000001</v>
      </c>
      <c r="KF100" s="52">
        <v>704.3</v>
      </c>
      <c r="KG100" s="49">
        <f t="shared" si="579"/>
        <v>0.70429999999999993</v>
      </c>
      <c r="KH100" s="49">
        <v>0.70399999999999996</v>
      </c>
      <c r="KI100" s="50">
        <v>7.4</v>
      </c>
      <c r="KJ100" s="50">
        <v>6.55</v>
      </c>
      <c r="KK100" s="50">
        <v>5.61</v>
      </c>
      <c r="KL100" s="49"/>
      <c r="KN100" s="46">
        <v>1</v>
      </c>
      <c r="KO100" s="46">
        <v>1</v>
      </c>
      <c r="KP100" s="47">
        <v>1</v>
      </c>
      <c r="KQ100" s="46">
        <v>1</v>
      </c>
      <c r="KR100" s="46" t="s">
        <v>1220</v>
      </c>
      <c r="KS100" s="46" t="s">
        <v>1239</v>
      </c>
      <c r="KT100" s="50">
        <v>84.782608695652172</v>
      </c>
      <c r="KU100" s="50">
        <v>5071.7391304347821</v>
      </c>
      <c r="KV100" s="50">
        <v>10.869565217391305</v>
      </c>
      <c r="KW100" s="50">
        <v>121.73913043478262</v>
      </c>
      <c r="KX100" s="50">
        <v>14567.391304347828</v>
      </c>
      <c r="KY100" s="50">
        <v>1432.6086956521738</v>
      </c>
      <c r="KZ100" s="50">
        <v>121.73913043478262</v>
      </c>
      <c r="LA100" s="50">
        <v>28.260869565217391</v>
      </c>
      <c r="LB100" s="50">
        <v>821.73913043478262</v>
      </c>
      <c r="LC100" s="50">
        <f t="shared" si="580"/>
        <v>18.728225130252738</v>
      </c>
      <c r="LD100" s="50">
        <v>6923.913043478261</v>
      </c>
      <c r="LE100" s="50">
        <v>132.60869565217391</v>
      </c>
      <c r="LF100" s="50">
        <v>67.741935483870975</v>
      </c>
      <c r="LG100" s="50">
        <v>2543.5483870967741</v>
      </c>
      <c r="LH100" s="50">
        <v>3.2258064516129035</v>
      </c>
      <c r="LI100" s="50">
        <v>114.51612903225806</v>
      </c>
      <c r="LJ100" s="50">
        <v>6966.1290322580644</v>
      </c>
      <c r="LK100" s="50">
        <v>880.64516129032256</v>
      </c>
      <c r="LL100" s="50">
        <v>61.29032258064516</v>
      </c>
      <c r="LM100" s="50">
        <v>14.516129032258064</v>
      </c>
      <c r="LN100" s="50">
        <v>1100</v>
      </c>
      <c r="LO100" s="50">
        <f t="shared" si="581"/>
        <v>6.4886580814014785</v>
      </c>
      <c r="LP100" s="50">
        <v>1943.5483870967741</v>
      </c>
      <c r="LQ100" s="50">
        <v>54.838709677419352</v>
      </c>
      <c r="LR100" s="50">
        <v>50</v>
      </c>
      <c r="LS100" s="50">
        <v>2139.1304347826085</v>
      </c>
      <c r="LT100" s="50">
        <v>0</v>
      </c>
      <c r="LU100" s="50">
        <v>67.391304347826079</v>
      </c>
      <c r="LV100" s="50">
        <v>6145.652173913043</v>
      </c>
      <c r="LW100" s="50">
        <v>978.26086956521738</v>
      </c>
      <c r="LX100" s="50">
        <v>58.695652173913039</v>
      </c>
      <c r="LY100" s="50">
        <v>73.91304347826086</v>
      </c>
      <c r="LZ100" s="50">
        <v>1334.782608695652</v>
      </c>
      <c r="MA100" s="50">
        <f t="shared" si="582"/>
        <v>5.4300418311687562</v>
      </c>
      <c r="MB100" s="50">
        <v>1213.0434782608695</v>
      </c>
      <c r="MC100" s="50">
        <v>54.347826086956516</v>
      </c>
      <c r="MD100" s="50">
        <v>0</v>
      </c>
      <c r="ME100" s="50">
        <v>0.29886431560071725</v>
      </c>
      <c r="MF100" s="50">
        <v>0</v>
      </c>
      <c r="MG100" s="50">
        <v>41.442518429966128</v>
      </c>
      <c r="MH100" s="50">
        <v>73.520621637776443</v>
      </c>
      <c r="MI100" s="50">
        <v>1.7931858936043037</v>
      </c>
      <c r="MJ100" s="50">
        <v>4.981071926678621</v>
      </c>
      <c r="MK100" s="50">
        <v>1.6935644550707312</v>
      </c>
      <c r="ML100" s="50">
        <v>74.317593146045027</v>
      </c>
      <c r="MM100" s="50">
        <v>0.29886431560071725</v>
      </c>
      <c r="MN100" s="50">
        <v>0</v>
      </c>
      <c r="MO100" s="50">
        <v>9.9661152082918078E-2</v>
      </c>
      <c r="MP100" s="50">
        <v>0</v>
      </c>
      <c r="MQ100" s="50">
        <v>22.124775762407815</v>
      </c>
      <c r="MR100" s="50">
        <v>77.038070560095676</v>
      </c>
      <c r="MS100" s="50">
        <v>11.361371337452658</v>
      </c>
      <c r="MT100" s="50">
        <v>4.9830576041459036</v>
      </c>
      <c r="MU100" s="50">
        <v>0</v>
      </c>
      <c r="MV100" s="50">
        <v>418.0785329878413</v>
      </c>
      <c r="MW100" s="50">
        <v>3.1891568666533785</v>
      </c>
      <c r="MX100" s="50">
        <v>0</v>
      </c>
      <c r="MY100" s="50">
        <v>2.7602523659305995</v>
      </c>
      <c r="MZ100" s="50">
        <v>0</v>
      </c>
      <c r="NA100" s="50">
        <v>12.815457413249211</v>
      </c>
      <c r="NB100" s="50">
        <v>41.502365930599368</v>
      </c>
      <c r="NC100" s="50">
        <v>13.111198738170346</v>
      </c>
      <c r="ND100" s="50">
        <v>5.027602523659306</v>
      </c>
      <c r="NE100" s="50">
        <v>0</v>
      </c>
      <c r="NF100" s="50">
        <v>338.62381703470032</v>
      </c>
      <c r="NG100" s="50">
        <v>19.02602523659306</v>
      </c>
      <c r="NI100" s="56">
        <v>90.833383054892607</v>
      </c>
      <c r="NJ100" s="56">
        <v>126.40038981702457</v>
      </c>
      <c r="NL100" s="56">
        <v>4.3725743729340856</v>
      </c>
      <c r="NM100" s="56">
        <v>6.605890044720983</v>
      </c>
      <c r="NN100" s="56"/>
      <c r="NO100" s="56">
        <v>4.0842403798100939</v>
      </c>
      <c r="NP100" s="56">
        <v>0.63784907546226888</v>
      </c>
      <c r="NQ100" s="56">
        <v>4.0185258964143422</v>
      </c>
      <c r="NR100" s="56">
        <v>0</v>
      </c>
      <c r="NS100" s="56">
        <v>4.515054760730143</v>
      </c>
      <c r="NT100" s="56">
        <v>0.99497286630488524</v>
      </c>
      <c r="NU100" s="56">
        <v>3.4331125307125312</v>
      </c>
      <c r="NV100" s="56">
        <v>0</v>
      </c>
      <c r="NW100" s="51"/>
      <c r="NX100" s="51">
        <v>836.33333333333337</v>
      </c>
      <c r="NY100" s="51">
        <v>836</v>
      </c>
      <c r="NZ100" s="46">
        <v>3741.3333333333335</v>
      </c>
      <c r="OA100" s="54">
        <f t="shared" si="583"/>
        <v>3741</v>
      </c>
      <c r="OB100" s="58">
        <v>2280.3333333333335</v>
      </c>
      <c r="OC100" s="58">
        <f t="shared" si="584"/>
        <v>2280</v>
      </c>
      <c r="OD100" s="58">
        <v>1882.3333333333333</v>
      </c>
      <c r="OE100" s="58">
        <f t="shared" ref="OE100" si="610">ROUND(OD100,0)</f>
        <v>1882</v>
      </c>
      <c r="OF100" s="58">
        <v>1912</v>
      </c>
      <c r="OG100" s="58">
        <f t="shared" ref="OG100" si="611">ROUND(OF100,0)</f>
        <v>1912</v>
      </c>
      <c r="OH100" s="51">
        <v>19811.666666666668</v>
      </c>
      <c r="OI100" s="58">
        <v>19812</v>
      </c>
      <c r="OJ100" s="58">
        <v>86167.666666666672</v>
      </c>
      <c r="OK100" s="54">
        <f t="shared" si="587"/>
        <v>86168</v>
      </c>
      <c r="OL100" s="58">
        <v>48387</v>
      </c>
      <c r="OM100" s="58">
        <f t="shared" ref="OM100" si="612">ROUND(OL100,0)</f>
        <v>48387</v>
      </c>
      <c r="ON100" s="58">
        <v>20975.666666666668</v>
      </c>
      <c r="OO100" s="58">
        <f t="shared" ref="OO100" si="613">ROUND(ON100,0)</f>
        <v>20976</v>
      </c>
      <c r="OP100" s="58">
        <v>16981</v>
      </c>
      <c r="OQ100" s="58">
        <f t="shared" ref="OQ100" si="614">ROUND(OP100,0)</f>
        <v>16981</v>
      </c>
      <c r="OR100" s="51">
        <v>1</v>
      </c>
      <c r="OS100" s="51"/>
    </row>
    <row r="101" spans="1:409" ht="21" customHeight="1" x14ac:dyDescent="0.35">
      <c r="A101" s="46" t="s">
        <v>101</v>
      </c>
      <c r="B101" s="46" t="s">
        <v>101</v>
      </c>
      <c r="C101" s="46" t="b">
        <f t="shared" si="591"/>
        <v>1</v>
      </c>
      <c r="D101" s="46">
        <v>7</v>
      </c>
      <c r="E101" s="51">
        <v>7</v>
      </c>
      <c r="F101" s="46" t="b">
        <f t="shared" si="592"/>
        <v>1</v>
      </c>
      <c r="G101" s="46">
        <v>7</v>
      </c>
      <c r="H101" s="51">
        <v>7</v>
      </c>
      <c r="I101" s="46" t="b">
        <f t="shared" si="593"/>
        <v>1</v>
      </c>
      <c r="J101" s="46">
        <v>7</v>
      </c>
      <c r="K101" s="46">
        <v>4744428</v>
      </c>
      <c r="L101" s="46">
        <v>468608.2</v>
      </c>
      <c r="M101" s="46">
        <v>1051.9190000000001</v>
      </c>
      <c r="N101" s="46">
        <v>5.7589535098582498</v>
      </c>
      <c r="O101" s="46">
        <v>176.330628743273</v>
      </c>
      <c r="P101" s="46">
        <v>4</v>
      </c>
      <c r="Q101" s="46">
        <v>9</v>
      </c>
      <c r="R101" s="46">
        <v>1052.04589869713</v>
      </c>
      <c r="S101" s="46">
        <v>10.7730809811115</v>
      </c>
      <c r="T101" s="46">
        <v>184.90895871428</v>
      </c>
      <c r="U101" s="46">
        <v>4</v>
      </c>
      <c r="V101" s="46">
        <v>5</v>
      </c>
      <c r="W101" s="46" t="s">
        <v>224</v>
      </c>
      <c r="X101" s="46">
        <v>42.851791890000001</v>
      </c>
      <c r="Y101" s="46">
        <v>-123.3842132</v>
      </c>
      <c r="Z101" s="46">
        <v>1051.9190000000001</v>
      </c>
      <c r="AA101" s="46" t="s">
        <v>129</v>
      </c>
      <c r="AB101" s="46">
        <v>1</v>
      </c>
      <c r="AC101" s="55">
        <v>1</v>
      </c>
      <c r="AD101" s="46">
        <v>3</v>
      </c>
      <c r="AE101" s="46">
        <v>1</v>
      </c>
      <c r="AF101" s="46">
        <v>10</v>
      </c>
      <c r="AH101" s="55">
        <v>1</v>
      </c>
      <c r="AI101" s="46">
        <v>5</v>
      </c>
      <c r="AJ101" s="46">
        <v>1</v>
      </c>
      <c r="AK101" s="47">
        <v>65</v>
      </c>
      <c r="AM101" s="46">
        <v>1</v>
      </c>
      <c r="AN101" s="46">
        <v>15</v>
      </c>
      <c r="AO101" s="46">
        <v>68</v>
      </c>
      <c r="AQ101" s="46">
        <v>1</v>
      </c>
      <c r="AR101" s="46">
        <v>3</v>
      </c>
      <c r="AS101" s="55" t="s">
        <v>396</v>
      </c>
      <c r="AT101" s="46">
        <v>1</v>
      </c>
      <c r="AU101" s="46">
        <v>3</v>
      </c>
      <c r="AV101" s="46">
        <v>131</v>
      </c>
      <c r="AW101" s="46" t="s">
        <v>433</v>
      </c>
      <c r="AX101" s="46">
        <v>1</v>
      </c>
      <c r="AY101" s="46">
        <v>0</v>
      </c>
      <c r="AZ101" s="46">
        <v>0</v>
      </c>
      <c r="BA101" s="46">
        <v>235</v>
      </c>
      <c r="BB101" s="46">
        <v>235</v>
      </c>
      <c r="BC101" s="46">
        <v>130</v>
      </c>
      <c r="BD101" s="46">
        <f t="shared" si="554"/>
        <v>303</v>
      </c>
      <c r="BE101" s="50">
        <v>3.08</v>
      </c>
      <c r="BF101" s="46">
        <v>136.9</v>
      </c>
      <c r="BG101" s="46">
        <f t="shared" si="594"/>
        <v>0.13689999999999999</v>
      </c>
      <c r="BH101" s="49">
        <v>0.13700000000000001</v>
      </c>
      <c r="BI101" s="50">
        <v>7.71</v>
      </c>
      <c r="BJ101" s="52">
        <v>2925</v>
      </c>
      <c r="BK101" s="46">
        <f t="shared" si="595"/>
        <v>2.9249999999999998</v>
      </c>
      <c r="BL101" s="46">
        <v>2.9249999999999998</v>
      </c>
      <c r="BM101" s="46">
        <v>7.57</v>
      </c>
      <c r="BN101" s="46">
        <v>1206</v>
      </c>
      <c r="BO101" s="46">
        <f t="shared" si="596"/>
        <v>1.206</v>
      </c>
      <c r="BP101" s="46">
        <f t="shared" si="597"/>
        <v>1.206</v>
      </c>
      <c r="BQ101" s="46">
        <v>5.31</v>
      </c>
      <c r="BR101" s="50">
        <f t="shared" si="598"/>
        <v>-2.4000000000000004</v>
      </c>
      <c r="BS101" s="52">
        <v>673.5</v>
      </c>
      <c r="BT101" s="53" t="s">
        <v>261</v>
      </c>
      <c r="BU101" s="46">
        <v>0.67400000000000004</v>
      </c>
      <c r="BV101" s="49">
        <f t="shared" si="599"/>
        <v>-2.2509999999999999</v>
      </c>
      <c r="BW101" s="46">
        <v>1.5444144010543823</v>
      </c>
      <c r="BX101" s="46">
        <v>49.314571380615234</v>
      </c>
      <c r="BY101" s="46">
        <f t="shared" si="555"/>
        <v>15.444144010543823</v>
      </c>
      <c r="CA101" s="46">
        <v>15.444144010543823</v>
      </c>
      <c r="CB101" s="46">
        <f t="shared" si="556"/>
        <v>493.14571380615234</v>
      </c>
      <c r="CC101" s="46">
        <v>0</v>
      </c>
      <c r="CD101" s="46">
        <v>4097.3630831643004</v>
      </c>
      <c r="CE101" s="46">
        <v>0</v>
      </c>
      <c r="CF101" s="46">
        <v>106.49087221095336</v>
      </c>
      <c r="CG101" s="46">
        <v>9994.9290060851927</v>
      </c>
      <c r="CH101" s="46">
        <v>770.79107505070999</v>
      </c>
      <c r="CI101" s="46">
        <v>86.206896551724142</v>
      </c>
      <c r="CJ101" s="46">
        <v>0</v>
      </c>
      <c r="CK101" s="46">
        <v>1090.26369168357</v>
      </c>
      <c r="CL101" s="46">
        <f t="shared" si="557"/>
        <v>14.165512552926707</v>
      </c>
      <c r="CM101" s="46">
        <v>4153.1440162271811</v>
      </c>
      <c r="CN101" s="46">
        <v>55.780933062880329</v>
      </c>
      <c r="CO101" s="50">
        <v>6.6203934884649964</v>
      </c>
      <c r="CP101" s="46">
        <v>0</v>
      </c>
      <c r="CQ101" s="50">
        <v>243.02005505308688</v>
      </c>
      <c r="CR101" s="50">
        <v>153.44081793157687</v>
      </c>
      <c r="CS101" s="50">
        <v>6.488399528116398</v>
      </c>
      <c r="CT101" s="50">
        <v>1.4746362563900903</v>
      </c>
      <c r="CU101" s="50">
        <v>110.10617381046008</v>
      </c>
      <c r="CV101" s="50">
        <v>20.153362170664565</v>
      </c>
      <c r="CW101" s="50">
        <v>2.2611089264648054</v>
      </c>
      <c r="CX101" s="50">
        <v>0</v>
      </c>
      <c r="CY101" s="50">
        <v>1088.9697208022021</v>
      </c>
      <c r="CZ101" s="50">
        <v>129.47306331104994</v>
      </c>
      <c r="DA101" s="56">
        <v>7.4797045951859964</v>
      </c>
      <c r="DB101" s="56">
        <v>5.0993156952456724</v>
      </c>
      <c r="DC101" s="50">
        <v>0</v>
      </c>
      <c r="DD101" s="50">
        <v>2.0247356872132456</v>
      </c>
      <c r="DE101" s="50">
        <v>0</v>
      </c>
      <c r="DF101" s="50">
        <v>22.142429682824659</v>
      </c>
      <c r="DG101" s="50">
        <v>70.616397366846201</v>
      </c>
      <c r="DH101" s="50">
        <v>14.462397765808896</v>
      </c>
      <c r="DI101" s="50">
        <v>5.6852184320766002</v>
      </c>
      <c r="DJ101" s="50">
        <v>0</v>
      </c>
      <c r="DK101" s="50">
        <v>220.12766806303611</v>
      </c>
      <c r="DL101" s="50">
        <v>44.983044085378019</v>
      </c>
      <c r="DM101" s="50">
        <v>0</v>
      </c>
      <c r="DN101" s="50">
        <v>0.27736940115652253</v>
      </c>
      <c r="DO101" s="50">
        <v>4.1367832990296973</v>
      </c>
      <c r="DQ101" s="46">
        <v>1</v>
      </c>
      <c r="DR101" s="46">
        <v>3</v>
      </c>
      <c r="DT101" s="46">
        <v>1</v>
      </c>
      <c r="DU101" s="46">
        <v>1</v>
      </c>
      <c r="DW101" s="46">
        <v>1</v>
      </c>
      <c r="DY101" s="46">
        <v>1</v>
      </c>
      <c r="DZ101" s="46">
        <v>924</v>
      </c>
      <c r="EA101" s="46">
        <v>92.4</v>
      </c>
      <c r="EB101" s="46">
        <v>92</v>
      </c>
      <c r="EC101" s="46">
        <v>92</v>
      </c>
      <c r="ED101" s="46">
        <v>431</v>
      </c>
      <c r="EF101" s="46">
        <v>1</v>
      </c>
      <c r="EG101" s="46">
        <v>497</v>
      </c>
      <c r="EH101" s="46">
        <v>497</v>
      </c>
      <c r="EI101" s="46" t="s">
        <v>494</v>
      </c>
      <c r="EJ101" s="49">
        <v>0.248</v>
      </c>
      <c r="EK101" s="50">
        <v>7.86</v>
      </c>
      <c r="EL101" s="49">
        <v>0.27079999999999999</v>
      </c>
      <c r="EM101" s="49">
        <v>0.27100000000000002</v>
      </c>
      <c r="EN101" s="50">
        <v>7.76</v>
      </c>
      <c r="EO101" s="46" t="s">
        <v>652</v>
      </c>
      <c r="EP101" s="56">
        <v>0</v>
      </c>
      <c r="EQ101" s="56">
        <v>0</v>
      </c>
      <c r="ER101" s="56">
        <v>0</v>
      </c>
      <c r="ES101" s="56">
        <v>28.284331968738371</v>
      </c>
      <c r="ET101" s="56">
        <v>38.053591365835508</v>
      </c>
      <c r="EU101" s="56">
        <v>0</v>
      </c>
      <c r="EV101" s="56">
        <v>4.55898771864533</v>
      </c>
      <c r="EW101" s="56">
        <v>0</v>
      </c>
      <c r="EX101" s="56">
        <v>66.617045031633793</v>
      </c>
      <c r="EY101" s="56">
        <v>9.3040565686639376E-2</v>
      </c>
      <c r="EZ101" s="56"/>
      <c r="FA101" s="46">
        <v>1</v>
      </c>
      <c r="FB101" s="46" t="s">
        <v>574</v>
      </c>
      <c r="FC101" s="46">
        <v>1</v>
      </c>
      <c r="FE101" s="47">
        <v>1</v>
      </c>
      <c r="FF101" s="47">
        <v>3</v>
      </c>
      <c r="FG101" s="47">
        <v>163</v>
      </c>
      <c r="FH101" s="47">
        <v>163</v>
      </c>
      <c r="FI101" s="47">
        <v>635</v>
      </c>
      <c r="FJ101" s="46">
        <v>109</v>
      </c>
      <c r="FK101" s="46">
        <v>109</v>
      </c>
      <c r="FL101" s="46">
        <v>109</v>
      </c>
      <c r="FM101" s="47">
        <f t="shared" si="558"/>
        <v>17</v>
      </c>
      <c r="FN101" s="49" t="s">
        <v>1638</v>
      </c>
      <c r="FO101" s="49">
        <v>0.23089999999999999</v>
      </c>
      <c r="FP101" s="50">
        <v>7.57</v>
      </c>
      <c r="FQ101" s="49">
        <v>0.21480000000000002</v>
      </c>
      <c r="FR101" s="49">
        <v>0.215</v>
      </c>
      <c r="FS101" s="50">
        <v>7.46</v>
      </c>
      <c r="FU101" s="46">
        <v>617</v>
      </c>
      <c r="FV101" s="46" t="s">
        <v>524</v>
      </c>
      <c r="FW101" s="47">
        <v>1</v>
      </c>
      <c r="FX101" s="49" t="s">
        <v>563</v>
      </c>
      <c r="FY101" s="47">
        <v>1</v>
      </c>
      <c r="FZ101" s="47">
        <v>5</v>
      </c>
      <c r="GA101" s="47">
        <v>56</v>
      </c>
      <c r="GB101" s="53" t="s">
        <v>647</v>
      </c>
      <c r="GC101" s="47">
        <v>1</v>
      </c>
      <c r="GD101" s="47">
        <v>10</v>
      </c>
      <c r="GE101" s="47">
        <v>222</v>
      </c>
      <c r="GF101" s="47">
        <v>76</v>
      </c>
      <c r="GH101" s="47">
        <v>76</v>
      </c>
      <c r="GI101" s="47">
        <f t="shared" si="559"/>
        <v>146</v>
      </c>
      <c r="GJ101" s="47">
        <f t="shared" si="560"/>
        <v>-17</v>
      </c>
      <c r="GK101" s="46" t="s">
        <v>524</v>
      </c>
      <c r="GM101" s="46">
        <v>116.5</v>
      </c>
      <c r="GN101" s="46">
        <v>117</v>
      </c>
      <c r="GO101" s="46">
        <v>117</v>
      </c>
      <c r="GP101" s="46">
        <f t="shared" si="561"/>
        <v>8</v>
      </c>
      <c r="GS101" s="46">
        <v>118.5</v>
      </c>
      <c r="GT101" s="46">
        <v>119</v>
      </c>
      <c r="GU101" s="46">
        <v>119</v>
      </c>
      <c r="GV101" s="46">
        <f t="shared" si="562"/>
        <v>2</v>
      </c>
      <c r="GW101" s="57">
        <v>1.5831736326217651</v>
      </c>
      <c r="GX101" s="57">
        <v>48.0655517578125</v>
      </c>
      <c r="GY101" s="46">
        <f t="shared" si="563"/>
        <v>15.831736326217651</v>
      </c>
      <c r="GZ101" s="46"/>
      <c r="HA101" s="46">
        <v>15.831736326217651</v>
      </c>
      <c r="HB101" s="46">
        <f t="shared" si="564"/>
        <v>480.655517578125</v>
      </c>
      <c r="HC101" s="46"/>
      <c r="HD101" s="57">
        <v>1.0128849744796753</v>
      </c>
      <c r="HE101" s="57">
        <v>47.811508178710938</v>
      </c>
      <c r="HF101" s="57">
        <v>10.128849744796753</v>
      </c>
      <c r="HG101" s="57"/>
      <c r="HH101" s="46">
        <f t="shared" si="565"/>
        <v>10.128849744796753</v>
      </c>
      <c r="HI101" s="46">
        <f t="shared" si="566"/>
        <v>-5.3152942657470703</v>
      </c>
      <c r="HJ101" s="46">
        <f t="shared" si="567"/>
        <v>478.11508178710938</v>
      </c>
      <c r="HL101" s="50">
        <v>25.225225225225227</v>
      </c>
      <c r="HM101" s="50">
        <f t="shared" si="568"/>
        <v>25.225225225225227</v>
      </c>
      <c r="HN101" s="50">
        <v>2109.9099099099099</v>
      </c>
      <c r="HO101" s="50">
        <v>2.7027027027027026</v>
      </c>
      <c r="HP101" s="50">
        <f t="shared" si="569"/>
        <v>2.7027027027027026</v>
      </c>
      <c r="HQ101" s="50">
        <v>31.531531531531527</v>
      </c>
      <c r="HR101" s="50">
        <v>6333.333333333333</v>
      </c>
      <c r="HS101" s="50">
        <f t="shared" si="570"/>
        <v>-3661.5956727518596</v>
      </c>
      <c r="HT101" s="50">
        <v>862.16216216216208</v>
      </c>
      <c r="HU101" s="50">
        <v>82.882882882882882</v>
      </c>
      <c r="HV101" s="50">
        <v>0</v>
      </c>
      <c r="HW101" s="50">
        <v>783.78378378378363</v>
      </c>
      <c r="HX101" s="50">
        <f t="shared" si="571"/>
        <v>12.923015191637239</v>
      </c>
      <c r="HY101" s="50">
        <f t="shared" si="572"/>
        <v>-306.47990789978633</v>
      </c>
      <c r="HZ101" s="50">
        <v>1459.4594594594594</v>
      </c>
      <c r="IA101" s="50">
        <v>67.567567567567565</v>
      </c>
      <c r="IB101" s="56">
        <v>0</v>
      </c>
      <c r="IC101" s="56">
        <v>0.31982942430703626</v>
      </c>
      <c r="ID101" s="56">
        <v>0</v>
      </c>
      <c r="IE101" s="56">
        <v>45.066873425082385</v>
      </c>
      <c r="IF101" s="56">
        <v>96.724171351037029</v>
      </c>
      <c r="IG101" s="56">
        <v>0.67842605156038005</v>
      </c>
      <c r="IH101" s="56">
        <v>5.7181624345803455</v>
      </c>
      <c r="II101" s="56">
        <v>1.1630160883892227</v>
      </c>
      <c r="IJ101" s="56">
        <v>210.99050203527815</v>
      </c>
      <c r="IK101" s="56">
        <v>0</v>
      </c>
      <c r="IL101" s="46">
        <v>0.75964099168777466</v>
      </c>
      <c r="IM101" s="57">
        <v>50.10528564453125</v>
      </c>
      <c r="IN101" s="46">
        <v>7.5964099168777466</v>
      </c>
      <c r="IP101" s="46">
        <f t="shared" si="573"/>
        <v>7.5964099168777466</v>
      </c>
      <c r="IQ101" s="46">
        <f t="shared" si="574"/>
        <v>501.0528564453125</v>
      </c>
      <c r="IS101" s="46">
        <v>285.10000000000002</v>
      </c>
      <c r="IT101" s="49">
        <f t="shared" si="575"/>
        <v>0.28510000000000002</v>
      </c>
      <c r="IU101" s="49">
        <v>0.28499999999999998</v>
      </c>
      <c r="IV101" s="46">
        <v>7.47</v>
      </c>
      <c r="IW101" s="50">
        <v>0</v>
      </c>
      <c r="IX101" s="50">
        <v>1.4134979096157674</v>
      </c>
      <c r="IY101" s="50">
        <v>0</v>
      </c>
      <c r="IZ101" s="50">
        <v>35.138363527772249</v>
      </c>
      <c r="JA101" s="50">
        <v>77.145132391001397</v>
      </c>
      <c r="JB101" s="50">
        <v>4.3798526776826598</v>
      </c>
      <c r="JC101" s="50">
        <v>2.9862631893290863</v>
      </c>
      <c r="JD101" s="50">
        <v>2.5880947640852083</v>
      </c>
      <c r="JE101" s="50">
        <v>86.601632490543494</v>
      </c>
      <c r="JF101" s="50">
        <v>1.1945052757316346</v>
      </c>
      <c r="JG101" s="47">
        <v>1</v>
      </c>
      <c r="JI101" s="47">
        <v>1</v>
      </c>
      <c r="JJ101" s="46" t="s">
        <v>724</v>
      </c>
      <c r="JK101" s="46">
        <v>10</v>
      </c>
      <c r="JL101" s="46" t="s">
        <v>1167</v>
      </c>
      <c r="JM101" s="46">
        <v>1</v>
      </c>
      <c r="JN101" s="46">
        <v>30</v>
      </c>
      <c r="JO101" s="46">
        <v>30</v>
      </c>
      <c r="JQ101" s="46">
        <v>5</v>
      </c>
      <c r="JR101" s="46" t="s">
        <v>1047</v>
      </c>
      <c r="JT101" s="57">
        <v>0.61826592683792114</v>
      </c>
      <c r="JU101" s="57">
        <v>46.919456481933594</v>
      </c>
      <c r="JV101" s="57">
        <v>6.1826592683792114</v>
      </c>
      <c r="JW101" s="46">
        <f t="shared" si="576"/>
        <v>6.1826592683792114</v>
      </c>
      <c r="JX101" s="46">
        <f t="shared" si="576"/>
        <v>469.19456481933594</v>
      </c>
      <c r="JY101" s="46" t="s">
        <v>716</v>
      </c>
      <c r="JZ101" s="52">
        <v>320.7</v>
      </c>
      <c r="KA101" s="49">
        <f t="shared" si="577"/>
        <v>0.32069999999999999</v>
      </c>
      <c r="KB101" s="49">
        <v>0.32100000000000001</v>
      </c>
      <c r="KC101" s="52">
        <v>458.2</v>
      </c>
      <c r="KD101" s="49">
        <f t="shared" si="578"/>
        <v>0.4582</v>
      </c>
      <c r="KE101" s="49">
        <v>0.45800000000000002</v>
      </c>
      <c r="KF101" s="52">
        <v>436.1</v>
      </c>
      <c r="KG101" s="49">
        <f t="shared" si="579"/>
        <v>0.43610000000000004</v>
      </c>
      <c r="KH101" s="49">
        <v>0.436</v>
      </c>
      <c r="KI101" s="50">
        <v>6.67</v>
      </c>
      <c r="KJ101" s="50">
        <v>5.58</v>
      </c>
      <c r="KK101" s="50">
        <v>4.8</v>
      </c>
      <c r="KL101" s="49"/>
      <c r="KM101" s="46" t="s">
        <v>1493</v>
      </c>
      <c r="KN101" s="46">
        <v>1</v>
      </c>
      <c r="KO101" s="46">
        <v>1</v>
      </c>
      <c r="KP101" s="47">
        <v>1</v>
      </c>
      <c r="KQ101" s="46">
        <v>1</v>
      </c>
      <c r="KR101" s="46" t="s">
        <v>1220</v>
      </c>
      <c r="KS101" s="46" t="s">
        <v>1239</v>
      </c>
      <c r="KT101" s="50">
        <v>79.3010752688172</v>
      </c>
      <c r="KU101" s="50">
        <v>4317.2043010752686</v>
      </c>
      <c r="KV101" s="50">
        <v>6.720430107526882</v>
      </c>
      <c r="KW101" s="50">
        <v>83.333333333333329</v>
      </c>
      <c r="KX101" s="50">
        <v>12162.634408602151</v>
      </c>
      <c r="KY101" s="50">
        <v>1311.8279569892472</v>
      </c>
      <c r="KZ101" s="50">
        <v>137.09677419354838</v>
      </c>
      <c r="LA101" s="50">
        <v>22.8494623655914</v>
      </c>
      <c r="LB101" s="50">
        <v>936.82795698924735</v>
      </c>
      <c r="LC101" s="50">
        <f t="shared" si="580"/>
        <v>16.899299607899472</v>
      </c>
      <c r="LD101" s="50">
        <v>3287.6344086021504</v>
      </c>
      <c r="LE101" s="50">
        <v>137.09677419354838</v>
      </c>
      <c r="LF101" s="50">
        <v>85.393258426966284</v>
      </c>
      <c r="LG101" s="50">
        <v>2875.2808988764045</v>
      </c>
      <c r="LH101" s="50">
        <v>2.2471910112359552</v>
      </c>
      <c r="LI101" s="50">
        <v>91.011235955056179</v>
      </c>
      <c r="LJ101" s="50">
        <v>7860.6741573033696</v>
      </c>
      <c r="LK101" s="50">
        <v>1132.5842696629213</v>
      </c>
      <c r="LL101" s="50">
        <v>178.65168539325842</v>
      </c>
      <c r="LM101" s="50">
        <v>13.48314606741573</v>
      </c>
      <c r="LN101" s="50">
        <v>1249.4382022471909</v>
      </c>
      <c r="LO101" s="50">
        <f t="shared" si="581"/>
        <v>6.079860455055031</v>
      </c>
      <c r="LP101" s="50">
        <v>1449.4382022471909</v>
      </c>
      <c r="LQ101" s="50">
        <v>74.157303370786522</v>
      </c>
      <c r="LR101" s="50">
        <v>53.398058252427191</v>
      </c>
      <c r="LS101" s="50">
        <v>2283.980582524272</v>
      </c>
      <c r="LT101" s="50">
        <v>0</v>
      </c>
      <c r="LU101" s="50">
        <v>63.10679611650486</v>
      </c>
      <c r="LV101" s="50">
        <v>7048.5436893203887</v>
      </c>
      <c r="LW101" s="50">
        <v>922.3300970873787</v>
      </c>
      <c r="LX101" s="50">
        <v>182.03883495145632</v>
      </c>
      <c r="LY101" s="50">
        <v>99.514563106796118</v>
      </c>
      <c r="LZ101" s="50">
        <v>1048.5436893203885</v>
      </c>
      <c r="MA101" s="50">
        <f t="shared" si="582"/>
        <v>5.8964250429912841</v>
      </c>
      <c r="MB101" s="50">
        <v>956.31067961165058</v>
      </c>
      <c r="MC101" s="50">
        <v>58.252427184466022</v>
      </c>
      <c r="MD101" s="50">
        <v>0</v>
      </c>
      <c r="ME101" s="50">
        <v>0.29862631893290864</v>
      </c>
      <c r="MF101" s="50">
        <v>0</v>
      </c>
      <c r="MG101" s="50">
        <v>35.835158271949034</v>
      </c>
      <c r="MH101" s="50">
        <v>70.276727055544498</v>
      </c>
      <c r="MI101" s="50">
        <v>11.049173800517622</v>
      </c>
      <c r="MJ101" s="50">
        <v>5.275731634481386</v>
      </c>
      <c r="MK101" s="50">
        <v>0</v>
      </c>
      <c r="ML101" s="50">
        <v>116.3647222775234</v>
      </c>
      <c r="MM101" s="50">
        <v>3.0858052956400561</v>
      </c>
      <c r="MN101" s="50">
        <v>0</v>
      </c>
      <c r="MO101" s="50">
        <v>3.2738095238095237</v>
      </c>
      <c r="MP101" s="50">
        <v>0</v>
      </c>
      <c r="MQ101" s="50">
        <v>13.591269841269842</v>
      </c>
      <c r="MR101" s="50">
        <v>36.904761904761905</v>
      </c>
      <c r="MS101" s="50">
        <v>13.492063492063492</v>
      </c>
      <c r="MT101" s="50">
        <v>4.4642857142857144</v>
      </c>
      <c r="MU101" s="50">
        <v>0</v>
      </c>
      <c r="MV101" s="50">
        <v>292.85714285714283</v>
      </c>
      <c r="MW101" s="50">
        <v>28.075396825396826</v>
      </c>
      <c r="MX101" s="50">
        <v>11.264822134387352</v>
      </c>
      <c r="MY101" s="50">
        <v>25.691699604743086</v>
      </c>
      <c r="MZ101" s="50">
        <v>0</v>
      </c>
      <c r="NA101" s="50">
        <v>14.229249011857709</v>
      </c>
      <c r="NB101" s="50">
        <v>39.624505928853758</v>
      </c>
      <c r="NC101" s="50">
        <v>14.822134387351779</v>
      </c>
      <c r="ND101" s="50">
        <v>4.150197628458498</v>
      </c>
      <c r="NE101" s="50">
        <v>0.79051383399209496</v>
      </c>
      <c r="NF101" s="50">
        <v>233.79446640316206</v>
      </c>
      <c r="NG101" s="50">
        <v>57.905138339920953</v>
      </c>
      <c r="NI101" s="56">
        <v>9.6671336522503175</v>
      </c>
      <c r="NJ101" s="56">
        <v>15.928099189690521</v>
      </c>
      <c r="NL101" s="56">
        <v>7.9442363955529549</v>
      </c>
      <c r="NM101" s="56">
        <v>0.87045787009947306</v>
      </c>
      <c r="NN101" s="56"/>
      <c r="NO101" s="56">
        <v>7.5625162030112678</v>
      </c>
      <c r="NP101" s="56">
        <v>0</v>
      </c>
      <c r="NQ101" s="56">
        <v>3.6821334398721537</v>
      </c>
      <c r="NR101" s="56">
        <v>0</v>
      </c>
      <c r="NS101" s="56">
        <v>4.1860990099009898</v>
      </c>
      <c r="NT101" s="56">
        <v>0</v>
      </c>
      <c r="NU101" s="56">
        <v>4.2525721058870003</v>
      </c>
      <c r="NV101" s="56">
        <v>0</v>
      </c>
      <c r="NW101" s="51"/>
      <c r="NX101" s="51">
        <v>772.33333333333337</v>
      </c>
      <c r="NY101" s="51">
        <v>772</v>
      </c>
      <c r="NZ101" s="46">
        <v>1868</v>
      </c>
      <c r="OA101" s="54">
        <f t="shared" si="583"/>
        <v>1868</v>
      </c>
      <c r="OB101" s="58">
        <v>2161</v>
      </c>
      <c r="OC101" s="58">
        <f t="shared" si="584"/>
        <v>2161</v>
      </c>
      <c r="OD101" s="58">
        <v>1885.6666666666667</v>
      </c>
      <c r="OE101" s="58">
        <f t="shared" ref="OE101" si="615">ROUND(OD101,0)</f>
        <v>1886</v>
      </c>
      <c r="OF101" s="58">
        <v>1795</v>
      </c>
      <c r="OG101" s="58">
        <f t="shared" ref="OG101" si="616">ROUND(OF101,0)</f>
        <v>1795</v>
      </c>
      <c r="OH101" s="51">
        <v>16663</v>
      </c>
      <c r="OI101" s="58">
        <v>16663</v>
      </c>
      <c r="OJ101" s="58">
        <v>65067.666666666664</v>
      </c>
      <c r="OK101" s="54">
        <f t="shared" si="587"/>
        <v>65068</v>
      </c>
      <c r="OL101" s="58">
        <v>27701</v>
      </c>
      <c r="OM101" s="58">
        <f t="shared" ref="OM101" si="617">ROUND(OL101,0)</f>
        <v>27701</v>
      </c>
      <c r="ON101" s="58">
        <v>16546.333333333332</v>
      </c>
      <c r="OO101" s="58">
        <f t="shared" ref="OO101" si="618">ROUND(ON101,0)</f>
        <v>16546</v>
      </c>
      <c r="OP101" s="58">
        <v>15154</v>
      </c>
      <c r="OQ101" s="58">
        <f t="shared" ref="OQ101" si="619">ROUND(OP101,0)</f>
        <v>15154</v>
      </c>
      <c r="OR101" s="51">
        <v>1</v>
      </c>
      <c r="OS101" s="51"/>
    </row>
    <row r="102" spans="1:409" ht="21" customHeight="1" x14ac:dyDescent="0.35">
      <c r="A102" s="46" t="s">
        <v>102</v>
      </c>
      <c r="B102" s="46" t="s">
        <v>102</v>
      </c>
      <c r="C102" s="46" t="b">
        <f t="shared" si="591"/>
        <v>1</v>
      </c>
      <c r="D102" s="46">
        <v>7</v>
      </c>
      <c r="E102" s="51">
        <v>7</v>
      </c>
      <c r="F102" s="46" t="b">
        <f t="shared" si="592"/>
        <v>1</v>
      </c>
      <c r="G102" s="46">
        <v>8</v>
      </c>
      <c r="H102" s="51">
        <v>8</v>
      </c>
      <c r="I102" s="46" t="b">
        <f t="shared" si="593"/>
        <v>1</v>
      </c>
      <c r="J102" s="46">
        <v>8</v>
      </c>
      <c r="K102" s="46">
        <v>4744426</v>
      </c>
      <c r="L102" s="46">
        <v>468609.4</v>
      </c>
      <c r="M102" s="46">
        <v>1050.7560000000001</v>
      </c>
      <c r="N102" s="46">
        <v>6.6334539613494696</v>
      </c>
      <c r="O102" s="46">
        <v>175.12542651511399</v>
      </c>
      <c r="P102" s="46">
        <v>4</v>
      </c>
      <c r="Q102" s="46">
        <v>10</v>
      </c>
      <c r="R102" s="46">
        <v>1050.67897799978</v>
      </c>
      <c r="S102" s="46">
        <v>12.620577257729501</v>
      </c>
      <c r="T102" s="46">
        <v>167.38608334152201</v>
      </c>
      <c r="U102" s="46">
        <v>4</v>
      </c>
      <c r="V102" s="46">
        <v>5</v>
      </c>
      <c r="W102" s="46" t="s">
        <v>225</v>
      </c>
      <c r="X102" s="46">
        <v>42.851768290000003</v>
      </c>
      <c r="Y102" s="46">
        <v>-123.3841991</v>
      </c>
      <c r="Z102" s="46">
        <v>1050.7560000000001</v>
      </c>
      <c r="AA102" s="46" t="s">
        <v>1487</v>
      </c>
      <c r="AB102" s="46">
        <v>1</v>
      </c>
      <c r="AC102" s="55">
        <v>1</v>
      </c>
      <c r="AD102" s="46">
        <v>20</v>
      </c>
      <c r="AE102" s="46">
        <v>1</v>
      </c>
      <c r="AF102" s="46">
        <v>10</v>
      </c>
      <c r="AH102" s="55">
        <v>1</v>
      </c>
      <c r="AI102" s="46">
        <v>30</v>
      </c>
      <c r="AJ102" s="46">
        <v>1</v>
      </c>
      <c r="AK102" s="47">
        <v>46</v>
      </c>
      <c r="AM102" s="46">
        <v>1</v>
      </c>
      <c r="AN102" s="46">
        <v>70</v>
      </c>
      <c r="AO102" s="46">
        <v>56</v>
      </c>
      <c r="AQ102" s="46">
        <v>1</v>
      </c>
      <c r="AR102" s="46">
        <v>3</v>
      </c>
      <c r="AS102" s="55"/>
      <c r="AT102" s="46">
        <v>1</v>
      </c>
      <c r="AU102" s="46">
        <v>3</v>
      </c>
      <c r="AV102" s="46">
        <v>57</v>
      </c>
      <c r="AW102" s="46" t="s">
        <v>434</v>
      </c>
      <c r="AX102" s="46">
        <v>1</v>
      </c>
      <c r="AY102" s="46">
        <v>0</v>
      </c>
      <c r="AZ102" s="46">
        <v>0</v>
      </c>
      <c r="BA102" s="46">
        <v>58</v>
      </c>
      <c r="BB102" s="46">
        <v>58</v>
      </c>
      <c r="BD102" s="46">
        <f t="shared" si="554"/>
        <v>114</v>
      </c>
      <c r="BE102" s="50">
        <v>2.84</v>
      </c>
      <c r="BF102" s="46">
        <v>955.2</v>
      </c>
      <c r="BG102" s="46">
        <f t="shared" si="594"/>
        <v>0.95520000000000005</v>
      </c>
      <c r="BH102" s="49">
        <v>0.95499999999999996</v>
      </c>
      <c r="BI102" s="50">
        <v>7.79</v>
      </c>
      <c r="BJ102" s="52">
        <v>1376</v>
      </c>
      <c r="BK102" s="46">
        <f t="shared" si="595"/>
        <v>1.3759999999999999</v>
      </c>
      <c r="BL102" s="46">
        <v>1.3759999999999999</v>
      </c>
      <c r="BM102" s="46">
        <v>7.81</v>
      </c>
      <c r="BN102" s="46">
        <v>680.7</v>
      </c>
      <c r="BO102" s="46">
        <f t="shared" si="596"/>
        <v>0.68070000000000008</v>
      </c>
      <c r="BP102" s="46">
        <f t="shared" si="597"/>
        <v>0.68100000000000005</v>
      </c>
      <c r="BQ102" s="46">
        <v>5.49</v>
      </c>
      <c r="BR102" s="50">
        <f t="shared" si="598"/>
        <v>-2.2999999999999998</v>
      </c>
      <c r="BS102" s="49">
        <v>2.6930000000000001</v>
      </c>
      <c r="BT102" s="53" t="s">
        <v>262</v>
      </c>
      <c r="BU102" s="49">
        <v>2.6930000000000001</v>
      </c>
      <c r="BV102" s="49">
        <f t="shared" si="599"/>
        <v>1.3170000000000002</v>
      </c>
      <c r="BW102" s="46">
        <v>1.7836284637451172</v>
      </c>
      <c r="BX102" s="46">
        <v>49.438518524169922</v>
      </c>
      <c r="BY102" s="46">
        <f t="shared" si="555"/>
        <v>17.836284637451172</v>
      </c>
      <c r="CA102" s="46">
        <v>17.836284637451172</v>
      </c>
      <c r="CB102" s="46">
        <f t="shared" si="556"/>
        <v>494.38518524169922</v>
      </c>
      <c r="CC102" s="46">
        <v>0</v>
      </c>
      <c r="CD102" s="46">
        <v>5699.6587030716728</v>
      </c>
      <c r="CE102" s="46">
        <v>0</v>
      </c>
      <c r="CF102" s="46">
        <v>153.58361774744029</v>
      </c>
      <c r="CG102" s="46">
        <v>6407.8498293515358</v>
      </c>
      <c r="CH102" s="46">
        <v>947.09897610921519</v>
      </c>
      <c r="CI102" s="46">
        <v>153.58361774744029</v>
      </c>
      <c r="CJ102" s="46">
        <v>0</v>
      </c>
      <c r="CK102" s="46">
        <v>1808.8737201365188</v>
      </c>
      <c r="CL102" s="46">
        <f t="shared" si="557"/>
        <v>9.8604366014588543</v>
      </c>
      <c r="CM102" s="46">
        <v>2943.6860068259384</v>
      </c>
      <c r="CN102" s="46">
        <v>119.45392491467578</v>
      </c>
      <c r="CO102" s="50">
        <v>5.4507991318074192</v>
      </c>
      <c r="CP102" s="46">
        <v>0</v>
      </c>
      <c r="CQ102" s="50">
        <v>116.34596310255901</v>
      </c>
      <c r="CR102" s="50">
        <v>40.577266415393773</v>
      </c>
      <c r="CS102" s="50">
        <v>5.3560801428288034</v>
      </c>
      <c r="CT102" s="50">
        <v>3.6699067645308467</v>
      </c>
      <c r="CU102" s="50">
        <v>17.1592937909145</v>
      </c>
      <c r="CV102" s="50">
        <v>2.7772267407260465</v>
      </c>
      <c r="CW102" s="50">
        <v>6.6455068438801819</v>
      </c>
      <c r="CX102" s="50">
        <v>0</v>
      </c>
      <c r="CY102" s="50">
        <v>215.43344574489188</v>
      </c>
      <c r="CZ102" s="50">
        <v>64.868081729815515</v>
      </c>
      <c r="DA102" s="56">
        <v>14.39574733273507</v>
      </c>
      <c r="DB102" s="56">
        <v>0.8388034699371818</v>
      </c>
      <c r="DC102" s="50">
        <v>0</v>
      </c>
      <c r="DD102" s="50">
        <v>1.6074617979757888</v>
      </c>
      <c r="DE102" s="50">
        <v>0</v>
      </c>
      <c r="DF102" s="50">
        <v>13.792419130779917</v>
      </c>
      <c r="DG102" s="50">
        <v>55.864258781504269</v>
      </c>
      <c r="DH102" s="50">
        <v>16.471522127406232</v>
      </c>
      <c r="DI102" s="50">
        <v>3.0760071442746577</v>
      </c>
      <c r="DJ102" s="50">
        <v>0</v>
      </c>
      <c r="DK102" s="50">
        <v>322.88152411192698</v>
      </c>
      <c r="DL102" s="50">
        <v>82.456836673943243</v>
      </c>
      <c r="DM102" s="50">
        <v>0</v>
      </c>
      <c r="DN102" s="50">
        <v>2.215396809670068</v>
      </c>
      <c r="DO102" s="50">
        <v>4.6522887149509566</v>
      </c>
      <c r="DQ102" s="46">
        <v>1</v>
      </c>
      <c r="DR102" s="46">
        <v>3</v>
      </c>
      <c r="DS102" s="46" t="s">
        <v>434</v>
      </c>
      <c r="DT102" s="46">
        <v>1</v>
      </c>
      <c r="DU102" s="46">
        <v>1</v>
      </c>
      <c r="DW102" s="46">
        <v>1</v>
      </c>
      <c r="DY102" s="46">
        <v>1</v>
      </c>
      <c r="DZ102" s="46">
        <v>404</v>
      </c>
      <c r="EA102" s="46">
        <v>40.4</v>
      </c>
      <c r="EB102" s="46">
        <v>40</v>
      </c>
      <c r="EC102" s="46">
        <v>40</v>
      </c>
      <c r="ED102" s="46">
        <v>121</v>
      </c>
      <c r="EF102" s="46">
        <v>1</v>
      </c>
      <c r="EG102" s="46">
        <v>170</v>
      </c>
      <c r="EH102" s="46">
        <v>170</v>
      </c>
      <c r="EI102" s="46" t="s">
        <v>494</v>
      </c>
      <c r="EJ102" s="49">
        <v>0.90400000000000003</v>
      </c>
      <c r="EK102" s="50">
        <v>7.34</v>
      </c>
      <c r="EL102" s="49">
        <v>0.91200000000000003</v>
      </c>
      <c r="EM102" s="49">
        <v>0.91200000000000003</v>
      </c>
      <c r="EN102" s="50">
        <v>7.3</v>
      </c>
      <c r="EP102" s="56">
        <v>0</v>
      </c>
      <c r="EQ102" s="56">
        <v>0.73138297872340419</v>
      </c>
      <c r="ER102" s="56">
        <v>0</v>
      </c>
      <c r="ES102" s="56">
        <v>15.102583586626139</v>
      </c>
      <c r="ET102" s="56">
        <v>72.758358662613972</v>
      </c>
      <c r="EU102" s="56">
        <v>0.47492401215805469</v>
      </c>
      <c r="EV102" s="56">
        <v>5.509118541033434</v>
      </c>
      <c r="EW102" s="56">
        <v>0.56990881458966558</v>
      </c>
      <c r="EX102" s="56">
        <v>390.67249240121578</v>
      </c>
      <c r="EY102" s="56">
        <v>0.18996960486322187</v>
      </c>
      <c r="EZ102" s="56"/>
      <c r="FA102" s="46">
        <v>1</v>
      </c>
      <c r="FC102" s="46">
        <v>1</v>
      </c>
      <c r="FE102" s="47">
        <v>1</v>
      </c>
      <c r="FF102" s="47">
        <v>3</v>
      </c>
      <c r="FG102" s="47">
        <v>270</v>
      </c>
      <c r="FH102" s="47">
        <v>270</v>
      </c>
      <c r="FI102" s="47">
        <v>312</v>
      </c>
      <c r="FJ102" s="46">
        <v>68</v>
      </c>
      <c r="FK102" s="46">
        <v>68</v>
      </c>
      <c r="FL102" s="46">
        <v>68</v>
      </c>
      <c r="FM102" s="47">
        <f t="shared" si="558"/>
        <v>28</v>
      </c>
      <c r="FO102" s="49">
        <v>0.97909999999999997</v>
      </c>
      <c r="FP102" s="50">
        <v>6.96</v>
      </c>
      <c r="FQ102" s="49">
        <v>0.86899999999999999</v>
      </c>
      <c r="FR102" s="49">
        <v>0.86899999999999999</v>
      </c>
      <c r="FS102" s="50">
        <v>7.11</v>
      </c>
      <c r="FU102" s="46">
        <v>618</v>
      </c>
      <c r="FV102" s="46"/>
      <c r="FW102" s="47">
        <v>1</v>
      </c>
      <c r="FY102" s="47">
        <v>1</v>
      </c>
      <c r="FZ102" s="47">
        <v>5</v>
      </c>
      <c r="GA102" s="47">
        <v>74</v>
      </c>
      <c r="GC102" s="47">
        <v>1</v>
      </c>
      <c r="GD102" s="47">
        <v>3</v>
      </c>
      <c r="GE102" s="47">
        <v>347</v>
      </c>
      <c r="GF102" s="47">
        <v>83</v>
      </c>
      <c r="GH102" s="47">
        <v>83</v>
      </c>
      <c r="GI102" s="47">
        <f t="shared" si="559"/>
        <v>264</v>
      </c>
      <c r="GJ102" s="47">
        <f t="shared" si="560"/>
        <v>-6</v>
      </c>
      <c r="GK102" s="46" t="s">
        <v>390</v>
      </c>
      <c r="GM102" s="46">
        <v>76.5</v>
      </c>
      <c r="GN102" s="46">
        <v>77</v>
      </c>
      <c r="GO102" s="46">
        <v>77</v>
      </c>
      <c r="GP102" s="46">
        <f t="shared" si="561"/>
        <v>9</v>
      </c>
      <c r="GS102" s="46">
        <v>79</v>
      </c>
      <c r="GT102" s="46">
        <v>79</v>
      </c>
      <c r="GU102" s="46">
        <v>79</v>
      </c>
      <c r="GV102" s="46">
        <f t="shared" si="562"/>
        <v>2</v>
      </c>
      <c r="GW102" s="57">
        <v>1.679074764251709</v>
      </c>
      <c r="GX102" s="57">
        <v>47.586326599121094</v>
      </c>
      <c r="GY102" s="46">
        <f t="shared" si="563"/>
        <v>16.79074764251709</v>
      </c>
      <c r="GZ102" s="46"/>
      <c r="HA102" s="46">
        <v>16.79074764251709</v>
      </c>
      <c r="HB102" s="46">
        <f t="shared" si="564"/>
        <v>475.86326599121094</v>
      </c>
      <c r="HC102" s="46"/>
      <c r="HD102" s="57">
        <v>0.77106291055679321</v>
      </c>
      <c r="HE102" s="57">
        <v>46.845165252685547</v>
      </c>
      <c r="HF102" s="57">
        <v>7.7106291055679321</v>
      </c>
      <c r="HG102" s="57"/>
      <c r="HH102" s="46">
        <f t="shared" si="565"/>
        <v>7.7106291055679321</v>
      </c>
      <c r="HI102" s="46">
        <f t="shared" si="566"/>
        <v>-10.12565553188324</v>
      </c>
      <c r="HJ102" s="46">
        <f t="shared" si="567"/>
        <v>468.45165252685547</v>
      </c>
      <c r="HL102" s="50">
        <v>20.356234096692113</v>
      </c>
      <c r="HM102" s="50">
        <f t="shared" si="568"/>
        <v>20.356234096692113</v>
      </c>
      <c r="HN102" s="50">
        <v>1783.7150127226462</v>
      </c>
      <c r="HO102" s="50">
        <v>2.5445292620865141</v>
      </c>
      <c r="HP102" s="50">
        <f t="shared" si="569"/>
        <v>2.5445292620865141</v>
      </c>
      <c r="HQ102" s="50">
        <v>34.351145038167935</v>
      </c>
      <c r="HR102" s="50">
        <v>5291.3486005089053</v>
      </c>
      <c r="HS102" s="50">
        <f t="shared" si="570"/>
        <v>-1116.5012288426306</v>
      </c>
      <c r="HT102" s="50">
        <v>513.99491094147584</v>
      </c>
      <c r="HU102" s="50">
        <v>87.786259541984734</v>
      </c>
      <c r="HV102" s="50">
        <v>0</v>
      </c>
      <c r="HW102" s="50">
        <v>541.98473282442751</v>
      </c>
      <c r="HX102" s="50">
        <f t="shared" si="571"/>
        <v>14.226653701822523</v>
      </c>
      <c r="HY102" s="50">
        <f t="shared" si="572"/>
        <v>-1266.8889873120913</v>
      </c>
      <c r="HZ102" s="50">
        <v>1118.3206106870227</v>
      </c>
      <c r="IA102" s="50">
        <v>62.340966921119588</v>
      </c>
      <c r="IB102" s="56">
        <v>0</v>
      </c>
      <c r="IC102" s="56">
        <v>8.6638428956488253E-2</v>
      </c>
      <c r="ID102" s="56">
        <v>0</v>
      </c>
      <c r="IE102" s="56">
        <v>46.399691952252603</v>
      </c>
      <c r="IF102" s="56">
        <v>48.806314978821717</v>
      </c>
      <c r="IG102" s="56">
        <v>0</v>
      </c>
      <c r="IH102" s="56">
        <v>10.300346553715826</v>
      </c>
      <c r="II102" s="56">
        <v>1.7327685791297651</v>
      </c>
      <c r="IJ102" s="56">
        <v>29.360800924143241</v>
      </c>
      <c r="IK102" s="56">
        <v>0</v>
      </c>
      <c r="IL102" s="46">
        <v>0.6071089506149292</v>
      </c>
      <c r="IM102" s="57">
        <v>49.496959686279297</v>
      </c>
      <c r="IN102" s="46">
        <v>6.071089506149292</v>
      </c>
      <c r="IP102" s="46">
        <f t="shared" si="573"/>
        <v>6.071089506149292</v>
      </c>
      <c r="IQ102" s="46">
        <f t="shared" si="574"/>
        <v>494.96959686279297</v>
      </c>
      <c r="IS102" s="46">
        <v>958</v>
      </c>
      <c r="IT102" s="49">
        <f t="shared" si="575"/>
        <v>0.95799999999999996</v>
      </c>
      <c r="IU102" s="49">
        <v>0.95799999999999996</v>
      </c>
      <c r="IV102" s="46">
        <v>7.05</v>
      </c>
      <c r="IW102" s="50">
        <v>0</v>
      </c>
      <c r="IX102" s="50">
        <v>0.21969243059716395</v>
      </c>
      <c r="IY102" s="50">
        <v>0</v>
      </c>
      <c r="IZ102" s="50">
        <v>7.1899340922708213</v>
      </c>
      <c r="JA102" s="50">
        <v>35.250649091272223</v>
      </c>
      <c r="JB102" s="50">
        <v>3.6948272418613941</v>
      </c>
      <c r="JC102" s="50">
        <v>0</v>
      </c>
      <c r="JD102" s="50">
        <v>0</v>
      </c>
      <c r="JE102" s="50">
        <v>674.95506291192339</v>
      </c>
      <c r="JF102" s="50">
        <v>4.3938486119432794</v>
      </c>
      <c r="JG102" s="47">
        <v>1</v>
      </c>
      <c r="JI102" s="47">
        <v>1</v>
      </c>
      <c r="JK102" s="46">
        <v>30</v>
      </c>
      <c r="JM102" s="46">
        <v>1</v>
      </c>
      <c r="JN102" s="46">
        <v>30</v>
      </c>
      <c r="JO102" s="46">
        <v>30</v>
      </c>
      <c r="JQ102" s="46">
        <v>15</v>
      </c>
      <c r="JR102" s="46" t="s">
        <v>1056</v>
      </c>
      <c r="JT102" s="57">
        <v>0.80580615997314453</v>
      </c>
      <c r="JU102" s="57">
        <v>47.156455993652344</v>
      </c>
      <c r="JV102" s="57">
        <v>8.0580615997314453</v>
      </c>
      <c r="JW102" s="46">
        <f t="shared" si="576"/>
        <v>8.0580615997314453</v>
      </c>
      <c r="JX102" s="46">
        <f t="shared" si="576"/>
        <v>471.56455993652344</v>
      </c>
      <c r="JY102" s="46" t="s">
        <v>716</v>
      </c>
      <c r="JZ102" s="52">
        <v>789.4</v>
      </c>
      <c r="KA102" s="49">
        <f t="shared" si="577"/>
        <v>0.78939999999999999</v>
      </c>
      <c r="KB102" s="49">
        <v>0.78900000000000003</v>
      </c>
      <c r="KC102" s="52">
        <v>744</v>
      </c>
      <c r="KD102" s="49">
        <f t="shared" si="578"/>
        <v>0.74399999999999999</v>
      </c>
      <c r="KE102" s="49">
        <v>0.74399999999999999</v>
      </c>
      <c r="KF102" s="52">
        <v>421.4</v>
      </c>
      <c r="KG102" s="49">
        <f t="shared" si="579"/>
        <v>0.4214</v>
      </c>
      <c r="KH102" s="49">
        <v>0.42099999999999999</v>
      </c>
      <c r="KI102" s="50">
        <v>6.78</v>
      </c>
      <c r="KJ102" s="50">
        <v>6.37</v>
      </c>
      <c r="KK102" s="50">
        <v>5.16</v>
      </c>
      <c r="KL102" s="49"/>
      <c r="KN102" s="46">
        <v>1</v>
      </c>
      <c r="KO102" s="46">
        <v>1</v>
      </c>
      <c r="KP102" s="47">
        <v>1</v>
      </c>
      <c r="KQ102" s="46">
        <v>1</v>
      </c>
      <c r="KR102" s="46" t="s">
        <v>1220</v>
      </c>
      <c r="KS102" s="46" t="s">
        <v>1239</v>
      </c>
      <c r="KT102" s="50">
        <v>61.818181818181813</v>
      </c>
      <c r="KU102" s="50">
        <v>4012.7272727272725</v>
      </c>
      <c r="KV102" s="50">
        <v>5.4545454545454541</v>
      </c>
      <c r="KW102" s="50">
        <v>109.09090909090908</v>
      </c>
      <c r="KX102" s="50">
        <v>7983.6363636363631</v>
      </c>
      <c r="KY102" s="50">
        <v>927.27272727272714</v>
      </c>
      <c r="KZ102" s="50">
        <v>150.90909090909091</v>
      </c>
      <c r="LA102" s="50">
        <v>12.727272727272728</v>
      </c>
      <c r="LB102" s="50">
        <v>954.5454545454545</v>
      </c>
      <c r="LC102" s="50">
        <f t="shared" si="580"/>
        <v>17.590307054065523</v>
      </c>
      <c r="LD102" s="50">
        <v>2278.181818181818</v>
      </c>
      <c r="LE102" s="50">
        <v>110.90909090909091</v>
      </c>
      <c r="LF102" s="50">
        <v>56.224899598393584</v>
      </c>
      <c r="LG102" s="50">
        <v>1415.6626506024097</v>
      </c>
      <c r="LH102" s="50">
        <v>4.0160642570281126</v>
      </c>
      <c r="LI102" s="50">
        <v>84.337349397590359</v>
      </c>
      <c r="LJ102" s="50">
        <v>8036.144578313254</v>
      </c>
      <c r="LK102" s="50">
        <v>574.2971887550201</v>
      </c>
      <c r="LL102" s="50">
        <v>168.67469879518072</v>
      </c>
      <c r="LM102" s="50">
        <v>18.072289156626507</v>
      </c>
      <c r="LN102" s="50">
        <v>1124.4979919678715</v>
      </c>
      <c r="LO102" s="50">
        <f t="shared" si="581"/>
        <v>5.3989331679684778</v>
      </c>
      <c r="LP102" s="50">
        <v>1176.706827309237</v>
      </c>
      <c r="LQ102" s="50">
        <v>102.40963855421687</v>
      </c>
      <c r="LR102" s="50">
        <v>63.953488372093027</v>
      </c>
      <c r="LS102" s="50">
        <v>1473.8372093023256</v>
      </c>
      <c r="LT102" s="50">
        <v>0</v>
      </c>
      <c r="LU102" s="50">
        <v>69.767441860465127</v>
      </c>
      <c r="LV102" s="50">
        <v>4750</v>
      </c>
      <c r="LW102" s="50">
        <v>636.62790697674427</v>
      </c>
      <c r="LX102" s="50">
        <v>191.86046511627907</v>
      </c>
      <c r="LY102" s="50">
        <v>58.139534883720955</v>
      </c>
      <c r="LZ102" s="50">
        <v>956.39534883720921</v>
      </c>
      <c r="MA102" s="50">
        <f t="shared" si="582"/>
        <v>8.4254504264669219</v>
      </c>
      <c r="MB102" s="50">
        <v>988.37209302325584</v>
      </c>
      <c r="MC102" s="50">
        <v>66.860465116279073</v>
      </c>
      <c r="MD102" s="50">
        <v>0</v>
      </c>
      <c r="ME102" s="50">
        <v>9.881422924901187E-2</v>
      </c>
      <c r="MF102" s="50">
        <v>0</v>
      </c>
      <c r="MG102" s="50">
        <v>2.2727272727272729</v>
      </c>
      <c r="MH102" s="50">
        <v>24.011857707509886</v>
      </c>
      <c r="MI102" s="50">
        <v>2.1739130434782612</v>
      </c>
      <c r="MJ102" s="50">
        <v>2.9644268774703559</v>
      </c>
      <c r="MK102" s="50">
        <v>0</v>
      </c>
      <c r="ML102" s="50">
        <v>424.901185770751</v>
      </c>
      <c r="MM102" s="50">
        <v>0.8893280632411068</v>
      </c>
      <c r="MN102" s="50">
        <v>0</v>
      </c>
      <c r="MO102" s="50">
        <v>0</v>
      </c>
      <c r="MP102" s="50">
        <v>0</v>
      </c>
      <c r="MQ102" s="50">
        <v>2.8504029880086494</v>
      </c>
      <c r="MR102" s="50">
        <v>19.461372125024575</v>
      </c>
      <c r="MS102" s="50">
        <v>2.3589541969726757</v>
      </c>
      <c r="MT102" s="50">
        <v>3.5384312954590134</v>
      </c>
      <c r="MU102" s="50">
        <v>0</v>
      </c>
      <c r="MV102" s="50">
        <v>503.73501081187345</v>
      </c>
      <c r="MW102" s="50">
        <v>0.29486927462158447</v>
      </c>
      <c r="MX102" s="50">
        <v>0</v>
      </c>
      <c r="MY102" s="50">
        <v>2.7805362462760677</v>
      </c>
      <c r="MZ102" s="50">
        <v>0</v>
      </c>
      <c r="NA102" s="50">
        <v>4.2701092353525318</v>
      </c>
      <c r="NB102" s="50">
        <v>16.782522343594835</v>
      </c>
      <c r="NC102" s="50">
        <v>6.6534260178748754</v>
      </c>
      <c r="ND102" s="50">
        <v>3.4756703078450841</v>
      </c>
      <c r="NE102" s="50">
        <v>0</v>
      </c>
      <c r="NF102" s="50">
        <v>305.85898709036741</v>
      </c>
      <c r="NG102" s="50">
        <v>11.916583912611717</v>
      </c>
      <c r="NI102" s="56">
        <v>8.4999157247670016</v>
      </c>
      <c r="NJ102" s="56">
        <v>27.842728534602418</v>
      </c>
      <c r="NL102" s="56">
        <v>4.6735716350322765</v>
      </c>
      <c r="NM102" s="56">
        <v>10.285797764717215</v>
      </c>
      <c r="NN102" s="56"/>
      <c r="NO102" s="56">
        <v>5.9622768079800492</v>
      </c>
      <c r="NP102" s="56">
        <v>4.0726463840398992</v>
      </c>
      <c r="NQ102" s="56">
        <v>2.789007877156247</v>
      </c>
      <c r="NR102" s="56">
        <v>15.986539036793294</v>
      </c>
      <c r="NS102" s="56">
        <v>3.4172717380551987</v>
      </c>
      <c r="NT102" s="56">
        <v>30.409832822237611</v>
      </c>
      <c r="NU102" s="56">
        <v>3.2648975957257353</v>
      </c>
      <c r="NV102" s="56">
        <v>0</v>
      </c>
      <c r="NW102" s="51"/>
      <c r="NX102" s="51">
        <v>677.66666666666663</v>
      </c>
      <c r="NY102" s="51">
        <v>678</v>
      </c>
      <c r="NZ102" s="46">
        <v>3188.3333333333335</v>
      </c>
      <c r="OA102" s="54">
        <f t="shared" si="583"/>
        <v>3188</v>
      </c>
      <c r="OB102" s="58">
        <v>2412.6666666666665</v>
      </c>
      <c r="OC102" s="58">
        <f t="shared" si="584"/>
        <v>2413</v>
      </c>
      <c r="OD102" s="58">
        <v>2056.6666666666665</v>
      </c>
      <c r="OE102" s="58">
        <f t="shared" ref="OE102" si="620">ROUND(OD102,0)</f>
        <v>2057</v>
      </c>
      <c r="OF102" s="58">
        <v>2296.6666666666665</v>
      </c>
      <c r="OG102" s="58">
        <f t="shared" ref="OG102" si="621">ROUND(OF102,0)</f>
        <v>2297</v>
      </c>
      <c r="OH102" s="51">
        <v>12464.333333333334</v>
      </c>
      <c r="OI102" s="58">
        <v>12464</v>
      </c>
      <c r="OJ102" s="58">
        <v>129214.33333333333</v>
      </c>
      <c r="OK102" s="54">
        <f t="shared" si="587"/>
        <v>129214</v>
      </c>
      <c r="OL102" s="58">
        <v>45686.666666666664</v>
      </c>
      <c r="OM102" s="58">
        <f t="shared" ref="OM102" si="622">ROUND(OL102,0)</f>
        <v>45687</v>
      </c>
      <c r="ON102" s="58">
        <v>19754.333333333332</v>
      </c>
      <c r="OO102" s="58">
        <f t="shared" ref="OO102" si="623">ROUND(ON102,0)</f>
        <v>19754</v>
      </c>
      <c r="OP102" s="58">
        <v>13792</v>
      </c>
      <c r="OQ102" s="58">
        <f t="shared" ref="OQ102" si="624">ROUND(OP102,0)</f>
        <v>13792</v>
      </c>
      <c r="OR102" s="51">
        <v>1</v>
      </c>
      <c r="OS102" s="51"/>
    </row>
    <row r="103" spans="1:409" ht="21" customHeight="1" x14ac:dyDescent="0.35">
      <c r="A103" s="46" t="s">
        <v>103</v>
      </c>
      <c r="B103" s="46" t="s">
        <v>103</v>
      </c>
      <c r="C103" s="46" t="b">
        <f t="shared" si="591"/>
        <v>1</v>
      </c>
      <c r="D103" s="46">
        <v>7</v>
      </c>
      <c r="E103" s="51">
        <v>7</v>
      </c>
      <c r="F103" s="46" t="b">
        <f t="shared" si="592"/>
        <v>1</v>
      </c>
      <c r="G103" s="46">
        <v>9</v>
      </c>
      <c r="H103" s="51">
        <v>9</v>
      </c>
      <c r="I103" s="46" t="b">
        <f t="shared" si="593"/>
        <v>1</v>
      </c>
      <c r="J103" s="46">
        <v>9</v>
      </c>
      <c r="K103" s="46">
        <v>4744423</v>
      </c>
      <c r="L103" s="46">
        <v>468610.4</v>
      </c>
      <c r="M103" s="46">
        <v>1050.1020000000001</v>
      </c>
      <c r="N103" s="46">
        <v>6.6334539613494696</v>
      </c>
      <c r="O103" s="46">
        <v>175.12542651511399</v>
      </c>
      <c r="P103" s="46">
        <v>4</v>
      </c>
      <c r="Q103" s="46">
        <v>10</v>
      </c>
      <c r="R103" s="46">
        <v>1050.3141161593501</v>
      </c>
      <c r="S103" s="46">
        <v>14.8149934895167</v>
      </c>
      <c r="T103" s="46">
        <v>176.04704395696101</v>
      </c>
      <c r="U103" s="46">
        <v>4</v>
      </c>
      <c r="V103" s="46">
        <v>3</v>
      </c>
      <c r="W103" s="46" t="s">
        <v>226</v>
      </c>
      <c r="X103" s="46">
        <v>42.851745559999998</v>
      </c>
      <c r="Y103" s="46">
        <v>-123.38418679999999</v>
      </c>
      <c r="Z103" s="46">
        <v>1050.1020000000001</v>
      </c>
      <c r="AA103" s="46" t="s">
        <v>130</v>
      </c>
      <c r="AB103" s="46">
        <v>1</v>
      </c>
      <c r="AC103" s="55">
        <v>1</v>
      </c>
      <c r="AD103" s="46">
        <v>3</v>
      </c>
      <c r="AE103" s="46">
        <v>1</v>
      </c>
      <c r="AF103" s="46">
        <v>10</v>
      </c>
      <c r="AH103" s="55">
        <v>1</v>
      </c>
      <c r="AI103" s="46">
        <v>5</v>
      </c>
      <c r="AJ103" s="46">
        <v>1</v>
      </c>
      <c r="AK103" s="47">
        <v>53</v>
      </c>
      <c r="AM103" s="46">
        <v>1</v>
      </c>
      <c r="AN103" s="46">
        <v>5</v>
      </c>
      <c r="AO103" s="46">
        <v>62</v>
      </c>
      <c r="AP103" s="46" t="s">
        <v>281</v>
      </c>
      <c r="AQ103" s="46">
        <v>1</v>
      </c>
      <c r="AR103" s="46">
        <v>3</v>
      </c>
      <c r="AS103" s="55"/>
      <c r="AT103" s="46">
        <v>1</v>
      </c>
      <c r="AU103" s="46">
        <v>0</v>
      </c>
      <c r="AV103" s="46">
        <v>139</v>
      </c>
      <c r="AW103" s="46" t="s">
        <v>427</v>
      </c>
      <c r="AX103" s="46">
        <v>1</v>
      </c>
      <c r="AY103" s="46">
        <v>0</v>
      </c>
      <c r="AZ103" s="46">
        <v>0</v>
      </c>
      <c r="BA103" s="46">
        <v>155</v>
      </c>
      <c r="BB103" s="46">
        <v>155</v>
      </c>
      <c r="BD103" s="46">
        <f t="shared" si="554"/>
        <v>217</v>
      </c>
      <c r="BE103" s="50">
        <v>3.16</v>
      </c>
      <c r="BF103" s="46">
        <v>211</v>
      </c>
      <c r="BG103" s="46">
        <f t="shared" si="594"/>
        <v>0.21099999999999999</v>
      </c>
      <c r="BH103" s="49">
        <v>0.21099999999999999</v>
      </c>
      <c r="BI103" s="50">
        <v>7.62</v>
      </c>
      <c r="BJ103" s="52">
        <v>1021</v>
      </c>
      <c r="BK103" s="46">
        <f t="shared" si="595"/>
        <v>1.0209999999999999</v>
      </c>
      <c r="BL103" s="46">
        <v>1.0209999999999999</v>
      </c>
      <c r="BM103" s="46">
        <v>7.71</v>
      </c>
      <c r="BN103" s="46">
        <v>539.79999999999995</v>
      </c>
      <c r="BO103" s="46">
        <f t="shared" si="596"/>
        <v>0.53979999999999995</v>
      </c>
      <c r="BP103" s="46">
        <f t="shared" si="597"/>
        <v>0.54</v>
      </c>
      <c r="BQ103" s="46">
        <v>5.08</v>
      </c>
      <c r="BR103" s="50">
        <f t="shared" si="598"/>
        <v>-2.54</v>
      </c>
      <c r="BS103" s="49">
        <v>1.68</v>
      </c>
      <c r="BT103" s="53" t="s">
        <v>262</v>
      </c>
      <c r="BU103" s="49">
        <v>1.68</v>
      </c>
      <c r="BV103" s="49">
        <f t="shared" si="599"/>
        <v>0.65900000000000003</v>
      </c>
      <c r="BW103" s="46">
        <v>1.4259351491928101</v>
      </c>
      <c r="BX103" s="46">
        <v>48.694732666015625</v>
      </c>
      <c r="BY103" s="46">
        <f t="shared" si="555"/>
        <v>14.259351491928101</v>
      </c>
      <c r="CA103" s="46">
        <v>14.259351491928101</v>
      </c>
      <c r="CB103" s="46">
        <f t="shared" si="556"/>
        <v>486.94732666015625</v>
      </c>
      <c r="CC103" s="46">
        <v>0</v>
      </c>
      <c r="CD103" s="46">
        <v>2742.2145328719726</v>
      </c>
      <c r="CE103" s="46">
        <v>0</v>
      </c>
      <c r="CF103" s="46">
        <v>121.10726643598616</v>
      </c>
      <c r="CG103" s="46">
        <v>6851.2110726643596</v>
      </c>
      <c r="CH103" s="46">
        <v>435.40945790080741</v>
      </c>
      <c r="CI103" s="46">
        <v>132.64129181084198</v>
      </c>
      <c r="CJ103" s="46">
        <v>0</v>
      </c>
      <c r="CK103" s="46">
        <v>1508.0738177623991</v>
      </c>
      <c r="CL103" s="46">
        <f t="shared" si="557"/>
        <v>9.4553405304028022</v>
      </c>
      <c r="CM103" s="46">
        <v>2352.9411764705883</v>
      </c>
      <c r="CN103" s="46">
        <v>106.68973471741639</v>
      </c>
      <c r="CO103" s="50">
        <v>9.6757713429855219</v>
      </c>
      <c r="CP103" s="46">
        <v>0</v>
      </c>
      <c r="CQ103" s="50">
        <v>88.800792864222018</v>
      </c>
      <c r="CR103" s="50">
        <v>35.054509415262636</v>
      </c>
      <c r="CS103" s="50">
        <v>5.4509415262636285</v>
      </c>
      <c r="CT103" s="50">
        <v>8.5232903865213085</v>
      </c>
      <c r="CU103" s="50">
        <v>11.298315163528244</v>
      </c>
      <c r="CV103" s="50">
        <v>2.4777006937561943</v>
      </c>
      <c r="CW103" s="50">
        <v>4.1625371655104066</v>
      </c>
      <c r="CX103" s="50">
        <v>0</v>
      </c>
      <c r="CY103" s="50">
        <v>198.41427155599604</v>
      </c>
      <c r="CZ103" s="50">
        <v>22.200198216055504</v>
      </c>
      <c r="DA103" s="56">
        <v>8.2050787748311986</v>
      </c>
      <c r="DB103" s="56">
        <v>4.9482297680790674</v>
      </c>
      <c r="DC103" s="50">
        <v>0</v>
      </c>
      <c r="DD103" s="50">
        <v>42.392164622081516</v>
      </c>
      <c r="DE103" s="50">
        <v>0</v>
      </c>
      <c r="DF103" s="50">
        <v>6.8262762168579343</v>
      </c>
      <c r="DG103" s="50">
        <v>25.524337158686187</v>
      </c>
      <c r="DH103" s="50">
        <v>23.446774831816381</v>
      </c>
      <c r="DI103" s="50">
        <v>4.4519192718638703</v>
      </c>
      <c r="DJ103" s="50">
        <v>1.187178472497032</v>
      </c>
      <c r="DK103" s="50">
        <v>498.61495844875344</v>
      </c>
      <c r="DL103" s="50">
        <v>292.34269885239411</v>
      </c>
      <c r="DM103" s="50">
        <v>0</v>
      </c>
      <c r="DN103" s="50">
        <v>0</v>
      </c>
      <c r="DO103" s="50">
        <v>6.5511875431161934</v>
      </c>
      <c r="DQ103" s="46">
        <v>1</v>
      </c>
      <c r="DR103" s="46">
        <v>3</v>
      </c>
      <c r="DT103" s="46">
        <v>1</v>
      </c>
      <c r="DU103" s="46">
        <v>1</v>
      </c>
      <c r="DW103" s="46">
        <v>1</v>
      </c>
      <c r="DY103" s="46">
        <v>1</v>
      </c>
      <c r="DZ103" s="46">
        <v>457</v>
      </c>
      <c r="EA103" s="46">
        <v>45.7</v>
      </c>
      <c r="EC103" s="46">
        <v>46</v>
      </c>
      <c r="ED103" s="46">
        <v>101</v>
      </c>
      <c r="EE103" s="46" t="s">
        <v>367</v>
      </c>
      <c r="EF103" s="46">
        <v>0</v>
      </c>
      <c r="EH103" s="46">
        <v>104</v>
      </c>
      <c r="EI103" s="46" t="s">
        <v>575</v>
      </c>
      <c r="EJ103" s="49">
        <v>1.0429999999999999</v>
      </c>
      <c r="EK103" s="50">
        <v>6.82</v>
      </c>
      <c r="EL103" s="49">
        <v>1.02</v>
      </c>
      <c r="EM103" s="49">
        <v>1.02</v>
      </c>
      <c r="EN103" s="50">
        <v>6.66</v>
      </c>
      <c r="EP103" s="56">
        <v>0</v>
      </c>
      <c r="EQ103" s="56">
        <v>0.12359764213728845</v>
      </c>
      <c r="ER103" s="56">
        <v>0</v>
      </c>
      <c r="ES103" s="56">
        <v>10.458262027001332</v>
      </c>
      <c r="ET103" s="56">
        <v>44.114850732078331</v>
      </c>
      <c r="EU103" s="56">
        <v>1.045826202700133</v>
      </c>
      <c r="EV103" s="56">
        <v>3.2325537174367747</v>
      </c>
      <c r="EW103" s="56">
        <v>0</v>
      </c>
      <c r="EX103" s="56">
        <v>817.45579007415859</v>
      </c>
      <c r="EY103" s="56">
        <v>0.3803004373455029</v>
      </c>
      <c r="EZ103" s="56"/>
      <c r="FA103" s="46">
        <v>0</v>
      </c>
      <c r="FB103" s="46" t="s">
        <v>574</v>
      </c>
      <c r="FC103" s="46">
        <v>0</v>
      </c>
      <c r="FE103" s="47">
        <v>0</v>
      </c>
      <c r="FJ103" s="46"/>
      <c r="FK103" s="46"/>
      <c r="FL103" s="46"/>
      <c r="FM103" s="47"/>
      <c r="FO103" s="52"/>
      <c r="FP103" s="50"/>
      <c r="FS103" s="50"/>
      <c r="FU103" s="46"/>
      <c r="FV103" s="46" t="s">
        <v>675</v>
      </c>
      <c r="FW103" s="47">
        <v>0</v>
      </c>
      <c r="FX103" s="49" t="s">
        <v>501</v>
      </c>
      <c r="FY103" s="47">
        <v>0</v>
      </c>
      <c r="GB103" s="53" t="s">
        <v>648</v>
      </c>
      <c r="GC103" s="47">
        <v>0</v>
      </c>
      <c r="GW103" s="57">
        <v>0.88960480690002441</v>
      </c>
      <c r="GX103" s="57">
        <v>47.658298492431641</v>
      </c>
      <c r="GY103" s="46">
        <f t="shared" si="563"/>
        <v>8.8960480690002441</v>
      </c>
      <c r="GZ103" s="46">
        <v>8.8960480690002441</v>
      </c>
      <c r="HA103" s="46"/>
      <c r="HB103" s="46">
        <f t="shared" si="564"/>
        <v>476.58298492431641</v>
      </c>
      <c r="HC103" s="46" t="s">
        <v>659</v>
      </c>
      <c r="HD103" s="57"/>
      <c r="HE103" s="57"/>
      <c r="HF103" s="57"/>
      <c r="HG103" s="57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6"/>
      <c r="IC103" s="56"/>
      <c r="ID103" s="56"/>
      <c r="IE103" s="56"/>
      <c r="IF103" s="56"/>
      <c r="IG103" s="56"/>
      <c r="IH103" s="56"/>
      <c r="II103" s="56"/>
      <c r="IJ103" s="56"/>
      <c r="IK103" s="56"/>
      <c r="IM103" s="57"/>
      <c r="IR103" s="46" t="s">
        <v>665</v>
      </c>
      <c r="IW103" s="50"/>
      <c r="IX103" s="50"/>
      <c r="IY103" s="50"/>
      <c r="IZ103" s="50"/>
      <c r="JA103" s="50"/>
      <c r="JB103" s="50"/>
      <c r="JC103" s="50"/>
      <c r="JD103" s="50"/>
      <c r="JE103" s="50"/>
      <c r="JF103" s="50"/>
      <c r="JG103" s="47">
        <v>0</v>
      </c>
      <c r="JI103" s="47">
        <v>0</v>
      </c>
      <c r="JM103" s="46">
        <v>0</v>
      </c>
      <c r="JT103" s="57"/>
      <c r="JU103" s="57"/>
      <c r="JV103" s="57"/>
      <c r="JZ103" s="52"/>
      <c r="KC103" s="52"/>
      <c r="KF103" s="52"/>
      <c r="KG103" s="49"/>
      <c r="KH103" s="49"/>
      <c r="KI103" s="50"/>
      <c r="KJ103" s="50"/>
      <c r="KK103" s="50"/>
      <c r="KL103" s="49"/>
      <c r="KN103" s="46">
        <v>0</v>
      </c>
      <c r="KO103" s="46">
        <v>0</v>
      </c>
      <c r="KP103" s="47">
        <v>0</v>
      </c>
      <c r="KT103" s="50">
        <v>76.492537313432834</v>
      </c>
      <c r="KU103" s="50">
        <v>1161.3805970149253</v>
      </c>
      <c r="KV103" s="50">
        <v>13.992537313432836</v>
      </c>
      <c r="KW103" s="50">
        <v>107.27611940298506</v>
      </c>
      <c r="KX103" s="50">
        <v>4808.7686567164174</v>
      </c>
      <c r="KY103" s="50">
        <v>246.26865671641789</v>
      </c>
      <c r="KZ103" s="50">
        <v>58.768656716417908</v>
      </c>
      <c r="LA103" s="50">
        <v>13.992537313432836</v>
      </c>
      <c r="LB103" s="50">
        <v>917.91044776119395</v>
      </c>
      <c r="LC103" s="50">
        <f t="shared" si="580"/>
        <v>9.6916296036262839</v>
      </c>
      <c r="LD103" s="50">
        <v>1488.8059701492537</v>
      </c>
      <c r="LE103" s="50">
        <v>51.305970149253731</v>
      </c>
      <c r="LF103" s="50"/>
      <c r="LG103" s="50"/>
      <c r="LH103" s="50"/>
      <c r="LI103" s="50"/>
      <c r="LJ103" s="50"/>
      <c r="LK103" s="50"/>
      <c r="LL103" s="50"/>
      <c r="LM103" s="50"/>
      <c r="LN103" s="50"/>
      <c r="LO103" s="50"/>
      <c r="LP103" s="50"/>
      <c r="LQ103" s="50"/>
      <c r="LR103" s="50"/>
      <c r="LS103" s="50"/>
      <c r="LT103" s="50"/>
      <c r="LU103" s="50"/>
      <c r="LV103" s="50"/>
      <c r="LW103" s="50"/>
      <c r="LX103" s="50"/>
      <c r="LY103" s="50"/>
      <c r="LZ103" s="50"/>
      <c r="MA103" s="50"/>
      <c r="MB103" s="50"/>
      <c r="MC103" s="50"/>
      <c r="MD103" s="50"/>
      <c r="ME103" s="50"/>
      <c r="MF103" s="50"/>
      <c r="MG103" s="50"/>
      <c r="MH103" s="50"/>
      <c r="MI103" s="50"/>
      <c r="MJ103" s="50"/>
      <c r="MK103" s="50"/>
      <c r="ML103" s="50"/>
      <c r="MM103" s="50"/>
      <c r="MN103" s="50"/>
      <c r="MO103" s="50"/>
      <c r="MP103" s="50"/>
      <c r="MQ103" s="50"/>
      <c r="MR103" s="50"/>
      <c r="MS103" s="50"/>
      <c r="MT103" s="50"/>
      <c r="MU103" s="50"/>
      <c r="MV103" s="50"/>
      <c r="MW103" s="50"/>
      <c r="MX103" s="50"/>
      <c r="MY103" s="50"/>
      <c r="MZ103" s="50"/>
      <c r="NA103" s="50"/>
      <c r="NB103" s="50"/>
      <c r="NC103" s="50"/>
      <c r="ND103" s="50"/>
      <c r="NE103" s="50"/>
      <c r="NF103" s="50"/>
      <c r="NG103" s="50"/>
      <c r="NI103" s="56">
        <v>5.2025356654289618</v>
      </c>
      <c r="NJ103" s="56">
        <v>23.548047684189946</v>
      </c>
      <c r="NL103" s="56"/>
      <c r="NM103" s="56"/>
      <c r="NN103" s="56"/>
      <c r="NO103" s="56"/>
      <c r="NP103" s="56"/>
      <c r="NQ103" s="56"/>
      <c r="NR103" s="56"/>
      <c r="NS103" s="56"/>
      <c r="NT103" s="56"/>
      <c r="NU103" s="56"/>
      <c r="NV103" s="56"/>
      <c r="NW103" s="51"/>
      <c r="NX103" s="51">
        <v>963</v>
      </c>
      <c r="NY103" s="51">
        <v>963</v>
      </c>
      <c r="NZ103" s="46">
        <v>2300.6666666666665</v>
      </c>
      <c r="OA103" s="54">
        <f t="shared" si="583"/>
        <v>2301</v>
      </c>
      <c r="OB103" s="58"/>
      <c r="OC103" s="58"/>
      <c r="OD103" s="58"/>
      <c r="OE103" s="58"/>
      <c r="OF103" s="58"/>
      <c r="OG103" s="58"/>
      <c r="OH103" s="51">
        <v>12866.666666666666</v>
      </c>
      <c r="OI103" s="58">
        <v>12867</v>
      </c>
      <c r="OJ103" s="58">
        <v>43553.333333333336</v>
      </c>
      <c r="OK103" s="54">
        <f t="shared" si="587"/>
        <v>43553</v>
      </c>
      <c r="OL103" s="58"/>
      <c r="OM103" s="58"/>
      <c r="ON103" s="58"/>
      <c r="OO103" s="58"/>
      <c r="OP103" s="58"/>
      <c r="OQ103" s="58"/>
      <c r="OR103" s="51">
        <v>0</v>
      </c>
      <c r="OS103" s="51"/>
    </row>
    <row r="104" spans="1:409" ht="21" customHeight="1" x14ac:dyDescent="0.35">
      <c r="A104" s="46" t="s">
        <v>104</v>
      </c>
      <c r="B104" s="46" t="s">
        <v>104</v>
      </c>
      <c r="C104" s="46" t="b">
        <f t="shared" si="591"/>
        <v>1</v>
      </c>
      <c r="D104" s="46">
        <v>7</v>
      </c>
      <c r="E104" s="51">
        <v>7</v>
      </c>
      <c r="F104" s="46" t="b">
        <f t="shared" si="592"/>
        <v>1</v>
      </c>
      <c r="G104" s="46">
        <v>10</v>
      </c>
      <c r="H104" s="51">
        <v>10</v>
      </c>
      <c r="I104" s="46" t="b">
        <f t="shared" si="593"/>
        <v>1</v>
      </c>
      <c r="J104" s="46">
        <v>10</v>
      </c>
      <c r="K104" s="46">
        <v>4744420</v>
      </c>
      <c r="L104" s="46">
        <v>468611.5</v>
      </c>
      <c r="M104" s="46">
        <v>1049.3579999999999</v>
      </c>
      <c r="N104" s="46">
        <v>7.0318574546696997</v>
      </c>
      <c r="O104" s="46">
        <v>159.53656820355801</v>
      </c>
      <c r="P104" s="46">
        <v>2</v>
      </c>
      <c r="Q104" s="46">
        <v>0</v>
      </c>
      <c r="R104" s="46">
        <v>1050.3141161593501</v>
      </c>
      <c r="S104" s="46">
        <v>14.8149934895167</v>
      </c>
      <c r="T104" s="46">
        <v>176.04704395696101</v>
      </c>
      <c r="U104" s="46">
        <v>4</v>
      </c>
      <c r="V104" s="46">
        <v>4</v>
      </c>
      <c r="W104" s="46" t="s">
        <v>253</v>
      </c>
      <c r="X104" s="46">
        <v>42.85172017</v>
      </c>
      <c r="Y104" s="46">
        <v>-123.38417219999999</v>
      </c>
      <c r="Z104" s="46">
        <v>1049.3579999999999</v>
      </c>
      <c r="AA104" s="46" t="s">
        <v>129</v>
      </c>
      <c r="AB104" s="46">
        <v>1</v>
      </c>
      <c r="AC104" s="55">
        <v>0</v>
      </c>
      <c r="AD104" s="46">
        <v>100</v>
      </c>
      <c r="AG104" s="46" t="s">
        <v>349</v>
      </c>
      <c r="AH104" s="55">
        <v>0</v>
      </c>
      <c r="AI104" s="46">
        <v>100</v>
      </c>
      <c r="AJ104" s="46">
        <v>0</v>
      </c>
      <c r="AL104" s="46" t="s">
        <v>369</v>
      </c>
      <c r="AM104" s="55">
        <v>0</v>
      </c>
      <c r="AN104" s="46">
        <v>100</v>
      </c>
      <c r="AP104" s="46" t="s">
        <v>131</v>
      </c>
      <c r="AQ104" s="55">
        <v>0</v>
      </c>
      <c r="AR104" s="46">
        <v>100</v>
      </c>
      <c r="AS104" s="66" t="s">
        <v>1627</v>
      </c>
      <c r="AT104" s="55">
        <v>0</v>
      </c>
      <c r="AU104" s="46">
        <v>100</v>
      </c>
      <c r="AW104" s="55" t="s">
        <v>1616</v>
      </c>
      <c r="AX104" s="55">
        <v>0</v>
      </c>
      <c r="AZ104" s="46">
        <v>100</v>
      </c>
      <c r="BE104" s="50">
        <v>3.53</v>
      </c>
      <c r="BF104" s="46">
        <v>256.7</v>
      </c>
      <c r="BG104" s="46">
        <f t="shared" si="594"/>
        <v>0.25669999999999998</v>
      </c>
      <c r="BH104" s="49">
        <v>0.25700000000000001</v>
      </c>
      <c r="BI104" s="50">
        <v>7.93</v>
      </c>
      <c r="BJ104" s="52">
        <v>672</v>
      </c>
      <c r="BK104" s="46">
        <f t="shared" si="595"/>
        <v>0.67200000000000004</v>
      </c>
      <c r="BL104" s="46">
        <v>0.67200000000000004</v>
      </c>
      <c r="BM104" s="46">
        <v>7.96</v>
      </c>
      <c r="BN104" s="46">
        <v>567.1</v>
      </c>
      <c r="BO104" s="46">
        <f t="shared" si="596"/>
        <v>0.56710000000000005</v>
      </c>
      <c r="BP104" s="46">
        <f t="shared" si="597"/>
        <v>0.56699999999999995</v>
      </c>
      <c r="BQ104" s="46">
        <v>5.24</v>
      </c>
      <c r="BR104" s="50">
        <f t="shared" si="598"/>
        <v>-2.6899999999999995</v>
      </c>
      <c r="BS104" s="52">
        <v>280.3</v>
      </c>
      <c r="BT104" s="53" t="s">
        <v>261</v>
      </c>
      <c r="BU104" s="46">
        <v>0.28000000000000003</v>
      </c>
      <c r="BV104" s="49">
        <f t="shared" si="599"/>
        <v>-0.39200000000000002</v>
      </c>
      <c r="CO104" s="50">
        <v>1.1877591118970436</v>
      </c>
      <c r="CP104" s="46">
        <v>0</v>
      </c>
      <c r="CQ104" s="50">
        <v>95.7193816884661</v>
      </c>
      <c r="CR104" s="50">
        <v>28.904082441537849</v>
      </c>
      <c r="CS104" s="50">
        <v>2.1799445105033688</v>
      </c>
      <c r="CT104" s="50">
        <v>11.989694807768529</v>
      </c>
      <c r="CU104" s="50">
        <v>5.548949663099485</v>
      </c>
      <c r="CV104" s="50">
        <v>1.0899722552516844</v>
      </c>
      <c r="CW104" s="50">
        <v>7.4316290130796663</v>
      </c>
      <c r="CX104" s="50">
        <v>0</v>
      </c>
      <c r="CY104" s="50">
        <v>99.385652001585399</v>
      </c>
      <c r="CZ104" s="50">
        <v>11.791518034086405</v>
      </c>
      <c r="DA104" s="56">
        <v>12.247068776749277</v>
      </c>
      <c r="DB104" s="56">
        <v>0.69744600378222377</v>
      </c>
      <c r="DC104" s="50">
        <v>0</v>
      </c>
      <c r="DD104" s="50">
        <v>2.3004325599685411</v>
      </c>
      <c r="DE104" s="50">
        <v>0</v>
      </c>
      <c r="DF104" s="50">
        <v>48.269760125835624</v>
      </c>
      <c r="DG104" s="50">
        <v>27.133307117577662</v>
      </c>
      <c r="DH104" s="50">
        <v>8.0613448682658273</v>
      </c>
      <c r="DI104" s="50">
        <v>4.8171451042076283</v>
      </c>
      <c r="DJ104" s="50">
        <v>0</v>
      </c>
      <c r="DK104" s="50">
        <v>88.478175383405429</v>
      </c>
      <c r="DL104" s="50">
        <v>18.580416830515137</v>
      </c>
      <c r="DM104" s="50">
        <v>0</v>
      </c>
      <c r="DN104" s="50">
        <v>0</v>
      </c>
      <c r="DO104" s="50">
        <v>1.3082126086522132</v>
      </c>
      <c r="DP104" s="46" t="s">
        <v>1847</v>
      </c>
      <c r="DQ104" s="46">
        <v>0</v>
      </c>
      <c r="DS104" s="46" t="s">
        <v>131</v>
      </c>
      <c r="DT104" s="46">
        <v>0</v>
      </c>
      <c r="DU104" s="46">
        <v>0</v>
      </c>
      <c r="DW104" s="46">
        <v>0</v>
      </c>
      <c r="DY104" s="46">
        <v>0</v>
      </c>
      <c r="EF104" s="46">
        <v>0</v>
      </c>
      <c r="EJ104" s="49"/>
      <c r="EK104" s="50"/>
      <c r="EN104" s="50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46">
        <v>0</v>
      </c>
      <c r="FB104" s="46" t="s">
        <v>523</v>
      </c>
      <c r="FC104" s="46">
        <v>0</v>
      </c>
      <c r="FE104" s="47">
        <v>0</v>
      </c>
      <c r="FJ104" s="46"/>
      <c r="FK104" s="46"/>
      <c r="FL104" s="46"/>
      <c r="FM104" s="47"/>
      <c r="FO104" s="52"/>
      <c r="FP104" s="50"/>
      <c r="FS104" s="50"/>
      <c r="FU104" s="46"/>
      <c r="FV104" s="46" t="s">
        <v>669</v>
      </c>
      <c r="FW104" s="47">
        <v>0</v>
      </c>
      <c r="FY104" s="47">
        <v>0</v>
      </c>
      <c r="GC104" s="47">
        <v>0</v>
      </c>
      <c r="GW104" s="57"/>
      <c r="GX104" s="57"/>
      <c r="GY104" s="46"/>
      <c r="GZ104" s="46"/>
      <c r="HA104" s="46"/>
      <c r="HB104" s="46"/>
      <c r="HC104" s="46"/>
      <c r="HD104" s="57"/>
      <c r="HE104" s="57"/>
      <c r="HF104" s="57"/>
      <c r="HG104" s="57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6"/>
      <c r="IC104" s="56"/>
      <c r="ID104" s="56"/>
      <c r="IE104" s="56"/>
      <c r="IF104" s="56"/>
      <c r="IG104" s="56"/>
      <c r="IH104" s="56"/>
      <c r="II104" s="56"/>
      <c r="IJ104" s="56"/>
      <c r="IK104" s="56"/>
      <c r="IM104" s="57"/>
      <c r="IR104" s="46" t="s">
        <v>665</v>
      </c>
      <c r="IW104" s="50"/>
      <c r="IX104" s="50"/>
      <c r="IY104" s="50"/>
      <c r="IZ104" s="50"/>
      <c r="JA104" s="50"/>
      <c r="JB104" s="50"/>
      <c r="JC104" s="50"/>
      <c r="JD104" s="50"/>
      <c r="JE104" s="50"/>
      <c r="JF104" s="50"/>
      <c r="JG104" s="47">
        <v>0</v>
      </c>
      <c r="JI104" s="47">
        <v>0</v>
      </c>
      <c r="JM104" s="46">
        <v>0</v>
      </c>
      <c r="JT104" s="57"/>
      <c r="JU104" s="57"/>
      <c r="JV104" s="57"/>
      <c r="JZ104" s="52"/>
      <c r="KC104" s="52"/>
      <c r="KF104" s="52"/>
      <c r="KG104" s="49"/>
      <c r="KH104" s="49"/>
      <c r="KI104" s="50"/>
      <c r="KJ104" s="50"/>
      <c r="KK104" s="50"/>
      <c r="KL104" s="49"/>
      <c r="KN104" s="46">
        <v>0</v>
      </c>
      <c r="KT104" s="50"/>
      <c r="KU104" s="50"/>
      <c r="KV104" s="50"/>
      <c r="KW104" s="50"/>
      <c r="KX104" s="50"/>
      <c r="KY104" s="50"/>
      <c r="KZ104" s="50"/>
      <c r="LA104" s="50"/>
      <c r="LB104" s="50"/>
      <c r="LC104" s="50"/>
      <c r="LD104" s="50"/>
      <c r="LE104" s="50"/>
      <c r="LF104" s="50"/>
      <c r="LG104" s="50"/>
      <c r="LH104" s="50"/>
      <c r="LI104" s="50"/>
      <c r="LJ104" s="50"/>
      <c r="LK104" s="50"/>
      <c r="LL104" s="50"/>
      <c r="LM104" s="50"/>
      <c r="LN104" s="50"/>
      <c r="LO104" s="50"/>
      <c r="LP104" s="50"/>
      <c r="LQ104" s="50"/>
      <c r="LR104" s="50"/>
      <c r="LS104" s="50"/>
      <c r="LT104" s="50"/>
      <c r="LU104" s="50"/>
      <c r="LV104" s="50"/>
      <c r="LW104" s="50"/>
      <c r="LX104" s="50"/>
      <c r="LY104" s="50"/>
      <c r="LZ104" s="50"/>
      <c r="MA104" s="50"/>
      <c r="MB104" s="50"/>
      <c r="MC104" s="50"/>
      <c r="MD104" s="50"/>
      <c r="ME104" s="50"/>
      <c r="MF104" s="50"/>
      <c r="MG104" s="50"/>
      <c r="MH104" s="50"/>
      <c r="MI104" s="50"/>
      <c r="MJ104" s="50"/>
      <c r="MK104" s="50"/>
      <c r="ML104" s="50"/>
      <c r="MM104" s="50"/>
      <c r="MN104" s="50"/>
      <c r="MO104" s="50"/>
      <c r="MP104" s="50"/>
      <c r="MQ104" s="50"/>
      <c r="MR104" s="50"/>
      <c r="MS104" s="50"/>
      <c r="MT104" s="50"/>
      <c r="MU104" s="50"/>
      <c r="MV104" s="50"/>
      <c r="MW104" s="50"/>
      <c r="MX104" s="50"/>
      <c r="MY104" s="50"/>
      <c r="MZ104" s="50"/>
      <c r="NA104" s="50"/>
      <c r="NB104" s="50"/>
      <c r="NC104" s="50"/>
      <c r="ND104" s="50"/>
      <c r="NE104" s="50"/>
      <c r="NF104" s="50"/>
      <c r="NG104" s="50"/>
      <c r="NI104" s="56"/>
      <c r="NJ104" s="56"/>
      <c r="NL104" s="56"/>
      <c r="NM104" s="56"/>
      <c r="NN104" s="56"/>
      <c r="NO104" s="56"/>
      <c r="NP104" s="56"/>
      <c r="NQ104" s="56"/>
      <c r="NR104" s="56"/>
      <c r="NS104" s="56"/>
      <c r="NT104" s="56"/>
      <c r="NU104" s="56"/>
      <c r="NV104" s="56"/>
      <c r="NW104" s="51"/>
      <c r="NX104" s="51"/>
      <c r="NY104" s="51"/>
      <c r="OA104" s="54"/>
      <c r="OB104" s="58"/>
      <c r="OC104" s="58"/>
      <c r="OD104" s="58"/>
      <c r="OE104" s="58"/>
      <c r="OF104" s="58"/>
      <c r="OG104" s="58"/>
      <c r="OH104" s="51"/>
      <c r="OI104" s="58"/>
      <c r="OJ104" s="58"/>
      <c r="OK104" s="54"/>
      <c r="OL104" s="58"/>
      <c r="OM104" s="58"/>
      <c r="ON104" s="58"/>
      <c r="OO104" s="58"/>
      <c r="OP104" s="58"/>
      <c r="OQ104" s="58"/>
      <c r="OR104" s="51">
        <v>0</v>
      </c>
      <c r="OS104" s="51" t="s">
        <v>521</v>
      </c>
    </row>
    <row r="105" spans="1:409" ht="21" customHeight="1" x14ac:dyDescent="0.35">
      <c r="A105" s="46" t="s">
        <v>105</v>
      </c>
      <c r="B105" s="46" t="s">
        <v>105</v>
      </c>
      <c r="C105" s="46" t="b">
        <f t="shared" si="591"/>
        <v>1</v>
      </c>
      <c r="D105" s="46">
        <v>7</v>
      </c>
      <c r="E105" s="51">
        <v>7</v>
      </c>
      <c r="F105" s="46" t="b">
        <f t="shared" si="592"/>
        <v>1</v>
      </c>
      <c r="G105" s="46">
        <v>11</v>
      </c>
      <c r="H105" s="51">
        <v>11</v>
      </c>
      <c r="I105" s="46" t="b">
        <f t="shared" si="593"/>
        <v>1</v>
      </c>
      <c r="J105" s="46">
        <v>11</v>
      </c>
      <c r="K105" s="46">
        <v>4744418</v>
      </c>
      <c r="L105" s="46">
        <v>468612.6</v>
      </c>
      <c r="M105" s="46">
        <v>1048.4970000000001</v>
      </c>
      <c r="N105" s="46">
        <v>7.0318574546696997</v>
      </c>
      <c r="O105" s="46">
        <v>159.53656820355801</v>
      </c>
      <c r="P105" s="46">
        <v>2</v>
      </c>
      <c r="Q105" s="46">
        <v>0</v>
      </c>
      <c r="R105" s="46">
        <v>1048.6767768439399</v>
      </c>
      <c r="S105" s="46">
        <v>13.0360073618032</v>
      </c>
      <c r="T105" s="46">
        <v>169.52440766810699</v>
      </c>
      <c r="U105" s="46">
        <v>4</v>
      </c>
      <c r="V105" s="46">
        <v>4</v>
      </c>
      <c r="W105" s="46" t="s">
        <v>227</v>
      </c>
      <c r="X105" s="46">
        <v>42.851698069999998</v>
      </c>
      <c r="Y105" s="46">
        <v>-123.38415860000001</v>
      </c>
      <c r="Z105" s="46">
        <v>1048.4970000000001</v>
      </c>
      <c r="AA105" s="46" t="s">
        <v>1487</v>
      </c>
      <c r="AB105" s="46">
        <v>1</v>
      </c>
      <c r="AC105" s="55">
        <v>1</v>
      </c>
      <c r="AD105" s="46">
        <v>10</v>
      </c>
      <c r="AE105" s="46">
        <v>0</v>
      </c>
      <c r="AF105" s="46">
        <v>10</v>
      </c>
      <c r="AG105" s="46" t="s">
        <v>350</v>
      </c>
      <c r="AH105" s="55">
        <v>1</v>
      </c>
      <c r="AI105" s="46">
        <v>5</v>
      </c>
      <c r="AJ105" s="46">
        <v>1</v>
      </c>
      <c r="AK105" s="47">
        <v>65</v>
      </c>
      <c r="AM105" s="46">
        <v>1</v>
      </c>
      <c r="AN105" s="46">
        <v>20</v>
      </c>
      <c r="AO105" s="46">
        <v>72</v>
      </c>
      <c r="AQ105" s="46">
        <v>1</v>
      </c>
      <c r="AR105" s="46">
        <v>0</v>
      </c>
      <c r="AS105" s="55" t="s">
        <v>400</v>
      </c>
      <c r="AT105" s="46">
        <v>1</v>
      </c>
      <c r="AU105" s="46">
        <v>0</v>
      </c>
      <c r="AV105" s="46">
        <v>95</v>
      </c>
      <c r="AX105" s="46">
        <v>1</v>
      </c>
      <c r="AY105" s="46">
        <v>0</v>
      </c>
      <c r="AZ105" s="46">
        <v>0</v>
      </c>
      <c r="BA105" s="46">
        <v>90</v>
      </c>
      <c r="BB105" s="46">
        <v>90</v>
      </c>
      <c r="BD105" s="46">
        <f>AO105+BB105</f>
        <v>162</v>
      </c>
      <c r="BE105" s="50">
        <v>2.69</v>
      </c>
      <c r="BF105" s="46">
        <v>1178</v>
      </c>
      <c r="BG105" s="46">
        <f t="shared" si="594"/>
        <v>1.1779999999999999</v>
      </c>
      <c r="BH105" s="49">
        <v>1.1779999999999999</v>
      </c>
      <c r="BI105" s="50">
        <v>7.42</v>
      </c>
      <c r="BJ105" s="52">
        <v>697</v>
      </c>
      <c r="BK105" s="46">
        <f t="shared" si="595"/>
        <v>0.69699999999999995</v>
      </c>
      <c r="BL105" s="46">
        <v>0.69699999999999995</v>
      </c>
      <c r="BM105" s="46">
        <v>7.42</v>
      </c>
      <c r="BN105" s="46">
        <v>2255</v>
      </c>
      <c r="BO105" s="46">
        <f t="shared" si="596"/>
        <v>2.2549999999999999</v>
      </c>
      <c r="BP105" s="46">
        <f t="shared" si="597"/>
        <v>2.2549999999999999</v>
      </c>
      <c r="BQ105" s="46">
        <v>2.34</v>
      </c>
      <c r="BR105" s="50">
        <f t="shared" si="598"/>
        <v>-5.08</v>
      </c>
      <c r="BS105" s="49">
        <v>2.2309999999999999</v>
      </c>
      <c r="BT105" s="53" t="s">
        <v>262</v>
      </c>
      <c r="BU105" s="49">
        <v>2.2309999999999999</v>
      </c>
      <c r="BV105" s="49">
        <f t="shared" si="599"/>
        <v>1.5339999999999998</v>
      </c>
      <c r="BW105" s="46">
        <v>0.93098825216293335</v>
      </c>
      <c r="BX105" s="46">
        <v>49.642696380615234</v>
      </c>
      <c r="BY105" s="46">
        <f>BW105*10</f>
        <v>9.3098825216293335</v>
      </c>
      <c r="CA105" s="46">
        <v>9.3098825216293335</v>
      </c>
      <c r="CB105" s="46">
        <f>BX105*10</f>
        <v>496.42696380615234</v>
      </c>
      <c r="CC105" s="46">
        <v>71.618037135278513</v>
      </c>
      <c r="CD105" s="46">
        <v>2095.4907161803712</v>
      </c>
      <c r="CE105" s="46">
        <v>2.6525198938992043</v>
      </c>
      <c r="CF105" s="46">
        <v>129.973474801061</v>
      </c>
      <c r="CG105" s="46">
        <v>8676.3925729442963</v>
      </c>
      <c r="CH105" s="46">
        <v>503.9787798408488</v>
      </c>
      <c r="CI105" s="46">
        <v>127.32095490716181</v>
      </c>
      <c r="CJ105" s="46">
        <v>29.177718832891248</v>
      </c>
      <c r="CK105" s="46">
        <v>1352.7851458885941</v>
      </c>
      <c r="CL105" s="46">
        <f>BY105*1000/CK105</f>
        <v>6.8820111973612921</v>
      </c>
      <c r="CM105" s="46">
        <v>4604.7745358090187</v>
      </c>
      <c r="CN105" s="46">
        <v>68.965517241379317</v>
      </c>
      <c r="CO105" s="50">
        <v>3.7127009485771345</v>
      </c>
      <c r="CP105" s="46">
        <v>0</v>
      </c>
      <c r="CQ105" s="50">
        <v>438.46908734052994</v>
      </c>
      <c r="CR105" s="50">
        <v>155.79980372914622</v>
      </c>
      <c r="CS105" s="50">
        <v>70.363101079489695</v>
      </c>
      <c r="CT105" s="50">
        <v>0</v>
      </c>
      <c r="CU105" s="50">
        <v>155.05397448478902</v>
      </c>
      <c r="CV105" s="50">
        <v>23.356231599607458</v>
      </c>
      <c r="CW105" s="50">
        <v>1.7664376840039255</v>
      </c>
      <c r="CX105" s="50">
        <v>5.2993130520117768</v>
      </c>
      <c r="CY105" s="50">
        <v>2295.5839057899902</v>
      </c>
      <c r="CZ105" s="50">
        <v>206.6732090284593</v>
      </c>
      <c r="DA105" s="56">
        <v>9.2877681982952875</v>
      </c>
      <c r="DB105" s="56">
        <v>0</v>
      </c>
      <c r="DC105" s="50">
        <v>149.46513470681458</v>
      </c>
      <c r="DD105" s="50">
        <v>56.299524564183834</v>
      </c>
      <c r="DE105" s="50">
        <v>24.564183835182249</v>
      </c>
      <c r="DF105" s="50">
        <v>2.0800316957210776</v>
      </c>
      <c r="DG105" s="50">
        <v>26.049920760697304</v>
      </c>
      <c r="DH105" s="50">
        <v>5.6458003169572102</v>
      </c>
      <c r="DI105" s="50">
        <v>5.2496038034865293</v>
      </c>
      <c r="DJ105" s="50">
        <v>1.5847860538827259</v>
      </c>
      <c r="DK105" s="50">
        <v>545.56259904912838</v>
      </c>
      <c r="DL105" s="50">
        <v>46.850237717908087</v>
      </c>
      <c r="DM105" s="50">
        <v>0</v>
      </c>
      <c r="DN105" s="50">
        <v>0</v>
      </c>
      <c r="DO105" s="50">
        <v>5.3459173635022132</v>
      </c>
      <c r="DQ105" s="46">
        <v>1</v>
      </c>
      <c r="DR105" s="46">
        <v>10</v>
      </c>
      <c r="DT105" s="46">
        <v>1</v>
      </c>
      <c r="DU105" s="46">
        <v>0</v>
      </c>
      <c r="DV105" s="46" t="s">
        <v>576</v>
      </c>
      <c r="DW105" s="46">
        <v>1</v>
      </c>
      <c r="DY105" s="46">
        <v>1</v>
      </c>
      <c r="DZ105" s="46">
        <v>362</v>
      </c>
      <c r="EA105" s="46">
        <v>36.200000000000003</v>
      </c>
      <c r="EC105" s="46">
        <v>36</v>
      </c>
      <c r="ED105" s="46">
        <v>55</v>
      </c>
      <c r="EE105" s="46" t="s">
        <v>577</v>
      </c>
      <c r="EF105" s="46">
        <v>0</v>
      </c>
      <c r="EH105" s="46">
        <v>72</v>
      </c>
      <c r="EI105" s="46" t="s">
        <v>1562</v>
      </c>
      <c r="EJ105" s="49">
        <v>0.85699999999999998</v>
      </c>
      <c r="EK105" s="50">
        <v>7.21</v>
      </c>
      <c r="EL105" s="49">
        <v>0.77900000000000003</v>
      </c>
      <c r="EM105" s="49">
        <v>0.77900000000000003</v>
      </c>
      <c r="EN105" s="50">
        <v>7.24</v>
      </c>
      <c r="EP105" s="56">
        <v>0</v>
      </c>
      <c r="EQ105" s="56">
        <v>0.42242703533026105</v>
      </c>
      <c r="ER105" s="56">
        <v>0</v>
      </c>
      <c r="ES105" s="56">
        <v>16.897081413210444</v>
      </c>
      <c r="ET105" s="56">
        <v>71.620583717357903</v>
      </c>
      <c r="EU105" s="56">
        <v>0</v>
      </c>
      <c r="EV105" s="56">
        <v>2.5921658986175116</v>
      </c>
      <c r="EW105" s="56">
        <v>1.2480798771121351</v>
      </c>
      <c r="EX105" s="56">
        <v>412.15437788018431</v>
      </c>
      <c r="EY105" s="56">
        <v>0.19201228878648233</v>
      </c>
      <c r="EZ105" s="56"/>
      <c r="FA105" s="46">
        <v>0</v>
      </c>
      <c r="FB105" s="46" t="s">
        <v>523</v>
      </c>
      <c r="FC105" s="46">
        <v>0</v>
      </c>
      <c r="FE105" s="47">
        <v>0</v>
      </c>
      <c r="FJ105" s="46"/>
      <c r="FK105" s="46"/>
      <c r="FL105" s="46"/>
      <c r="FM105" s="47"/>
      <c r="FO105" s="52"/>
      <c r="FP105" s="50"/>
      <c r="FS105" s="50"/>
      <c r="FU105" s="46"/>
      <c r="FV105" s="46" t="s">
        <v>673</v>
      </c>
      <c r="FW105" s="47">
        <v>0</v>
      </c>
      <c r="FY105" s="47">
        <v>0</v>
      </c>
      <c r="GB105" s="53" t="s">
        <v>649</v>
      </c>
      <c r="GC105" s="47">
        <v>0</v>
      </c>
      <c r="GW105" s="57">
        <v>0.85504227876663208</v>
      </c>
      <c r="GX105" s="57">
        <v>46.276683807373047</v>
      </c>
      <c r="GY105" s="46">
        <f>GW105*10</f>
        <v>8.5504227876663208</v>
      </c>
      <c r="GZ105" s="46">
        <v>8.5504227876663208</v>
      </c>
      <c r="HA105" s="46"/>
      <c r="HB105" s="46">
        <f>GX105*10</f>
        <v>462.76683807373047</v>
      </c>
      <c r="HC105" s="46" t="s">
        <v>659</v>
      </c>
      <c r="HD105" s="57"/>
      <c r="HE105" s="57"/>
      <c r="HF105" s="57"/>
      <c r="HG105" s="57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6"/>
      <c r="IC105" s="56"/>
      <c r="ID105" s="56"/>
      <c r="IE105" s="56"/>
      <c r="IF105" s="56"/>
      <c r="IG105" s="56"/>
      <c r="IH105" s="56"/>
      <c r="II105" s="56"/>
      <c r="IJ105" s="56"/>
      <c r="IK105" s="56"/>
      <c r="IM105" s="57"/>
      <c r="IR105" s="46" t="s">
        <v>665</v>
      </c>
      <c r="IW105" s="50"/>
      <c r="IX105" s="50"/>
      <c r="IY105" s="50"/>
      <c r="IZ105" s="50"/>
      <c r="JA105" s="50"/>
      <c r="JB105" s="50"/>
      <c r="JC105" s="50"/>
      <c r="JD105" s="50"/>
      <c r="JE105" s="50"/>
      <c r="JF105" s="50"/>
      <c r="JG105" s="47">
        <v>0</v>
      </c>
      <c r="JI105" s="47">
        <v>0</v>
      </c>
      <c r="JM105" s="46">
        <v>0</v>
      </c>
      <c r="JT105" s="57"/>
      <c r="JU105" s="57"/>
      <c r="JV105" s="57"/>
      <c r="JZ105" s="52"/>
      <c r="KC105" s="52"/>
      <c r="KF105" s="52"/>
      <c r="KG105" s="49"/>
      <c r="KH105" s="49"/>
      <c r="KI105" s="50"/>
      <c r="KJ105" s="50"/>
      <c r="KK105" s="50"/>
      <c r="KL105" s="49"/>
      <c r="KN105" s="46">
        <v>0</v>
      </c>
      <c r="KO105" s="46">
        <v>0</v>
      </c>
      <c r="KP105" s="47">
        <v>0</v>
      </c>
      <c r="KT105" s="50">
        <v>43.689320388349515</v>
      </c>
      <c r="KU105" s="50">
        <v>1016.9902912621361</v>
      </c>
      <c r="KV105" s="50">
        <v>6.0679611650485441</v>
      </c>
      <c r="KW105" s="50">
        <v>75.242718446601941</v>
      </c>
      <c r="KX105" s="50">
        <v>4404.1262135922334</v>
      </c>
      <c r="KY105" s="50">
        <v>377.42718446601941</v>
      </c>
      <c r="KZ105" s="50">
        <v>29.126213592233011</v>
      </c>
      <c r="LA105" s="50">
        <v>23.058252427184467</v>
      </c>
      <c r="LB105" s="50">
        <v>856.79611650485447</v>
      </c>
      <c r="LC105" s="50">
        <f>GY105*1000/LB105</f>
        <v>9.9795302790893032</v>
      </c>
      <c r="LD105" s="50">
        <v>1663.8349514563108</v>
      </c>
      <c r="LE105" s="50">
        <v>41.262135922330103</v>
      </c>
      <c r="LF105" s="50"/>
      <c r="LG105" s="50"/>
      <c r="LH105" s="50"/>
      <c r="LI105" s="50"/>
      <c r="LJ105" s="50"/>
      <c r="LK105" s="50"/>
      <c r="LL105" s="50"/>
      <c r="LM105" s="50"/>
      <c r="LN105" s="50"/>
      <c r="LO105" s="50"/>
      <c r="LP105" s="50"/>
      <c r="LQ105" s="50"/>
      <c r="LR105" s="50"/>
      <c r="LS105" s="50"/>
      <c r="LT105" s="50"/>
      <c r="LU105" s="50"/>
      <c r="LV105" s="50"/>
      <c r="LW105" s="50"/>
      <c r="LX105" s="50"/>
      <c r="LY105" s="50"/>
      <c r="LZ105" s="50"/>
      <c r="MA105" s="50"/>
      <c r="MB105" s="50"/>
      <c r="MC105" s="50"/>
      <c r="MD105" s="50"/>
      <c r="ME105" s="50"/>
      <c r="MF105" s="50"/>
      <c r="MG105" s="50"/>
      <c r="MH105" s="50"/>
      <c r="MI105" s="50"/>
      <c r="MJ105" s="50"/>
      <c r="MK105" s="50"/>
      <c r="ML105" s="50"/>
      <c r="MM105" s="50"/>
      <c r="MN105" s="50"/>
      <c r="MO105" s="50"/>
      <c r="MP105" s="50"/>
      <c r="MQ105" s="50"/>
      <c r="MR105" s="50"/>
      <c r="MS105" s="50"/>
      <c r="MT105" s="50"/>
      <c r="MU105" s="50"/>
      <c r="MV105" s="50"/>
      <c r="MW105" s="50"/>
      <c r="MX105" s="50"/>
      <c r="MY105" s="50"/>
      <c r="MZ105" s="50"/>
      <c r="NA105" s="50"/>
      <c r="NB105" s="50"/>
      <c r="NC105" s="50"/>
      <c r="ND105" s="50"/>
      <c r="NE105" s="50"/>
      <c r="NF105" s="50"/>
      <c r="NG105" s="50"/>
      <c r="NI105" s="56">
        <v>6.724982695540394</v>
      </c>
      <c r="NJ105" s="56">
        <v>29.388802531395228</v>
      </c>
      <c r="NL105" s="56"/>
      <c r="NM105" s="56"/>
      <c r="NN105" s="56"/>
      <c r="NO105" s="56"/>
      <c r="NP105" s="56"/>
      <c r="NQ105" s="56"/>
      <c r="NR105" s="56"/>
      <c r="NS105" s="56"/>
      <c r="NT105" s="56"/>
      <c r="NU105" s="56"/>
      <c r="NV105" s="56"/>
      <c r="NW105" s="51"/>
      <c r="NX105" s="51">
        <v>683.33333333333337</v>
      </c>
      <c r="NY105" s="51">
        <v>683</v>
      </c>
      <c r="NZ105" s="46">
        <v>3263</v>
      </c>
      <c r="OA105" s="54">
        <f t="shared" ref="OA105" si="625">ROUND(NZ105,0)</f>
        <v>3263</v>
      </c>
      <c r="OB105" s="58"/>
      <c r="OC105" s="58"/>
      <c r="OD105" s="58"/>
      <c r="OE105" s="58"/>
      <c r="OF105" s="58"/>
      <c r="OG105" s="58"/>
      <c r="OH105" s="51">
        <v>9420.3333333333339</v>
      </c>
      <c r="OI105" s="58">
        <v>9420</v>
      </c>
      <c r="OJ105" s="58">
        <v>60794.666666666664</v>
      </c>
      <c r="OK105" s="54">
        <f t="shared" ref="OK105" si="626">ROUND(OJ105,0)</f>
        <v>60795</v>
      </c>
      <c r="OL105" s="58"/>
      <c r="OM105" s="58"/>
      <c r="ON105" s="58"/>
      <c r="OO105" s="58"/>
      <c r="OP105" s="58"/>
      <c r="OQ105" s="58"/>
      <c r="OR105" s="51">
        <v>0</v>
      </c>
      <c r="OS105" s="51" t="s">
        <v>521</v>
      </c>
    </row>
    <row r="106" spans="1:409" ht="21" customHeight="1" x14ac:dyDescent="0.35">
      <c r="A106" s="46" t="s">
        <v>106</v>
      </c>
      <c r="B106" s="46" t="s">
        <v>106</v>
      </c>
      <c r="C106" s="46" t="b">
        <f t="shared" si="591"/>
        <v>1</v>
      </c>
      <c r="D106" s="46">
        <v>7</v>
      </c>
      <c r="E106" s="51">
        <v>7</v>
      </c>
      <c r="F106" s="46" t="b">
        <f t="shared" si="592"/>
        <v>1</v>
      </c>
      <c r="G106" s="46">
        <v>12</v>
      </c>
      <c r="H106" s="51">
        <v>12</v>
      </c>
      <c r="I106" s="46" t="b">
        <f t="shared" si="593"/>
        <v>1</v>
      </c>
      <c r="J106" s="46">
        <v>12</v>
      </c>
      <c r="K106" s="46">
        <v>4744415</v>
      </c>
      <c r="L106" s="46">
        <v>468613.7</v>
      </c>
      <c r="M106" s="46">
        <v>1047.7239999999999</v>
      </c>
      <c r="N106" s="46">
        <v>5.61655212454865</v>
      </c>
      <c r="O106" s="46">
        <v>152.625024321399</v>
      </c>
      <c r="P106" s="46">
        <v>2</v>
      </c>
      <c r="Q106" s="46">
        <v>0</v>
      </c>
      <c r="R106" s="46">
        <v>1048.6767768439399</v>
      </c>
      <c r="S106" s="46">
        <v>13.0360073618032</v>
      </c>
      <c r="T106" s="46">
        <v>169.52440766810699</v>
      </c>
      <c r="U106" s="46">
        <v>4</v>
      </c>
      <c r="V106" s="46">
        <v>5</v>
      </c>
      <c r="W106" s="46" t="s">
        <v>254</v>
      </c>
      <c r="X106" s="46">
        <v>42.851672469999997</v>
      </c>
      <c r="Y106" s="46">
        <v>-123.3841451</v>
      </c>
      <c r="Z106" s="46">
        <v>1047.7239999999999</v>
      </c>
      <c r="AA106" s="46" t="s">
        <v>130</v>
      </c>
      <c r="AB106" s="46">
        <v>1</v>
      </c>
      <c r="AC106" s="55">
        <v>1</v>
      </c>
      <c r="AD106" s="46">
        <v>10</v>
      </c>
      <c r="AE106" s="46">
        <v>1</v>
      </c>
      <c r="AF106" s="46">
        <v>16</v>
      </c>
      <c r="AH106" s="55">
        <v>1</v>
      </c>
      <c r="AI106" s="46">
        <v>30</v>
      </c>
      <c r="AJ106" s="46">
        <v>1</v>
      </c>
      <c r="AK106" s="47">
        <v>75</v>
      </c>
      <c r="AM106" s="46">
        <v>1</v>
      </c>
      <c r="AN106" s="46">
        <v>20</v>
      </c>
      <c r="AO106" s="46">
        <v>80</v>
      </c>
      <c r="AP106" s="46" t="s">
        <v>296</v>
      </c>
      <c r="AQ106" s="46">
        <v>1</v>
      </c>
      <c r="AR106" s="46">
        <v>3</v>
      </c>
      <c r="AS106" s="55" t="s">
        <v>401</v>
      </c>
      <c r="AT106" s="46">
        <v>1</v>
      </c>
      <c r="AU106" s="46">
        <v>40</v>
      </c>
      <c r="AV106" s="46">
        <v>9</v>
      </c>
      <c r="AW106" s="46" t="s">
        <v>435</v>
      </c>
      <c r="AX106" s="46">
        <v>0</v>
      </c>
      <c r="AY106" s="46">
        <v>100</v>
      </c>
      <c r="AZ106" s="46">
        <v>100</v>
      </c>
      <c r="BB106" s="46">
        <v>60</v>
      </c>
      <c r="BE106" s="50">
        <v>2.98</v>
      </c>
      <c r="BF106" s="46">
        <v>332.2</v>
      </c>
      <c r="BG106" s="46">
        <f t="shared" si="594"/>
        <v>0.3322</v>
      </c>
      <c r="BH106" s="49">
        <v>0.33200000000000002</v>
      </c>
      <c r="BI106" s="50">
        <v>7.36</v>
      </c>
      <c r="BJ106" s="52">
        <v>2043</v>
      </c>
      <c r="BK106" s="46">
        <f t="shared" si="595"/>
        <v>2.0430000000000001</v>
      </c>
      <c r="BL106" s="46">
        <v>2.0430000000000001</v>
      </c>
      <c r="BM106" s="46">
        <v>7.37</v>
      </c>
      <c r="BN106" s="46">
        <v>1576</v>
      </c>
      <c r="BO106" s="46">
        <f t="shared" si="596"/>
        <v>1.5760000000000001</v>
      </c>
      <c r="BP106" s="46">
        <f t="shared" si="597"/>
        <v>1.5760000000000001</v>
      </c>
      <c r="BQ106" s="46">
        <v>2.2400000000000002</v>
      </c>
      <c r="BR106" s="50">
        <f t="shared" si="598"/>
        <v>-5.12</v>
      </c>
      <c r="BS106" s="49">
        <v>1.0269999999999999</v>
      </c>
      <c r="BT106" s="53" t="s">
        <v>262</v>
      </c>
      <c r="BU106" s="49">
        <v>1.0269999999999999</v>
      </c>
      <c r="BV106" s="49">
        <f t="shared" si="599"/>
        <v>-1.0160000000000002</v>
      </c>
      <c r="BW106" s="46">
        <v>0.79347008466720581</v>
      </c>
      <c r="BX106" s="46">
        <v>48.906444549560547</v>
      </c>
      <c r="BY106" s="46">
        <f>BW106*10</f>
        <v>7.9347008466720581</v>
      </c>
      <c r="BZ106" s="46">
        <v>7.9347008466720581</v>
      </c>
      <c r="CB106" s="46">
        <f>BX106*10</f>
        <v>489.06444549560547</v>
      </c>
      <c r="CC106" s="46">
        <v>221.85894441849601</v>
      </c>
      <c r="CD106" s="46">
        <v>3416.6277440448384</v>
      </c>
      <c r="CE106" s="46">
        <v>28.024287716020549</v>
      </c>
      <c r="CF106" s="46">
        <v>782.34469873890703</v>
      </c>
      <c r="CG106" s="46">
        <v>5301.2610929472203</v>
      </c>
      <c r="CH106" s="46">
        <v>815.03970107426437</v>
      </c>
      <c r="CI106" s="46">
        <v>79.402148528724894</v>
      </c>
      <c r="CJ106" s="46">
        <v>74.73143390938813</v>
      </c>
      <c r="CK106" s="46">
        <v>796.35684259691732</v>
      </c>
      <c r="CL106" s="46">
        <f>BY106*1000/CK106</f>
        <v>9.9637504473459693</v>
      </c>
      <c r="CM106" s="46">
        <v>4750.1167678654829</v>
      </c>
      <c r="CN106" s="46">
        <v>93.41429238673517</v>
      </c>
      <c r="CO106" s="50">
        <v>4.3706750000000003</v>
      </c>
      <c r="CP106" s="46">
        <v>0</v>
      </c>
      <c r="CQ106" s="50">
        <v>176.55282604353906</v>
      </c>
      <c r="CR106" s="50">
        <v>94.088276413021774</v>
      </c>
      <c r="CS106" s="50">
        <v>4.7932893948472142</v>
      </c>
      <c r="CT106" s="50">
        <v>2.5963650888755745</v>
      </c>
      <c r="CU106" s="50">
        <v>28.060714999001402</v>
      </c>
      <c r="CV106" s="50">
        <v>6.690633113640903</v>
      </c>
      <c r="CW106" s="50">
        <v>2.3966446974236071</v>
      </c>
      <c r="CX106" s="50">
        <v>0</v>
      </c>
      <c r="CY106" s="50">
        <v>434.29199121230283</v>
      </c>
      <c r="CZ106" s="50">
        <v>36.149390852806071</v>
      </c>
      <c r="DA106" s="56">
        <v>6.628852555316235</v>
      </c>
      <c r="DB106" s="56">
        <v>0</v>
      </c>
      <c r="DC106" s="50">
        <v>148.69443890771376</v>
      </c>
      <c r="DD106" s="50">
        <v>43.970500298983453</v>
      </c>
      <c r="DE106" s="50">
        <v>52.421765995614905</v>
      </c>
      <c r="DF106" s="50">
        <v>0</v>
      </c>
      <c r="DG106" s="50">
        <v>51.026509866454056</v>
      </c>
      <c r="DH106" s="50">
        <v>10.364759816623479</v>
      </c>
      <c r="DI106" s="50">
        <v>1.9932230416583614</v>
      </c>
      <c r="DJ106" s="50">
        <v>1.6942395854096073</v>
      </c>
      <c r="DK106" s="50">
        <v>583.41638429340242</v>
      </c>
      <c r="DL106" s="50">
        <v>61.88957544349212</v>
      </c>
      <c r="DM106" s="50">
        <v>0</v>
      </c>
      <c r="DN106" s="50">
        <v>0</v>
      </c>
      <c r="DO106" s="50">
        <v>3.7571834496510479</v>
      </c>
      <c r="DP106" s="46" t="s">
        <v>488</v>
      </c>
      <c r="DQ106" s="46">
        <v>0</v>
      </c>
      <c r="DS106" s="46" t="s">
        <v>131</v>
      </c>
      <c r="DT106" s="46">
        <v>0</v>
      </c>
      <c r="DU106" s="46">
        <v>0</v>
      </c>
      <c r="DW106" s="46">
        <v>0</v>
      </c>
      <c r="DY106" s="46">
        <v>0</v>
      </c>
      <c r="EF106" s="46">
        <v>0</v>
      </c>
      <c r="EJ106" s="49"/>
      <c r="EK106" s="50"/>
      <c r="EN106" s="50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  <c r="EZ106" s="56"/>
      <c r="FA106" s="46">
        <v>0</v>
      </c>
      <c r="FC106" s="46">
        <v>0</v>
      </c>
      <c r="FE106" s="47">
        <v>0</v>
      </c>
      <c r="FJ106" s="46"/>
      <c r="FK106" s="46"/>
      <c r="FL106" s="46"/>
      <c r="FM106" s="47"/>
      <c r="FO106" s="52"/>
      <c r="FP106" s="50"/>
      <c r="FS106" s="50"/>
      <c r="FU106" s="46"/>
      <c r="FV106" s="46" t="s">
        <v>669</v>
      </c>
      <c r="FW106" s="47">
        <v>0</v>
      </c>
      <c r="FY106" s="47">
        <v>0</v>
      </c>
      <c r="GC106" s="47">
        <v>0</v>
      </c>
      <c r="GW106" s="57"/>
      <c r="GX106" s="57"/>
      <c r="GY106" s="46"/>
      <c r="GZ106" s="46"/>
      <c r="HA106" s="46"/>
      <c r="HB106" s="46"/>
      <c r="HC106" s="46"/>
      <c r="HD106" s="57"/>
      <c r="HE106" s="57"/>
      <c r="HF106" s="57"/>
      <c r="HG106" s="57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6"/>
      <c r="IC106" s="56"/>
      <c r="ID106" s="56"/>
      <c r="IE106" s="56"/>
      <c r="IF106" s="56"/>
      <c r="IG106" s="56"/>
      <c r="IH106" s="56"/>
      <c r="II106" s="56"/>
      <c r="IJ106" s="56"/>
      <c r="IK106" s="56"/>
      <c r="IM106" s="57"/>
      <c r="IR106" s="46" t="s">
        <v>665</v>
      </c>
      <c r="IW106" s="50"/>
      <c r="IX106" s="50"/>
      <c r="IY106" s="50"/>
      <c r="IZ106" s="50"/>
      <c r="JA106" s="50"/>
      <c r="JB106" s="50"/>
      <c r="JC106" s="50"/>
      <c r="JD106" s="50"/>
      <c r="JE106" s="50"/>
      <c r="JF106" s="50"/>
      <c r="JG106" s="47">
        <v>0</v>
      </c>
      <c r="JI106" s="47">
        <v>0</v>
      </c>
      <c r="JM106" s="46">
        <v>0</v>
      </c>
      <c r="JT106" s="57"/>
      <c r="JU106" s="57"/>
      <c r="JV106" s="57"/>
      <c r="JZ106" s="52"/>
      <c r="KC106" s="52"/>
      <c r="KF106" s="52"/>
      <c r="KG106" s="49"/>
      <c r="KH106" s="49"/>
      <c r="KI106" s="50"/>
      <c r="KJ106" s="50"/>
      <c r="KK106" s="50"/>
      <c r="KL106" s="49"/>
      <c r="KN106" s="46">
        <v>0</v>
      </c>
      <c r="KT106" s="50"/>
      <c r="KU106" s="50"/>
      <c r="KV106" s="50"/>
      <c r="KW106" s="50"/>
      <c r="KX106" s="50"/>
      <c r="KY106" s="50"/>
      <c r="KZ106" s="50"/>
      <c r="LA106" s="50"/>
      <c r="LB106" s="50"/>
      <c r="LC106" s="50"/>
      <c r="LD106" s="50"/>
      <c r="LE106" s="50"/>
      <c r="LF106" s="50"/>
      <c r="LG106" s="50"/>
      <c r="LH106" s="50"/>
      <c r="LI106" s="50"/>
      <c r="LJ106" s="50"/>
      <c r="LK106" s="50"/>
      <c r="LL106" s="50"/>
      <c r="LM106" s="50"/>
      <c r="LN106" s="50"/>
      <c r="LO106" s="50"/>
      <c r="LP106" s="50"/>
      <c r="LQ106" s="50"/>
      <c r="LR106" s="50"/>
      <c r="LS106" s="50"/>
      <c r="LT106" s="50"/>
      <c r="LU106" s="50"/>
      <c r="LV106" s="50"/>
      <c r="LW106" s="50"/>
      <c r="LX106" s="50"/>
      <c r="LY106" s="50"/>
      <c r="LZ106" s="50"/>
      <c r="MA106" s="50"/>
      <c r="MB106" s="50"/>
      <c r="MC106" s="50"/>
      <c r="MD106" s="50"/>
      <c r="ME106" s="50"/>
      <c r="MF106" s="50"/>
      <c r="MG106" s="50"/>
      <c r="MH106" s="50"/>
      <c r="MI106" s="50"/>
      <c r="MJ106" s="50"/>
      <c r="MK106" s="50"/>
      <c r="ML106" s="50"/>
      <c r="MM106" s="50"/>
      <c r="MN106" s="50"/>
      <c r="MO106" s="50"/>
      <c r="MP106" s="50"/>
      <c r="MQ106" s="50"/>
      <c r="MR106" s="50"/>
      <c r="MS106" s="50"/>
      <c r="MT106" s="50"/>
      <c r="MU106" s="50"/>
      <c r="MV106" s="50"/>
      <c r="MW106" s="50"/>
      <c r="MX106" s="50"/>
      <c r="MY106" s="50"/>
      <c r="MZ106" s="50"/>
      <c r="NA106" s="50"/>
      <c r="NB106" s="50"/>
      <c r="NC106" s="50"/>
      <c r="ND106" s="50"/>
      <c r="NE106" s="50"/>
      <c r="NF106" s="50"/>
      <c r="NG106" s="50"/>
      <c r="NI106" s="56"/>
      <c r="NJ106" s="56"/>
      <c r="NL106" s="56"/>
      <c r="NM106" s="56"/>
      <c r="NN106" s="56"/>
      <c r="NO106" s="56"/>
      <c r="NP106" s="56"/>
      <c r="NQ106" s="56"/>
      <c r="NR106" s="56"/>
      <c r="NS106" s="56"/>
      <c r="NT106" s="56"/>
      <c r="NU106" s="56"/>
      <c r="NV106" s="56"/>
      <c r="NW106" s="51"/>
      <c r="NX106" s="51"/>
      <c r="NY106" s="51"/>
      <c r="OA106" s="54"/>
      <c r="OB106" s="58"/>
      <c r="OC106" s="58"/>
      <c r="OD106" s="58"/>
      <c r="OE106" s="58"/>
      <c r="OF106" s="58"/>
      <c r="OG106" s="58"/>
      <c r="OH106" s="51"/>
      <c r="OI106" s="58"/>
      <c r="OJ106" s="58"/>
      <c r="OK106" s="54"/>
      <c r="OL106" s="58"/>
      <c r="OM106" s="58"/>
      <c r="ON106" s="58"/>
      <c r="OO106" s="58"/>
      <c r="OP106" s="58"/>
      <c r="OQ106" s="58"/>
      <c r="OR106" s="51">
        <v>0</v>
      </c>
      <c r="OS106" s="51" t="s">
        <v>521</v>
      </c>
    </row>
    <row r="107" spans="1:409" ht="21" customHeight="1" x14ac:dyDescent="0.35">
      <c r="A107" s="46" t="s">
        <v>107</v>
      </c>
      <c r="B107" s="46" t="s">
        <v>107</v>
      </c>
      <c r="C107" s="46" t="b">
        <f t="shared" si="591"/>
        <v>1</v>
      </c>
      <c r="D107" s="46">
        <v>7</v>
      </c>
      <c r="E107" s="51">
        <v>7</v>
      </c>
      <c r="F107" s="46" t="b">
        <f t="shared" si="592"/>
        <v>1</v>
      </c>
      <c r="G107" s="46">
        <v>13</v>
      </c>
      <c r="H107" s="51">
        <v>13</v>
      </c>
      <c r="I107" s="46" t="b">
        <f t="shared" si="593"/>
        <v>1</v>
      </c>
      <c r="J107" s="46">
        <v>13</v>
      </c>
      <c r="K107" s="46">
        <v>4744412</v>
      </c>
      <c r="L107" s="46">
        <v>468614.7</v>
      </c>
      <c r="M107" s="46">
        <v>1047.2360000000001</v>
      </c>
      <c r="N107" s="46">
        <v>5.9497516598635096</v>
      </c>
      <c r="O107" s="46">
        <v>156.39996270551401</v>
      </c>
      <c r="P107" s="46">
        <v>2</v>
      </c>
      <c r="Q107" s="46">
        <v>0</v>
      </c>
      <c r="R107" s="46">
        <v>1047.3351737381499</v>
      </c>
      <c r="S107" s="46">
        <v>12.778940437932601</v>
      </c>
      <c r="T107" s="46">
        <v>168.487361740273</v>
      </c>
      <c r="U107" s="46">
        <v>2</v>
      </c>
      <c r="V107" s="46">
        <v>5</v>
      </c>
      <c r="W107" s="46" t="s">
        <v>228</v>
      </c>
      <c r="X107" s="46">
        <v>42.851646520000003</v>
      </c>
      <c r="Y107" s="46">
        <v>-123.3841336</v>
      </c>
      <c r="Z107" s="46">
        <v>1047.2360000000001</v>
      </c>
      <c r="AA107" s="46" t="s">
        <v>129</v>
      </c>
      <c r="AB107" s="46">
        <v>1</v>
      </c>
      <c r="AC107" s="55">
        <v>1</v>
      </c>
      <c r="AD107" s="46">
        <v>10</v>
      </c>
      <c r="AE107" s="46">
        <v>1</v>
      </c>
      <c r="AF107" s="46">
        <v>30</v>
      </c>
      <c r="AH107" s="55">
        <v>1</v>
      </c>
      <c r="AI107" s="46">
        <v>5</v>
      </c>
      <c r="AJ107" s="46">
        <v>1</v>
      </c>
      <c r="AK107" s="47">
        <v>40</v>
      </c>
      <c r="AM107" s="46">
        <v>1</v>
      </c>
      <c r="AN107" s="46">
        <v>40</v>
      </c>
      <c r="AO107" s="46">
        <v>55</v>
      </c>
      <c r="AQ107" s="46">
        <v>0</v>
      </c>
      <c r="AR107" s="46">
        <v>100</v>
      </c>
      <c r="AS107" s="55" t="s">
        <v>1625</v>
      </c>
      <c r="AT107" s="55">
        <v>0</v>
      </c>
      <c r="AU107" s="46">
        <v>100</v>
      </c>
      <c r="AW107" s="55" t="s">
        <v>1616</v>
      </c>
      <c r="AX107" s="55">
        <v>0</v>
      </c>
      <c r="AZ107" s="46">
        <v>100</v>
      </c>
      <c r="BE107" s="50">
        <v>2.5499999999999998</v>
      </c>
      <c r="BF107" s="46">
        <v>743</v>
      </c>
      <c r="BG107" s="46">
        <f t="shared" si="594"/>
        <v>0.74299999999999999</v>
      </c>
      <c r="BH107" s="49">
        <v>0.74299999999999999</v>
      </c>
      <c r="BI107" s="50">
        <v>7.54</v>
      </c>
      <c r="BJ107" s="52">
        <v>1171</v>
      </c>
      <c r="BK107" s="46">
        <f t="shared" si="595"/>
        <v>1.171</v>
      </c>
      <c r="BL107" s="46">
        <v>1.171</v>
      </c>
      <c r="BM107" s="46">
        <v>7.46</v>
      </c>
      <c r="BN107" s="46">
        <v>1957</v>
      </c>
      <c r="BO107" s="46">
        <f t="shared" si="596"/>
        <v>1.9570000000000001</v>
      </c>
      <c r="BP107" s="46">
        <f t="shared" si="597"/>
        <v>1.9570000000000001</v>
      </c>
      <c r="BQ107" s="46">
        <v>2.02</v>
      </c>
      <c r="BR107" s="50">
        <f t="shared" si="598"/>
        <v>-5.52</v>
      </c>
      <c r="BS107" s="49">
        <v>5.8280000000000003</v>
      </c>
      <c r="BT107" s="53" t="s">
        <v>262</v>
      </c>
      <c r="BU107" s="49">
        <v>5.8280000000000003</v>
      </c>
      <c r="BV107" s="49">
        <f t="shared" si="599"/>
        <v>4.657</v>
      </c>
      <c r="CO107" s="50">
        <v>4.9207352068078389</v>
      </c>
      <c r="CP107" s="46">
        <v>0</v>
      </c>
      <c r="CQ107" s="50">
        <v>103.12129593046227</v>
      </c>
      <c r="CR107" s="50">
        <v>35.252864480442511</v>
      </c>
      <c r="CS107" s="50">
        <v>17.088107467404186</v>
      </c>
      <c r="CT107" s="50">
        <v>1.2840774397471355</v>
      </c>
      <c r="CU107" s="50">
        <v>41.090478071908336</v>
      </c>
      <c r="CV107" s="50">
        <v>6.1240616357171076</v>
      </c>
      <c r="CW107" s="50">
        <v>2.1730541288028444</v>
      </c>
      <c r="CX107" s="50">
        <v>0</v>
      </c>
      <c r="CY107" s="50">
        <v>482.41801659423152</v>
      </c>
      <c r="CZ107" s="50">
        <v>35.756617937574077</v>
      </c>
      <c r="DA107" s="56">
        <v>11.003429710867399</v>
      </c>
      <c r="DB107" s="56">
        <v>0</v>
      </c>
      <c r="DC107" s="50">
        <v>134.19956357865502</v>
      </c>
      <c r="DD107" s="50">
        <v>68.676849831382668</v>
      </c>
      <c r="DE107" s="50">
        <v>162.66613767109698</v>
      </c>
      <c r="DF107" s="50">
        <v>0</v>
      </c>
      <c r="DG107" s="50">
        <v>50.88276135687363</v>
      </c>
      <c r="DH107" s="50">
        <v>7.6373735369966269</v>
      </c>
      <c r="DI107" s="50">
        <v>3.2731600872842685</v>
      </c>
      <c r="DJ107" s="50">
        <v>1.9837333862328901</v>
      </c>
      <c r="DK107" s="50">
        <v>1018.7462804999008</v>
      </c>
      <c r="DL107" s="50">
        <v>57.528268200753814</v>
      </c>
      <c r="DM107" s="50">
        <v>6.7260072541907634E-2</v>
      </c>
      <c r="DN107" s="50">
        <v>0</v>
      </c>
      <c r="DO107" s="50">
        <v>3.8790167630624444</v>
      </c>
      <c r="DQ107" s="46">
        <v>0</v>
      </c>
      <c r="DS107" s="46" t="s">
        <v>131</v>
      </c>
      <c r="DT107" s="46">
        <v>0</v>
      </c>
      <c r="DU107" s="46">
        <v>0</v>
      </c>
      <c r="DW107" s="46">
        <v>0</v>
      </c>
      <c r="DY107" s="46">
        <v>0</v>
      </c>
      <c r="EF107" s="46">
        <v>0</v>
      </c>
      <c r="EJ107" s="49"/>
      <c r="EK107" s="50"/>
      <c r="EN107" s="50"/>
      <c r="EP107" s="56"/>
      <c r="EQ107" s="56"/>
      <c r="ER107" s="56"/>
      <c r="ES107" s="56"/>
      <c r="ET107" s="56"/>
      <c r="EU107" s="56"/>
      <c r="EV107" s="56"/>
      <c r="EW107" s="56"/>
      <c r="EX107" s="56"/>
      <c r="EY107" s="56"/>
      <c r="EZ107" s="56"/>
      <c r="FA107" s="46">
        <v>0</v>
      </c>
      <c r="FC107" s="46">
        <v>0</v>
      </c>
      <c r="FE107" s="47">
        <v>0</v>
      </c>
      <c r="FJ107" s="46"/>
      <c r="FK107" s="46"/>
      <c r="FL107" s="46"/>
      <c r="FM107" s="47"/>
      <c r="FO107" s="52"/>
      <c r="FP107" s="50"/>
      <c r="FS107" s="50"/>
      <c r="FU107" s="46"/>
      <c r="FV107" s="46" t="s">
        <v>669</v>
      </c>
      <c r="FW107" s="47">
        <v>0</v>
      </c>
      <c r="FX107" s="49" t="s">
        <v>501</v>
      </c>
      <c r="FY107" s="47">
        <v>0</v>
      </c>
      <c r="GC107" s="47">
        <v>0</v>
      </c>
      <c r="GW107" s="57"/>
      <c r="GX107" s="57"/>
      <c r="GY107" s="46"/>
      <c r="GZ107" s="46"/>
      <c r="HA107" s="46"/>
      <c r="HB107" s="46"/>
      <c r="HC107" s="46"/>
      <c r="HD107" s="57"/>
      <c r="HE107" s="57"/>
      <c r="HF107" s="57"/>
      <c r="HG107" s="57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6"/>
      <c r="IC107" s="56"/>
      <c r="ID107" s="56"/>
      <c r="IE107" s="56"/>
      <c r="IF107" s="56"/>
      <c r="IG107" s="56"/>
      <c r="IH107" s="56"/>
      <c r="II107" s="56"/>
      <c r="IJ107" s="56"/>
      <c r="IK107" s="56"/>
      <c r="IM107" s="57"/>
      <c r="IR107" s="46" t="s">
        <v>665</v>
      </c>
      <c r="IW107" s="50"/>
      <c r="IX107" s="50"/>
      <c r="IY107" s="50"/>
      <c r="IZ107" s="50"/>
      <c r="JA107" s="50"/>
      <c r="JB107" s="50"/>
      <c r="JC107" s="50"/>
      <c r="JD107" s="50"/>
      <c r="JE107" s="50"/>
      <c r="JF107" s="50"/>
      <c r="JG107" s="47">
        <v>0</v>
      </c>
      <c r="JI107" s="47">
        <v>0</v>
      </c>
      <c r="JM107" s="46">
        <v>0</v>
      </c>
      <c r="JT107" s="57"/>
      <c r="JU107" s="57"/>
      <c r="JV107" s="57"/>
      <c r="JZ107" s="52"/>
      <c r="KC107" s="52"/>
      <c r="KF107" s="52"/>
      <c r="KG107" s="49"/>
      <c r="KH107" s="49"/>
      <c r="KI107" s="50"/>
      <c r="KJ107" s="50"/>
      <c r="KK107" s="50"/>
      <c r="KL107" s="49"/>
      <c r="KN107" s="46">
        <v>0</v>
      </c>
      <c r="KT107" s="50"/>
      <c r="KU107" s="50"/>
      <c r="KV107" s="50"/>
      <c r="KW107" s="50"/>
      <c r="KX107" s="50"/>
      <c r="KY107" s="50"/>
      <c r="KZ107" s="50"/>
      <c r="LA107" s="50"/>
      <c r="LB107" s="50"/>
      <c r="LC107" s="50"/>
      <c r="LD107" s="50"/>
      <c r="LE107" s="50"/>
      <c r="LF107" s="50"/>
      <c r="LG107" s="50"/>
      <c r="LH107" s="50"/>
      <c r="LI107" s="50"/>
      <c r="LJ107" s="50"/>
      <c r="LK107" s="50"/>
      <c r="LL107" s="50"/>
      <c r="LM107" s="50"/>
      <c r="LN107" s="50"/>
      <c r="LO107" s="50"/>
      <c r="LP107" s="50"/>
      <c r="LQ107" s="50"/>
      <c r="LR107" s="50"/>
      <c r="LS107" s="50"/>
      <c r="LT107" s="50"/>
      <c r="LU107" s="50"/>
      <c r="LV107" s="50"/>
      <c r="LW107" s="50"/>
      <c r="LX107" s="50"/>
      <c r="LY107" s="50"/>
      <c r="LZ107" s="50"/>
      <c r="MA107" s="50"/>
      <c r="MB107" s="50"/>
      <c r="MC107" s="50"/>
      <c r="MD107" s="50"/>
      <c r="ME107" s="50"/>
      <c r="MF107" s="50"/>
      <c r="MG107" s="50"/>
      <c r="MH107" s="50"/>
      <c r="MI107" s="50"/>
      <c r="MJ107" s="50"/>
      <c r="MK107" s="50"/>
      <c r="ML107" s="50"/>
      <c r="MM107" s="50"/>
      <c r="MN107" s="50"/>
      <c r="MO107" s="50"/>
      <c r="MP107" s="50"/>
      <c r="MQ107" s="50"/>
      <c r="MR107" s="50"/>
      <c r="MS107" s="50"/>
      <c r="MT107" s="50"/>
      <c r="MU107" s="50"/>
      <c r="MV107" s="50"/>
      <c r="MW107" s="50"/>
      <c r="MX107" s="50"/>
      <c r="MY107" s="50"/>
      <c r="MZ107" s="50"/>
      <c r="NA107" s="50"/>
      <c r="NB107" s="50"/>
      <c r="NC107" s="50"/>
      <c r="ND107" s="50"/>
      <c r="NE107" s="50"/>
      <c r="NF107" s="50"/>
      <c r="NG107" s="50"/>
      <c r="NI107" s="56"/>
      <c r="NJ107" s="56"/>
      <c r="NL107" s="56"/>
      <c r="NM107" s="56"/>
      <c r="NN107" s="56"/>
      <c r="NO107" s="56"/>
      <c r="NP107" s="56"/>
      <c r="NQ107" s="56"/>
      <c r="NR107" s="56"/>
      <c r="NS107" s="56"/>
      <c r="NT107" s="56"/>
      <c r="NU107" s="56"/>
      <c r="NV107" s="56"/>
      <c r="NW107" s="51"/>
      <c r="NX107" s="51">
        <v>659</v>
      </c>
      <c r="NY107" s="51">
        <v>659</v>
      </c>
      <c r="OA107" s="54"/>
      <c r="OB107" s="58"/>
      <c r="OC107" s="58"/>
      <c r="OD107" s="58"/>
      <c r="OE107" s="58"/>
      <c r="OF107" s="58"/>
      <c r="OG107" s="58"/>
      <c r="OH107" s="51">
        <v>9861.3333333333339</v>
      </c>
      <c r="OI107" s="58">
        <v>9861</v>
      </c>
      <c r="OJ107" s="58"/>
      <c r="OK107" s="54"/>
      <c r="OL107" s="58"/>
      <c r="OM107" s="58"/>
      <c r="ON107" s="58"/>
      <c r="OO107" s="58"/>
      <c r="OP107" s="58"/>
      <c r="OQ107" s="58"/>
      <c r="OR107" s="51">
        <v>0</v>
      </c>
      <c r="OS107" s="51" t="s">
        <v>521</v>
      </c>
    </row>
    <row r="108" spans="1:409" ht="21" customHeight="1" x14ac:dyDescent="0.35">
      <c r="A108" s="46" t="s">
        <v>108</v>
      </c>
      <c r="B108" s="46" t="s">
        <v>108</v>
      </c>
      <c r="C108" s="46" t="b">
        <f t="shared" si="591"/>
        <v>1</v>
      </c>
      <c r="D108" s="46">
        <v>7</v>
      </c>
      <c r="E108" s="51">
        <v>7</v>
      </c>
      <c r="F108" s="46" t="b">
        <f t="shared" si="592"/>
        <v>1</v>
      </c>
      <c r="G108" s="46">
        <v>14</v>
      </c>
      <c r="H108" s="51">
        <v>14</v>
      </c>
      <c r="I108" s="46" t="b">
        <f t="shared" si="593"/>
        <v>1</v>
      </c>
      <c r="J108" s="46">
        <v>14</v>
      </c>
      <c r="K108" s="46">
        <v>4744409</v>
      </c>
      <c r="L108" s="46">
        <v>468615.8</v>
      </c>
      <c r="M108" s="46">
        <v>1046.826</v>
      </c>
      <c r="N108" s="46">
        <v>5.9497516598635096</v>
      </c>
      <c r="O108" s="46">
        <v>156.39996270551401</v>
      </c>
      <c r="P108" s="46">
        <v>2</v>
      </c>
      <c r="Q108" s="46">
        <v>0</v>
      </c>
      <c r="R108" s="46">
        <v>1047.3351737381499</v>
      </c>
      <c r="S108" s="46">
        <v>12.778940437932601</v>
      </c>
      <c r="T108" s="46">
        <v>168.487361740273</v>
      </c>
      <c r="U108" s="46">
        <v>2</v>
      </c>
      <c r="V108" s="46">
        <v>5</v>
      </c>
      <c r="W108" s="46" t="s">
        <v>255</v>
      </c>
      <c r="X108" s="46">
        <v>42.851620349999997</v>
      </c>
      <c r="Y108" s="46">
        <v>-123.38411960000001</v>
      </c>
      <c r="Z108" s="46">
        <v>1046.826</v>
      </c>
      <c r="AA108" s="46" t="s">
        <v>1487</v>
      </c>
      <c r="AB108" s="46">
        <v>1</v>
      </c>
      <c r="AC108" s="55">
        <v>0</v>
      </c>
      <c r="AD108" s="46">
        <v>100</v>
      </c>
      <c r="AE108" s="46">
        <v>0</v>
      </c>
      <c r="AF108" s="46">
        <v>8</v>
      </c>
      <c r="AH108" s="55">
        <v>0</v>
      </c>
      <c r="AI108" s="46">
        <v>100</v>
      </c>
      <c r="AJ108" s="46">
        <v>0</v>
      </c>
      <c r="AL108" s="46" t="s">
        <v>370</v>
      </c>
      <c r="AM108" s="55">
        <v>0</v>
      </c>
      <c r="AN108" s="46">
        <v>100</v>
      </c>
      <c r="AP108" s="46" t="s">
        <v>297</v>
      </c>
      <c r="AQ108" s="55">
        <v>0</v>
      </c>
      <c r="AR108" s="46">
        <v>100</v>
      </c>
      <c r="AS108" s="55" t="s">
        <v>1624</v>
      </c>
      <c r="AT108" s="55">
        <v>0</v>
      </c>
      <c r="AU108" s="46">
        <v>100</v>
      </c>
      <c r="AW108" s="55" t="s">
        <v>1616</v>
      </c>
      <c r="AX108" s="55">
        <v>0</v>
      </c>
      <c r="AZ108" s="46">
        <v>100</v>
      </c>
      <c r="BE108" s="50">
        <v>2.76</v>
      </c>
      <c r="BF108" s="46">
        <v>455.4</v>
      </c>
      <c r="BG108" s="46">
        <f t="shared" si="594"/>
        <v>0.45539999999999997</v>
      </c>
      <c r="BH108" s="49">
        <v>0.45500000000000002</v>
      </c>
      <c r="BI108" s="50">
        <v>7.59</v>
      </c>
      <c r="BJ108" s="52">
        <v>2693</v>
      </c>
      <c r="BK108" s="46">
        <f t="shared" si="595"/>
        <v>2.6930000000000001</v>
      </c>
      <c r="BL108" s="46">
        <v>2.6930000000000001</v>
      </c>
      <c r="BM108" s="46">
        <v>7.54</v>
      </c>
      <c r="BN108" s="46">
        <v>1333</v>
      </c>
      <c r="BO108" s="46">
        <f t="shared" si="596"/>
        <v>1.333</v>
      </c>
      <c r="BP108" s="46">
        <f t="shared" si="597"/>
        <v>1.333</v>
      </c>
      <c r="BQ108" s="46">
        <v>3.77</v>
      </c>
      <c r="BR108" s="50">
        <f t="shared" si="598"/>
        <v>-3.82</v>
      </c>
      <c r="BS108" s="49">
        <v>3.4159999999999999</v>
      </c>
      <c r="BT108" s="53" t="s">
        <v>262</v>
      </c>
      <c r="BU108" s="49">
        <v>3.4159999999999999</v>
      </c>
      <c r="BV108" s="49">
        <f t="shared" si="599"/>
        <v>0.72299999999999986</v>
      </c>
      <c r="CO108" s="50">
        <v>4.5855761680408325</v>
      </c>
      <c r="CP108" s="46">
        <v>0</v>
      </c>
      <c r="CQ108" s="50">
        <v>108.21484992101105</v>
      </c>
      <c r="CR108" s="50">
        <v>37.875197472353868</v>
      </c>
      <c r="CS108" s="50">
        <v>5.9241706161137442</v>
      </c>
      <c r="CT108" s="50">
        <v>1.7772511848341233</v>
      </c>
      <c r="CU108" s="50">
        <v>49.170616113744082</v>
      </c>
      <c r="CV108" s="50">
        <v>6.4178515007898893</v>
      </c>
      <c r="CW108" s="50">
        <v>2.1721958925750395</v>
      </c>
      <c r="CX108" s="50">
        <v>0</v>
      </c>
      <c r="CY108" s="50">
        <v>340.93601895734599</v>
      </c>
      <c r="CZ108" s="50">
        <v>36.729857819905213</v>
      </c>
      <c r="DA108" s="56">
        <v>9.6211285049043909</v>
      </c>
      <c r="DB108" s="56">
        <v>0</v>
      </c>
      <c r="DC108" s="50">
        <v>134.85270700636943</v>
      </c>
      <c r="DD108" s="50">
        <v>184.36504777070061</v>
      </c>
      <c r="DE108" s="50">
        <v>6.369426751592357</v>
      </c>
      <c r="DF108" s="50">
        <v>27.965764331210192</v>
      </c>
      <c r="DG108" s="50">
        <v>245.22292993630572</v>
      </c>
      <c r="DH108" s="50">
        <v>116.34156050955414</v>
      </c>
      <c r="DI108" s="50">
        <v>3.4832802547770703</v>
      </c>
      <c r="DJ108" s="50">
        <v>0</v>
      </c>
      <c r="DK108" s="50">
        <v>2474.621815286624</v>
      </c>
      <c r="DL108" s="50">
        <v>335.09156050955414</v>
      </c>
      <c r="DM108" s="50">
        <v>0</v>
      </c>
      <c r="DN108" s="50">
        <v>0</v>
      </c>
      <c r="DO108" s="50">
        <v>6.0171525559105437</v>
      </c>
      <c r="DP108" s="46" t="s">
        <v>485</v>
      </c>
      <c r="DQ108" s="46">
        <v>0</v>
      </c>
      <c r="DS108" s="46" t="s">
        <v>131</v>
      </c>
      <c r="DT108" s="46">
        <v>0</v>
      </c>
      <c r="DU108" s="46">
        <v>0</v>
      </c>
      <c r="DW108" s="46">
        <v>0</v>
      </c>
      <c r="DY108" s="46">
        <v>0</v>
      </c>
      <c r="EF108" s="46">
        <v>0</v>
      </c>
      <c r="EJ108" s="49"/>
      <c r="EK108" s="50"/>
      <c r="EN108" s="50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46">
        <v>0</v>
      </c>
      <c r="FC108" s="46">
        <v>0</v>
      </c>
      <c r="FE108" s="47">
        <v>0</v>
      </c>
      <c r="FJ108" s="46"/>
      <c r="FK108" s="46"/>
      <c r="FL108" s="46"/>
      <c r="FM108" s="47"/>
      <c r="FO108" s="52"/>
      <c r="FP108" s="50"/>
      <c r="FS108" s="50"/>
      <c r="FU108" s="46"/>
      <c r="FV108" s="46" t="s">
        <v>669</v>
      </c>
      <c r="FW108" s="47">
        <v>0</v>
      </c>
      <c r="FY108" s="47">
        <v>0</v>
      </c>
      <c r="GC108" s="47">
        <v>0</v>
      </c>
      <c r="GW108" s="57"/>
      <c r="GX108" s="57"/>
      <c r="GY108" s="46"/>
      <c r="GZ108" s="46"/>
      <c r="HA108" s="46"/>
      <c r="HB108" s="46"/>
      <c r="HC108" s="46"/>
      <c r="HD108" s="57"/>
      <c r="HE108" s="57"/>
      <c r="HF108" s="57"/>
      <c r="HG108" s="57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6"/>
      <c r="IC108" s="56"/>
      <c r="ID108" s="56"/>
      <c r="IE108" s="56"/>
      <c r="IF108" s="56"/>
      <c r="IG108" s="56"/>
      <c r="IH108" s="56"/>
      <c r="II108" s="56"/>
      <c r="IJ108" s="56"/>
      <c r="IK108" s="56"/>
      <c r="IM108" s="57"/>
      <c r="IR108" s="46" t="s">
        <v>665</v>
      </c>
      <c r="IW108" s="50"/>
      <c r="IX108" s="50"/>
      <c r="IY108" s="50"/>
      <c r="IZ108" s="50"/>
      <c r="JA108" s="50"/>
      <c r="JB108" s="50"/>
      <c r="JC108" s="50"/>
      <c r="JD108" s="50"/>
      <c r="JE108" s="50"/>
      <c r="JF108" s="50"/>
      <c r="JG108" s="47">
        <v>0</v>
      </c>
      <c r="JI108" s="47">
        <v>0</v>
      </c>
      <c r="JM108" s="46">
        <v>0</v>
      </c>
      <c r="JT108" s="57"/>
      <c r="JU108" s="57"/>
      <c r="JV108" s="57"/>
      <c r="JZ108" s="52"/>
      <c r="KC108" s="52"/>
      <c r="KF108" s="52"/>
      <c r="KG108" s="49"/>
      <c r="KH108" s="49"/>
      <c r="KI108" s="50"/>
      <c r="KJ108" s="50"/>
      <c r="KK108" s="50"/>
      <c r="KL108" s="49"/>
      <c r="KN108" s="46">
        <v>0</v>
      </c>
      <c r="KT108" s="50"/>
      <c r="KU108" s="50"/>
      <c r="KV108" s="50"/>
      <c r="KW108" s="50"/>
      <c r="KX108" s="50"/>
      <c r="KY108" s="50"/>
      <c r="KZ108" s="50"/>
      <c r="LA108" s="50"/>
      <c r="LB108" s="50"/>
      <c r="LC108" s="50"/>
      <c r="LD108" s="50"/>
      <c r="LE108" s="50"/>
      <c r="LF108" s="50"/>
      <c r="LG108" s="50"/>
      <c r="LH108" s="50"/>
      <c r="LI108" s="50"/>
      <c r="LJ108" s="50"/>
      <c r="LK108" s="50"/>
      <c r="LL108" s="50"/>
      <c r="LM108" s="50"/>
      <c r="LN108" s="50"/>
      <c r="LO108" s="50"/>
      <c r="LP108" s="50"/>
      <c r="LQ108" s="50"/>
      <c r="LR108" s="50"/>
      <c r="LS108" s="50"/>
      <c r="LT108" s="50"/>
      <c r="LU108" s="50"/>
      <c r="LV108" s="50"/>
      <c r="LW108" s="50"/>
      <c r="LX108" s="50"/>
      <c r="LY108" s="50"/>
      <c r="LZ108" s="50"/>
      <c r="MA108" s="50"/>
      <c r="MB108" s="50"/>
      <c r="MC108" s="50"/>
      <c r="MD108" s="50"/>
      <c r="ME108" s="50"/>
      <c r="MF108" s="50"/>
      <c r="MG108" s="50"/>
      <c r="MH108" s="50"/>
      <c r="MI108" s="50"/>
      <c r="MJ108" s="50"/>
      <c r="MK108" s="50"/>
      <c r="ML108" s="50"/>
      <c r="MM108" s="50"/>
      <c r="MN108" s="50"/>
      <c r="MO108" s="50"/>
      <c r="MP108" s="50"/>
      <c r="MQ108" s="50"/>
      <c r="MR108" s="50"/>
      <c r="MS108" s="50"/>
      <c r="MT108" s="50"/>
      <c r="MU108" s="50"/>
      <c r="MV108" s="50"/>
      <c r="MW108" s="50"/>
      <c r="MX108" s="50"/>
      <c r="MY108" s="50"/>
      <c r="MZ108" s="50"/>
      <c r="NA108" s="50"/>
      <c r="NB108" s="50"/>
      <c r="NC108" s="50"/>
      <c r="ND108" s="50"/>
      <c r="NE108" s="50"/>
      <c r="NF108" s="50"/>
      <c r="NG108" s="50"/>
      <c r="NI108" s="56"/>
      <c r="NJ108" s="56"/>
      <c r="NL108" s="56"/>
      <c r="NM108" s="56"/>
      <c r="NN108" s="56"/>
      <c r="NO108" s="56"/>
      <c r="NP108" s="56"/>
      <c r="NQ108" s="56"/>
      <c r="NR108" s="56"/>
      <c r="NS108" s="56"/>
      <c r="NT108" s="56"/>
      <c r="NU108" s="56"/>
      <c r="NV108" s="56"/>
      <c r="NW108" s="51"/>
      <c r="NX108" s="51"/>
      <c r="NY108" s="51"/>
      <c r="OA108" s="54"/>
      <c r="OB108" s="58"/>
      <c r="OC108" s="58"/>
      <c r="OD108" s="58"/>
      <c r="OE108" s="58"/>
      <c r="OF108" s="58"/>
      <c r="OG108" s="58"/>
      <c r="OH108" s="51"/>
      <c r="OI108" s="58"/>
      <c r="OJ108" s="58"/>
      <c r="OK108" s="54"/>
      <c r="OL108" s="58"/>
      <c r="OM108" s="58"/>
      <c r="ON108" s="58"/>
      <c r="OO108" s="58"/>
      <c r="OP108" s="58"/>
      <c r="OQ108" s="58"/>
      <c r="OR108" s="51">
        <v>0</v>
      </c>
      <c r="OS108" s="51" t="s">
        <v>521</v>
      </c>
    </row>
    <row r="109" spans="1:409" ht="21" customHeight="1" x14ac:dyDescent="0.35">
      <c r="A109" s="46" t="s">
        <v>109</v>
      </c>
      <c r="B109" s="46" t="s">
        <v>109</v>
      </c>
      <c r="C109" s="46" t="b">
        <f t="shared" si="591"/>
        <v>1</v>
      </c>
      <c r="D109" s="46">
        <v>7</v>
      </c>
      <c r="E109" s="51">
        <v>7</v>
      </c>
      <c r="F109" s="46" t="b">
        <f t="shared" si="592"/>
        <v>1</v>
      </c>
      <c r="G109" s="46">
        <v>15</v>
      </c>
      <c r="H109" s="51">
        <v>15</v>
      </c>
      <c r="I109" s="46" t="b">
        <f t="shared" si="593"/>
        <v>1</v>
      </c>
      <c r="J109" s="46">
        <v>15</v>
      </c>
      <c r="K109" s="46">
        <v>4744407</v>
      </c>
      <c r="L109" s="46">
        <v>468616.7</v>
      </c>
      <c r="M109" s="46">
        <v>1046.3989999999999</v>
      </c>
      <c r="N109" s="46">
        <v>6.7668454531161304</v>
      </c>
      <c r="O109" s="46">
        <v>157.68843143094799</v>
      </c>
      <c r="P109" s="46">
        <v>4</v>
      </c>
      <c r="Q109" s="46">
        <v>3</v>
      </c>
      <c r="R109" s="46">
        <v>1046.82709444133</v>
      </c>
      <c r="S109" s="46">
        <v>17.930990927566899</v>
      </c>
      <c r="T109" s="46">
        <v>145.356571932278</v>
      </c>
      <c r="U109" s="46">
        <v>2</v>
      </c>
      <c r="V109" s="46">
        <v>6</v>
      </c>
      <c r="W109" s="46" t="s">
        <v>229</v>
      </c>
      <c r="X109" s="46">
        <v>42.851598559999999</v>
      </c>
      <c r="Y109" s="46">
        <v>-123.3841087</v>
      </c>
      <c r="Z109" s="46">
        <v>1046.3989999999999</v>
      </c>
      <c r="AA109" s="46" t="s">
        <v>130</v>
      </c>
      <c r="AB109" s="46">
        <v>1</v>
      </c>
      <c r="AC109" s="55">
        <v>1</v>
      </c>
      <c r="AD109" s="46">
        <v>3</v>
      </c>
      <c r="AE109" s="46">
        <v>1</v>
      </c>
      <c r="AF109" s="46">
        <v>8</v>
      </c>
      <c r="AG109" s="46" t="s">
        <v>351</v>
      </c>
      <c r="AH109" s="55">
        <v>1</v>
      </c>
      <c r="AI109" s="46">
        <v>3</v>
      </c>
      <c r="AJ109" s="46">
        <v>1</v>
      </c>
      <c r="AK109" s="47">
        <v>62</v>
      </c>
      <c r="AM109" s="46">
        <v>1</v>
      </c>
      <c r="AN109" s="46">
        <v>10</v>
      </c>
      <c r="AO109" s="46">
        <v>80</v>
      </c>
      <c r="AP109" s="46" t="s">
        <v>298</v>
      </c>
      <c r="AQ109" s="46">
        <v>1</v>
      </c>
      <c r="AR109" s="46">
        <v>0</v>
      </c>
      <c r="AS109" s="55" t="s">
        <v>396</v>
      </c>
      <c r="AT109" s="46">
        <v>1</v>
      </c>
      <c r="AU109" s="46">
        <v>0</v>
      </c>
      <c r="AV109" s="46">
        <v>112</v>
      </c>
      <c r="AW109" s="46" t="s">
        <v>404</v>
      </c>
      <c r="AX109" s="46">
        <v>1</v>
      </c>
      <c r="AY109" s="46">
        <v>0</v>
      </c>
      <c r="AZ109" s="46">
        <v>0</v>
      </c>
      <c r="BA109" s="46">
        <v>107</v>
      </c>
      <c r="BB109" s="46">
        <v>107</v>
      </c>
      <c r="BD109" s="46">
        <f>AO109+BB109</f>
        <v>187</v>
      </c>
      <c r="BE109" s="50">
        <v>2.79</v>
      </c>
      <c r="BF109" s="46">
        <v>563.5</v>
      </c>
      <c r="BG109" s="46">
        <f t="shared" si="594"/>
        <v>0.5635</v>
      </c>
      <c r="BH109" s="49">
        <v>0.56399999999999995</v>
      </c>
      <c r="BI109" s="50">
        <v>7.96</v>
      </c>
      <c r="BJ109" s="52">
        <v>1046</v>
      </c>
      <c r="BK109" s="46">
        <f t="shared" si="595"/>
        <v>1.046</v>
      </c>
      <c r="BL109" s="46">
        <v>1.046</v>
      </c>
      <c r="BM109" s="46">
        <v>7.73</v>
      </c>
      <c r="BN109" s="46">
        <v>1974</v>
      </c>
      <c r="BO109" s="46">
        <f t="shared" si="596"/>
        <v>1.974</v>
      </c>
      <c r="BP109" s="46">
        <f t="shared" si="597"/>
        <v>1.974</v>
      </c>
      <c r="BQ109" s="46">
        <v>6.88</v>
      </c>
      <c r="BR109" s="50">
        <f t="shared" si="598"/>
        <v>-1.08</v>
      </c>
      <c r="BS109" s="49">
        <v>1.3520000000000001</v>
      </c>
      <c r="BT109" s="53" t="s">
        <v>262</v>
      </c>
      <c r="BU109" s="49">
        <v>1.3520000000000001</v>
      </c>
      <c r="BV109" s="49">
        <f t="shared" si="599"/>
        <v>0.30600000000000005</v>
      </c>
      <c r="BW109" s="46">
        <v>1.4035873413085938</v>
      </c>
      <c r="BX109" s="46">
        <v>49.271373748779297</v>
      </c>
      <c r="BY109" s="46">
        <f>BW109*10</f>
        <v>14.035873413085938</v>
      </c>
      <c r="CA109" s="46">
        <v>14.035873413085938</v>
      </c>
      <c r="CB109" s="46">
        <f>BX109*10</f>
        <v>492.71373748779297</v>
      </c>
      <c r="CC109" s="46">
        <v>0</v>
      </c>
      <c r="CD109" s="46">
        <v>3047.5504322766569</v>
      </c>
      <c r="CE109" s="46">
        <v>2.4015369836695486</v>
      </c>
      <c r="CF109" s="46">
        <v>115.27377521613833</v>
      </c>
      <c r="CG109" s="46">
        <v>10432.276657060518</v>
      </c>
      <c r="CH109" s="46">
        <v>792.50720461095102</v>
      </c>
      <c r="CI109" s="46">
        <v>69.644572526416894</v>
      </c>
      <c r="CJ109" s="46">
        <v>31.219980787704131</v>
      </c>
      <c r="CK109" s="46">
        <v>1892.4111431316041</v>
      </c>
      <c r="CL109" s="46">
        <f>BY109*1000/CK109</f>
        <v>7.4169260015342449</v>
      </c>
      <c r="CM109" s="46">
        <v>4500.4803073967332</v>
      </c>
      <c r="CN109" s="46">
        <v>93.659942363112393</v>
      </c>
      <c r="CO109" s="50">
        <v>3.0493982494529548</v>
      </c>
      <c r="CP109" s="46">
        <v>0</v>
      </c>
      <c r="CQ109" s="50">
        <v>75.349301397205593</v>
      </c>
      <c r="CR109" s="50">
        <v>21.037924151696608</v>
      </c>
      <c r="CS109" s="50">
        <v>7.0858283433133735</v>
      </c>
      <c r="CT109" s="50">
        <v>5.0898203592814371</v>
      </c>
      <c r="CU109" s="50">
        <v>24.950099800399201</v>
      </c>
      <c r="CV109" s="50">
        <v>9.6806387225548907</v>
      </c>
      <c r="CW109" s="50">
        <v>10.479041916167665</v>
      </c>
      <c r="CX109" s="50">
        <v>0</v>
      </c>
      <c r="CY109" s="50">
        <v>301.49700598802394</v>
      </c>
      <c r="CZ109" s="50">
        <v>23.752495009980041</v>
      </c>
      <c r="DA109" s="56">
        <v>5.0103478429848431</v>
      </c>
      <c r="DB109" s="56">
        <v>0</v>
      </c>
      <c r="DC109" s="50">
        <v>0</v>
      </c>
      <c r="DD109" s="50">
        <v>0</v>
      </c>
      <c r="DE109" s="50">
        <v>0</v>
      </c>
      <c r="DF109" s="50">
        <v>23.443735035913807</v>
      </c>
      <c r="DG109" s="50">
        <v>53.072625698324025</v>
      </c>
      <c r="DH109" s="50">
        <v>1.9952114924181965</v>
      </c>
      <c r="DI109" s="50">
        <v>4.4892258579409425</v>
      </c>
      <c r="DJ109" s="50">
        <v>0</v>
      </c>
      <c r="DK109" s="50">
        <v>323.32402234636868</v>
      </c>
      <c r="DL109" s="50">
        <v>0.99760574620909825</v>
      </c>
      <c r="DM109" s="50">
        <v>0</v>
      </c>
      <c r="DN109" s="50">
        <v>3.5897820435912817</v>
      </c>
      <c r="DO109" s="50">
        <v>1.7936712657468503</v>
      </c>
      <c r="DQ109" s="46">
        <v>1</v>
      </c>
      <c r="DR109" s="46">
        <v>3</v>
      </c>
      <c r="DT109" s="46">
        <v>1</v>
      </c>
      <c r="DU109" s="46">
        <v>1</v>
      </c>
      <c r="DW109" s="46">
        <v>1</v>
      </c>
      <c r="DY109" s="46">
        <v>1</v>
      </c>
      <c r="DZ109" s="46">
        <v>489</v>
      </c>
      <c r="EA109" s="46">
        <v>48.9</v>
      </c>
      <c r="EB109" s="46">
        <v>49</v>
      </c>
      <c r="EC109" s="46">
        <v>49</v>
      </c>
      <c r="ED109" s="46">
        <v>225</v>
      </c>
      <c r="EF109" s="46">
        <v>1</v>
      </c>
      <c r="EG109" s="46">
        <v>297</v>
      </c>
      <c r="EH109" s="46">
        <v>297</v>
      </c>
      <c r="EI109" s="46" t="s">
        <v>494</v>
      </c>
      <c r="EJ109" s="49">
        <v>1.4490000000000001</v>
      </c>
      <c r="EK109" s="50">
        <v>6.72</v>
      </c>
      <c r="EL109" s="49">
        <v>1.1519999999999999</v>
      </c>
      <c r="EM109" s="49">
        <v>1.1519999999999999</v>
      </c>
      <c r="EN109" s="50">
        <v>7.32</v>
      </c>
      <c r="EP109" s="56">
        <v>0</v>
      </c>
      <c r="EQ109" s="56">
        <v>0.31422586174062084</v>
      </c>
      <c r="ER109" s="56">
        <v>0</v>
      </c>
      <c r="ES109" s="56">
        <v>27.518567891830127</v>
      </c>
      <c r="ET109" s="56">
        <v>94.648638354599115</v>
      </c>
      <c r="EU109" s="56">
        <v>0.66653970672252905</v>
      </c>
      <c r="EV109" s="56">
        <v>4.4753380308512662</v>
      </c>
      <c r="EW109" s="56">
        <v>1.2378594553418396</v>
      </c>
      <c r="EX109" s="56">
        <v>1036.0883641211196</v>
      </c>
      <c r="EY109" s="56">
        <v>0.28565987430965528</v>
      </c>
      <c r="EZ109" s="56"/>
      <c r="FA109" s="46">
        <v>1</v>
      </c>
      <c r="FB109" s="46" t="s">
        <v>501</v>
      </c>
      <c r="FC109" s="46">
        <v>1</v>
      </c>
      <c r="FE109" s="47">
        <v>1</v>
      </c>
      <c r="FF109" s="47">
        <v>3</v>
      </c>
      <c r="FG109" s="47">
        <v>68</v>
      </c>
      <c r="FH109" s="47">
        <v>68</v>
      </c>
      <c r="FI109" s="47">
        <v>342</v>
      </c>
      <c r="FJ109" s="46">
        <v>60</v>
      </c>
      <c r="FK109" s="46">
        <v>60</v>
      </c>
      <c r="FL109" s="46">
        <v>60</v>
      </c>
      <c r="FM109" s="47">
        <f>FL109-EC109</f>
        <v>11</v>
      </c>
      <c r="FO109" s="49">
        <v>1.04</v>
      </c>
      <c r="FP109" s="50">
        <v>6.97</v>
      </c>
      <c r="FQ109" s="49">
        <v>0.86970000000000003</v>
      </c>
      <c r="FR109" s="49">
        <v>0.87</v>
      </c>
      <c r="FS109" s="50">
        <v>7.04</v>
      </c>
      <c r="FU109" s="46">
        <v>580</v>
      </c>
      <c r="FV109" s="46"/>
      <c r="FW109" s="47">
        <v>1</v>
      </c>
      <c r="FX109" s="49" t="s">
        <v>501</v>
      </c>
      <c r="FY109" s="47">
        <v>1</v>
      </c>
      <c r="FZ109" s="47">
        <v>3</v>
      </c>
      <c r="GA109" s="47">
        <v>45</v>
      </c>
      <c r="GC109" s="47">
        <v>1</v>
      </c>
      <c r="GD109" s="47">
        <v>25</v>
      </c>
      <c r="GE109" s="47">
        <v>122</v>
      </c>
      <c r="GF109" s="47">
        <v>65</v>
      </c>
      <c r="GH109" s="47">
        <v>65</v>
      </c>
      <c r="GI109" s="47">
        <f>GE109-GH109</f>
        <v>57</v>
      </c>
      <c r="GJ109" s="47">
        <f>GI109-FH109</f>
        <v>-11</v>
      </c>
      <c r="GK109" s="46" t="s">
        <v>390</v>
      </c>
      <c r="GM109" s="46">
        <v>64.5</v>
      </c>
      <c r="GN109" s="46">
        <v>65</v>
      </c>
      <c r="GO109" s="46">
        <v>65</v>
      </c>
      <c r="GP109" s="46">
        <f>GO109-FL109</f>
        <v>5</v>
      </c>
      <c r="GS109" s="46">
        <v>67</v>
      </c>
      <c r="GT109" s="46">
        <v>67</v>
      </c>
      <c r="GU109" s="46">
        <v>67</v>
      </c>
      <c r="GV109" s="46">
        <f>GU109-GO109</f>
        <v>2</v>
      </c>
      <c r="GW109" s="57">
        <v>1.1550842523574829</v>
      </c>
      <c r="GX109" s="57">
        <v>47.780281066894531</v>
      </c>
      <c r="GY109" s="46">
        <f>GW109*10</f>
        <v>11.550842523574829</v>
      </c>
      <c r="GZ109" s="46"/>
      <c r="HA109" s="46">
        <v>11.550842523574829</v>
      </c>
      <c r="HB109" s="46">
        <f>GX109*10</f>
        <v>477.80281066894531</v>
      </c>
      <c r="HC109" s="46"/>
      <c r="HD109" s="57">
        <v>0.91815924644470215</v>
      </c>
      <c r="HE109" s="57">
        <v>47.236789703369141</v>
      </c>
      <c r="HF109" s="57">
        <v>9.1815924644470215</v>
      </c>
      <c r="HG109" s="57"/>
      <c r="HH109" s="46">
        <f>HD109*10</f>
        <v>9.1815924644470215</v>
      </c>
      <c r="HI109" s="46">
        <f>HH109-BY109</f>
        <v>-4.854280948638916</v>
      </c>
      <c r="HJ109" s="46">
        <f>HE109*10</f>
        <v>472.36789703369141</v>
      </c>
      <c r="HL109" s="50">
        <v>29.411764705882359</v>
      </c>
      <c r="HM109" s="50">
        <f>HL109-CC109</f>
        <v>29.411764705882359</v>
      </c>
      <c r="HN109" s="50">
        <v>2373.9495798319331</v>
      </c>
      <c r="HO109" s="50">
        <v>4.2016806722689077</v>
      </c>
      <c r="HP109" s="50">
        <f>HO109-CE109</f>
        <v>1.8001436885993591</v>
      </c>
      <c r="HQ109" s="50">
        <v>50.420168067226896</v>
      </c>
      <c r="HR109" s="50">
        <v>3626.0504201680678</v>
      </c>
      <c r="HS109" s="50">
        <f>HR109-CG109</f>
        <v>-6806.2262368924503</v>
      </c>
      <c r="HT109" s="50">
        <v>945.3781512605043</v>
      </c>
      <c r="HU109" s="50">
        <v>100.84033613445379</v>
      </c>
      <c r="HV109" s="50">
        <v>0</v>
      </c>
      <c r="HW109" s="50">
        <v>731.09243697478996</v>
      </c>
      <c r="HX109" s="50">
        <f>HH109*1000/HW109</f>
        <v>12.558729922634431</v>
      </c>
      <c r="HY109" s="50">
        <f>HW109-CK109</f>
        <v>-1161.3187061568142</v>
      </c>
      <c r="HZ109" s="50">
        <v>2168.0672268907565</v>
      </c>
      <c r="IA109" s="50">
        <v>130.25210084033614</v>
      </c>
      <c r="IB109" s="56">
        <v>0</v>
      </c>
      <c r="IC109" s="56">
        <v>0.25778117242696202</v>
      </c>
      <c r="ID109" s="56">
        <v>0</v>
      </c>
      <c r="IE109" s="56">
        <v>25.014321176245943</v>
      </c>
      <c r="IF109" s="56">
        <v>58.812297116669846</v>
      </c>
      <c r="IG109" s="56">
        <v>0</v>
      </c>
      <c r="IH109" s="56">
        <v>6.0148940232957795</v>
      </c>
      <c r="II109" s="56">
        <v>1.1456940996753866</v>
      </c>
      <c r="IJ109" s="56">
        <v>113.04181783463815</v>
      </c>
      <c r="IK109" s="56">
        <v>0.28642352491884665</v>
      </c>
      <c r="IL109" s="46">
        <v>0.78018629550933838</v>
      </c>
      <c r="IM109" s="57">
        <v>49.750717163085938</v>
      </c>
      <c r="IN109" s="46">
        <v>7.8018629550933838</v>
      </c>
      <c r="IP109" s="46">
        <f t="shared" ref="IP109:IQ111" si="627">IL109*10</f>
        <v>7.8018629550933838</v>
      </c>
      <c r="IQ109" s="46">
        <f t="shared" si="627"/>
        <v>497.50717163085938</v>
      </c>
      <c r="IS109" s="46">
        <v>527.4</v>
      </c>
      <c r="IT109" s="49">
        <f>IS109/1000</f>
        <v>0.52739999999999998</v>
      </c>
      <c r="IU109" s="49">
        <v>0.52700000000000002</v>
      </c>
      <c r="IV109" s="46">
        <v>7.64</v>
      </c>
      <c r="IW109" s="50">
        <v>0</v>
      </c>
      <c r="IX109" s="50">
        <v>9.9403578528827041E-3</v>
      </c>
      <c r="IY109" s="50">
        <v>0</v>
      </c>
      <c r="IZ109" s="50">
        <v>13.618290258449303</v>
      </c>
      <c r="JA109" s="50">
        <v>23.658051689860834</v>
      </c>
      <c r="JB109" s="50">
        <v>0</v>
      </c>
      <c r="JC109" s="50">
        <v>3.8767395626242545</v>
      </c>
      <c r="JD109" s="50">
        <v>0</v>
      </c>
      <c r="JE109" s="50">
        <v>227.23658051689858</v>
      </c>
      <c r="JF109" s="50">
        <v>0.29821073558648109</v>
      </c>
      <c r="JG109" s="47">
        <v>1</v>
      </c>
      <c r="JI109" s="47">
        <v>1</v>
      </c>
      <c r="JJ109" s="46" t="s">
        <v>724</v>
      </c>
      <c r="JK109" s="46">
        <v>40</v>
      </c>
      <c r="JM109" s="46">
        <v>1</v>
      </c>
      <c r="JN109" s="46">
        <v>36</v>
      </c>
      <c r="JO109" s="46">
        <v>36</v>
      </c>
      <c r="JQ109" s="46">
        <v>10</v>
      </c>
      <c r="JR109" s="46" t="s">
        <v>1041</v>
      </c>
      <c r="JT109" s="57">
        <v>0.95857834815979004</v>
      </c>
      <c r="JU109" s="57">
        <v>47.149074554443359</v>
      </c>
      <c r="JV109" s="57">
        <v>9.5857834815979004</v>
      </c>
      <c r="JW109" s="46">
        <f t="shared" ref="JW109:JX111" si="628">JT109*10</f>
        <v>9.5857834815979004</v>
      </c>
      <c r="JX109" s="46">
        <f t="shared" si="628"/>
        <v>471.49074554443359</v>
      </c>
      <c r="JY109" s="46" t="s">
        <v>716</v>
      </c>
      <c r="JZ109" s="52">
        <v>560</v>
      </c>
      <c r="KA109" s="49">
        <f>JZ109/1000</f>
        <v>0.56000000000000005</v>
      </c>
      <c r="KB109" s="49">
        <v>0.56000000000000005</v>
      </c>
      <c r="KC109" s="52">
        <v>478.7</v>
      </c>
      <c r="KD109" s="49">
        <f>KC109/1000</f>
        <v>0.47870000000000001</v>
      </c>
      <c r="KE109" s="49">
        <v>0.47899999999999998</v>
      </c>
      <c r="KF109" s="52">
        <v>980.4</v>
      </c>
      <c r="KG109" s="49">
        <f>KF109/1000</f>
        <v>0.98039999999999994</v>
      </c>
      <c r="KH109" s="49">
        <v>0.98</v>
      </c>
      <c r="KI109" s="50">
        <v>6.58</v>
      </c>
      <c r="KJ109" s="50">
        <v>4.46</v>
      </c>
      <c r="KK109" s="50">
        <v>6.27</v>
      </c>
      <c r="KL109" s="49"/>
      <c r="KN109" s="46">
        <v>1</v>
      </c>
      <c r="KO109" s="46">
        <v>1</v>
      </c>
      <c r="KP109" s="47">
        <v>1</v>
      </c>
      <c r="KQ109" s="46">
        <v>1</v>
      </c>
      <c r="KR109" s="46" t="s">
        <v>1220</v>
      </c>
      <c r="KT109" s="50">
        <v>39.583333333333336</v>
      </c>
      <c r="KU109" s="50">
        <v>2590.625</v>
      </c>
      <c r="KV109" s="50">
        <v>4.166666666666667</v>
      </c>
      <c r="KW109" s="50">
        <v>71.875</v>
      </c>
      <c r="KX109" s="50">
        <v>5311.4583333333339</v>
      </c>
      <c r="KY109" s="50">
        <v>815.625</v>
      </c>
      <c r="KZ109" s="50">
        <v>84.375</v>
      </c>
      <c r="LA109" s="50">
        <v>10.416666666666668</v>
      </c>
      <c r="LB109" s="50">
        <v>597.91666666666674</v>
      </c>
      <c r="LC109" s="50">
        <f>GY109*1000/LB109</f>
        <v>19.318482269393439</v>
      </c>
      <c r="LD109" s="50">
        <v>2543.75</v>
      </c>
      <c r="LE109" s="50">
        <v>104.16666666666667</v>
      </c>
      <c r="LF109" s="50">
        <v>47.61904761904762</v>
      </c>
      <c r="LG109" s="50">
        <v>3745.2380952380954</v>
      </c>
      <c r="LH109" s="50">
        <v>2.3809523809523809</v>
      </c>
      <c r="LI109" s="50">
        <v>85.714285714285722</v>
      </c>
      <c r="LJ109" s="50">
        <v>5021.4285714285716</v>
      </c>
      <c r="LK109" s="50">
        <v>1135.7142857142856</v>
      </c>
      <c r="LL109" s="50">
        <v>111.90476190476191</v>
      </c>
      <c r="LM109" s="50">
        <v>21.428571428571431</v>
      </c>
      <c r="LN109" s="50">
        <v>1378.5714285714287</v>
      </c>
      <c r="LO109" s="50">
        <f>(IP109*1000)/LN109</f>
        <v>5.659382454471884</v>
      </c>
      <c r="LP109" s="50">
        <v>2280.9523809523812</v>
      </c>
      <c r="LQ109" s="50">
        <v>114.28571428571429</v>
      </c>
      <c r="LR109" s="50">
        <v>43.981481481481481</v>
      </c>
      <c r="LS109" s="50">
        <v>2796.2962962962965</v>
      </c>
      <c r="LT109" s="50">
        <v>0</v>
      </c>
      <c r="LU109" s="50">
        <v>55.555555555555557</v>
      </c>
      <c r="LV109" s="50">
        <v>4828.7037037037035</v>
      </c>
      <c r="LW109" s="50">
        <v>895.83333333333337</v>
      </c>
      <c r="LX109" s="50">
        <v>74.074074074074076</v>
      </c>
      <c r="LY109" s="50">
        <v>71.759259259259238</v>
      </c>
      <c r="LZ109" s="50">
        <v>1324.0740740740744</v>
      </c>
      <c r="MA109" s="50">
        <f>(JW109*1000)/LZ109</f>
        <v>7.2396126993886227</v>
      </c>
      <c r="MB109" s="50">
        <v>1699.0740740740741</v>
      </c>
      <c r="MC109" s="50">
        <v>60.185185185185183</v>
      </c>
      <c r="MD109" s="50">
        <v>0</v>
      </c>
      <c r="ME109" s="50">
        <v>0.19876764062810576</v>
      </c>
      <c r="MF109" s="50">
        <v>0</v>
      </c>
      <c r="MG109" s="50">
        <v>43.530113297555161</v>
      </c>
      <c r="MH109" s="50">
        <v>30.212681375472076</v>
      </c>
      <c r="MI109" s="50">
        <v>2.1864440469091635</v>
      </c>
      <c r="MJ109" s="50">
        <v>6.2611806797853315</v>
      </c>
      <c r="MK109" s="50">
        <v>0.49691910157026437</v>
      </c>
      <c r="ML109" s="50">
        <v>256.31087258994239</v>
      </c>
      <c r="MM109" s="50">
        <v>0.29815146094215861</v>
      </c>
      <c r="MN109" s="50">
        <v>0.79412348620210449</v>
      </c>
      <c r="MO109" s="50">
        <v>0.99265435775263056</v>
      </c>
      <c r="MP109" s="50">
        <v>0</v>
      </c>
      <c r="MQ109" s="50">
        <v>5.6581298391899937</v>
      </c>
      <c r="MR109" s="50">
        <v>15.783204288266825</v>
      </c>
      <c r="MS109" s="50">
        <v>6.7500496327178876</v>
      </c>
      <c r="MT109" s="50">
        <v>3.3750248163589438</v>
      </c>
      <c r="MU109" s="50">
        <v>0</v>
      </c>
      <c r="MV109" s="50">
        <v>336.50982727814176</v>
      </c>
      <c r="MW109" s="50">
        <v>11.415525114155249</v>
      </c>
      <c r="MX109" s="50">
        <v>0</v>
      </c>
      <c r="MY109" s="50">
        <v>0</v>
      </c>
      <c r="MZ109" s="50">
        <v>0</v>
      </c>
      <c r="NA109" s="50">
        <v>5.9547439460103213</v>
      </c>
      <c r="NB109" s="50">
        <v>20.444620881302104</v>
      </c>
      <c r="NC109" s="50">
        <v>0.8932115919015482</v>
      </c>
      <c r="ND109" s="50">
        <v>3.3743549027391819</v>
      </c>
      <c r="NE109" s="50">
        <v>0</v>
      </c>
      <c r="NF109" s="50">
        <v>564.11274315204446</v>
      </c>
      <c r="NG109" s="50">
        <v>9.924573243350536E-2</v>
      </c>
      <c r="NI109" s="56">
        <v>11.644077916992954</v>
      </c>
      <c r="NJ109" s="56">
        <v>85.695450274079846</v>
      </c>
      <c r="NL109" s="56">
        <v>6.9698162224574238</v>
      </c>
      <c r="NM109" s="56">
        <v>10.33610555181372</v>
      </c>
      <c r="NN109" s="56"/>
      <c r="NO109" s="56">
        <v>4.9347201399300333</v>
      </c>
      <c r="NP109" s="56">
        <v>1.8237501249375314</v>
      </c>
      <c r="NQ109" s="56">
        <v>4.7907931446791547</v>
      </c>
      <c r="NR109" s="56">
        <v>1.2469360302909531</v>
      </c>
      <c r="NS109" s="56">
        <v>4.087013219361892</v>
      </c>
      <c r="NT109" s="56">
        <v>0.5191978928535933</v>
      </c>
      <c r="NU109" s="56">
        <v>3.9127149276085862</v>
      </c>
      <c r="NV109" s="56">
        <v>5.253374937593609</v>
      </c>
      <c r="NW109" s="51"/>
      <c r="NX109" s="51">
        <v>619</v>
      </c>
      <c r="NY109" s="51">
        <v>619</v>
      </c>
      <c r="NZ109" s="46">
        <v>2450</v>
      </c>
      <c r="OA109" s="54">
        <f t="shared" ref="OA109:OA111" si="629">ROUND(NZ109,0)</f>
        <v>2450</v>
      </c>
      <c r="OB109" s="51">
        <v>2754.5</v>
      </c>
      <c r="OC109" s="58">
        <f t="shared" ref="OC109:OC111" si="630">ROUND(OB109,0)</f>
        <v>2755</v>
      </c>
      <c r="OD109" s="58">
        <v>2375.3333333333335</v>
      </c>
      <c r="OE109" s="58">
        <f t="shared" ref="OE109" si="631">ROUND(OD109,0)</f>
        <v>2375</v>
      </c>
      <c r="OF109" s="58">
        <v>2037.6666666666667</v>
      </c>
      <c r="OG109" s="58">
        <f t="shared" ref="OG109" si="632">ROUND(OF109,0)</f>
        <v>2038</v>
      </c>
      <c r="OH109" s="51">
        <v>18553.666666666668</v>
      </c>
      <c r="OI109" s="58">
        <v>18554</v>
      </c>
      <c r="OJ109" s="58">
        <v>123254.66666666667</v>
      </c>
      <c r="OK109" s="54">
        <f t="shared" ref="OK109:OK111" si="633">ROUND(OJ109,0)</f>
        <v>123255</v>
      </c>
      <c r="OL109" s="58">
        <v>29597.75</v>
      </c>
      <c r="OM109" s="58">
        <f t="shared" ref="OM109" si="634">ROUND(OL109,0)</f>
        <v>29598</v>
      </c>
      <c r="ON109" s="58">
        <v>13664.666666666666</v>
      </c>
      <c r="OO109" s="58">
        <f t="shared" ref="OO109" si="635">ROUND(ON109,0)</f>
        <v>13665</v>
      </c>
      <c r="OP109" s="58">
        <v>19580.333333333332</v>
      </c>
      <c r="OQ109" s="58">
        <f t="shared" ref="OQ109" si="636">ROUND(OP109,0)</f>
        <v>19580</v>
      </c>
      <c r="OR109" s="51">
        <v>1</v>
      </c>
      <c r="OS109" s="51"/>
    </row>
    <row r="110" spans="1:409" ht="21" customHeight="1" x14ac:dyDescent="0.35">
      <c r="A110" s="46" t="s">
        <v>110</v>
      </c>
      <c r="B110" s="46" t="s">
        <v>110</v>
      </c>
      <c r="C110" s="46" t="b">
        <f t="shared" si="591"/>
        <v>1</v>
      </c>
      <c r="D110" s="46">
        <v>8</v>
      </c>
      <c r="E110" s="51">
        <v>8</v>
      </c>
      <c r="F110" s="46" t="b">
        <f t="shared" si="592"/>
        <v>1</v>
      </c>
      <c r="G110" s="46">
        <v>1</v>
      </c>
      <c r="H110" s="51">
        <v>1</v>
      </c>
      <c r="I110" s="46" t="b">
        <f t="shared" si="593"/>
        <v>1</v>
      </c>
      <c r="J110" s="46">
        <v>5</v>
      </c>
      <c r="K110" s="46">
        <v>4744435</v>
      </c>
      <c r="L110" s="46">
        <v>468608.7</v>
      </c>
      <c r="M110" s="46">
        <v>1052.579</v>
      </c>
      <c r="N110" s="46">
        <v>6.05792908037935</v>
      </c>
      <c r="O110" s="46">
        <v>178.67925805013999</v>
      </c>
      <c r="P110" s="46">
        <v>4</v>
      </c>
      <c r="Q110" s="46">
        <v>8</v>
      </c>
      <c r="R110" s="46">
        <v>1053.3240696392199</v>
      </c>
      <c r="S110" s="46">
        <v>10.913412920684101</v>
      </c>
      <c r="T110" s="46">
        <v>213.72097095992601</v>
      </c>
      <c r="U110" s="46">
        <v>4</v>
      </c>
      <c r="V110" s="46">
        <v>3</v>
      </c>
      <c r="W110" s="46" t="s">
        <v>230</v>
      </c>
      <c r="X110" s="46">
        <v>42.851849399999999</v>
      </c>
      <c r="Y110" s="46">
        <v>-123.38420840000001</v>
      </c>
      <c r="Z110" s="46">
        <v>1052.579</v>
      </c>
      <c r="AA110" s="46" t="s">
        <v>129</v>
      </c>
      <c r="AB110" s="46">
        <v>1</v>
      </c>
      <c r="AC110" s="55">
        <v>1</v>
      </c>
      <c r="AD110" s="46">
        <v>5</v>
      </c>
      <c r="AE110" s="46">
        <v>1</v>
      </c>
      <c r="AF110" s="46">
        <v>15</v>
      </c>
      <c r="AG110" s="46" t="s">
        <v>352</v>
      </c>
      <c r="AH110" s="55">
        <v>1</v>
      </c>
      <c r="AI110" s="46">
        <v>3</v>
      </c>
      <c r="AJ110" s="46">
        <v>1</v>
      </c>
      <c r="AK110" s="47">
        <v>93</v>
      </c>
      <c r="AM110" s="46">
        <v>1</v>
      </c>
      <c r="AN110" s="46">
        <v>5</v>
      </c>
      <c r="AO110" s="46">
        <v>96</v>
      </c>
      <c r="AQ110" s="46">
        <v>1</v>
      </c>
      <c r="AR110" s="46">
        <v>3</v>
      </c>
      <c r="AS110" s="55"/>
      <c r="AT110" s="46">
        <v>1</v>
      </c>
      <c r="AU110" s="46">
        <v>3</v>
      </c>
      <c r="AV110" s="46">
        <v>177</v>
      </c>
      <c r="AW110" s="46" t="s">
        <v>436</v>
      </c>
      <c r="AX110" s="46">
        <v>1</v>
      </c>
      <c r="AY110" s="46">
        <v>3</v>
      </c>
      <c r="AZ110" s="46">
        <v>3</v>
      </c>
      <c r="BA110" s="46">
        <v>195</v>
      </c>
      <c r="BB110" s="46">
        <v>195</v>
      </c>
      <c r="BD110" s="46">
        <f>AO110+BB110</f>
        <v>291</v>
      </c>
      <c r="BE110" s="50">
        <v>2.83</v>
      </c>
      <c r="BF110" s="46">
        <v>542.29999999999995</v>
      </c>
      <c r="BG110" s="46">
        <f t="shared" si="594"/>
        <v>0.5423</v>
      </c>
      <c r="BH110" s="49">
        <v>0.54200000000000004</v>
      </c>
      <c r="BI110" s="50">
        <v>7.75</v>
      </c>
      <c r="BJ110" s="52">
        <v>1672</v>
      </c>
      <c r="BK110" s="46">
        <f t="shared" si="595"/>
        <v>1.6719999999999999</v>
      </c>
      <c r="BL110" s="46">
        <v>1.6719999999999999</v>
      </c>
      <c r="BM110" s="46">
        <v>8.06</v>
      </c>
      <c r="BN110" s="46">
        <v>625.70000000000005</v>
      </c>
      <c r="BO110" s="46">
        <f t="shared" si="596"/>
        <v>0.62570000000000003</v>
      </c>
      <c r="BP110" s="46">
        <f t="shared" si="597"/>
        <v>0.626</v>
      </c>
      <c r="BQ110" s="46">
        <v>6.32</v>
      </c>
      <c r="BR110" s="50">
        <f t="shared" si="598"/>
        <v>-1.4299999999999997</v>
      </c>
      <c r="BS110" s="52">
        <v>181.5</v>
      </c>
      <c r="BT110" s="53" t="s">
        <v>261</v>
      </c>
      <c r="BU110" s="46">
        <v>0.182</v>
      </c>
      <c r="BV110" s="49">
        <f t="shared" si="599"/>
        <v>-1.49</v>
      </c>
      <c r="BW110" s="46">
        <v>1.7759467363357544</v>
      </c>
      <c r="BX110" s="46">
        <v>49.269565582275391</v>
      </c>
      <c r="BY110" s="46">
        <f>BW110*10</f>
        <v>17.759467363357544</v>
      </c>
      <c r="CA110" s="46">
        <v>17.759467363357544</v>
      </c>
      <c r="CB110" s="46">
        <f>BX110*10</f>
        <v>492.69565582275391</v>
      </c>
      <c r="CC110" s="46">
        <v>69.465418302627597</v>
      </c>
      <c r="CD110" s="46">
        <v>2988.5231048021747</v>
      </c>
      <c r="CE110" s="46">
        <v>6.0404711567502263</v>
      </c>
      <c r="CF110" s="46">
        <v>117.78918755662941</v>
      </c>
      <c r="CG110" s="46">
        <v>6845.3639383871941</v>
      </c>
      <c r="CH110" s="46">
        <v>591.96617336152224</v>
      </c>
      <c r="CI110" s="46">
        <v>66.44518272425249</v>
      </c>
      <c r="CJ110" s="46">
        <v>28.692237994563577</v>
      </c>
      <c r="CK110" s="46">
        <v>1199.03352461492</v>
      </c>
      <c r="CL110" s="46">
        <f>BY110*1000/CK110</f>
        <v>14.811485249389628</v>
      </c>
      <c r="CM110" s="46">
        <v>2683.4793113862879</v>
      </c>
      <c r="CN110" s="46">
        <v>52.854122621564478</v>
      </c>
      <c r="CO110" s="50">
        <v>6.3071624803767676</v>
      </c>
      <c r="CP110" s="46">
        <v>0</v>
      </c>
      <c r="CQ110" s="50">
        <v>78.853046594982075</v>
      </c>
      <c r="CR110" s="50">
        <v>37.674233373158103</v>
      </c>
      <c r="CS110" s="50">
        <v>4.7789725209080043</v>
      </c>
      <c r="CT110" s="50">
        <v>3.7833532457188368</v>
      </c>
      <c r="CU110" s="50">
        <v>47.590601354042214</v>
      </c>
      <c r="CV110" s="50">
        <v>6.371963361210673</v>
      </c>
      <c r="CW110" s="50">
        <v>5.8741537236160886</v>
      </c>
      <c r="CX110" s="50">
        <v>0</v>
      </c>
      <c r="CY110" s="50">
        <v>281.85981680605335</v>
      </c>
      <c r="CZ110" s="50">
        <v>26.483472720031859</v>
      </c>
      <c r="DA110" s="56">
        <v>7.7673200355485346</v>
      </c>
      <c r="DB110" s="56">
        <v>9.7895057766367106</v>
      </c>
      <c r="DC110" s="50">
        <v>0</v>
      </c>
      <c r="DD110" s="50">
        <v>0</v>
      </c>
      <c r="DE110" s="50">
        <v>0</v>
      </c>
      <c r="DF110" s="50">
        <v>29.290347945744056</v>
      </c>
      <c r="DG110" s="50">
        <v>77.550619225476709</v>
      </c>
      <c r="DH110" s="50">
        <v>0</v>
      </c>
      <c r="DI110" s="50">
        <v>8.4529192058187537</v>
      </c>
      <c r="DJ110" s="50">
        <v>0</v>
      </c>
      <c r="DK110" s="50">
        <v>218.49813249459407</v>
      </c>
      <c r="DL110" s="50">
        <v>0.19657951641438964</v>
      </c>
      <c r="DM110" s="50">
        <v>0</v>
      </c>
      <c r="DN110" s="50">
        <v>3.1347665969941274</v>
      </c>
      <c r="DO110" s="50">
        <v>2.4157360406091364</v>
      </c>
      <c r="DQ110" s="46">
        <v>1</v>
      </c>
      <c r="DR110" s="46">
        <v>3</v>
      </c>
      <c r="DT110" s="46">
        <v>1</v>
      </c>
      <c r="DU110" s="46">
        <v>1</v>
      </c>
      <c r="DV110" s="46" t="s">
        <v>579</v>
      </c>
      <c r="DW110" s="46">
        <v>1</v>
      </c>
      <c r="DY110" s="46">
        <v>1</v>
      </c>
      <c r="DZ110" s="46">
        <v>756</v>
      </c>
      <c r="EA110" s="46">
        <v>75.599999999999994</v>
      </c>
      <c r="EB110" s="46">
        <v>76</v>
      </c>
      <c r="EC110" s="46">
        <v>76</v>
      </c>
      <c r="ED110" s="46">
        <v>312</v>
      </c>
      <c r="EE110" s="46" t="s">
        <v>504</v>
      </c>
      <c r="EF110" s="46">
        <v>1</v>
      </c>
      <c r="EG110" s="46">
        <v>325</v>
      </c>
      <c r="EH110" s="46">
        <v>325</v>
      </c>
      <c r="EJ110" s="49">
        <v>0.64800000000000002</v>
      </c>
      <c r="EK110" s="50">
        <v>7.45</v>
      </c>
      <c r="EL110" s="49">
        <v>0.45600000000000002</v>
      </c>
      <c r="EM110" s="49">
        <v>0.45600000000000002</v>
      </c>
      <c r="EN110" s="50">
        <v>7.43</v>
      </c>
      <c r="EP110" s="56">
        <v>0</v>
      </c>
      <c r="EQ110" s="56">
        <v>0.3251579338535861</v>
      </c>
      <c r="ER110" s="56">
        <v>0</v>
      </c>
      <c r="ES110" s="56">
        <v>47.751765143069491</v>
      </c>
      <c r="ET110" s="56">
        <v>148.36492010405055</v>
      </c>
      <c r="EU110" s="56">
        <v>0.6503158677071722</v>
      </c>
      <c r="EV110" s="56">
        <v>4.4593088071348941</v>
      </c>
      <c r="EW110" s="56">
        <v>5.6670382757339279</v>
      </c>
      <c r="EX110" s="56">
        <v>82.77591973244148</v>
      </c>
      <c r="EY110" s="56">
        <v>0.18580453363062061</v>
      </c>
      <c r="EZ110" s="56"/>
      <c r="FA110" s="46">
        <v>1</v>
      </c>
      <c r="FB110" s="46" t="s">
        <v>501</v>
      </c>
      <c r="FC110" s="46">
        <v>1</v>
      </c>
      <c r="FD110" s="46" t="s">
        <v>505</v>
      </c>
      <c r="FE110" s="47">
        <v>1</v>
      </c>
      <c r="FF110" s="47">
        <v>3</v>
      </c>
      <c r="FG110" s="47">
        <v>224</v>
      </c>
      <c r="FH110" s="47">
        <v>224</v>
      </c>
      <c r="FI110" s="47">
        <v>511</v>
      </c>
      <c r="FJ110" s="46">
        <v>70</v>
      </c>
      <c r="FK110" s="46">
        <v>70</v>
      </c>
      <c r="FL110" s="46">
        <v>70</v>
      </c>
      <c r="FM110" s="47">
        <f>FL110-EC110</f>
        <v>-6</v>
      </c>
      <c r="FN110" s="49" t="s">
        <v>580</v>
      </c>
      <c r="FO110" s="49">
        <v>0.46700000000000003</v>
      </c>
      <c r="FP110" s="50">
        <v>7.34</v>
      </c>
      <c r="FQ110" s="49">
        <v>0.46160000000000001</v>
      </c>
      <c r="FR110" s="49">
        <v>0.46200000000000002</v>
      </c>
      <c r="FS110" s="50">
        <v>7.29</v>
      </c>
      <c r="FU110" s="46">
        <v>623</v>
      </c>
      <c r="FV110" s="46"/>
      <c r="FW110" s="47">
        <v>1</v>
      </c>
      <c r="FX110" s="49" t="s">
        <v>501</v>
      </c>
      <c r="FY110" s="47">
        <v>1</v>
      </c>
      <c r="FZ110" s="47">
        <v>3</v>
      </c>
      <c r="GA110" s="47">
        <v>60</v>
      </c>
      <c r="GB110" s="53" t="s">
        <v>650</v>
      </c>
      <c r="GC110" s="47">
        <v>1</v>
      </c>
      <c r="GD110" s="47">
        <v>3</v>
      </c>
      <c r="GE110" s="47">
        <v>342</v>
      </c>
      <c r="GF110" s="47">
        <v>141</v>
      </c>
      <c r="GH110" s="47">
        <v>141</v>
      </c>
      <c r="GI110" s="47">
        <f>GE110-GH110</f>
        <v>201</v>
      </c>
      <c r="GJ110" s="47">
        <f>GI110-FH110</f>
        <v>-23</v>
      </c>
      <c r="GK110" s="46" t="s">
        <v>604</v>
      </c>
      <c r="GM110" s="46">
        <v>110.5</v>
      </c>
      <c r="GN110" s="46">
        <v>111</v>
      </c>
      <c r="GO110" s="46">
        <v>111</v>
      </c>
      <c r="GP110" s="46">
        <f>GO110-FL110</f>
        <v>41</v>
      </c>
      <c r="GS110" s="46">
        <v>118</v>
      </c>
      <c r="GT110" s="46">
        <v>118</v>
      </c>
      <c r="GU110" s="46">
        <v>118</v>
      </c>
      <c r="GV110" s="46">
        <f>GU110-GO110</f>
        <v>7</v>
      </c>
      <c r="GW110" s="57">
        <v>1.4619169235229492</v>
      </c>
      <c r="GX110" s="57">
        <v>47.180873870849609</v>
      </c>
      <c r="GY110" s="46">
        <f>GW110*10</f>
        <v>14.619169235229492</v>
      </c>
      <c r="GZ110" s="46"/>
      <c r="HA110" s="46">
        <v>14.619169235229492</v>
      </c>
      <c r="HB110" s="46">
        <f>GX110*10</f>
        <v>471.80873870849609</v>
      </c>
      <c r="HC110" s="46"/>
      <c r="HD110" s="57">
        <v>1.0228979587554932</v>
      </c>
      <c r="HE110" s="57">
        <v>46.662464141845703</v>
      </c>
      <c r="HF110" s="57">
        <v>10.228979587554932</v>
      </c>
      <c r="HG110" s="57"/>
      <c r="HH110" s="46">
        <f>HD110*10</f>
        <v>10.228979587554932</v>
      </c>
      <c r="HI110" s="46">
        <f>HH110-BY110</f>
        <v>-7.5304877758026123</v>
      </c>
      <c r="HJ110" s="46">
        <f>HE110*10</f>
        <v>466.62464141845703</v>
      </c>
      <c r="HL110" s="50">
        <v>40.645161290322577</v>
      </c>
      <c r="HM110" s="50">
        <f>HL110-CC110</f>
        <v>-28.820257012305021</v>
      </c>
      <c r="HN110" s="50">
        <v>1679.3548387096773</v>
      </c>
      <c r="HO110" s="50">
        <v>4.5161290322580649</v>
      </c>
      <c r="HP110" s="50">
        <f>HO110-CE110</f>
        <v>-1.5243421244921613</v>
      </c>
      <c r="HQ110" s="50">
        <v>30.967741935483868</v>
      </c>
      <c r="HR110" s="50">
        <v>4472.9032258064517</v>
      </c>
      <c r="HS110" s="50">
        <f>HR110-CG110</f>
        <v>-2372.4607125807424</v>
      </c>
      <c r="HT110" s="50">
        <v>615.48387096774184</v>
      </c>
      <c r="HU110" s="50">
        <v>35.483870967741936</v>
      </c>
      <c r="HV110" s="50">
        <v>9.67741935483871</v>
      </c>
      <c r="HW110" s="50">
        <v>901.29032258064512</v>
      </c>
      <c r="HX110" s="50">
        <f>HH110*1000/HW110</f>
        <v>11.349261532362309</v>
      </c>
      <c r="HY110" s="50">
        <f>HW110-CK110</f>
        <v>-297.74320203427487</v>
      </c>
      <c r="HZ110" s="50">
        <v>1481.9354838709678</v>
      </c>
      <c r="IA110" s="50">
        <v>47.096774193548384</v>
      </c>
      <c r="IB110" s="56">
        <v>0</v>
      </c>
      <c r="IC110" s="56">
        <v>0.39698292973402144</v>
      </c>
      <c r="ID110" s="56">
        <v>0</v>
      </c>
      <c r="IE110" s="56">
        <v>28.880508138150059</v>
      </c>
      <c r="IF110" s="56">
        <v>70.067487098054784</v>
      </c>
      <c r="IG110" s="56">
        <v>0.49622866216752676</v>
      </c>
      <c r="IH110" s="56">
        <v>7.6419213973799121</v>
      </c>
      <c r="II110" s="56">
        <v>1.7864231838030964</v>
      </c>
      <c r="IJ110" s="56">
        <v>106.98689956331877</v>
      </c>
      <c r="IK110" s="56">
        <v>9.924573243350536E-2</v>
      </c>
      <c r="IL110" s="46">
        <v>0.99409151077270508</v>
      </c>
      <c r="IM110" s="57">
        <v>49.554557800292969</v>
      </c>
      <c r="IN110" s="46">
        <v>9.9409151077270508</v>
      </c>
      <c r="IP110" s="46">
        <f t="shared" si="627"/>
        <v>9.9409151077270508</v>
      </c>
      <c r="IQ110" s="46">
        <f t="shared" si="627"/>
        <v>495.54557800292969</v>
      </c>
      <c r="IS110" s="46">
        <v>710.6</v>
      </c>
      <c r="IT110" s="49">
        <f>IS110/1000</f>
        <v>0.71060000000000001</v>
      </c>
      <c r="IU110" s="49">
        <v>0.71099999999999997</v>
      </c>
      <c r="IV110" s="46">
        <v>6.88</v>
      </c>
      <c r="IW110" s="50">
        <v>0</v>
      </c>
      <c r="IX110" s="50">
        <v>0.21834061135371174</v>
      </c>
      <c r="IY110" s="50">
        <v>0</v>
      </c>
      <c r="IZ110" s="50">
        <v>24.414450178642316</v>
      </c>
      <c r="JA110" s="50">
        <v>79.297340214370777</v>
      </c>
      <c r="JB110" s="50">
        <v>2.4811433108376337</v>
      </c>
      <c r="JC110" s="50">
        <v>3.9698292973402141</v>
      </c>
      <c r="JD110" s="50">
        <v>0</v>
      </c>
      <c r="JE110" s="50">
        <v>326.41921397379912</v>
      </c>
      <c r="JF110" s="50">
        <v>1.0917030567685588</v>
      </c>
      <c r="JG110" s="47">
        <v>1</v>
      </c>
      <c r="JI110" s="47"/>
      <c r="JL110" s="46" t="s">
        <v>1168</v>
      </c>
      <c r="JM110" s="46">
        <v>1</v>
      </c>
      <c r="JN110" s="46">
        <v>84</v>
      </c>
      <c r="JO110" s="46">
        <v>84</v>
      </c>
      <c r="JQ110" s="46">
        <v>3</v>
      </c>
      <c r="JR110" s="46" t="s">
        <v>1038</v>
      </c>
      <c r="JT110" s="57">
        <v>0.73599147796630859</v>
      </c>
      <c r="JU110" s="57">
        <v>46.298088073730469</v>
      </c>
      <c r="JV110" s="57">
        <v>7.3599147796630859</v>
      </c>
      <c r="JW110" s="46">
        <f t="shared" si="628"/>
        <v>7.3599147796630859</v>
      </c>
      <c r="JX110" s="46">
        <f t="shared" si="628"/>
        <v>462.98088073730469</v>
      </c>
      <c r="JY110" s="46" t="s">
        <v>716</v>
      </c>
      <c r="JZ110" s="52">
        <v>287.10000000000002</v>
      </c>
      <c r="KA110" s="49">
        <f>JZ110/1000</f>
        <v>0.28710000000000002</v>
      </c>
      <c r="KB110" s="49">
        <v>0.28699999999999998</v>
      </c>
      <c r="KC110" s="52">
        <v>264.5</v>
      </c>
      <c r="KD110" s="49">
        <f>KC110/1000</f>
        <v>0.26450000000000001</v>
      </c>
      <c r="KE110" s="49">
        <v>0.26500000000000001</v>
      </c>
      <c r="KF110" s="52"/>
      <c r="KG110" s="49"/>
      <c r="KH110" s="49"/>
      <c r="KI110" s="50">
        <v>7.3</v>
      </c>
      <c r="KJ110" s="50">
        <v>6.14</v>
      </c>
      <c r="KK110" s="52"/>
      <c r="KL110" s="49"/>
      <c r="KN110" s="46">
        <v>1</v>
      </c>
      <c r="KO110" s="46">
        <v>1</v>
      </c>
      <c r="KP110" s="47">
        <v>1</v>
      </c>
      <c r="KQ110" s="46">
        <v>1</v>
      </c>
      <c r="KR110" s="46" t="s">
        <v>1220</v>
      </c>
      <c r="KS110" s="46" t="s">
        <v>1229</v>
      </c>
      <c r="KT110" s="50">
        <v>71.428571428571431</v>
      </c>
      <c r="KU110" s="50">
        <v>3162.6984126984125</v>
      </c>
      <c r="KV110" s="50">
        <v>7.9365079365079367</v>
      </c>
      <c r="KW110" s="50">
        <v>74.404761904761898</v>
      </c>
      <c r="KX110" s="50">
        <v>6424.6031746031758</v>
      </c>
      <c r="KY110" s="50">
        <v>918.65079365079362</v>
      </c>
      <c r="KZ110" s="50">
        <v>64.484126984126988</v>
      </c>
      <c r="LA110" s="50">
        <v>15.873015873015873</v>
      </c>
      <c r="LB110" s="50">
        <v>931.54761904761904</v>
      </c>
      <c r="LC110" s="50">
        <f>GY110*1000/LB110</f>
        <v>15.693421287658497</v>
      </c>
      <c r="LD110" s="50">
        <v>2185.5158730158728</v>
      </c>
      <c r="LE110" s="50">
        <v>97.222222222222229</v>
      </c>
      <c r="LF110" s="50">
        <v>70.858283433133735</v>
      </c>
      <c r="LG110" s="50">
        <v>2786.4271457085829</v>
      </c>
      <c r="LH110" s="50">
        <v>3.992015968063872</v>
      </c>
      <c r="LI110" s="50">
        <v>89.820359281437121</v>
      </c>
      <c r="LJ110" s="50">
        <v>5163.6726546906184</v>
      </c>
      <c r="LK110" s="50">
        <v>992.01596806387226</v>
      </c>
      <c r="LL110" s="50">
        <v>54.890219560878251</v>
      </c>
      <c r="LM110" s="50">
        <v>13.972055888223554</v>
      </c>
      <c r="LN110" s="50">
        <v>1210.5788423153692</v>
      </c>
      <c r="LO110" s="50">
        <f>(IP110*1000)/LN110</f>
        <v>8.211703988410969</v>
      </c>
      <c r="LP110" s="50">
        <v>1552.8942115768464</v>
      </c>
      <c r="LQ110" s="50">
        <v>74.850299401197603</v>
      </c>
      <c r="LR110" s="50">
        <v>49.107142857142854</v>
      </c>
      <c r="LS110" s="50">
        <v>1935.2678571428571</v>
      </c>
      <c r="LT110" s="50">
        <v>0</v>
      </c>
      <c r="LU110" s="50">
        <v>49.107142857142854</v>
      </c>
      <c r="LV110" s="50">
        <v>5520.0892857142853</v>
      </c>
      <c r="LW110" s="50">
        <v>834.82142857142856</v>
      </c>
      <c r="LX110" s="50">
        <v>49.107142857142854</v>
      </c>
      <c r="LY110" s="50">
        <v>58.035714285714306</v>
      </c>
      <c r="LZ110" s="50">
        <v>1234.3749999999998</v>
      </c>
      <c r="MA110" s="50">
        <f>(JW110*1000)/LZ110</f>
        <v>5.9624626063093364</v>
      </c>
      <c r="MB110" s="50">
        <v>1024.5535714285713</v>
      </c>
      <c r="MC110" s="50">
        <v>46.875</v>
      </c>
      <c r="MD110" s="50">
        <v>0</v>
      </c>
      <c r="ME110" s="50">
        <v>0.5923000987166831</v>
      </c>
      <c r="MF110" s="50">
        <v>0</v>
      </c>
      <c r="MG110" s="50">
        <v>39.881539980256662</v>
      </c>
      <c r="MH110" s="50">
        <v>63.968410661401769</v>
      </c>
      <c r="MI110" s="50">
        <v>3.2576505429417568</v>
      </c>
      <c r="MJ110" s="50">
        <v>5.3307008884501474</v>
      </c>
      <c r="MK110" s="50">
        <v>0.5923000987166831</v>
      </c>
      <c r="ML110" s="50">
        <v>35.143139190523193</v>
      </c>
      <c r="MM110" s="50">
        <v>0.3948667324777887</v>
      </c>
      <c r="MN110" s="50">
        <v>0</v>
      </c>
      <c r="MO110" s="50">
        <v>0.99462900338173854</v>
      </c>
      <c r="MP110" s="50">
        <v>0</v>
      </c>
      <c r="MQ110" s="50">
        <v>37.099661826138849</v>
      </c>
      <c r="MR110" s="50">
        <v>98.070419733439422</v>
      </c>
      <c r="MS110" s="50">
        <v>13.92480604734434</v>
      </c>
      <c r="MT110" s="50">
        <v>5.2715337179232149</v>
      </c>
      <c r="MU110" s="50">
        <v>0</v>
      </c>
      <c r="MV110" s="50">
        <v>161.03043564750351</v>
      </c>
      <c r="MW110" s="50">
        <v>6.0672369206286056</v>
      </c>
      <c r="MX110" s="50"/>
      <c r="MY110" s="50"/>
      <c r="MZ110" s="50"/>
      <c r="NA110" s="50"/>
      <c r="NB110" s="50"/>
      <c r="NC110" s="50"/>
      <c r="ND110" s="50"/>
      <c r="NE110" s="50"/>
      <c r="NF110" s="50"/>
      <c r="NG110" s="50"/>
      <c r="NH110" s="46" t="s">
        <v>1693</v>
      </c>
      <c r="NI110" s="56">
        <v>9.93742212993177</v>
      </c>
      <c r="NJ110" s="56">
        <v>106.18431721546523</v>
      </c>
      <c r="NL110" s="56">
        <v>5.9564699040418736</v>
      </c>
      <c r="NM110" s="56">
        <v>2.4788945429873017</v>
      </c>
      <c r="NN110" s="56"/>
      <c r="NO110" s="56">
        <v>5.6451459708058378</v>
      </c>
      <c r="NP110" s="56">
        <v>3.087086582683463</v>
      </c>
      <c r="NQ110" s="56">
        <v>3.7601358641358655</v>
      </c>
      <c r="NR110" s="56">
        <v>0</v>
      </c>
      <c r="NS110" s="56">
        <v>0</v>
      </c>
      <c r="NT110" s="56">
        <v>0.52101037303012188</v>
      </c>
      <c r="NU110" s="56"/>
      <c r="NV110" s="56"/>
      <c r="NW110" s="51" t="s">
        <v>1745</v>
      </c>
      <c r="NX110" s="51">
        <v>727.66666666666663</v>
      </c>
      <c r="NY110" s="51">
        <v>728</v>
      </c>
      <c r="NZ110" s="46">
        <v>2928</v>
      </c>
      <c r="OA110" s="54">
        <f t="shared" si="629"/>
        <v>2928</v>
      </c>
      <c r="OB110" s="58">
        <v>1976.6666666666667</v>
      </c>
      <c r="OC110" s="58">
        <f t="shared" si="630"/>
        <v>1977</v>
      </c>
      <c r="OD110" s="58">
        <v>2091.3333333333335</v>
      </c>
      <c r="OE110" s="58">
        <f t="shared" ref="OE110" si="637">ROUND(OD110,0)</f>
        <v>2091</v>
      </c>
      <c r="OF110" s="58"/>
      <c r="OG110" s="58"/>
      <c r="OH110" s="51">
        <v>17202.333333333332</v>
      </c>
      <c r="OI110" s="58">
        <v>17202</v>
      </c>
      <c r="OJ110" s="58">
        <v>92121.666666666672</v>
      </c>
      <c r="OK110" s="54">
        <f t="shared" si="633"/>
        <v>92122</v>
      </c>
      <c r="OL110" s="58">
        <v>74106</v>
      </c>
      <c r="OM110" s="58">
        <f t="shared" ref="OM110" si="638">ROUND(OL110,0)</f>
        <v>74106</v>
      </c>
      <c r="ON110" s="58">
        <v>17263.666666666668</v>
      </c>
      <c r="OO110" s="58">
        <f t="shared" ref="OO110" si="639">ROUND(ON110,0)</f>
        <v>17264</v>
      </c>
      <c r="OP110" s="58"/>
      <c r="OQ110" s="58"/>
      <c r="OR110" s="51">
        <v>1</v>
      </c>
      <c r="OS110" s="51"/>
    </row>
    <row r="111" spans="1:409" ht="21" customHeight="1" x14ac:dyDescent="0.35">
      <c r="A111" s="46" t="s">
        <v>111</v>
      </c>
      <c r="B111" s="46" t="s">
        <v>111</v>
      </c>
      <c r="C111" s="46" t="b">
        <f t="shared" si="591"/>
        <v>1</v>
      </c>
      <c r="D111" s="46">
        <v>8</v>
      </c>
      <c r="E111" s="51">
        <v>8</v>
      </c>
      <c r="F111" s="46" t="b">
        <f t="shared" si="592"/>
        <v>1</v>
      </c>
      <c r="G111" s="46">
        <v>2</v>
      </c>
      <c r="H111" s="51">
        <v>2</v>
      </c>
      <c r="I111" s="46" t="b">
        <f t="shared" si="593"/>
        <v>1</v>
      </c>
      <c r="J111" s="46">
        <v>6</v>
      </c>
      <c r="K111" s="46">
        <v>4744432</v>
      </c>
      <c r="L111" s="46">
        <v>468609.9</v>
      </c>
      <c r="M111" s="46">
        <v>1052.2449999999999</v>
      </c>
      <c r="N111" s="46">
        <v>5.7589535098582498</v>
      </c>
      <c r="O111" s="46">
        <v>176.330628743273</v>
      </c>
      <c r="P111" s="46">
        <v>4</v>
      </c>
      <c r="Q111" s="46">
        <v>9</v>
      </c>
      <c r="R111" s="46">
        <v>1052.2964207998</v>
      </c>
      <c r="S111" s="46">
        <v>15.5971337863926</v>
      </c>
      <c r="T111" s="46">
        <v>189.722818065664</v>
      </c>
      <c r="U111" s="46">
        <v>4</v>
      </c>
      <c r="V111" s="46">
        <v>2</v>
      </c>
      <c r="W111" s="46" t="s">
        <v>231</v>
      </c>
      <c r="X111" s="46">
        <v>42.85182563</v>
      </c>
      <c r="Y111" s="46">
        <v>-123.3841929</v>
      </c>
      <c r="Z111" s="46">
        <v>1052.2449999999999</v>
      </c>
      <c r="AA111" s="46" t="s">
        <v>1487</v>
      </c>
      <c r="AB111" s="46">
        <v>1</v>
      </c>
      <c r="AC111" s="55">
        <v>1</v>
      </c>
      <c r="AD111" s="46">
        <v>10</v>
      </c>
      <c r="AE111" s="46">
        <v>1</v>
      </c>
      <c r="AF111" s="46">
        <v>8</v>
      </c>
      <c r="AG111" s="46" t="s">
        <v>353</v>
      </c>
      <c r="AH111" s="55">
        <v>1</v>
      </c>
      <c r="AI111" s="46">
        <v>15</v>
      </c>
      <c r="AJ111" s="46">
        <v>1</v>
      </c>
      <c r="AK111" s="47">
        <v>40</v>
      </c>
      <c r="AM111" s="46">
        <v>1</v>
      </c>
      <c r="AN111" s="46">
        <v>10</v>
      </c>
      <c r="AO111" s="46">
        <v>77</v>
      </c>
      <c r="AQ111" s="46">
        <v>1</v>
      </c>
      <c r="AR111" s="46">
        <v>0</v>
      </c>
      <c r="AS111" s="55"/>
      <c r="AT111" s="46">
        <v>1</v>
      </c>
      <c r="AU111" s="46">
        <v>3</v>
      </c>
      <c r="AV111" s="46">
        <v>120</v>
      </c>
      <c r="AW111" s="46" t="s">
        <v>437</v>
      </c>
      <c r="AX111" s="46">
        <v>1</v>
      </c>
      <c r="AY111" s="46">
        <v>0</v>
      </c>
      <c r="AZ111" s="46">
        <v>0</v>
      </c>
      <c r="BA111" s="46">
        <v>182</v>
      </c>
      <c r="BB111" s="46">
        <v>182</v>
      </c>
      <c r="BC111" s="46">
        <v>80</v>
      </c>
      <c r="BD111" s="46">
        <f>AO111+BB111</f>
        <v>259</v>
      </c>
      <c r="BE111" s="50">
        <v>2.85</v>
      </c>
      <c r="BF111" s="46">
        <v>453.3</v>
      </c>
      <c r="BG111" s="46">
        <f t="shared" si="594"/>
        <v>0.45330000000000004</v>
      </c>
      <c r="BH111" s="49">
        <v>0.45300000000000001</v>
      </c>
      <c r="BI111" s="50">
        <v>7.96</v>
      </c>
      <c r="BJ111" s="52">
        <v>347.1</v>
      </c>
      <c r="BK111" s="46">
        <f t="shared" si="595"/>
        <v>0.34710000000000002</v>
      </c>
      <c r="BL111" s="46">
        <v>0.34699999999999998</v>
      </c>
      <c r="BM111" s="46">
        <v>7.74</v>
      </c>
      <c r="BN111" s="46">
        <v>1658</v>
      </c>
      <c r="BO111" s="46">
        <f t="shared" si="596"/>
        <v>1.6579999999999999</v>
      </c>
      <c r="BP111" s="46">
        <f t="shared" si="597"/>
        <v>1.6579999999999999</v>
      </c>
      <c r="BQ111" s="46">
        <v>6.77</v>
      </c>
      <c r="BR111" s="50">
        <f t="shared" si="598"/>
        <v>-1.1900000000000004</v>
      </c>
      <c r="BS111" s="52">
        <v>966.2</v>
      </c>
      <c r="BT111" s="53" t="s">
        <v>261</v>
      </c>
      <c r="BU111" s="46">
        <v>0.96599999999999997</v>
      </c>
      <c r="BV111" s="49">
        <f t="shared" si="599"/>
        <v>0.61899999999999999</v>
      </c>
      <c r="BW111" s="46">
        <v>1.6360341310501099</v>
      </c>
      <c r="BX111" s="46">
        <v>49.327457427978516</v>
      </c>
      <c r="BY111" s="46">
        <f>BW111*10</f>
        <v>16.360341310501099</v>
      </c>
      <c r="CA111" s="46">
        <v>16.360341310501099</v>
      </c>
      <c r="CB111" s="46">
        <f>BX111*10</f>
        <v>493.27457427978516</v>
      </c>
      <c r="CC111" s="46">
        <v>0</v>
      </c>
      <c r="CD111" s="46">
        <v>3007.4487895716948</v>
      </c>
      <c r="CE111" s="46">
        <v>0</v>
      </c>
      <c r="CF111" s="46">
        <v>107.07635009310988</v>
      </c>
      <c r="CG111" s="46">
        <v>8784.9162011173194</v>
      </c>
      <c r="CH111" s="46">
        <v>502.79329608938548</v>
      </c>
      <c r="CI111" s="46">
        <v>46.554934823091251</v>
      </c>
      <c r="CJ111" s="46">
        <v>0</v>
      </c>
      <c r="CK111" s="46">
        <v>1024.2085661080075</v>
      </c>
      <c r="CL111" s="46">
        <f>BY111*1000/CK111</f>
        <v>15.973642334071071</v>
      </c>
      <c r="CM111" s="46">
        <v>3435.7541899441344</v>
      </c>
      <c r="CN111" s="46">
        <v>37.243947858473</v>
      </c>
      <c r="CO111" s="50">
        <v>5.6198484998514706</v>
      </c>
      <c r="CP111" s="46">
        <v>0</v>
      </c>
      <c r="CQ111" s="50">
        <v>114.10459587955626</v>
      </c>
      <c r="CR111" s="50">
        <v>65.273375594294777</v>
      </c>
      <c r="CS111" s="50">
        <v>6.5372424722662439</v>
      </c>
      <c r="CT111" s="50">
        <v>2.0800316957210776</v>
      </c>
      <c r="CU111" s="50">
        <v>55.36846275752773</v>
      </c>
      <c r="CV111" s="50">
        <v>8.5182250396196508</v>
      </c>
      <c r="CW111" s="50">
        <v>2.6743264659270998</v>
      </c>
      <c r="CX111" s="50">
        <v>0</v>
      </c>
      <c r="CY111" s="50">
        <v>392.92789223454832</v>
      </c>
      <c r="CZ111" s="50">
        <v>52.198890649762284</v>
      </c>
      <c r="DA111" s="56">
        <v>7.1108912869704231</v>
      </c>
      <c r="DB111" s="56">
        <v>0</v>
      </c>
      <c r="DC111" s="50">
        <v>0</v>
      </c>
      <c r="DD111" s="50">
        <v>0</v>
      </c>
      <c r="DE111" s="50">
        <v>0</v>
      </c>
      <c r="DF111" s="50">
        <v>28.113244901999604</v>
      </c>
      <c r="DG111" s="50">
        <v>73.450801821421493</v>
      </c>
      <c r="DH111" s="50">
        <v>0</v>
      </c>
      <c r="DI111" s="50">
        <v>8.3151851118590372</v>
      </c>
      <c r="DJ111" s="50">
        <v>0</v>
      </c>
      <c r="DK111" s="50">
        <v>333.39932686596711</v>
      </c>
      <c r="DL111" s="50">
        <v>0</v>
      </c>
      <c r="DM111" s="50">
        <v>0</v>
      </c>
      <c r="DN111" s="50">
        <v>3.9836956521739131</v>
      </c>
      <c r="DO111" s="50">
        <v>2.9196047430830037</v>
      </c>
      <c r="DQ111" s="46">
        <v>1</v>
      </c>
      <c r="DR111" s="46">
        <v>3</v>
      </c>
      <c r="DT111" s="46">
        <v>1</v>
      </c>
      <c r="DU111" s="46">
        <v>1</v>
      </c>
      <c r="DW111" s="46">
        <v>1</v>
      </c>
      <c r="DY111" s="46">
        <v>1</v>
      </c>
      <c r="DZ111" s="46">
        <v>863</v>
      </c>
      <c r="EA111" s="46">
        <v>86.3</v>
      </c>
      <c r="EB111" s="46">
        <v>86</v>
      </c>
      <c r="EC111" s="46">
        <v>86</v>
      </c>
      <c r="ED111" s="46">
        <v>338</v>
      </c>
      <c r="EF111" s="46">
        <v>1</v>
      </c>
      <c r="EG111" s="46">
        <v>346</v>
      </c>
      <c r="EH111" s="46">
        <v>346</v>
      </c>
      <c r="EI111" s="46" t="s">
        <v>581</v>
      </c>
      <c r="EJ111" s="49">
        <v>0.57899999999999996</v>
      </c>
      <c r="EK111" s="50">
        <v>7.3</v>
      </c>
      <c r="EL111" s="49">
        <v>0.45</v>
      </c>
      <c r="EM111" s="49">
        <v>0.45</v>
      </c>
      <c r="EN111" s="50">
        <v>7.41</v>
      </c>
      <c r="EP111" s="56">
        <v>0</v>
      </c>
      <c r="EQ111" s="56">
        <v>0.46692607003891051</v>
      </c>
      <c r="ER111" s="56">
        <v>0</v>
      </c>
      <c r="ES111" s="56">
        <v>37.2568093385214</v>
      </c>
      <c r="ET111" s="56">
        <v>130.64202334630352</v>
      </c>
      <c r="EU111" s="56">
        <v>0.87548638132295731</v>
      </c>
      <c r="EV111" s="56">
        <v>3.7937743190661481</v>
      </c>
      <c r="EW111" s="56">
        <v>5.3501945525291843</v>
      </c>
      <c r="EX111" s="56">
        <v>98.151750972762656</v>
      </c>
      <c r="EY111" s="56">
        <v>0.19455252918287938</v>
      </c>
      <c r="EZ111" s="56"/>
      <c r="FA111" s="46">
        <v>1</v>
      </c>
      <c r="FB111" s="46" t="s">
        <v>501</v>
      </c>
      <c r="FC111" s="46">
        <v>1</v>
      </c>
      <c r="FE111" s="47">
        <v>1</v>
      </c>
      <c r="FF111" s="47">
        <v>3</v>
      </c>
      <c r="FG111" s="47">
        <v>270</v>
      </c>
      <c r="FH111" s="47">
        <v>270</v>
      </c>
      <c r="FI111" s="47">
        <v>595</v>
      </c>
      <c r="FJ111" s="46">
        <v>111</v>
      </c>
      <c r="FK111" s="46">
        <v>111</v>
      </c>
      <c r="FL111" s="46">
        <v>111</v>
      </c>
      <c r="FM111" s="47">
        <f>FL111-EC111</f>
        <v>25</v>
      </c>
      <c r="FN111" s="49" t="s">
        <v>1646</v>
      </c>
      <c r="FO111" s="49">
        <v>0.68440000000000001</v>
      </c>
      <c r="FP111" s="50">
        <v>7.3</v>
      </c>
      <c r="FQ111" s="49">
        <v>0.61520000000000008</v>
      </c>
      <c r="FR111" s="49">
        <v>0.61499999999999999</v>
      </c>
      <c r="FS111" s="50">
        <v>7.25</v>
      </c>
      <c r="FU111" s="46">
        <v>622</v>
      </c>
      <c r="FV111" s="46"/>
      <c r="FW111" s="47">
        <v>1</v>
      </c>
      <c r="FX111" s="49" t="s">
        <v>501</v>
      </c>
      <c r="FY111" s="47">
        <v>1</v>
      </c>
      <c r="FZ111" s="47">
        <v>3</v>
      </c>
      <c r="GA111" s="47">
        <v>130</v>
      </c>
      <c r="GB111" s="53" t="s">
        <v>651</v>
      </c>
      <c r="GC111" s="47">
        <v>1</v>
      </c>
      <c r="GD111" s="47">
        <v>3</v>
      </c>
      <c r="GE111" s="47">
        <v>490</v>
      </c>
      <c r="GF111" s="47">
        <v>209</v>
      </c>
      <c r="GH111" s="47">
        <v>209</v>
      </c>
      <c r="GI111" s="47">
        <f>GE111-GH111</f>
        <v>281</v>
      </c>
      <c r="GJ111" s="47">
        <f>GI111-FH111</f>
        <v>11</v>
      </c>
      <c r="GK111" s="46" t="s">
        <v>390</v>
      </c>
      <c r="GM111" s="46">
        <v>122.5</v>
      </c>
      <c r="GN111" s="46">
        <v>123</v>
      </c>
      <c r="GO111" s="46">
        <v>123</v>
      </c>
      <c r="GP111" s="46">
        <f>GO111-FL111</f>
        <v>12</v>
      </c>
      <c r="GS111" s="46">
        <v>130</v>
      </c>
      <c r="GT111" s="46">
        <v>130</v>
      </c>
      <c r="GU111" s="46">
        <v>130</v>
      </c>
      <c r="GV111" s="46">
        <f>GU111-GO111</f>
        <v>7</v>
      </c>
      <c r="GW111" s="57">
        <v>1.3300656080245972</v>
      </c>
      <c r="GX111" s="57">
        <v>47.267597198486328</v>
      </c>
      <c r="GY111" s="46">
        <f>GW111*10</f>
        <v>13.300656080245972</v>
      </c>
      <c r="GZ111" s="46"/>
      <c r="HA111" s="46">
        <v>13.300656080245972</v>
      </c>
      <c r="HB111" s="46">
        <f>GX111*10</f>
        <v>472.67597198486328</v>
      </c>
      <c r="HC111" s="46"/>
      <c r="HD111" s="57">
        <v>1.2057533264160156</v>
      </c>
      <c r="HE111" s="57">
        <v>47.537498474121094</v>
      </c>
      <c r="HF111" s="57">
        <v>12.057533264160156</v>
      </c>
      <c r="HG111" s="57"/>
      <c r="HH111" s="46">
        <f>HD111*10</f>
        <v>12.057533264160156</v>
      </c>
      <c r="HI111" s="46">
        <f>HH111-BY111</f>
        <v>-4.3028080463409424</v>
      </c>
      <c r="HJ111" s="46">
        <f>HE111*10</f>
        <v>475.37498474121094</v>
      </c>
      <c r="HL111" s="50">
        <v>33.864541832669325</v>
      </c>
      <c r="HM111" s="50">
        <f>HL111-CC111</f>
        <v>33.864541832669325</v>
      </c>
      <c r="HN111" s="50">
        <v>2907.370517928287</v>
      </c>
      <c r="HO111" s="50">
        <v>3.9840637450199203</v>
      </c>
      <c r="HP111" s="50">
        <f>HO111-CE111</f>
        <v>3.9840637450199203</v>
      </c>
      <c r="HQ111" s="50">
        <v>36.852589641434264</v>
      </c>
      <c r="HR111" s="50">
        <v>7712.1513944223116</v>
      </c>
      <c r="HS111" s="50">
        <f>HR111-CG111</f>
        <v>-1072.7648066950078</v>
      </c>
      <c r="HT111" s="50">
        <v>920.31872509960158</v>
      </c>
      <c r="HU111" s="50">
        <v>67.729083665338649</v>
      </c>
      <c r="HV111" s="50">
        <v>0</v>
      </c>
      <c r="HW111" s="50">
        <v>926.29482071713153</v>
      </c>
      <c r="HX111" s="50">
        <f>HH111*1000/HW111</f>
        <v>13.016949889480426</v>
      </c>
      <c r="HY111" s="50">
        <f>HW111-CK111</f>
        <v>-97.913745390875988</v>
      </c>
      <c r="HZ111" s="50">
        <v>1989.0438247011953</v>
      </c>
      <c r="IA111" s="50">
        <v>75.697211155378483</v>
      </c>
      <c r="IB111" s="56">
        <v>0</v>
      </c>
      <c r="IC111" s="56">
        <v>0.34320454991174743</v>
      </c>
      <c r="ID111" s="56">
        <v>0</v>
      </c>
      <c r="IE111" s="56">
        <v>11.276720925671698</v>
      </c>
      <c r="IF111" s="56">
        <v>45.597175916846446</v>
      </c>
      <c r="IG111" s="56">
        <v>3.5301039419494016</v>
      </c>
      <c r="IH111" s="56">
        <v>7.5505000980584427</v>
      </c>
      <c r="II111" s="56">
        <v>0.49029221415963914</v>
      </c>
      <c r="IJ111" s="56">
        <v>332.61423808589916</v>
      </c>
      <c r="IK111" s="56">
        <v>0.78446754265542262</v>
      </c>
      <c r="IL111" s="46">
        <v>0.96300739049911499</v>
      </c>
      <c r="IM111" s="57">
        <v>49.260597229003906</v>
      </c>
      <c r="IN111" s="46">
        <v>9.6300739049911499</v>
      </c>
      <c r="IP111" s="46">
        <f t="shared" si="627"/>
        <v>9.6300739049911499</v>
      </c>
      <c r="IQ111" s="46">
        <f t="shared" si="627"/>
        <v>492.60597229003906</v>
      </c>
      <c r="IS111" s="46">
        <v>343</v>
      </c>
      <c r="IT111" s="49">
        <f>IS111/1000</f>
        <v>0.34300000000000003</v>
      </c>
      <c r="IU111" s="49">
        <v>0.34300000000000003</v>
      </c>
      <c r="IV111" s="46">
        <v>7.71</v>
      </c>
      <c r="IW111" s="50">
        <v>0</v>
      </c>
      <c r="IX111" s="50">
        <v>0.27927388789148216</v>
      </c>
      <c r="IY111" s="50">
        <v>0</v>
      </c>
      <c r="IZ111" s="50">
        <v>23.738280470775983</v>
      </c>
      <c r="JA111" s="50">
        <v>52.064631956912031</v>
      </c>
      <c r="JB111" s="50">
        <v>1.2966287652104529</v>
      </c>
      <c r="JC111" s="50">
        <v>0</v>
      </c>
      <c r="JD111" s="50">
        <v>0</v>
      </c>
      <c r="JE111" s="50">
        <v>85.876720526630763</v>
      </c>
      <c r="JF111" s="50">
        <v>0.49870337123478958</v>
      </c>
      <c r="JG111" s="47">
        <v>1</v>
      </c>
      <c r="JI111" s="47"/>
      <c r="JL111" s="46" t="s">
        <v>1168</v>
      </c>
      <c r="JM111" s="46">
        <v>1</v>
      </c>
      <c r="JN111" s="46">
        <v>100</v>
      </c>
      <c r="JO111" s="46">
        <v>100</v>
      </c>
      <c r="JQ111" s="46">
        <v>3</v>
      </c>
      <c r="JR111" s="46" t="s">
        <v>1038</v>
      </c>
      <c r="JT111" s="57">
        <v>0.95397305488586426</v>
      </c>
      <c r="JU111" s="57">
        <v>46.405811309814453</v>
      </c>
      <c r="JV111" s="57">
        <v>9.5397305488586426</v>
      </c>
      <c r="JW111" s="46">
        <f t="shared" si="628"/>
        <v>9.5397305488586426</v>
      </c>
      <c r="JX111" s="46">
        <f t="shared" si="628"/>
        <v>464.05811309814453</v>
      </c>
      <c r="JY111" s="46" t="s">
        <v>716</v>
      </c>
      <c r="JZ111" s="52">
        <v>392.3</v>
      </c>
      <c r="KA111" s="49">
        <f>JZ111/1000</f>
        <v>0.39230000000000004</v>
      </c>
      <c r="KB111" s="49">
        <v>0.39200000000000002</v>
      </c>
      <c r="KC111" s="52">
        <v>329.7</v>
      </c>
      <c r="KD111" s="49">
        <f>KC111/1000</f>
        <v>0.32969999999999999</v>
      </c>
      <c r="KE111" s="49">
        <v>0.33</v>
      </c>
      <c r="KF111" s="52">
        <v>349.6</v>
      </c>
      <c r="KG111" s="49">
        <f>KF111/1000</f>
        <v>0.34960000000000002</v>
      </c>
      <c r="KH111" s="49">
        <v>0.35</v>
      </c>
      <c r="KI111" s="50">
        <v>6.92</v>
      </c>
      <c r="KJ111" s="50">
        <v>6.63</v>
      </c>
      <c r="KK111" s="50">
        <v>6.4</v>
      </c>
      <c r="KL111" s="49"/>
      <c r="KN111" s="46">
        <v>1</v>
      </c>
      <c r="KO111" s="46">
        <v>1</v>
      </c>
      <c r="KP111" s="47">
        <v>1</v>
      </c>
      <c r="KQ111" s="46">
        <v>1</v>
      </c>
      <c r="KS111" s="46" t="s">
        <v>1630</v>
      </c>
      <c r="KT111" s="50">
        <v>56.49038461538462</v>
      </c>
      <c r="KU111" s="50">
        <v>3019.2307692307695</v>
      </c>
      <c r="KV111" s="50">
        <v>4.8076923076923075</v>
      </c>
      <c r="KW111" s="50">
        <v>81.730769230769241</v>
      </c>
      <c r="KX111" s="50">
        <v>10493.990384615385</v>
      </c>
      <c r="KY111" s="50">
        <v>864.18269230769238</v>
      </c>
      <c r="KZ111" s="50">
        <v>60.096153846153847</v>
      </c>
      <c r="LA111" s="50">
        <v>18.028846153846153</v>
      </c>
      <c r="LB111" s="50">
        <v>819.71153846153845</v>
      </c>
      <c r="LC111" s="50">
        <f>GY111*1000/LB111</f>
        <v>16.22602032076928</v>
      </c>
      <c r="LD111" s="50">
        <v>2776.4423076923076</v>
      </c>
      <c r="LE111" s="50">
        <v>75.721153846153854</v>
      </c>
      <c r="LF111" s="50">
        <v>70.743405275779381</v>
      </c>
      <c r="LG111" s="50">
        <v>3838.129496402878</v>
      </c>
      <c r="LH111" s="50">
        <v>3.5971223021582737</v>
      </c>
      <c r="LI111" s="50">
        <v>97.122302158273385</v>
      </c>
      <c r="LJ111" s="50">
        <v>8895.6834532374105</v>
      </c>
      <c r="LK111" s="50">
        <v>1233.8129496402878</v>
      </c>
      <c r="LL111" s="50">
        <v>115.10791366906476</v>
      </c>
      <c r="LM111" s="50">
        <v>20.38369304556355</v>
      </c>
      <c r="LN111" s="50">
        <v>1983.2134292565947</v>
      </c>
      <c r="LO111" s="50">
        <f>(IP111*1000)/LN111</f>
        <v>4.8557930089254047</v>
      </c>
      <c r="LP111" s="50">
        <v>2089.9280575539569</v>
      </c>
      <c r="LQ111" s="50">
        <v>93.525179856115116</v>
      </c>
      <c r="LR111" s="50">
        <v>49.382716049382715</v>
      </c>
      <c r="LS111" s="50">
        <v>2595.679012345679</v>
      </c>
      <c r="LT111" s="50">
        <v>0</v>
      </c>
      <c r="LU111" s="50">
        <v>52.469135802469133</v>
      </c>
      <c r="LV111" s="50">
        <v>5827.1604938271603</v>
      </c>
      <c r="LW111" s="50">
        <v>910.49382716049377</v>
      </c>
      <c r="LX111" s="50">
        <v>92.592592592592595</v>
      </c>
      <c r="LY111" s="50">
        <v>98.765432098765416</v>
      </c>
      <c r="LZ111" s="50">
        <v>1320.9876543209875</v>
      </c>
      <c r="MA111" s="50">
        <f>(JW111*1000)/LZ111</f>
        <v>7.2216651818462632</v>
      </c>
      <c r="MB111" s="50">
        <v>1558.641975308642</v>
      </c>
      <c r="MC111" s="50">
        <v>67.901234567901227</v>
      </c>
      <c r="MD111" s="50">
        <v>0</v>
      </c>
      <c r="ME111" s="50">
        <v>0.19845207382417149</v>
      </c>
      <c r="MF111" s="50">
        <v>0</v>
      </c>
      <c r="MG111" s="50">
        <v>25.302639412581861</v>
      </c>
      <c r="MH111" s="50">
        <v>68.862869616987496</v>
      </c>
      <c r="MI111" s="50">
        <v>3.0760071442746577</v>
      </c>
      <c r="MJ111" s="50">
        <v>3.2744592180988294</v>
      </c>
      <c r="MK111" s="50">
        <v>0.69458225838460019</v>
      </c>
      <c r="ML111" s="50">
        <v>118.67434014685455</v>
      </c>
      <c r="MM111" s="50">
        <v>0.69458225838460019</v>
      </c>
      <c r="MN111" s="50">
        <v>0</v>
      </c>
      <c r="MO111" s="50">
        <v>9.8911968348170135E-2</v>
      </c>
      <c r="MP111" s="50">
        <v>0</v>
      </c>
      <c r="MQ111" s="50">
        <v>24.727992087042534</v>
      </c>
      <c r="MR111" s="50">
        <v>84.668644906033634</v>
      </c>
      <c r="MS111" s="50">
        <v>15.034619188921861</v>
      </c>
      <c r="MT111" s="50">
        <v>3.7586547972304651</v>
      </c>
      <c r="MU111" s="50">
        <v>0.49455984174085066</v>
      </c>
      <c r="MV111" s="50">
        <v>157.56676557863503</v>
      </c>
      <c r="MW111" s="50">
        <v>9.693372898120673</v>
      </c>
      <c r="MX111" s="50">
        <v>0</v>
      </c>
      <c r="MY111" s="50">
        <v>9.881422924901187E-2</v>
      </c>
      <c r="MZ111" s="50">
        <v>0</v>
      </c>
      <c r="NA111" s="50">
        <v>10.474308300395258</v>
      </c>
      <c r="NB111" s="50">
        <v>52.964426877470359</v>
      </c>
      <c r="NC111" s="50">
        <v>7.7075098814229257</v>
      </c>
      <c r="ND111" s="50">
        <v>2.8656126482213438</v>
      </c>
      <c r="NE111" s="50">
        <v>0</v>
      </c>
      <c r="NF111" s="50">
        <v>208.99209486166009</v>
      </c>
      <c r="NG111" s="50">
        <v>3.1620553359683798</v>
      </c>
      <c r="NI111" s="56">
        <v>10.355720107345197</v>
      </c>
      <c r="NJ111" s="56">
        <v>37.656368154259013</v>
      </c>
      <c r="NL111" s="56">
        <v>8.4532866857199185</v>
      </c>
      <c r="NM111" s="56">
        <v>10.64616980388292</v>
      </c>
      <c r="NN111" s="56"/>
      <c r="NO111" s="56">
        <v>5.1033125933300143</v>
      </c>
      <c r="NP111" s="56">
        <v>3.7978198108511689</v>
      </c>
      <c r="NQ111" s="56">
        <v>3.8014275717284822</v>
      </c>
      <c r="NR111" s="56">
        <v>2.3443117064880541</v>
      </c>
      <c r="NS111" s="56">
        <v>2.98091706539075</v>
      </c>
      <c r="NT111" s="56">
        <v>1.6108004385964911</v>
      </c>
      <c r="NU111" s="56">
        <v>2.8236264064522549</v>
      </c>
      <c r="NV111" s="56">
        <v>1.6090361445783132</v>
      </c>
      <c r="NW111" s="51"/>
      <c r="NX111" s="51">
        <v>799</v>
      </c>
      <c r="NY111" s="51">
        <v>799</v>
      </c>
      <c r="NZ111" s="46">
        <v>3215.6666666666665</v>
      </c>
      <c r="OA111" s="54">
        <f t="shared" si="629"/>
        <v>3216</v>
      </c>
      <c r="OB111" s="58">
        <v>2241.3333333333335</v>
      </c>
      <c r="OC111" s="58">
        <f t="shared" si="630"/>
        <v>2241</v>
      </c>
      <c r="OD111" s="58">
        <v>2207.6666666666665</v>
      </c>
      <c r="OE111" s="58">
        <f t="shared" ref="OE111" si="640">ROUND(OD111,0)</f>
        <v>2208</v>
      </c>
      <c r="OF111" s="58">
        <v>2211.3333333333335</v>
      </c>
      <c r="OG111" s="58">
        <f t="shared" ref="OG111" si="641">ROUND(OF111,0)</f>
        <v>2211</v>
      </c>
      <c r="OH111" s="51">
        <v>21856.333333333332</v>
      </c>
      <c r="OI111" s="58">
        <v>21856</v>
      </c>
      <c r="OJ111" s="58">
        <v>75367</v>
      </c>
      <c r="OK111" s="54">
        <f t="shared" si="633"/>
        <v>75367</v>
      </c>
      <c r="OL111" s="58">
        <v>38532.666666666664</v>
      </c>
      <c r="OM111" s="58">
        <f t="shared" ref="OM111" si="642">ROUND(OL111,0)</f>
        <v>38533</v>
      </c>
      <c r="ON111" s="58">
        <v>21090.666666666668</v>
      </c>
      <c r="OO111" s="58">
        <f t="shared" ref="OO111" si="643">ROUND(ON111,0)</f>
        <v>21091</v>
      </c>
      <c r="OP111" s="58">
        <v>21793.333333333332</v>
      </c>
      <c r="OQ111" s="58">
        <f t="shared" ref="OQ111" si="644">ROUND(OP111,0)</f>
        <v>21793</v>
      </c>
      <c r="OR111" s="51" t="s">
        <v>1139</v>
      </c>
      <c r="OS111" s="51" t="s">
        <v>1916</v>
      </c>
    </row>
    <row r="112" spans="1:409" ht="21" customHeight="1" x14ac:dyDescent="0.35">
      <c r="A112" s="46" t="s">
        <v>112</v>
      </c>
      <c r="B112" s="46" t="s">
        <v>112</v>
      </c>
      <c r="C112" s="46" t="b">
        <f t="shared" si="591"/>
        <v>1</v>
      </c>
      <c r="D112" s="46">
        <v>8</v>
      </c>
      <c r="E112" s="51">
        <v>8</v>
      </c>
      <c r="F112" s="46" t="b">
        <f t="shared" si="592"/>
        <v>1</v>
      </c>
      <c r="G112" s="46">
        <v>3</v>
      </c>
      <c r="H112" s="51">
        <v>4</v>
      </c>
      <c r="I112" s="46" t="b">
        <f t="shared" si="593"/>
        <v>0</v>
      </c>
      <c r="J112" s="46">
        <v>7</v>
      </c>
      <c r="K112" s="46">
        <v>4744429</v>
      </c>
      <c r="L112" s="46">
        <v>468611.1</v>
      </c>
      <c r="M112" s="46">
        <v>1051.404</v>
      </c>
      <c r="N112" s="46">
        <v>6.36226987164068</v>
      </c>
      <c r="O112" s="46">
        <v>167.33428140893801</v>
      </c>
      <c r="P112" s="46">
        <v>2</v>
      </c>
      <c r="Q112" s="46">
        <v>5</v>
      </c>
      <c r="R112" s="46">
        <v>1052.2964207998</v>
      </c>
      <c r="S112" s="46">
        <v>15.5971337863926</v>
      </c>
      <c r="T112" s="46">
        <v>189.722818065664</v>
      </c>
      <c r="U112" s="46">
        <v>4</v>
      </c>
      <c r="V112" s="46">
        <v>3</v>
      </c>
      <c r="W112" s="46" t="s">
        <v>256</v>
      </c>
      <c r="X112" s="46">
        <v>42.851797320000003</v>
      </c>
      <c r="Y112" s="46">
        <v>-123.3841777</v>
      </c>
      <c r="Z112" s="46">
        <v>1051.404</v>
      </c>
      <c r="AA112" s="46" t="s">
        <v>130</v>
      </c>
      <c r="AB112" s="46">
        <v>1</v>
      </c>
      <c r="AC112" s="55">
        <v>0</v>
      </c>
      <c r="AD112" s="46">
        <v>100</v>
      </c>
      <c r="AE112" s="46">
        <v>0</v>
      </c>
      <c r="AF112" s="46">
        <v>5</v>
      </c>
      <c r="AG112" s="46" t="s">
        <v>354</v>
      </c>
      <c r="AH112" s="55">
        <v>0</v>
      </c>
      <c r="AI112" s="46">
        <v>100</v>
      </c>
      <c r="AJ112" s="46">
        <v>0</v>
      </c>
      <c r="AL112" s="46" t="s">
        <v>131</v>
      </c>
      <c r="AM112" s="55">
        <v>0</v>
      </c>
      <c r="AN112" s="46">
        <v>100</v>
      </c>
      <c r="AP112" s="46" t="s">
        <v>299</v>
      </c>
      <c r="AQ112" s="55">
        <v>0</v>
      </c>
      <c r="AR112" s="46">
        <v>100</v>
      </c>
      <c r="AS112" s="55" t="s">
        <v>1626</v>
      </c>
      <c r="AT112" s="55">
        <v>0</v>
      </c>
      <c r="AU112" s="46">
        <v>100</v>
      </c>
      <c r="AW112" s="55" t="s">
        <v>1616</v>
      </c>
      <c r="AX112" s="55">
        <v>0</v>
      </c>
      <c r="AZ112" s="46">
        <v>100</v>
      </c>
      <c r="BE112" s="50">
        <v>3.03</v>
      </c>
      <c r="BF112" s="46">
        <v>277.3</v>
      </c>
      <c r="BG112" s="46">
        <f t="shared" si="594"/>
        <v>0.27729999999999999</v>
      </c>
      <c r="BH112" s="49">
        <v>0.27700000000000002</v>
      </c>
      <c r="BI112" s="50">
        <v>7.83</v>
      </c>
      <c r="BJ112" s="52">
        <v>801.7</v>
      </c>
      <c r="BK112" s="46">
        <f t="shared" si="595"/>
        <v>0.80170000000000008</v>
      </c>
      <c r="BL112" s="46">
        <v>0.80200000000000005</v>
      </c>
      <c r="BM112" s="46">
        <v>7.84</v>
      </c>
      <c r="BN112" s="46">
        <v>793.6</v>
      </c>
      <c r="BO112" s="46">
        <f t="shared" si="596"/>
        <v>0.79359999999999997</v>
      </c>
      <c r="BP112" s="46">
        <f t="shared" si="597"/>
        <v>0.79400000000000004</v>
      </c>
      <c r="BQ112" s="46">
        <v>3.79</v>
      </c>
      <c r="BR112" s="50">
        <f t="shared" si="598"/>
        <v>-4.04</v>
      </c>
      <c r="BS112" s="52">
        <v>464.9</v>
      </c>
      <c r="BT112" s="53" t="s">
        <v>261</v>
      </c>
      <c r="BU112" s="46">
        <v>0.46500000000000002</v>
      </c>
      <c r="BV112" s="49">
        <f t="shared" si="599"/>
        <v>-0.33700000000000002</v>
      </c>
      <c r="CO112" s="50">
        <v>5.7165235623003197</v>
      </c>
      <c r="CP112" s="46">
        <v>0</v>
      </c>
      <c r="CQ112" s="50">
        <v>87.314172447968289</v>
      </c>
      <c r="CR112" s="50">
        <v>34.112983151635291</v>
      </c>
      <c r="CS112" s="50">
        <v>5.35183349851338</v>
      </c>
      <c r="CT112" s="50">
        <v>5.1536174430128838</v>
      </c>
      <c r="CU112" s="50">
        <v>24.777006937561943</v>
      </c>
      <c r="CV112" s="50">
        <v>3.4687809712586719</v>
      </c>
      <c r="CW112" s="50">
        <v>7.2348860257680876</v>
      </c>
      <c r="CX112" s="50">
        <v>0</v>
      </c>
      <c r="CY112" s="50">
        <v>206.4420218037661</v>
      </c>
      <c r="CZ112" s="50">
        <v>19.226957383548068</v>
      </c>
      <c r="DA112" s="56">
        <v>7.4638886193848837</v>
      </c>
      <c r="DB112" s="56">
        <v>0.50944406713883772</v>
      </c>
      <c r="DC112" s="50">
        <v>78.874355925485531</v>
      </c>
      <c r="DD112" s="50">
        <v>67.112564407451444</v>
      </c>
      <c r="DE112" s="50">
        <v>0</v>
      </c>
      <c r="DF112" s="50">
        <v>10.305192231470471</v>
      </c>
      <c r="DG112" s="50">
        <v>37.851763773285768</v>
      </c>
      <c r="DH112" s="50">
        <v>19.817677368212443</v>
      </c>
      <c r="DI112" s="50">
        <v>5.548949663099485</v>
      </c>
      <c r="DJ112" s="50">
        <v>0</v>
      </c>
      <c r="DK112" s="50">
        <v>250.79270709472848</v>
      </c>
      <c r="DL112" s="50">
        <v>63.515655965120885</v>
      </c>
      <c r="DM112" s="50">
        <v>0</v>
      </c>
      <c r="DN112" s="50">
        <v>0</v>
      </c>
      <c r="DO112" s="50">
        <v>2.3670655158885845</v>
      </c>
      <c r="DP112" s="46" t="s">
        <v>1853</v>
      </c>
      <c r="DQ112" s="46">
        <v>0</v>
      </c>
      <c r="DS112" s="46" t="s">
        <v>131</v>
      </c>
      <c r="DT112" s="46">
        <v>0</v>
      </c>
      <c r="DU112" s="46">
        <v>0</v>
      </c>
      <c r="DV112" s="46" t="s">
        <v>518</v>
      </c>
      <c r="DW112" s="46">
        <v>0</v>
      </c>
      <c r="DY112" s="46">
        <v>0</v>
      </c>
      <c r="EF112" s="46">
        <v>0</v>
      </c>
      <c r="EJ112" s="49"/>
      <c r="EK112" s="50"/>
      <c r="EN112" s="50"/>
      <c r="EP112" s="56"/>
      <c r="EQ112" s="56"/>
      <c r="ER112" s="56"/>
      <c r="ES112" s="56"/>
      <c r="ET112" s="56"/>
      <c r="EU112" s="56"/>
      <c r="EV112" s="56"/>
      <c r="EW112" s="56"/>
      <c r="EX112" s="56"/>
      <c r="EY112" s="56"/>
      <c r="EZ112" s="56"/>
      <c r="FA112" s="46">
        <v>0</v>
      </c>
      <c r="FC112" s="46">
        <v>0</v>
      </c>
      <c r="FE112" s="47">
        <v>0</v>
      </c>
      <c r="FJ112" s="46"/>
      <c r="FK112" s="46"/>
      <c r="FL112" s="46"/>
      <c r="FM112" s="47"/>
      <c r="FO112" s="52"/>
      <c r="FP112" s="50"/>
      <c r="FS112" s="50"/>
      <c r="FU112" s="46"/>
      <c r="FV112" s="46" t="s">
        <v>669</v>
      </c>
      <c r="FW112" s="47">
        <v>0</v>
      </c>
      <c r="FY112" s="47">
        <v>0</v>
      </c>
      <c r="GC112" s="47">
        <v>0</v>
      </c>
      <c r="GW112" s="57"/>
      <c r="GX112" s="57"/>
      <c r="GY112" s="46"/>
      <c r="GZ112" s="46"/>
      <c r="HA112" s="46"/>
      <c r="HB112" s="46"/>
      <c r="HC112" s="46"/>
      <c r="HD112" s="57"/>
      <c r="HE112" s="57"/>
      <c r="HF112" s="57"/>
      <c r="HG112" s="57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6"/>
      <c r="IC112" s="56"/>
      <c r="ID112" s="56"/>
      <c r="IE112" s="56"/>
      <c r="IF112" s="56"/>
      <c r="IG112" s="56"/>
      <c r="IH112" s="56"/>
      <c r="II112" s="56"/>
      <c r="IJ112" s="56"/>
      <c r="IK112" s="56"/>
      <c r="IR112" s="46" t="s">
        <v>665</v>
      </c>
      <c r="IW112" s="50"/>
      <c r="IX112" s="50"/>
      <c r="IY112" s="50"/>
      <c r="IZ112" s="50"/>
      <c r="JA112" s="50"/>
      <c r="JB112" s="50"/>
      <c r="JC112" s="50"/>
      <c r="JD112" s="50"/>
      <c r="JE112" s="50"/>
      <c r="JF112" s="50"/>
      <c r="JG112" s="47">
        <v>0</v>
      </c>
      <c r="JI112" s="47">
        <v>0</v>
      </c>
      <c r="JM112" s="46">
        <v>0</v>
      </c>
      <c r="JT112" s="57"/>
      <c r="JU112" s="57"/>
      <c r="JV112" s="57"/>
      <c r="JZ112" s="52"/>
      <c r="KC112" s="52"/>
      <c r="KF112" s="52"/>
      <c r="KG112" s="49"/>
      <c r="KH112" s="49"/>
      <c r="KI112" s="50"/>
      <c r="KJ112" s="50"/>
      <c r="KK112" s="50"/>
      <c r="KL112" s="49"/>
      <c r="KN112" s="46">
        <v>0</v>
      </c>
      <c r="KT112" s="50"/>
      <c r="KU112" s="50"/>
      <c r="KV112" s="50"/>
      <c r="KW112" s="50"/>
      <c r="KX112" s="50"/>
      <c r="KY112" s="50"/>
      <c r="KZ112" s="50"/>
      <c r="LA112" s="50"/>
      <c r="LB112" s="50"/>
      <c r="LC112" s="50"/>
      <c r="LD112" s="50"/>
      <c r="LE112" s="50"/>
      <c r="LF112" s="50"/>
      <c r="LG112" s="50"/>
      <c r="LH112" s="50"/>
      <c r="LI112" s="50"/>
      <c r="LJ112" s="50"/>
      <c r="LK112" s="50"/>
      <c r="LL112" s="50"/>
      <c r="LM112" s="50"/>
      <c r="LN112" s="50"/>
      <c r="LO112" s="50"/>
      <c r="LP112" s="50"/>
      <c r="LQ112" s="50"/>
      <c r="LR112" s="50"/>
      <c r="LS112" s="50"/>
      <c r="LT112" s="50"/>
      <c r="LU112" s="50"/>
      <c r="LV112" s="50"/>
      <c r="LW112" s="50"/>
      <c r="LX112" s="50"/>
      <c r="LY112" s="50"/>
      <c r="LZ112" s="50"/>
      <c r="MA112" s="50"/>
      <c r="MB112" s="50"/>
      <c r="MC112" s="50"/>
      <c r="MD112" s="50"/>
      <c r="ME112" s="50"/>
      <c r="MF112" s="50"/>
      <c r="MG112" s="50"/>
      <c r="MH112" s="50"/>
      <c r="MI112" s="50"/>
      <c r="MJ112" s="50"/>
      <c r="MK112" s="50"/>
      <c r="ML112" s="50"/>
      <c r="MM112" s="50"/>
      <c r="MN112" s="50"/>
      <c r="MO112" s="50"/>
      <c r="MP112" s="50"/>
      <c r="MQ112" s="50"/>
      <c r="MR112" s="50"/>
      <c r="MS112" s="50"/>
      <c r="MT112" s="50"/>
      <c r="MU112" s="50"/>
      <c r="MV112" s="50"/>
      <c r="MW112" s="50"/>
      <c r="MX112" s="50"/>
      <c r="MY112" s="50"/>
      <c r="MZ112" s="50"/>
      <c r="NA112" s="50"/>
      <c r="NB112" s="50"/>
      <c r="NC112" s="50"/>
      <c r="ND112" s="50"/>
      <c r="NE112" s="50"/>
      <c r="NF112" s="50"/>
      <c r="NG112" s="50"/>
      <c r="NI112" s="56"/>
      <c r="NJ112" s="56"/>
      <c r="NL112" s="56"/>
      <c r="NM112" s="56"/>
      <c r="NN112" s="56"/>
      <c r="NO112" s="56"/>
      <c r="NP112" s="56"/>
      <c r="NQ112" s="56"/>
      <c r="NR112" s="56"/>
      <c r="NS112" s="56"/>
      <c r="NT112" s="56"/>
      <c r="NU112" s="56"/>
      <c r="NV112" s="56"/>
      <c r="NW112" s="51"/>
      <c r="NX112" s="51"/>
      <c r="NY112" s="51"/>
      <c r="OA112" s="54"/>
      <c r="OB112" s="58"/>
      <c r="OC112" s="58"/>
      <c r="OD112" s="58"/>
      <c r="OE112" s="58"/>
      <c r="OF112" s="58"/>
      <c r="OG112" s="58"/>
      <c r="OH112" s="51"/>
      <c r="OI112" s="58"/>
      <c r="OJ112" s="58"/>
      <c r="OK112" s="54"/>
      <c r="OL112" s="58"/>
      <c r="OM112" s="58"/>
      <c r="ON112" s="58"/>
      <c r="OO112" s="58"/>
      <c r="OP112" s="58"/>
      <c r="OQ112" s="58"/>
      <c r="OR112" s="51">
        <v>0</v>
      </c>
      <c r="OS112" s="51" t="s">
        <v>521</v>
      </c>
    </row>
    <row r="113" spans="1:409" ht="21" customHeight="1" x14ac:dyDescent="0.35">
      <c r="A113" s="46" t="s">
        <v>113</v>
      </c>
      <c r="B113" s="46" t="s">
        <v>113</v>
      </c>
      <c r="C113" s="46" t="b">
        <f t="shared" si="591"/>
        <v>1</v>
      </c>
      <c r="D113" s="46">
        <v>8</v>
      </c>
      <c r="E113" s="51">
        <v>8</v>
      </c>
      <c r="F113" s="46" t="b">
        <f t="shared" si="592"/>
        <v>1</v>
      </c>
      <c r="G113" s="46">
        <v>4</v>
      </c>
      <c r="H113" s="51">
        <v>4</v>
      </c>
      <c r="I113" s="46" t="b">
        <f t="shared" si="593"/>
        <v>1</v>
      </c>
      <c r="J113" s="46">
        <v>8</v>
      </c>
      <c r="K113" s="46">
        <v>4744427</v>
      </c>
      <c r="L113" s="46">
        <v>468611.7</v>
      </c>
      <c r="M113" s="46">
        <v>1050.9110000000001</v>
      </c>
      <c r="N113" s="46">
        <v>7.26650018098782</v>
      </c>
      <c r="O113" s="46">
        <v>163.74222776351499</v>
      </c>
      <c r="P113" s="46">
        <v>2</v>
      </c>
      <c r="Q113" s="46">
        <v>0</v>
      </c>
      <c r="R113" s="46">
        <v>1052.2964207998</v>
      </c>
      <c r="S113" s="46">
        <v>15.5971337863926</v>
      </c>
      <c r="T113" s="46">
        <v>189.722818065664</v>
      </c>
      <c r="U113" s="46">
        <v>4</v>
      </c>
      <c r="V113" s="46">
        <v>3</v>
      </c>
      <c r="W113" s="46" t="s">
        <v>232</v>
      </c>
      <c r="X113" s="46">
        <v>42.851777200000001</v>
      </c>
      <c r="Y113" s="46">
        <v>-123.3841709</v>
      </c>
      <c r="Z113" s="46">
        <v>1050.9110000000001</v>
      </c>
      <c r="AA113" s="46" t="s">
        <v>129</v>
      </c>
      <c r="AB113" s="46">
        <v>1</v>
      </c>
      <c r="AC113" s="55">
        <v>1</v>
      </c>
      <c r="AD113" s="46">
        <v>10</v>
      </c>
      <c r="AE113" s="46">
        <v>1</v>
      </c>
      <c r="AF113" s="46">
        <v>18</v>
      </c>
      <c r="AH113" s="55">
        <v>1</v>
      </c>
      <c r="AI113" s="46">
        <v>10</v>
      </c>
      <c r="AJ113" s="46">
        <v>1</v>
      </c>
      <c r="AK113" s="47">
        <v>42</v>
      </c>
      <c r="AM113" s="46">
        <v>1</v>
      </c>
      <c r="AN113" s="46">
        <v>10</v>
      </c>
      <c r="AO113" s="46">
        <v>93</v>
      </c>
      <c r="AQ113" s="46">
        <v>1</v>
      </c>
      <c r="AR113" s="46">
        <v>3</v>
      </c>
      <c r="AS113" s="55"/>
      <c r="AT113" s="46">
        <v>1</v>
      </c>
      <c r="AU113" s="46">
        <v>3</v>
      </c>
      <c r="AV113" s="46">
        <v>203</v>
      </c>
      <c r="AW113" s="46" t="s">
        <v>427</v>
      </c>
      <c r="AX113" s="46">
        <v>1</v>
      </c>
      <c r="AY113" s="46">
        <v>0</v>
      </c>
      <c r="AZ113" s="46">
        <v>0</v>
      </c>
      <c r="BA113" s="46">
        <v>210</v>
      </c>
      <c r="BB113" s="46">
        <v>210</v>
      </c>
      <c r="BD113" s="46">
        <f>AO113+BB113</f>
        <v>303</v>
      </c>
      <c r="BE113" s="50">
        <v>3.27</v>
      </c>
      <c r="BF113" s="46">
        <v>186.9</v>
      </c>
      <c r="BG113" s="46">
        <f t="shared" si="594"/>
        <v>0.18690000000000001</v>
      </c>
      <c r="BH113" s="49">
        <v>0.187</v>
      </c>
      <c r="BI113" s="50">
        <v>7.81</v>
      </c>
      <c r="BJ113" s="52">
        <v>461.4</v>
      </c>
      <c r="BK113" s="46">
        <f t="shared" si="595"/>
        <v>0.46139999999999998</v>
      </c>
      <c r="BL113" s="46">
        <v>0.46100000000000002</v>
      </c>
      <c r="BM113" s="46">
        <v>7.81</v>
      </c>
      <c r="BN113" s="46">
        <v>830.8</v>
      </c>
      <c r="BO113" s="46">
        <f t="shared" si="596"/>
        <v>0.83079999999999998</v>
      </c>
      <c r="BP113" s="46">
        <f t="shared" si="597"/>
        <v>0.83099999999999996</v>
      </c>
      <c r="BQ113" s="46">
        <v>6.13</v>
      </c>
      <c r="BR113" s="50">
        <f t="shared" si="598"/>
        <v>-1.6799999999999997</v>
      </c>
      <c r="BS113" s="52">
        <v>699.1</v>
      </c>
      <c r="BT113" s="53" t="s">
        <v>261</v>
      </c>
      <c r="BU113" s="46">
        <v>0.69899999999999995</v>
      </c>
      <c r="BV113" s="49">
        <f t="shared" si="599"/>
        <v>0.23799999999999993</v>
      </c>
      <c r="BW113" s="46">
        <v>1.8447211980819702</v>
      </c>
      <c r="BX113" s="46">
        <v>49.277416229248047</v>
      </c>
      <c r="BY113" s="46">
        <f>BW113*10</f>
        <v>18.447211980819702</v>
      </c>
      <c r="CA113" s="46">
        <v>18.447211980819702</v>
      </c>
      <c r="CB113" s="46">
        <f>BX113*10</f>
        <v>492.77416229248047</v>
      </c>
      <c r="CC113" s="46">
        <v>103.78827192527244</v>
      </c>
      <c r="CD113" s="46">
        <v>3751.9460300985988</v>
      </c>
      <c r="CE113" s="46">
        <v>0</v>
      </c>
      <c r="CF113" s="46">
        <v>90.81473793461339</v>
      </c>
      <c r="CG113" s="46">
        <v>7138.0384016606122</v>
      </c>
      <c r="CH113" s="46">
        <v>687.59730150492987</v>
      </c>
      <c r="CI113" s="46">
        <v>85.625324338349756</v>
      </c>
      <c r="CJ113" s="46">
        <v>38.920601971977163</v>
      </c>
      <c r="CK113" s="46">
        <v>1276.5957446808509</v>
      </c>
      <c r="CL113" s="46">
        <f>BY113*1000/CK113</f>
        <v>14.450316051642101</v>
      </c>
      <c r="CM113" s="46">
        <v>2462.3767514270885</v>
      </c>
      <c r="CN113" s="46">
        <v>62.27296315516346</v>
      </c>
      <c r="CO113" s="50">
        <v>9.4771370688803263</v>
      </c>
      <c r="CP113" s="46">
        <v>0</v>
      </c>
      <c r="CQ113" s="50">
        <v>104.60086511993708</v>
      </c>
      <c r="CR113" s="50">
        <v>42.725127801808888</v>
      </c>
      <c r="CS113" s="50">
        <v>8.651199370821864</v>
      </c>
      <c r="CT113" s="50">
        <v>8.4545812033031851</v>
      </c>
      <c r="CU113" s="50">
        <v>14.549744396382225</v>
      </c>
      <c r="CV113" s="50">
        <v>2.3594180102241444</v>
      </c>
      <c r="CW113" s="50">
        <v>10.224144710971293</v>
      </c>
      <c r="CX113" s="50">
        <v>0</v>
      </c>
      <c r="CY113" s="50">
        <v>177.93944160440427</v>
      </c>
      <c r="CZ113" s="50">
        <v>14.451435312622886</v>
      </c>
      <c r="DA113" s="56">
        <v>8.8162936924447948</v>
      </c>
      <c r="DB113" s="56">
        <v>2.9895752054658877</v>
      </c>
      <c r="DC113" s="50">
        <v>0</v>
      </c>
      <c r="DD113" s="50">
        <v>0</v>
      </c>
      <c r="DE113" s="50">
        <v>0</v>
      </c>
      <c r="DF113" s="50">
        <v>16.842734702013153</v>
      </c>
      <c r="DG113" s="50">
        <v>59.497707793502087</v>
      </c>
      <c r="DH113" s="50">
        <v>1.494917281243771</v>
      </c>
      <c r="DI113" s="50">
        <v>11.062387881203907</v>
      </c>
      <c r="DJ113" s="50">
        <v>0</v>
      </c>
      <c r="DK113" s="50">
        <v>125.57305162447678</v>
      </c>
      <c r="DL113" s="50">
        <v>1.2955949770779349</v>
      </c>
      <c r="DM113" s="50">
        <v>0</v>
      </c>
      <c r="DN113" s="50">
        <v>12.55357320841224</v>
      </c>
      <c r="DO113" s="50">
        <v>4.1017143426691911</v>
      </c>
      <c r="DQ113" s="46">
        <v>1</v>
      </c>
      <c r="DR113" s="46">
        <v>3</v>
      </c>
      <c r="DS113" s="46" t="s">
        <v>276</v>
      </c>
      <c r="DT113" s="46">
        <v>1</v>
      </c>
      <c r="DU113" s="46">
        <v>1</v>
      </c>
      <c r="DW113" s="46">
        <v>1</v>
      </c>
      <c r="DY113" s="46">
        <v>1</v>
      </c>
      <c r="DZ113" s="46">
        <v>973</v>
      </c>
      <c r="EA113" s="46">
        <v>97.3</v>
      </c>
      <c r="EB113" s="46">
        <v>97</v>
      </c>
      <c r="EC113" s="46">
        <v>97</v>
      </c>
      <c r="ED113" s="46">
        <v>441</v>
      </c>
      <c r="EF113" s="46">
        <v>1</v>
      </c>
      <c r="EG113" s="46">
        <v>451</v>
      </c>
      <c r="EH113" s="46">
        <v>451</v>
      </c>
      <c r="EJ113" s="49">
        <v>0.51300000000000001</v>
      </c>
      <c r="EK113" s="50">
        <v>7.54</v>
      </c>
      <c r="EL113" s="49">
        <v>0.46800000000000003</v>
      </c>
      <c r="EM113" s="49">
        <v>0.46800000000000003</v>
      </c>
      <c r="EN113" s="50">
        <v>7.53</v>
      </c>
      <c r="EP113" s="56">
        <v>0</v>
      </c>
      <c r="EQ113" s="56">
        <v>0.46781437125748498</v>
      </c>
      <c r="ER113" s="56">
        <v>0</v>
      </c>
      <c r="ES113" s="56">
        <v>24.981287425149699</v>
      </c>
      <c r="ET113" s="56">
        <v>72.51122754491017</v>
      </c>
      <c r="EU113" s="56">
        <v>0.56137724550898205</v>
      </c>
      <c r="EV113" s="56">
        <v>4.0232035928143715</v>
      </c>
      <c r="EW113" s="56">
        <v>0.46781437125748498</v>
      </c>
      <c r="EX113" s="56">
        <v>140.1571856287425</v>
      </c>
      <c r="EY113" s="56">
        <v>0.18712574850299399</v>
      </c>
      <c r="EZ113" s="56"/>
      <c r="FA113" s="46">
        <v>1</v>
      </c>
      <c r="FB113" s="46" t="s">
        <v>527</v>
      </c>
      <c r="FC113" s="46">
        <v>1</v>
      </c>
      <c r="FE113" s="47">
        <v>1</v>
      </c>
      <c r="FF113" s="47">
        <v>3</v>
      </c>
      <c r="FG113" s="47">
        <v>379</v>
      </c>
      <c r="FH113" s="47">
        <v>379</v>
      </c>
      <c r="FI113" s="47">
        <v>800</v>
      </c>
      <c r="FJ113" s="46">
        <v>135</v>
      </c>
      <c r="FK113" s="46">
        <v>135</v>
      </c>
      <c r="FL113" s="46">
        <v>135</v>
      </c>
      <c r="FM113" s="47">
        <f>FL113-EC113</f>
        <v>38</v>
      </c>
      <c r="FO113" s="49">
        <v>0.56259999999999999</v>
      </c>
      <c r="FP113" s="50">
        <v>7.23</v>
      </c>
      <c r="FQ113" s="49">
        <v>0.69799999999999995</v>
      </c>
      <c r="FR113" s="49">
        <v>0.69799999999999995</v>
      </c>
      <c r="FS113" s="50">
        <v>7.19</v>
      </c>
      <c r="FU113" s="46">
        <v>621</v>
      </c>
      <c r="FV113" s="46"/>
      <c r="FW113" s="47">
        <v>1</v>
      </c>
      <c r="FX113" s="49" t="s">
        <v>501</v>
      </c>
      <c r="FY113" s="47">
        <v>1</v>
      </c>
      <c r="FZ113" s="47">
        <v>3</v>
      </c>
      <c r="GA113" s="47">
        <v>86</v>
      </c>
      <c r="GB113" s="53" t="s">
        <v>642</v>
      </c>
      <c r="GC113" s="47">
        <v>1</v>
      </c>
      <c r="GD113" s="47">
        <v>5</v>
      </c>
      <c r="GE113" s="47">
        <v>540</v>
      </c>
      <c r="GF113" s="47">
        <v>173</v>
      </c>
      <c r="GH113" s="47">
        <v>173</v>
      </c>
      <c r="GI113" s="47">
        <f>GE113-GH113</f>
        <v>367</v>
      </c>
      <c r="GJ113" s="47">
        <f>GI113-FH113</f>
        <v>-12</v>
      </c>
      <c r="GK113" s="46" t="s">
        <v>605</v>
      </c>
      <c r="GM113" s="46">
        <v>155.5</v>
      </c>
      <c r="GN113" s="46">
        <v>156</v>
      </c>
      <c r="GO113" s="46">
        <v>156</v>
      </c>
      <c r="GP113" s="46">
        <f>GO113-FL113</f>
        <v>21</v>
      </c>
      <c r="GQ113" s="46" t="s">
        <v>1549</v>
      </c>
      <c r="GS113" s="46">
        <v>158</v>
      </c>
      <c r="GT113" s="46">
        <v>158</v>
      </c>
      <c r="GU113" s="46">
        <v>158</v>
      </c>
      <c r="GV113" s="46">
        <f>GU113-GO113</f>
        <v>2</v>
      </c>
      <c r="GW113" s="57">
        <v>1.6589175462722778</v>
      </c>
      <c r="GX113" s="57">
        <v>47.112644195556641</v>
      </c>
      <c r="GY113" s="46">
        <f>GW113*10</f>
        <v>16.589175462722778</v>
      </c>
      <c r="GZ113" s="46"/>
      <c r="HA113" s="46">
        <v>16.589175462722778</v>
      </c>
      <c r="HB113" s="46">
        <f>GX113*10</f>
        <v>471.12644195556641</v>
      </c>
      <c r="HC113" s="46"/>
      <c r="HD113" s="57">
        <v>1.0495479106903076</v>
      </c>
      <c r="HE113" s="57">
        <v>46.675811767578125</v>
      </c>
      <c r="HF113" s="57">
        <v>10.495479106903076</v>
      </c>
      <c r="HG113" s="57"/>
      <c r="HH113" s="46">
        <f>HD113*10</f>
        <v>10.495479106903076</v>
      </c>
      <c r="HI113" s="46">
        <f>HH113-BY113</f>
        <v>-7.951732873916626</v>
      </c>
      <c r="HJ113" s="46">
        <f>HE113*10</f>
        <v>466.75811767578125</v>
      </c>
      <c r="HL113" s="50">
        <v>59.885931558935361</v>
      </c>
      <c r="HM113" s="50">
        <f>HL113-CC113</f>
        <v>-43.902340366337079</v>
      </c>
      <c r="HN113" s="50">
        <v>1882.1292775665399</v>
      </c>
      <c r="HO113" s="50">
        <v>3.8022813688212924</v>
      </c>
      <c r="HP113" s="50">
        <f>HO113-CE113</f>
        <v>3.8022813688212924</v>
      </c>
      <c r="HQ113" s="50">
        <v>28.517110266159694</v>
      </c>
      <c r="HR113" s="50">
        <v>6335.5513307984793</v>
      </c>
      <c r="HS113" s="50">
        <f>HR113-CG113</f>
        <v>-802.4870708621329</v>
      </c>
      <c r="HT113" s="50">
        <v>655.89353612167292</v>
      </c>
      <c r="HU113" s="50">
        <v>37.072243346007603</v>
      </c>
      <c r="HV113" s="50">
        <v>0</v>
      </c>
      <c r="HW113" s="50">
        <v>758.55513307984791</v>
      </c>
      <c r="HX113" s="50">
        <f>HH113*1000/HW113</f>
        <v>13.83614538905017</v>
      </c>
      <c r="HY113" s="50">
        <f>HW113-CK113</f>
        <v>-518.04061160100298</v>
      </c>
      <c r="HZ113" s="50">
        <v>1173.954372623574</v>
      </c>
      <c r="IA113" s="50">
        <v>36.121673003802279</v>
      </c>
      <c r="IB113" s="56">
        <v>0</v>
      </c>
      <c r="IC113" s="56">
        <v>0.25465230166503428</v>
      </c>
      <c r="ID113" s="56">
        <v>0</v>
      </c>
      <c r="IE113" s="56">
        <v>13.320274240940254</v>
      </c>
      <c r="IF113" s="56">
        <v>21.841332027424091</v>
      </c>
      <c r="IG113" s="56">
        <v>0.48971596474045048</v>
      </c>
      <c r="IH113" s="56">
        <v>5.9745347698334959</v>
      </c>
      <c r="II113" s="56">
        <v>0</v>
      </c>
      <c r="IJ113" s="56">
        <v>299.41234084231144</v>
      </c>
      <c r="IK113" s="56">
        <v>0.19588638589618021</v>
      </c>
      <c r="IL113" s="46">
        <v>0.6523173451423645</v>
      </c>
      <c r="IM113" s="57">
        <v>49.202301025390625</v>
      </c>
      <c r="IN113" s="46">
        <v>6.523173451423645</v>
      </c>
      <c r="IP113" s="46">
        <f t="shared" ref="IP113:IQ115" si="645">IL113*10</f>
        <v>6.523173451423645</v>
      </c>
      <c r="IQ113" s="46">
        <f t="shared" si="645"/>
        <v>492.02301025390625</v>
      </c>
      <c r="IR113" s="46" t="s">
        <v>667</v>
      </c>
      <c r="IS113" s="46">
        <v>268.7</v>
      </c>
      <c r="IT113" s="49">
        <f>IS113/1000</f>
        <v>0.26869999999999999</v>
      </c>
      <c r="IU113" s="49">
        <v>0.26900000000000002</v>
      </c>
      <c r="IV113" s="46">
        <v>7.64</v>
      </c>
      <c r="IW113" s="50">
        <v>0</v>
      </c>
      <c r="IX113" s="50">
        <v>1.5693722510995602</v>
      </c>
      <c r="IY113" s="50">
        <v>0</v>
      </c>
      <c r="IZ113" s="50">
        <v>108.05677728908437</v>
      </c>
      <c r="JA113" s="50">
        <v>45.881647341063577</v>
      </c>
      <c r="JB113" s="50">
        <v>0</v>
      </c>
      <c r="JC113" s="50">
        <v>2.998800479808077</v>
      </c>
      <c r="JD113" s="50">
        <v>3.4986005597760896</v>
      </c>
      <c r="JE113" s="50">
        <v>24.290283886445426</v>
      </c>
      <c r="JF113" s="50">
        <v>0.2998800479808077</v>
      </c>
      <c r="JG113" s="47">
        <v>1</v>
      </c>
      <c r="JI113" s="47">
        <v>1</v>
      </c>
      <c r="JJ113" s="46" t="s">
        <v>724</v>
      </c>
      <c r="JK113" s="46">
        <v>10</v>
      </c>
      <c r="JM113" s="46">
        <v>1</v>
      </c>
      <c r="JN113" s="46">
        <v>100</v>
      </c>
      <c r="JO113" s="46">
        <v>100</v>
      </c>
      <c r="JQ113" s="46">
        <v>3</v>
      </c>
      <c r="JR113" s="46" t="s">
        <v>1038</v>
      </c>
      <c r="JT113" s="57">
        <v>0.61059904098510742</v>
      </c>
      <c r="JU113" s="57">
        <v>46.762802124023438</v>
      </c>
      <c r="JV113" s="57">
        <v>6.1059904098510742</v>
      </c>
      <c r="JW113" s="46">
        <f t="shared" ref="JW113:JX115" si="646">JT113*10</f>
        <v>6.1059904098510742</v>
      </c>
      <c r="JX113" s="46">
        <f t="shared" si="646"/>
        <v>467.62802124023438</v>
      </c>
      <c r="JY113" s="46" t="s">
        <v>716</v>
      </c>
      <c r="JZ113" s="52">
        <v>312</v>
      </c>
      <c r="KA113" s="49">
        <f>JZ113/1000</f>
        <v>0.312</v>
      </c>
      <c r="KB113" s="49">
        <v>0.312</v>
      </c>
      <c r="KC113" s="52">
        <v>245.5</v>
      </c>
      <c r="KD113" s="49">
        <f>KC113/1000</f>
        <v>0.2455</v>
      </c>
      <c r="KE113" s="49">
        <v>0.246</v>
      </c>
      <c r="KF113" s="52">
        <v>224</v>
      </c>
      <c r="KG113" s="49">
        <f>KF113/1000</f>
        <v>0.224</v>
      </c>
      <c r="KH113" s="49">
        <v>0.224</v>
      </c>
      <c r="KI113" s="50">
        <v>7.21</v>
      </c>
      <c r="KJ113" s="50">
        <v>6.43</v>
      </c>
      <c r="KK113" s="50">
        <v>5.46</v>
      </c>
      <c r="KL113" s="49"/>
      <c r="KN113" s="46">
        <v>1</v>
      </c>
      <c r="KO113" s="46">
        <v>1</v>
      </c>
      <c r="KP113" s="47">
        <v>1</v>
      </c>
      <c r="KQ113" s="46">
        <v>1</v>
      </c>
      <c r="KS113" s="46" t="s">
        <v>1630</v>
      </c>
      <c r="KT113" s="50">
        <v>129.33025404157047</v>
      </c>
      <c r="KU113" s="50">
        <v>4036.9515011547346</v>
      </c>
      <c r="KV113" s="50">
        <v>5.7736720554272516</v>
      </c>
      <c r="KW113" s="50">
        <v>65.819861431870663</v>
      </c>
      <c r="KX113" s="50">
        <v>7797.921478060046</v>
      </c>
      <c r="KY113" s="50">
        <v>1046.189376443418</v>
      </c>
      <c r="KZ113" s="50">
        <v>65.819861431870663</v>
      </c>
      <c r="LA113" s="50">
        <v>17.321016166281755</v>
      </c>
      <c r="LB113" s="50">
        <v>911.08545034642032</v>
      </c>
      <c r="LC113" s="50">
        <f>GY113*1000/LB113</f>
        <v>18.208144424230579</v>
      </c>
      <c r="LD113" s="50">
        <v>2180.1385681293305</v>
      </c>
      <c r="LE113" s="50">
        <v>92.378752886836025</v>
      </c>
      <c r="LF113" s="50">
        <v>128.57142857142858</v>
      </c>
      <c r="LG113" s="50">
        <v>3440</v>
      </c>
      <c r="LH113" s="50">
        <v>5.7142857142857144</v>
      </c>
      <c r="LI113" s="50">
        <v>77.142857142857153</v>
      </c>
      <c r="LJ113" s="50">
        <v>10737.142857142859</v>
      </c>
      <c r="LK113" s="50">
        <v>1100</v>
      </c>
      <c r="LL113" s="50">
        <v>108.57142857142858</v>
      </c>
      <c r="LM113" s="50">
        <v>31.428571428571431</v>
      </c>
      <c r="LN113" s="50">
        <v>1097.1428571428571</v>
      </c>
      <c r="LO113" s="50">
        <f>(IP113*1000)/LN113</f>
        <v>5.9456008020788431</v>
      </c>
      <c r="LP113" s="50">
        <v>1385.7142857142856</v>
      </c>
      <c r="LQ113" s="50">
        <v>71.428571428571431</v>
      </c>
      <c r="LR113" s="50">
        <v>81.896551724137922</v>
      </c>
      <c r="LS113" s="50">
        <v>1504.3103448275861</v>
      </c>
      <c r="LT113" s="50">
        <v>0</v>
      </c>
      <c r="LU113" s="50">
        <v>43.103448275862064</v>
      </c>
      <c r="LV113" s="50">
        <v>6478.4482758620688</v>
      </c>
      <c r="LW113" s="50">
        <v>622.84482758620686</v>
      </c>
      <c r="LX113" s="50">
        <v>75.431034482758619</v>
      </c>
      <c r="LY113" s="50">
        <v>75.431034482758619</v>
      </c>
      <c r="LZ113" s="50">
        <v>989.22413793103442</v>
      </c>
      <c r="MA113" s="50">
        <f>(JW113*1000)/LZ113</f>
        <v>6.1725044666032653</v>
      </c>
      <c r="MB113" s="50">
        <v>924.56896551724128</v>
      </c>
      <c r="MC113" s="50">
        <v>28.017241379310342</v>
      </c>
      <c r="MD113" s="50">
        <v>0</v>
      </c>
      <c r="ME113" s="50">
        <v>0.29952076677316292</v>
      </c>
      <c r="MF113" s="50">
        <v>0</v>
      </c>
      <c r="MG113" s="50">
        <v>24.960063897763579</v>
      </c>
      <c r="MH113" s="50">
        <v>70.287539936102235</v>
      </c>
      <c r="MI113" s="50">
        <v>2.8953674121405748</v>
      </c>
      <c r="MJ113" s="50">
        <v>5.3913738019169326</v>
      </c>
      <c r="MK113" s="50">
        <v>0</v>
      </c>
      <c r="ML113" s="50">
        <v>91.054313099041522</v>
      </c>
      <c r="MM113" s="50">
        <v>0.6988817891373803</v>
      </c>
      <c r="MN113" s="50">
        <v>0</v>
      </c>
      <c r="MO113" s="50">
        <v>9.9621438533572429E-2</v>
      </c>
      <c r="MP113" s="50">
        <v>0</v>
      </c>
      <c r="MQ113" s="50">
        <v>14.34548714883443</v>
      </c>
      <c r="MR113" s="50">
        <v>46.722454672245469</v>
      </c>
      <c r="MS113" s="50">
        <v>4.6822076110779038</v>
      </c>
      <c r="MT113" s="50">
        <v>5.9772863120143453</v>
      </c>
      <c r="MU113" s="50">
        <v>0.49810719266786213</v>
      </c>
      <c r="MV113" s="50">
        <v>144.74995018928072</v>
      </c>
      <c r="MW113" s="50">
        <v>1.6935644550707312</v>
      </c>
      <c r="MX113" s="50">
        <v>0</v>
      </c>
      <c r="MY113" s="50">
        <v>2.0858164481525625</v>
      </c>
      <c r="MZ113" s="50">
        <v>0</v>
      </c>
      <c r="NA113" s="50">
        <v>10.429082240762813</v>
      </c>
      <c r="NB113" s="50">
        <v>22.844656336909015</v>
      </c>
      <c r="NC113" s="50">
        <v>8.6412395709177598</v>
      </c>
      <c r="ND113" s="50">
        <v>5.5621771950735015</v>
      </c>
      <c r="NE113" s="50">
        <v>0</v>
      </c>
      <c r="NF113" s="50">
        <v>146.80174811283274</v>
      </c>
      <c r="NG113" s="50">
        <v>10.528406833531983</v>
      </c>
      <c r="NI113" s="56">
        <v>8.29919720252167</v>
      </c>
      <c r="NJ113" s="56">
        <v>70.395933806146516</v>
      </c>
      <c r="NL113" s="56">
        <v>10.115091582229152</v>
      </c>
      <c r="NM113" s="56">
        <v>13.951556410756039</v>
      </c>
      <c r="NN113" s="56"/>
      <c r="NO113" s="56">
        <v>6.3515515690585636</v>
      </c>
      <c r="NP113" s="56">
        <v>3.2388566859884071</v>
      </c>
      <c r="NQ113" s="56">
        <v>4.1452272046339749</v>
      </c>
      <c r="NR113" s="56">
        <v>0</v>
      </c>
      <c r="NS113" s="56">
        <v>3.7305680368880614</v>
      </c>
      <c r="NT113" s="56">
        <v>0</v>
      </c>
      <c r="NU113" s="56">
        <v>4.0249401436552263</v>
      </c>
      <c r="NV113" s="56">
        <v>0</v>
      </c>
      <c r="NW113" s="51"/>
      <c r="NX113" s="51">
        <v>812.33333333333337</v>
      </c>
      <c r="NY113" s="51">
        <v>812</v>
      </c>
      <c r="NZ113" s="46">
        <v>3489.3333333333335</v>
      </c>
      <c r="OA113" s="54">
        <f t="shared" ref="OA113:OA116" si="647">ROUND(NZ113,0)</f>
        <v>3489</v>
      </c>
      <c r="OB113" s="58">
        <v>3056.6666666666665</v>
      </c>
      <c r="OC113" s="58">
        <f t="shared" ref="OC113:OC115" si="648">ROUND(OB113,0)</f>
        <v>3057</v>
      </c>
      <c r="OD113" s="58">
        <v>2282.3333333333335</v>
      </c>
      <c r="OE113" s="58">
        <f t="shared" ref="OE113" si="649">ROUND(OD113,0)</f>
        <v>2282</v>
      </c>
      <c r="OF113" s="58">
        <v>2445</v>
      </c>
      <c r="OG113" s="58">
        <f t="shared" ref="OG113" si="650">ROUND(OF113,0)</f>
        <v>2445</v>
      </c>
      <c r="OH113" s="51">
        <v>15524.333333333334</v>
      </c>
      <c r="OI113" s="58">
        <v>15524</v>
      </c>
      <c r="OJ113" s="58">
        <v>155540.33333333334</v>
      </c>
      <c r="OK113" s="54">
        <f t="shared" ref="OK113:OK116" si="651">ROUND(OJ113,0)</f>
        <v>155540</v>
      </c>
      <c r="OL113" s="58">
        <v>42558</v>
      </c>
      <c r="OM113" s="58">
        <f t="shared" ref="OM113" si="652">ROUND(OL113,0)</f>
        <v>42558</v>
      </c>
      <c r="ON113" s="58">
        <v>17805.666666666668</v>
      </c>
      <c r="OO113" s="58">
        <f t="shared" ref="OO113" si="653">ROUND(ON113,0)</f>
        <v>17806</v>
      </c>
      <c r="OP113" s="58">
        <v>14447.666666666666</v>
      </c>
      <c r="OQ113" s="58">
        <f t="shared" ref="OQ113" si="654">ROUND(OP113,0)</f>
        <v>14448</v>
      </c>
      <c r="OR113" s="51" t="s">
        <v>1139</v>
      </c>
      <c r="OS113" s="51" t="s">
        <v>1916</v>
      </c>
    </row>
    <row r="114" spans="1:409" ht="21" customHeight="1" x14ac:dyDescent="0.35">
      <c r="A114" s="46" t="s">
        <v>114</v>
      </c>
      <c r="B114" s="46" t="s">
        <v>114</v>
      </c>
      <c r="C114" s="46" t="b">
        <f t="shared" si="591"/>
        <v>1</v>
      </c>
      <c r="D114" s="46">
        <v>8</v>
      </c>
      <c r="E114" s="51">
        <v>8</v>
      </c>
      <c r="F114" s="46" t="b">
        <f t="shared" si="592"/>
        <v>1</v>
      </c>
      <c r="G114" s="46">
        <v>5</v>
      </c>
      <c r="H114" s="51">
        <v>5</v>
      </c>
      <c r="I114" s="46" t="b">
        <f t="shared" si="593"/>
        <v>1</v>
      </c>
      <c r="J114" s="46">
        <v>9</v>
      </c>
      <c r="K114" s="46">
        <v>4744424</v>
      </c>
      <c r="L114" s="46">
        <v>468613.3</v>
      </c>
      <c r="M114" s="46">
        <v>1050.153</v>
      </c>
      <c r="N114" s="46">
        <v>7.26650018098782</v>
      </c>
      <c r="O114" s="46">
        <v>163.74222776351499</v>
      </c>
      <c r="P114" s="46">
        <v>2</v>
      </c>
      <c r="Q114" s="46">
        <v>0</v>
      </c>
      <c r="R114" s="46">
        <v>1050.3141161593501</v>
      </c>
      <c r="S114" s="46">
        <v>14.8149934895167</v>
      </c>
      <c r="T114" s="46">
        <v>176.04704395696101</v>
      </c>
      <c r="U114" s="46">
        <v>4</v>
      </c>
      <c r="V114" s="46">
        <v>3</v>
      </c>
      <c r="W114" s="46" t="s">
        <v>233</v>
      </c>
      <c r="X114" s="46">
        <v>42.851751200000002</v>
      </c>
      <c r="Y114" s="46">
        <v>-123.3841504</v>
      </c>
      <c r="Z114" s="46">
        <v>1050.153</v>
      </c>
      <c r="AA114" s="46" t="s">
        <v>1487</v>
      </c>
      <c r="AB114" s="46">
        <v>1</v>
      </c>
      <c r="AC114" s="55">
        <v>1</v>
      </c>
      <c r="AD114" s="46">
        <v>15</v>
      </c>
      <c r="AE114" s="46">
        <v>1</v>
      </c>
      <c r="AF114" s="46">
        <v>18</v>
      </c>
      <c r="AH114" s="55">
        <v>1</v>
      </c>
      <c r="AI114" s="46">
        <v>10</v>
      </c>
      <c r="AJ114" s="46">
        <v>1</v>
      </c>
      <c r="AK114" s="47">
        <v>91</v>
      </c>
      <c r="AM114" s="46">
        <v>1</v>
      </c>
      <c r="AN114" s="46">
        <v>10</v>
      </c>
      <c r="AO114" s="46">
        <v>95</v>
      </c>
      <c r="AQ114" s="46">
        <v>1</v>
      </c>
      <c r="AR114" s="46">
        <v>0</v>
      </c>
      <c r="AS114" s="55" t="s">
        <v>396</v>
      </c>
      <c r="AT114" s="46">
        <v>1</v>
      </c>
      <c r="AU114" s="46">
        <v>0</v>
      </c>
      <c r="AV114" s="46">
        <v>204</v>
      </c>
      <c r="AW114" s="46" t="s">
        <v>433</v>
      </c>
      <c r="AX114" s="46">
        <v>1</v>
      </c>
      <c r="AY114" s="46">
        <v>0</v>
      </c>
      <c r="AZ114" s="46">
        <v>0</v>
      </c>
      <c r="BA114" s="46">
        <v>197</v>
      </c>
      <c r="BB114" s="46">
        <v>197</v>
      </c>
      <c r="BD114" s="46">
        <f>AO114+BB114</f>
        <v>292</v>
      </c>
      <c r="BE114" s="50">
        <v>3.44</v>
      </c>
      <c r="BF114" s="46">
        <v>93.24</v>
      </c>
      <c r="BG114" s="46">
        <f t="shared" si="594"/>
        <v>9.323999999999999E-2</v>
      </c>
      <c r="BH114" s="49">
        <v>9.2999999999999999E-2</v>
      </c>
      <c r="BI114" s="50">
        <v>7.88</v>
      </c>
      <c r="BJ114" s="52">
        <v>526</v>
      </c>
      <c r="BK114" s="46">
        <f t="shared" si="595"/>
        <v>0.52600000000000002</v>
      </c>
      <c r="BL114" s="46">
        <v>0.52600000000000002</v>
      </c>
      <c r="BM114" s="46">
        <v>7.9</v>
      </c>
      <c r="BN114" s="46">
        <v>714.7</v>
      </c>
      <c r="BO114" s="46">
        <f t="shared" si="596"/>
        <v>0.7147</v>
      </c>
      <c r="BP114" s="46">
        <f t="shared" si="597"/>
        <v>0.71499999999999997</v>
      </c>
      <c r="BQ114" s="46">
        <v>3.52</v>
      </c>
      <c r="BR114" s="50">
        <f t="shared" si="598"/>
        <v>-4.3599999999999994</v>
      </c>
      <c r="BS114" s="52">
        <v>706.1</v>
      </c>
      <c r="BT114" s="53" t="s">
        <v>261</v>
      </c>
      <c r="BU114" s="46">
        <v>0.70599999999999996</v>
      </c>
      <c r="BV114" s="49">
        <f t="shared" si="599"/>
        <v>0.17999999999999994</v>
      </c>
      <c r="BW114" s="46">
        <v>1.4246400594711304</v>
      </c>
      <c r="BX114" s="46">
        <v>49.248970031738281</v>
      </c>
      <c r="BY114" s="46">
        <f>BW114*10</f>
        <v>14.246400594711304</v>
      </c>
      <c r="CA114" s="46">
        <v>14.246400594711304</v>
      </c>
      <c r="CB114" s="46">
        <f>BX114*10</f>
        <v>492.48970031738281</v>
      </c>
      <c r="CC114" s="46">
        <v>114.75932419509085</v>
      </c>
      <c r="CD114" s="46">
        <v>3549.5696525342687</v>
      </c>
      <c r="CE114" s="46">
        <v>1.5938795027095953</v>
      </c>
      <c r="CF114" s="46">
        <v>114.75932419509085</v>
      </c>
      <c r="CG114" s="46">
        <v>6275.1036021676755</v>
      </c>
      <c r="CH114" s="46">
        <v>733.18457124641373</v>
      </c>
      <c r="CI114" s="46">
        <v>100.4144086707045</v>
      </c>
      <c r="CJ114" s="46">
        <v>38.25310806503029</v>
      </c>
      <c r="CK114" s="46">
        <v>1182.6585910105198</v>
      </c>
      <c r="CL114" s="46">
        <f>BY114*1000/CK114</f>
        <v>12.046080502859663</v>
      </c>
      <c r="CM114" s="46">
        <v>2468.9193496971629</v>
      </c>
      <c r="CN114" s="46">
        <v>71.724577621931786</v>
      </c>
      <c r="CO114" s="50">
        <v>1.553636889832144</v>
      </c>
      <c r="CP114" s="46">
        <v>0</v>
      </c>
      <c r="CQ114" s="50">
        <v>127.93707686180804</v>
      </c>
      <c r="CR114" s="50">
        <v>31.80007964954201</v>
      </c>
      <c r="CS114" s="50">
        <v>1.4934289127837514</v>
      </c>
      <c r="CT114" s="50">
        <v>15.133412982875347</v>
      </c>
      <c r="CU114" s="50">
        <v>16.129032258064516</v>
      </c>
      <c r="CV114" s="50">
        <v>2.2899243329350853</v>
      </c>
      <c r="CW114" s="50">
        <v>5.675029868578255</v>
      </c>
      <c r="CX114" s="50">
        <v>0</v>
      </c>
      <c r="CY114" s="50">
        <v>135.00597371565112</v>
      </c>
      <c r="CZ114" s="50">
        <v>16.825965750696934</v>
      </c>
      <c r="DA114" s="56">
        <v>6.2248914759273895</v>
      </c>
      <c r="DB114" s="56">
        <v>2.2162154696132603</v>
      </c>
      <c r="DC114" s="50">
        <v>66.054502369668242</v>
      </c>
      <c r="DD114" s="50">
        <v>72.501974723538694</v>
      </c>
      <c r="DE114" s="50">
        <v>0</v>
      </c>
      <c r="DF114" s="50">
        <v>6.6153238546603479</v>
      </c>
      <c r="DG114" s="50">
        <v>32.879146919431278</v>
      </c>
      <c r="DH114" s="50">
        <v>21.030805687203792</v>
      </c>
      <c r="DI114" s="50">
        <v>11.947077409162716</v>
      </c>
      <c r="DJ114" s="50">
        <v>2.1721958925750395</v>
      </c>
      <c r="DK114" s="50">
        <v>255.62796208530804</v>
      </c>
      <c r="DL114" s="50">
        <v>89.948657187993675</v>
      </c>
      <c r="DM114" s="50">
        <v>0</v>
      </c>
      <c r="DN114" s="50">
        <v>0</v>
      </c>
      <c r="DO114" s="50">
        <v>3.994560669456066</v>
      </c>
      <c r="DQ114" s="46">
        <v>1</v>
      </c>
      <c r="DR114" s="46">
        <v>3</v>
      </c>
      <c r="DT114" s="46">
        <v>1</v>
      </c>
      <c r="DU114" s="46">
        <v>1</v>
      </c>
      <c r="DW114" s="46">
        <v>1</v>
      </c>
      <c r="DY114" s="46">
        <v>1</v>
      </c>
      <c r="DZ114" s="46">
        <v>754</v>
      </c>
      <c r="EA114" s="46">
        <v>75.400000000000006</v>
      </c>
      <c r="EB114" s="46">
        <v>75</v>
      </c>
      <c r="EC114" s="46">
        <v>75</v>
      </c>
      <c r="ED114" s="46">
        <v>258</v>
      </c>
      <c r="EE114" s="46" t="s">
        <v>367</v>
      </c>
      <c r="EF114" s="46">
        <v>1</v>
      </c>
      <c r="EG114" s="46">
        <v>263</v>
      </c>
      <c r="EH114" s="46">
        <v>263</v>
      </c>
      <c r="EJ114" s="49">
        <v>0.59599999999999997</v>
      </c>
      <c r="EK114" s="50">
        <v>7.47</v>
      </c>
      <c r="EL114" s="49">
        <v>0.48099999999999998</v>
      </c>
      <c r="EM114" s="49">
        <v>0.48099999999999998</v>
      </c>
      <c r="EN114" s="50">
        <v>7.54</v>
      </c>
      <c r="EP114" s="56">
        <v>0</v>
      </c>
      <c r="EQ114" s="56">
        <v>0</v>
      </c>
      <c r="ER114" s="56">
        <v>0</v>
      </c>
      <c r="ES114" s="56">
        <v>6.4534771720285109</v>
      </c>
      <c r="ET114" s="56">
        <v>45.174340204199581</v>
      </c>
      <c r="EU114" s="56">
        <v>0</v>
      </c>
      <c r="EV114" s="56">
        <v>3.5638605278366406</v>
      </c>
      <c r="EW114" s="56">
        <v>0</v>
      </c>
      <c r="EX114" s="56">
        <v>240.60874590637644</v>
      </c>
      <c r="EY114" s="56">
        <v>9.6320554806395689E-2</v>
      </c>
      <c r="EZ114" s="56"/>
      <c r="FA114" s="46">
        <v>1</v>
      </c>
      <c r="FB114" s="46" t="s">
        <v>367</v>
      </c>
      <c r="FC114" s="46">
        <v>1</v>
      </c>
      <c r="FE114" s="47">
        <v>1</v>
      </c>
      <c r="FF114" s="47">
        <v>3</v>
      </c>
      <c r="FG114" s="47">
        <v>108</v>
      </c>
      <c r="FH114" s="47">
        <v>108</v>
      </c>
      <c r="FI114" s="47">
        <v>340</v>
      </c>
      <c r="FJ114" s="46">
        <v>90</v>
      </c>
      <c r="FK114" s="46">
        <v>90</v>
      </c>
      <c r="FL114" s="46">
        <v>90</v>
      </c>
      <c r="FM114" s="47">
        <f>FL114-EC114</f>
        <v>15</v>
      </c>
      <c r="FO114" s="49">
        <v>0.62260000000000004</v>
      </c>
      <c r="FP114" s="50">
        <v>6.2</v>
      </c>
      <c r="FQ114" s="49">
        <v>0.40189999999999998</v>
      </c>
      <c r="FR114" s="49">
        <v>0.40200000000000002</v>
      </c>
      <c r="FS114" s="50">
        <v>6.07</v>
      </c>
      <c r="FU114" s="46">
        <v>620</v>
      </c>
      <c r="FV114" s="46"/>
      <c r="FW114" s="47">
        <v>1</v>
      </c>
      <c r="FY114" s="47">
        <v>1</v>
      </c>
      <c r="FZ114" s="47">
        <v>3</v>
      </c>
      <c r="GA114" s="47">
        <v>56</v>
      </c>
      <c r="GC114" s="47">
        <v>1</v>
      </c>
      <c r="GD114" s="47">
        <v>5</v>
      </c>
      <c r="GE114" s="47">
        <v>140</v>
      </c>
      <c r="GF114" s="47">
        <v>72</v>
      </c>
      <c r="GH114" s="47">
        <v>72</v>
      </c>
      <c r="GI114" s="47">
        <f>GE114-GH114</f>
        <v>68</v>
      </c>
      <c r="GJ114" s="47">
        <f>GI114-FH114</f>
        <v>-40</v>
      </c>
      <c r="GK114" s="46" t="s">
        <v>606</v>
      </c>
      <c r="GM114" s="46">
        <v>89.5</v>
      </c>
      <c r="GN114" s="46">
        <v>90</v>
      </c>
      <c r="GO114" s="46">
        <v>90</v>
      </c>
      <c r="GP114" s="46">
        <f>GO114-FL114</f>
        <v>0</v>
      </c>
      <c r="GS114" s="46">
        <v>96.5</v>
      </c>
      <c r="GT114" s="46">
        <v>97</v>
      </c>
      <c r="GU114" s="46">
        <v>97</v>
      </c>
      <c r="GV114" s="46">
        <f>GU114-GO114</f>
        <v>7</v>
      </c>
      <c r="GW114" s="57">
        <v>0.82242482900619507</v>
      </c>
      <c r="GX114" s="57">
        <v>47.462505340576172</v>
      </c>
      <c r="GY114" s="46">
        <f>GW114*10</f>
        <v>8.2242482900619507</v>
      </c>
      <c r="GZ114" s="46"/>
      <c r="HA114" s="46">
        <v>8.2242482900619507</v>
      </c>
      <c r="HB114" s="46">
        <f>GX114*10</f>
        <v>474.62505340576172</v>
      </c>
      <c r="HC114" s="46"/>
      <c r="HD114" s="57">
        <v>0.85258609056472778</v>
      </c>
      <c r="HE114" s="57">
        <v>47.509742736816406</v>
      </c>
      <c r="HF114" s="57">
        <v>8.5258609056472778</v>
      </c>
      <c r="HG114" s="57"/>
      <c r="HH114" s="46">
        <f>HD114*10</f>
        <v>8.5258609056472778</v>
      </c>
      <c r="HI114" s="46">
        <f>HH114-BY114</f>
        <v>-5.7205396890640259</v>
      </c>
      <c r="HJ114" s="46">
        <f>HE114*10</f>
        <v>475.09742736816406</v>
      </c>
      <c r="HL114" s="50">
        <v>67.849686847599173</v>
      </c>
      <c r="HM114" s="50">
        <f>HL114-CC114</f>
        <v>-46.909637347491682</v>
      </c>
      <c r="HN114" s="50">
        <v>2198.329853862213</v>
      </c>
      <c r="HO114" s="50">
        <v>2.0876826722338206</v>
      </c>
      <c r="HP114" s="50">
        <f>HO114-CE114</f>
        <v>0.49380316952422532</v>
      </c>
      <c r="HQ114" s="50">
        <v>29.227557411273491</v>
      </c>
      <c r="HR114" s="50">
        <v>4011.482254697286</v>
      </c>
      <c r="HS114" s="50">
        <f>HR114-CG114</f>
        <v>-2263.6213474703895</v>
      </c>
      <c r="HT114" s="50">
        <v>774.53027139874746</v>
      </c>
      <c r="HU114" s="50">
        <v>78.28810020876827</v>
      </c>
      <c r="HV114" s="50">
        <v>0</v>
      </c>
      <c r="HW114" s="50">
        <v>1039.6659707724427</v>
      </c>
      <c r="HX114" s="50">
        <f>HH114*1000/HW114</f>
        <v>8.2005770558334241</v>
      </c>
      <c r="HY114" s="50">
        <f>HW114-CK114</f>
        <v>-142.99262023807705</v>
      </c>
      <c r="HZ114" s="50">
        <v>1176.409185803758</v>
      </c>
      <c r="IA114" s="50">
        <v>73.068893528183722</v>
      </c>
      <c r="IB114" s="56">
        <v>0</v>
      </c>
      <c r="IC114" s="56">
        <v>2.9988004798080767E-2</v>
      </c>
      <c r="ID114" s="56">
        <v>0</v>
      </c>
      <c r="IE114" s="56">
        <v>3.4986005597760896</v>
      </c>
      <c r="IF114" s="56">
        <v>28.588564574170334</v>
      </c>
      <c r="IG114" s="56">
        <v>2.2990803678528589</v>
      </c>
      <c r="IH114" s="56">
        <v>5.0979608156737308</v>
      </c>
      <c r="II114" s="56">
        <v>0</v>
      </c>
      <c r="IJ114" s="56">
        <v>269.29228308676528</v>
      </c>
      <c r="IK114" s="56">
        <v>1.599360255897641</v>
      </c>
      <c r="IL114" s="46">
        <v>0.96003490686416626</v>
      </c>
      <c r="IM114" s="57">
        <v>48.330303192138672</v>
      </c>
      <c r="IN114" s="46">
        <v>9.6003490686416626</v>
      </c>
      <c r="IP114" s="46">
        <f t="shared" si="645"/>
        <v>9.6003490686416626</v>
      </c>
      <c r="IQ114" s="46">
        <f t="shared" si="645"/>
        <v>483.30303192138672</v>
      </c>
      <c r="IS114" s="46">
        <v>445.3</v>
      </c>
      <c r="IT114" s="49">
        <f>IS114/1000</f>
        <v>0.44530000000000003</v>
      </c>
      <c r="IU114" s="49">
        <v>0.44500000000000001</v>
      </c>
      <c r="IV114" s="46">
        <v>6.45</v>
      </c>
      <c r="IW114" s="50">
        <v>0</v>
      </c>
      <c r="IX114" s="50">
        <v>7.9808459696727868E-2</v>
      </c>
      <c r="IY114" s="50">
        <v>0</v>
      </c>
      <c r="IZ114" s="50">
        <v>8.9784517158818851</v>
      </c>
      <c r="JA114" s="50">
        <v>38.407821229050285</v>
      </c>
      <c r="JB114" s="50">
        <v>2.9928172386272949</v>
      </c>
      <c r="JC114" s="50">
        <v>0</v>
      </c>
      <c r="JD114" s="50">
        <v>0</v>
      </c>
      <c r="JE114" s="50">
        <v>288.00877893056668</v>
      </c>
      <c r="JF114" s="50">
        <v>1.6959297685554671</v>
      </c>
      <c r="JG114" s="47">
        <v>1</v>
      </c>
      <c r="JI114" s="47">
        <v>1</v>
      </c>
      <c r="JJ114" s="46" t="s">
        <v>724</v>
      </c>
      <c r="JK114" s="46">
        <v>10</v>
      </c>
      <c r="JM114" s="46">
        <v>1</v>
      </c>
      <c r="JN114" s="46">
        <v>51</v>
      </c>
      <c r="JO114" s="46">
        <v>51</v>
      </c>
      <c r="JQ114" s="46">
        <v>15</v>
      </c>
      <c r="JR114" s="46" t="s">
        <v>1072</v>
      </c>
      <c r="JT114" s="57">
        <v>0.63844674825668335</v>
      </c>
      <c r="JU114" s="57">
        <v>48.041328430175781</v>
      </c>
      <c r="JV114" s="57">
        <v>6.3844674825668335</v>
      </c>
      <c r="JW114" s="46">
        <f t="shared" si="646"/>
        <v>6.3844674825668335</v>
      </c>
      <c r="JX114" s="46">
        <f t="shared" si="646"/>
        <v>480.41328430175781</v>
      </c>
      <c r="JY114" s="46" t="s">
        <v>705</v>
      </c>
      <c r="JZ114" s="52">
        <v>199.8</v>
      </c>
      <c r="KA114" s="49">
        <f>JZ114/1000</f>
        <v>0.19980000000000001</v>
      </c>
      <c r="KB114" s="49">
        <v>0.2</v>
      </c>
      <c r="KC114" s="52">
        <v>177.1</v>
      </c>
      <c r="KD114" s="49">
        <f>KC114/1000</f>
        <v>0.17710000000000001</v>
      </c>
      <c r="KE114" s="49">
        <v>0.17699999999999999</v>
      </c>
      <c r="KF114" s="52">
        <v>181</v>
      </c>
      <c r="KG114" s="49">
        <f>KF114/1000</f>
        <v>0.18099999999999999</v>
      </c>
      <c r="KH114" s="49">
        <v>0.18099999999999999</v>
      </c>
      <c r="KI114" s="50">
        <v>4.8099999999999996</v>
      </c>
      <c r="KJ114" s="50">
        <v>4.42</v>
      </c>
      <c r="KK114" s="50">
        <v>4.47</v>
      </c>
      <c r="KL114" s="49"/>
      <c r="KN114" s="46">
        <v>1</v>
      </c>
      <c r="KO114" s="46">
        <v>1</v>
      </c>
      <c r="KP114" s="47">
        <v>1</v>
      </c>
      <c r="KQ114" s="46">
        <v>1</v>
      </c>
      <c r="KR114" s="46" t="s">
        <v>1220</v>
      </c>
      <c r="KT114" s="50">
        <v>67.5</v>
      </c>
      <c r="KU114" s="50">
        <v>2297.5</v>
      </c>
      <c r="KV114" s="50">
        <v>2.5</v>
      </c>
      <c r="KW114" s="50">
        <v>72.499999999999986</v>
      </c>
      <c r="KX114" s="50">
        <v>5031.25</v>
      </c>
      <c r="KY114" s="50">
        <v>845</v>
      </c>
      <c r="KZ114" s="50">
        <v>110</v>
      </c>
      <c r="LA114" s="50">
        <v>23.75</v>
      </c>
      <c r="LB114" s="50">
        <v>733.75</v>
      </c>
      <c r="LC114" s="50">
        <f>GY114*1000/LB114</f>
        <v>11.208515557154277</v>
      </c>
      <c r="LD114" s="50">
        <v>1815</v>
      </c>
      <c r="LE114" s="50">
        <v>110</v>
      </c>
      <c r="LF114" s="50">
        <v>84.302325581395351</v>
      </c>
      <c r="LG114" s="50">
        <v>2843.0232558139533</v>
      </c>
      <c r="LH114" s="50">
        <v>2.9069767441860468</v>
      </c>
      <c r="LI114" s="50">
        <v>78.488372093023258</v>
      </c>
      <c r="LJ114" s="50">
        <v>6026.1627906976746</v>
      </c>
      <c r="LK114" s="50">
        <v>825.5813953488373</v>
      </c>
      <c r="LL114" s="50">
        <v>156.97674418604652</v>
      </c>
      <c r="LM114" s="50">
        <v>23.255813953488374</v>
      </c>
      <c r="LN114" s="50">
        <v>1180.2325581395348</v>
      </c>
      <c r="LO114" s="50">
        <f>(IP114*1000)/LN114</f>
        <v>8.1342859103761871</v>
      </c>
      <c r="LP114" s="50">
        <v>1500.0000000000002</v>
      </c>
      <c r="LQ114" s="50">
        <v>98.83720930232559</v>
      </c>
      <c r="LR114" s="50">
        <v>75.757575757575751</v>
      </c>
      <c r="LS114" s="50">
        <v>1943.7229437229437</v>
      </c>
      <c r="LT114" s="50">
        <v>4.329004329004329</v>
      </c>
      <c r="LU114" s="50">
        <v>49.78354978354978</v>
      </c>
      <c r="LV114" s="50">
        <v>4272.7272727272721</v>
      </c>
      <c r="LW114" s="50">
        <v>658.00865800865802</v>
      </c>
      <c r="LX114" s="50">
        <v>86.580086580086572</v>
      </c>
      <c r="LY114" s="50">
        <v>58.44155844155847</v>
      </c>
      <c r="LZ114" s="50">
        <v>1073.5930735930733</v>
      </c>
      <c r="MA114" s="50">
        <f>(JW114*1000)/LZ114</f>
        <v>5.9468225341650767</v>
      </c>
      <c r="MB114" s="50">
        <v>1183.982683982684</v>
      </c>
      <c r="MC114" s="50">
        <v>54.112554112554108</v>
      </c>
      <c r="MD114" s="50">
        <v>4.8285376428852977</v>
      </c>
      <c r="ME114" s="50">
        <v>18.427276310603077</v>
      </c>
      <c r="MF114" s="50">
        <v>0</v>
      </c>
      <c r="MG114" s="50">
        <v>9.8541584548679548</v>
      </c>
      <c r="MH114" s="50">
        <v>17.441860465116278</v>
      </c>
      <c r="MI114" s="50">
        <v>6.6022861647615292</v>
      </c>
      <c r="MJ114" s="50">
        <v>3.2518722901064252</v>
      </c>
      <c r="MK114" s="50">
        <v>0</v>
      </c>
      <c r="ML114" s="50">
        <v>111.54907370910524</v>
      </c>
      <c r="MM114" s="50">
        <v>34.489554592037841</v>
      </c>
      <c r="MN114" s="50">
        <v>14.705882352941178</v>
      </c>
      <c r="MO114" s="50">
        <v>24.019607843137258</v>
      </c>
      <c r="MP114" s="50">
        <v>0</v>
      </c>
      <c r="MQ114" s="50">
        <v>8.4313725490196081</v>
      </c>
      <c r="MR114" s="50">
        <v>14.803921568627452</v>
      </c>
      <c r="MS114" s="50">
        <v>8.7254901960784323</v>
      </c>
      <c r="MT114" s="50">
        <v>3.2352941176470589</v>
      </c>
      <c r="MU114" s="50">
        <v>0.88235294117647067</v>
      </c>
      <c r="MV114" s="50">
        <v>102.25490196078432</v>
      </c>
      <c r="MW114" s="50">
        <v>25.098039215686278</v>
      </c>
      <c r="MX114" s="50">
        <v>25.763930497303775</v>
      </c>
      <c r="MY114" s="50">
        <v>40.643099660475336</v>
      </c>
      <c r="MZ114" s="50">
        <v>0</v>
      </c>
      <c r="NA114" s="50">
        <v>10.085879768324347</v>
      </c>
      <c r="NB114" s="50">
        <v>14.080287597363691</v>
      </c>
      <c r="NC114" s="50">
        <v>14.879169163171561</v>
      </c>
      <c r="ND114" s="50">
        <v>3.3952466546834432</v>
      </c>
      <c r="NE114" s="50">
        <v>1.2981825444377872</v>
      </c>
      <c r="NF114" s="50">
        <v>101.55781905332535</v>
      </c>
      <c r="NG114" s="50">
        <v>29.95805871779509</v>
      </c>
      <c r="NI114" s="56">
        <v>5.1907464162135435</v>
      </c>
      <c r="NJ114" s="56">
        <v>14.481471082550662</v>
      </c>
      <c r="NL114" s="56">
        <v>4.213749750548792</v>
      </c>
      <c r="NM114" s="56">
        <v>7.1910312312911602</v>
      </c>
      <c r="NN114" s="56"/>
      <c r="NO114" s="56">
        <v>3.5123390557939906</v>
      </c>
      <c r="NP114" s="56">
        <v>1.706597464816848</v>
      </c>
      <c r="NQ114" s="56">
        <v>2.5662684801892381</v>
      </c>
      <c r="NR114" s="56">
        <v>0</v>
      </c>
      <c r="NS114" s="56">
        <v>2.2168923832923833</v>
      </c>
      <c r="NT114" s="56">
        <v>0</v>
      </c>
      <c r="NU114" s="56">
        <v>2.1136738121110348</v>
      </c>
      <c r="NV114" s="56">
        <v>0</v>
      </c>
      <c r="NW114" s="51"/>
      <c r="NX114" s="51">
        <v>596.33333333333337</v>
      </c>
      <c r="NY114" s="51">
        <v>596</v>
      </c>
      <c r="NZ114" s="46">
        <v>1870.6666666666667</v>
      </c>
      <c r="OA114" s="54">
        <f t="shared" si="647"/>
        <v>1871</v>
      </c>
      <c r="OB114" s="58">
        <v>2404.3333333333335</v>
      </c>
      <c r="OC114" s="58">
        <f t="shared" si="648"/>
        <v>2404</v>
      </c>
      <c r="OD114" s="58">
        <v>2113</v>
      </c>
      <c r="OE114" s="58">
        <f t="shared" ref="OE114" si="655">ROUND(OD114,0)</f>
        <v>2113</v>
      </c>
      <c r="OF114" s="58">
        <v>2298</v>
      </c>
      <c r="OG114" s="58">
        <f t="shared" ref="OG114" si="656">ROUND(OF114,0)</f>
        <v>2298</v>
      </c>
      <c r="OH114" s="51">
        <v>12772</v>
      </c>
      <c r="OI114" s="58">
        <v>12772</v>
      </c>
      <c r="OJ114" s="58">
        <v>34697</v>
      </c>
      <c r="OK114" s="54">
        <f t="shared" si="651"/>
        <v>34697</v>
      </c>
      <c r="OL114" s="58">
        <v>13508</v>
      </c>
      <c r="OM114" s="58">
        <f t="shared" ref="OM114" si="657">ROUND(OL114,0)</f>
        <v>13508</v>
      </c>
      <c r="ON114" s="58">
        <v>12325.666666666666</v>
      </c>
      <c r="OO114" s="58">
        <f t="shared" ref="OO114" si="658">ROUND(ON114,0)</f>
        <v>12326</v>
      </c>
      <c r="OP114" s="58">
        <v>13236.666666666666</v>
      </c>
      <c r="OQ114" s="58">
        <f t="shared" ref="OQ114" si="659">ROUND(OP114,0)</f>
        <v>13237</v>
      </c>
      <c r="OR114" s="51">
        <v>1</v>
      </c>
      <c r="OS114" s="51"/>
    </row>
    <row r="115" spans="1:409" ht="21" customHeight="1" x14ac:dyDescent="0.35">
      <c r="A115" s="46" t="s">
        <v>115</v>
      </c>
      <c r="B115" s="46" t="s">
        <v>115</v>
      </c>
      <c r="C115" s="46" t="b">
        <f t="shared" si="591"/>
        <v>1</v>
      </c>
      <c r="D115" s="46">
        <v>8</v>
      </c>
      <c r="E115" s="51">
        <v>8</v>
      </c>
      <c r="F115" s="46" t="b">
        <f t="shared" si="592"/>
        <v>1</v>
      </c>
      <c r="G115" s="46">
        <v>6</v>
      </c>
      <c r="H115" s="51">
        <v>6</v>
      </c>
      <c r="I115" s="46" t="b">
        <f t="shared" si="593"/>
        <v>1</v>
      </c>
      <c r="J115" s="46">
        <v>10</v>
      </c>
      <c r="K115" s="46">
        <v>4744421</v>
      </c>
      <c r="L115" s="46">
        <v>468614.40000000002</v>
      </c>
      <c r="M115" s="46">
        <v>1049.2439999999999</v>
      </c>
      <c r="N115" s="46">
        <v>7.0318574546696997</v>
      </c>
      <c r="O115" s="46">
        <v>159.53656820355801</v>
      </c>
      <c r="P115" s="46">
        <v>2</v>
      </c>
      <c r="Q115" s="46">
        <v>0</v>
      </c>
      <c r="R115" s="46">
        <v>1050.3141161593501</v>
      </c>
      <c r="S115" s="46">
        <v>14.8149934895167</v>
      </c>
      <c r="T115" s="46">
        <v>176.04704395696101</v>
      </c>
      <c r="U115" s="46">
        <v>4</v>
      </c>
      <c r="V115" s="46">
        <v>4</v>
      </c>
      <c r="W115" s="46" t="s">
        <v>234</v>
      </c>
      <c r="X115" s="46">
        <v>42.851727879999999</v>
      </c>
      <c r="Y115" s="46">
        <v>-123.3841371</v>
      </c>
      <c r="Z115" s="46">
        <v>1049.2439999999999</v>
      </c>
      <c r="AA115" s="46" t="s">
        <v>130</v>
      </c>
      <c r="AB115" s="46">
        <v>1</v>
      </c>
      <c r="AC115" s="55">
        <v>1</v>
      </c>
      <c r="AD115" s="46">
        <v>15</v>
      </c>
      <c r="AE115" s="46">
        <v>1</v>
      </c>
      <c r="AF115" s="46">
        <v>23</v>
      </c>
      <c r="AH115" s="55">
        <v>1</v>
      </c>
      <c r="AI115" s="46">
        <v>5</v>
      </c>
      <c r="AJ115" s="46">
        <v>1</v>
      </c>
      <c r="AK115" s="47">
        <v>101</v>
      </c>
      <c r="AM115" s="46">
        <v>1</v>
      </c>
      <c r="AN115" s="46">
        <v>5</v>
      </c>
      <c r="AO115" s="46">
        <v>110</v>
      </c>
      <c r="AQ115" s="46">
        <v>1</v>
      </c>
      <c r="AR115" s="46">
        <v>3</v>
      </c>
      <c r="AS115" s="55"/>
      <c r="AT115" s="46">
        <v>1</v>
      </c>
      <c r="AU115" s="46">
        <v>3</v>
      </c>
      <c r="AV115" s="46">
        <v>221</v>
      </c>
      <c r="AW115" s="46" t="s">
        <v>427</v>
      </c>
      <c r="AX115" s="46">
        <v>1</v>
      </c>
      <c r="AY115" s="46">
        <v>3</v>
      </c>
      <c r="AZ115" s="46">
        <v>3</v>
      </c>
      <c r="BA115" s="46">
        <v>249</v>
      </c>
      <c r="BB115" s="46">
        <v>249</v>
      </c>
      <c r="BD115" s="46">
        <f>AO115+BB115</f>
        <v>359</v>
      </c>
      <c r="BE115" s="50">
        <v>3.46</v>
      </c>
      <c r="BF115" s="46">
        <v>125.2</v>
      </c>
      <c r="BG115" s="46">
        <f t="shared" si="594"/>
        <v>0.12520000000000001</v>
      </c>
      <c r="BH115" s="49">
        <v>0.125</v>
      </c>
      <c r="BI115" s="50">
        <v>7.97</v>
      </c>
      <c r="BJ115" s="52">
        <v>380.8</v>
      </c>
      <c r="BK115" s="46">
        <f t="shared" si="595"/>
        <v>0.38080000000000003</v>
      </c>
      <c r="BL115" s="46">
        <v>0.38100000000000001</v>
      </c>
      <c r="BM115" s="46">
        <v>7.96</v>
      </c>
      <c r="BN115" s="46">
        <v>387.4</v>
      </c>
      <c r="BO115" s="46">
        <f t="shared" si="596"/>
        <v>0.38739999999999997</v>
      </c>
      <c r="BP115" s="46">
        <f t="shared" si="597"/>
        <v>0.38700000000000001</v>
      </c>
      <c r="BQ115" s="46">
        <v>4.78</v>
      </c>
      <c r="BR115" s="50">
        <f t="shared" si="598"/>
        <v>-3.1899999999999995</v>
      </c>
      <c r="BS115" s="52">
        <v>159.19999999999999</v>
      </c>
      <c r="BT115" s="53" t="s">
        <v>261</v>
      </c>
      <c r="BU115" s="46">
        <v>0.159</v>
      </c>
      <c r="BV115" s="49">
        <f t="shared" si="599"/>
        <v>-0.222</v>
      </c>
      <c r="BW115" s="46">
        <v>1.6896278858184814</v>
      </c>
      <c r="BX115" s="46">
        <v>49.263847351074219</v>
      </c>
      <c r="BY115" s="46">
        <f>BW115*10</f>
        <v>16.896278858184814</v>
      </c>
      <c r="CA115" s="46">
        <v>16.896278858184814</v>
      </c>
      <c r="CB115" s="46">
        <f>BX115*10</f>
        <v>492.63847351074219</v>
      </c>
      <c r="CC115" s="46">
        <v>124.69951923076924</v>
      </c>
      <c r="CD115" s="46">
        <v>3805.5889423076924</v>
      </c>
      <c r="CE115" s="46">
        <v>3.0048076923076925</v>
      </c>
      <c r="CF115" s="46">
        <v>138.22115384615384</v>
      </c>
      <c r="CG115" s="46">
        <v>10165.264423076924</v>
      </c>
      <c r="CH115" s="46">
        <v>895.43269230769238</v>
      </c>
      <c r="CI115" s="46">
        <v>66.105769230769241</v>
      </c>
      <c r="CJ115" s="46">
        <v>34.55528846153846</v>
      </c>
      <c r="CK115" s="46">
        <v>1956.1298076923078</v>
      </c>
      <c r="CL115" s="46">
        <f>BY115*1000/CK115</f>
        <v>8.6376061505436343</v>
      </c>
      <c r="CM115" s="46">
        <v>3156.5504807692309</v>
      </c>
      <c r="CN115" s="46">
        <v>69.11057692307692</v>
      </c>
      <c r="CO115" s="50">
        <v>1.6539039936261333</v>
      </c>
      <c r="CP115" s="46">
        <v>0</v>
      </c>
      <c r="CQ115" s="50">
        <v>101.92647926086103</v>
      </c>
      <c r="CR115" s="50">
        <v>31.226656182425792</v>
      </c>
      <c r="CS115" s="50">
        <v>1.8675054059367016</v>
      </c>
      <c r="CT115" s="50">
        <v>14.153725181836053</v>
      </c>
      <c r="CU115" s="50">
        <v>10.615293886377041</v>
      </c>
      <c r="CV115" s="50">
        <v>1.3760566149007276</v>
      </c>
      <c r="CW115" s="50">
        <v>5.1110674267741301</v>
      </c>
      <c r="CX115" s="50">
        <v>0</v>
      </c>
      <c r="CY115" s="50">
        <v>97.110281108708492</v>
      </c>
      <c r="CZ115" s="50">
        <v>14.645173972872028</v>
      </c>
      <c r="DA115" s="56">
        <v>5.8051980920860506</v>
      </c>
      <c r="DB115" s="56">
        <v>1.8789097634576073</v>
      </c>
      <c r="DC115" s="50">
        <v>0</v>
      </c>
      <c r="DD115" s="50">
        <v>0.1986491855383393</v>
      </c>
      <c r="DE115" s="50">
        <v>0</v>
      </c>
      <c r="DF115" s="50">
        <v>10.727056019070321</v>
      </c>
      <c r="DG115" s="50">
        <v>82.439411998410819</v>
      </c>
      <c r="DH115" s="50">
        <v>5.7608263806118387</v>
      </c>
      <c r="DI115" s="50">
        <v>10.031783869686135</v>
      </c>
      <c r="DJ115" s="50">
        <v>0</v>
      </c>
      <c r="DK115" s="50">
        <v>161.40246324990068</v>
      </c>
      <c r="DL115" s="50">
        <v>18.772348033373063</v>
      </c>
      <c r="DM115" s="50">
        <v>0</v>
      </c>
      <c r="DN115" s="50">
        <v>1.4082687338501292</v>
      </c>
      <c r="DO115" s="50">
        <v>1.8354054859868814</v>
      </c>
      <c r="DQ115" s="46">
        <v>1</v>
      </c>
      <c r="DR115" s="46">
        <v>3</v>
      </c>
      <c r="DT115" s="46">
        <v>1</v>
      </c>
      <c r="DU115" s="46">
        <v>1</v>
      </c>
      <c r="DW115" s="46">
        <v>1</v>
      </c>
      <c r="DY115" s="46">
        <v>1</v>
      </c>
      <c r="DZ115" s="46">
        <v>822</v>
      </c>
      <c r="EA115" s="46">
        <v>82.2</v>
      </c>
      <c r="EB115" s="46">
        <v>82</v>
      </c>
      <c r="EC115" s="46">
        <v>82</v>
      </c>
      <c r="ED115" s="46">
        <v>375</v>
      </c>
      <c r="EF115" s="46">
        <v>1</v>
      </c>
      <c r="EG115" s="46">
        <v>447</v>
      </c>
      <c r="EH115" s="46">
        <v>447</v>
      </c>
      <c r="EJ115" s="49">
        <v>0.43</v>
      </c>
      <c r="EK115" s="50">
        <v>7.46</v>
      </c>
      <c r="EL115" s="49">
        <v>0.36399999999999999</v>
      </c>
      <c r="EM115" s="49">
        <v>0.36399999999999999</v>
      </c>
      <c r="EN115" s="50">
        <v>7.65</v>
      </c>
      <c r="EP115" s="56">
        <v>0</v>
      </c>
      <c r="EQ115" s="56">
        <v>1.5290825504697181</v>
      </c>
      <c r="ER115" s="56">
        <v>0</v>
      </c>
      <c r="ES115" s="56">
        <v>24.085548670797522</v>
      </c>
      <c r="ET115" s="56">
        <v>131.62102738356987</v>
      </c>
      <c r="EU115" s="56">
        <v>0.59964021587047767</v>
      </c>
      <c r="EV115" s="56">
        <v>2.8982610433739753</v>
      </c>
      <c r="EW115" s="56">
        <v>7.3955626624025586</v>
      </c>
      <c r="EX115" s="56">
        <v>74.255446731960816</v>
      </c>
      <c r="EY115" s="56">
        <v>0.19988007195682589</v>
      </c>
      <c r="EZ115" s="56"/>
      <c r="FA115" s="46">
        <v>1</v>
      </c>
      <c r="FC115" s="46">
        <v>1</v>
      </c>
      <c r="FE115" s="47">
        <v>1</v>
      </c>
      <c r="FF115" s="47">
        <v>3</v>
      </c>
      <c r="FG115" s="47">
        <v>207</v>
      </c>
      <c r="FH115" s="47">
        <v>207</v>
      </c>
      <c r="FI115" s="47">
        <v>626</v>
      </c>
      <c r="FJ115" s="46">
        <v>107</v>
      </c>
      <c r="FK115" s="46">
        <v>107</v>
      </c>
      <c r="FL115" s="46">
        <v>107</v>
      </c>
      <c r="FM115" s="47">
        <f>FL115-EC115</f>
        <v>25</v>
      </c>
      <c r="FN115" s="49" t="s">
        <v>582</v>
      </c>
      <c r="FO115" s="49">
        <v>0.69889999999999997</v>
      </c>
      <c r="FP115" s="50">
        <v>7.19</v>
      </c>
      <c r="FQ115" s="49">
        <v>0.58779999999999999</v>
      </c>
      <c r="FR115" s="49">
        <v>0.58799999999999997</v>
      </c>
      <c r="FS115" s="50">
        <v>7.27</v>
      </c>
      <c r="FU115" s="46">
        <v>619</v>
      </c>
      <c r="FV115" s="46"/>
      <c r="FW115" s="47">
        <v>1</v>
      </c>
      <c r="FX115" s="49" t="s">
        <v>583</v>
      </c>
      <c r="FY115" s="47">
        <v>1</v>
      </c>
      <c r="FZ115" s="47">
        <v>0</v>
      </c>
      <c r="GA115" s="47">
        <v>55</v>
      </c>
      <c r="GC115" s="47">
        <v>1</v>
      </c>
      <c r="GD115" s="47">
        <v>5</v>
      </c>
      <c r="GE115" s="47">
        <v>390</v>
      </c>
      <c r="GF115" s="47">
        <v>165</v>
      </c>
      <c r="GH115" s="47">
        <v>165</v>
      </c>
      <c r="GI115" s="47">
        <f>GE115-GH115</f>
        <v>225</v>
      </c>
      <c r="GJ115" s="47">
        <f>GI115-FH115</f>
        <v>18</v>
      </c>
      <c r="GK115" s="46" t="s">
        <v>599</v>
      </c>
      <c r="GM115" s="46">
        <v>123.5</v>
      </c>
      <c r="GN115" s="46">
        <v>124</v>
      </c>
      <c r="GO115" s="46">
        <v>124</v>
      </c>
      <c r="GP115" s="46">
        <f>GO115-FL115</f>
        <v>17</v>
      </c>
      <c r="GS115" s="46">
        <v>141.5</v>
      </c>
      <c r="GT115" s="46">
        <v>142</v>
      </c>
      <c r="GU115" s="46">
        <v>142</v>
      </c>
      <c r="GV115" s="46">
        <f>GU115-GO115</f>
        <v>18</v>
      </c>
      <c r="GW115" s="57">
        <v>1.4843205213546753</v>
      </c>
      <c r="GX115" s="57">
        <v>48.377761840820313</v>
      </c>
      <c r="GY115" s="46">
        <f>GW115*10</f>
        <v>14.843205213546753</v>
      </c>
      <c r="GZ115" s="46"/>
      <c r="HA115" s="46">
        <v>14.843205213546753</v>
      </c>
      <c r="HB115" s="46">
        <f>GX115*10</f>
        <v>483.77761840820313</v>
      </c>
      <c r="HC115" s="46"/>
      <c r="HD115" s="57">
        <v>0.97118949890136719</v>
      </c>
      <c r="HE115" s="57">
        <v>46.919235229492188</v>
      </c>
      <c r="HF115" s="57">
        <v>9.7118949890136719</v>
      </c>
      <c r="HG115" s="57"/>
      <c r="HH115" s="46">
        <f>HD115*10</f>
        <v>9.7118949890136719</v>
      </c>
      <c r="HI115" s="46">
        <f>HH115-BY115</f>
        <v>-7.1843838691711426</v>
      </c>
      <c r="HJ115" s="46">
        <f>HE115*10</f>
        <v>469.19235229492188</v>
      </c>
      <c r="HL115" s="50">
        <v>44.421487603305785</v>
      </c>
      <c r="HM115" s="50">
        <f>HL115-CC115</f>
        <v>-80.278031627463463</v>
      </c>
      <c r="HN115" s="50">
        <v>1264.4628099173553</v>
      </c>
      <c r="HO115" s="50">
        <v>3.0991735537190084</v>
      </c>
      <c r="HP115" s="50">
        <f>HO115-CE115</f>
        <v>9.4365861411315866E-2</v>
      </c>
      <c r="HQ115" s="50">
        <v>36.15702479338843</v>
      </c>
      <c r="HR115" s="50">
        <v>4321.2809917355371</v>
      </c>
      <c r="HS115" s="50">
        <f>HR115-CG115</f>
        <v>-5843.9834313413867</v>
      </c>
      <c r="HT115" s="50">
        <v>632.23140495867767</v>
      </c>
      <c r="HU115" s="50">
        <v>43.388429752066116</v>
      </c>
      <c r="HV115" s="50">
        <v>0</v>
      </c>
      <c r="HW115" s="50">
        <v>795.4545454545455</v>
      </c>
      <c r="HX115" s="50">
        <f>HH115*1000/HW115</f>
        <v>12.209239414760043</v>
      </c>
      <c r="HY115" s="50">
        <f>HW115-CK115</f>
        <v>-1160.6752622377624</v>
      </c>
      <c r="HZ115" s="50">
        <v>1118.8016528925621</v>
      </c>
      <c r="IA115" s="50">
        <v>27.892561983471076</v>
      </c>
      <c r="IB115" s="56">
        <v>0</v>
      </c>
      <c r="IC115" s="56">
        <v>5.9417706476529997E-2</v>
      </c>
      <c r="ID115" s="56">
        <v>0</v>
      </c>
      <c r="IE115" s="56">
        <v>9.2097445038621508</v>
      </c>
      <c r="IF115" s="56">
        <v>29.411764705882351</v>
      </c>
      <c r="IG115" s="56">
        <v>0</v>
      </c>
      <c r="IH115" s="56">
        <v>4.9514755397108337</v>
      </c>
      <c r="II115" s="56">
        <v>0</v>
      </c>
      <c r="IJ115" s="56">
        <v>260.05149534561298</v>
      </c>
      <c r="IK115" s="56">
        <v>0</v>
      </c>
      <c r="IL115" s="46">
        <v>1.1435575485229492</v>
      </c>
      <c r="IM115" s="57">
        <v>48.506576538085938</v>
      </c>
      <c r="IN115" s="46">
        <v>11.435575485229492</v>
      </c>
      <c r="IP115" s="46">
        <f t="shared" si="645"/>
        <v>11.435575485229492</v>
      </c>
      <c r="IQ115" s="46">
        <f t="shared" si="645"/>
        <v>485.06576538085938</v>
      </c>
      <c r="IS115" s="46">
        <v>408.8</v>
      </c>
      <c r="IT115" s="49">
        <f>IS115/1000</f>
        <v>0.4088</v>
      </c>
      <c r="IU115" s="49">
        <v>0.40899999999999997</v>
      </c>
      <c r="IV115" s="46">
        <v>6.37</v>
      </c>
      <c r="IW115" s="50">
        <v>0</v>
      </c>
      <c r="IX115" s="50">
        <v>4.9890241468768706E-2</v>
      </c>
      <c r="IY115" s="50">
        <v>0</v>
      </c>
      <c r="IZ115" s="50">
        <v>19.157852724007185</v>
      </c>
      <c r="JA115" s="50">
        <v>25.144681700259429</v>
      </c>
      <c r="JB115" s="50">
        <v>1.3969267611255241</v>
      </c>
      <c r="JC115" s="50">
        <v>2.7938535222510481</v>
      </c>
      <c r="JD115" s="50">
        <v>0</v>
      </c>
      <c r="JE115" s="50">
        <v>357.61325084813416</v>
      </c>
      <c r="JF115" s="50">
        <v>0.49890241468768709</v>
      </c>
      <c r="JG115" s="47">
        <v>1</v>
      </c>
      <c r="JI115" s="47">
        <v>1</v>
      </c>
      <c r="JJ115" s="46" t="s">
        <v>724</v>
      </c>
      <c r="JK115" s="46">
        <v>1</v>
      </c>
      <c r="JL115" s="46" t="s">
        <v>276</v>
      </c>
      <c r="JM115" s="46">
        <v>1</v>
      </c>
      <c r="JN115" s="46">
        <v>240</v>
      </c>
      <c r="JO115" s="46">
        <v>240</v>
      </c>
      <c r="JQ115" s="46">
        <v>3</v>
      </c>
      <c r="JR115" s="46" t="s">
        <v>1038</v>
      </c>
      <c r="JT115" s="57">
        <v>0.94382596015930176</v>
      </c>
      <c r="JU115" s="57">
        <v>46.671306610107422</v>
      </c>
      <c r="JV115" s="57">
        <v>9.4382596015930176</v>
      </c>
      <c r="JW115" s="46">
        <f t="shared" si="646"/>
        <v>9.4382596015930176</v>
      </c>
      <c r="JX115" s="46">
        <f t="shared" si="646"/>
        <v>466.71306610107422</v>
      </c>
      <c r="JY115" s="46" t="s">
        <v>716</v>
      </c>
      <c r="JZ115" s="52">
        <v>657.3</v>
      </c>
      <c r="KA115" s="49">
        <f>JZ115/1000</f>
        <v>0.6573</v>
      </c>
      <c r="KB115" s="49">
        <v>0.65700000000000003</v>
      </c>
      <c r="KC115" s="52">
        <v>250.5</v>
      </c>
      <c r="KD115" s="49">
        <f>KC115/1000</f>
        <v>0.2505</v>
      </c>
      <c r="KE115" s="49">
        <v>0.251</v>
      </c>
      <c r="KF115" s="52">
        <v>165.5</v>
      </c>
      <c r="KG115" s="49">
        <f>KF115/1000</f>
        <v>0.16550000000000001</v>
      </c>
      <c r="KH115" s="49">
        <v>0.16600000000000001</v>
      </c>
      <c r="KI115" s="50">
        <v>7.2</v>
      </c>
      <c r="KJ115" s="50">
        <v>6.21</v>
      </c>
      <c r="KK115" s="50">
        <v>6.15</v>
      </c>
      <c r="KL115" s="49"/>
      <c r="KN115" s="46">
        <v>1</v>
      </c>
      <c r="KO115" s="46">
        <v>1</v>
      </c>
      <c r="KP115" s="47">
        <v>1</v>
      </c>
      <c r="KQ115" s="46">
        <v>1</v>
      </c>
      <c r="KS115" s="46" t="s">
        <v>1630</v>
      </c>
      <c r="KT115" s="50">
        <v>110.83743842364531</v>
      </c>
      <c r="KU115" s="50">
        <v>2786.9458128078818</v>
      </c>
      <c r="KV115" s="50">
        <v>4.9261083743842358</v>
      </c>
      <c r="KW115" s="50">
        <v>92.364532019704427</v>
      </c>
      <c r="KX115" s="50">
        <v>7321.4285714285706</v>
      </c>
      <c r="KY115" s="50">
        <v>1006.1576354679802</v>
      </c>
      <c r="KZ115" s="50">
        <v>105.91133004926108</v>
      </c>
      <c r="LA115" s="50">
        <v>17.241379310344829</v>
      </c>
      <c r="LB115" s="50">
        <v>1290.6403940886698</v>
      </c>
      <c r="LC115" s="50">
        <f>GY115*1000/LB115</f>
        <v>11.500651367748057</v>
      </c>
      <c r="LD115" s="50">
        <v>2045.5665024630541</v>
      </c>
      <c r="LE115" s="50">
        <v>65.270935960591132</v>
      </c>
      <c r="LF115" s="50">
        <v>144.28857715430863</v>
      </c>
      <c r="LG115" s="50">
        <v>1734.4689378757512</v>
      </c>
      <c r="LH115" s="50">
        <v>4.0080160320641278</v>
      </c>
      <c r="LI115" s="50">
        <v>84.168336673346687</v>
      </c>
      <c r="LJ115" s="50">
        <v>6651.3026052104206</v>
      </c>
      <c r="LK115" s="50">
        <v>913.82765531062114</v>
      </c>
      <c r="LL115" s="50">
        <v>133.26653306613227</v>
      </c>
      <c r="LM115" s="50">
        <v>13.026052104208416</v>
      </c>
      <c r="LN115" s="50">
        <v>1136.2725450901803</v>
      </c>
      <c r="LO115" s="50">
        <f>(IP115*1000)/LN115</f>
        <v>10.064113169540594</v>
      </c>
      <c r="LP115" s="50">
        <v>1863.7274549098199</v>
      </c>
      <c r="LQ115" s="50">
        <v>51.102204408817634</v>
      </c>
      <c r="LR115" s="50">
        <v>101.2396694214876</v>
      </c>
      <c r="LS115" s="50">
        <v>1330.5785123966944</v>
      </c>
      <c r="LT115" s="50">
        <v>4.1322314049586781</v>
      </c>
      <c r="LU115" s="50">
        <v>39.256198347107443</v>
      </c>
      <c r="LV115" s="50">
        <v>5609.5041322314055</v>
      </c>
      <c r="LW115" s="50">
        <v>690.08264462809916</v>
      </c>
      <c r="LX115" s="50">
        <v>84.710743801652896</v>
      </c>
      <c r="LY115" s="50">
        <v>53.719008264462836</v>
      </c>
      <c r="LZ115" s="50">
        <v>1138.4297520661157</v>
      </c>
      <c r="MA115" s="50">
        <f>(JW115*1000)/LZ115</f>
        <v>8.2905946409637394</v>
      </c>
      <c r="MB115" s="50">
        <v>1845.0413223140497</v>
      </c>
      <c r="MC115" s="50">
        <v>30.991735537190085</v>
      </c>
      <c r="MD115" s="50">
        <v>0</v>
      </c>
      <c r="ME115" s="50">
        <v>0</v>
      </c>
      <c r="MF115" s="50">
        <v>0</v>
      </c>
      <c r="MG115" s="50">
        <v>7.6026856240126381</v>
      </c>
      <c r="MH115" s="50">
        <v>14.711690363349131</v>
      </c>
      <c r="MI115" s="50">
        <v>0</v>
      </c>
      <c r="MJ115" s="50">
        <v>2.9620853080568721</v>
      </c>
      <c r="MK115" s="50">
        <v>0</v>
      </c>
      <c r="ML115" s="50">
        <v>279.02843601895734</v>
      </c>
      <c r="MM115" s="50">
        <v>9.873617693522907E-2</v>
      </c>
      <c r="MN115" s="50">
        <v>0</v>
      </c>
      <c r="MO115" s="50">
        <v>9.940357852882703E-2</v>
      </c>
      <c r="MP115" s="50">
        <v>0</v>
      </c>
      <c r="MQ115" s="50">
        <v>12.823061630218687</v>
      </c>
      <c r="MR115" s="50">
        <v>61.630218687872762</v>
      </c>
      <c r="MS115" s="50">
        <v>11.530815109343935</v>
      </c>
      <c r="MT115" s="50">
        <v>3.8767395626242545</v>
      </c>
      <c r="MU115" s="50">
        <v>0</v>
      </c>
      <c r="MV115" s="50">
        <v>125.94433399602386</v>
      </c>
      <c r="MW115" s="50">
        <v>3.0815109343936382</v>
      </c>
      <c r="MX115" s="50">
        <v>0</v>
      </c>
      <c r="MY115" s="50">
        <v>0.19980019980019981</v>
      </c>
      <c r="MZ115" s="50">
        <v>0</v>
      </c>
      <c r="NA115" s="50">
        <v>13.586413586413586</v>
      </c>
      <c r="NB115" s="50">
        <v>85.414585414585432</v>
      </c>
      <c r="NC115" s="50">
        <v>12.287712287712289</v>
      </c>
      <c r="ND115" s="50">
        <v>5.594405594405595</v>
      </c>
      <c r="NE115" s="50">
        <v>0</v>
      </c>
      <c r="NF115" s="50">
        <v>63.63636363636364</v>
      </c>
      <c r="NG115" s="50">
        <v>14.585414585414586</v>
      </c>
      <c r="NI115" s="56">
        <v>14.858025239081138</v>
      </c>
      <c r="NJ115" s="56">
        <v>12.253834171349688</v>
      </c>
      <c r="NL115" s="56">
        <v>4.2908729002815811</v>
      </c>
      <c r="NM115" s="56">
        <v>0.94912758520244656</v>
      </c>
      <c r="NN115" s="56"/>
      <c r="NO115" s="56">
        <v>2.8012411524274743</v>
      </c>
      <c r="NP115" s="56">
        <v>0</v>
      </c>
      <c r="NQ115" s="56">
        <v>1.5472142857142859</v>
      </c>
      <c r="NR115" s="56">
        <v>53.9482142857143</v>
      </c>
      <c r="NS115" s="56">
        <v>2.2123700229518009</v>
      </c>
      <c r="NT115" s="56">
        <v>1.1275471509829371</v>
      </c>
      <c r="NU115" s="56">
        <v>2.2502873104549086</v>
      </c>
      <c r="NV115" s="56">
        <v>0</v>
      </c>
      <c r="NW115" s="51"/>
      <c r="NX115" s="51">
        <v>545.33333333333337</v>
      </c>
      <c r="NY115" s="51">
        <v>545</v>
      </c>
      <c r="NZ115" s="46">
        <v>3350</v>
      </c>
      <c r="OA115" s="54">
        <f t="shared" si="647"/>
        <v>3350</v>
      </c>
      <c r="OB115" s="58">
        <v>2139.6666666666665</v>
      </c>
      <c r="OC115" s="58">
        <f t="shared" si="648"/>
        <v>2140</v>
      </c>
      <c r="OD115" s="58">
        <v>1968.6666666666667</v>
      </c>
      <c r="OE115" s="58">
        <f t="shared" ref="OE115" si="660">ROUND(OD115,0)</f>
        <v>1969</v>
      </c>
      <c r="OF115" s="58">
        <v>2116.3333333333335</v>
      </c>
      <c r="OG115" s="58">
        <f t="shared" ref="OG115" si="661">ROUND(OF115,0)</f>
        <v>2116</v>
      </c>
      <c r="OH115" s="51">
        <v>12635.666666666666</v>
      </c>
      <c r="OI115" s="58">
        <v>12636</v>
      </c>
      <c r="OJ115" s="58">
        <v>156668.66666666666</v>
      </c>
      <c r="OK115" s="54">
        <f t="shared" si="651"/>
        <v>156669</v>
      </c>
      <c r="OL115" s="58">
        <v>22786</v>
      </c>
      <c r="OM115" s="58">
        <f t="shared" ref="OM115" si="662">ROUND(OL115,0)</f>
        <v>22786</v>
      </c>
      <c r="ON115" s="58">
        <v>14349</v>
      </c>
      <c r="OO115" s="58">
        <f t="shared" ref="OO115" si="663">ROUND(ON115,0)</f>
        <v>14349</v>
      </c>
      <c r="OP115" s="58">
        <v>14390</v>
      </c>
      <c r="OQ115" s="58">
        <f t="shared" ref="OQ115" si="664">ROUND(OP115,0)</f>
        <v>14390</v>
      </c>
      <c r="OR115" s="51" t="s">
        <v>1139</v>
      </c>
      <c r="OS115" s="51" t="s">
        <v>1916</v>
      </c>
    </row>
    <row r="116" spans="1:409" ht="21" customHeight="1" x14ac:dyDescent="0.35">
      <c r="A116" s="46" t="s">
        <v>116</v>
      </c>
      <c r="B116" s="46" t="s">
        <v>116</v>
      </c>
      <c r="C116" s="46" t="b">
        <f t="shared" si="591"/>
        <v>1</v>
      </c>
      <c r="D116" s="46">
        <v>8</v>
      </c>
      <c r="E116" s="51">
        <v>8</v>
      </c>
      <c r="F116" s="46" t="b">
        <f t="shared" si="592"/>
        <v>1</v>
      </c>
      <c r="G116" s="46">
        <v>7</v>
      </c>
      <c r="H116" s="51">
        <v>7</v>
      </c>
      <c r="I116" s="46" t="b">
        <f t="shared" si="593"/>
        <v>1</v>
      </c>
      <c r="J116" s="46">
        <v>11</v>
      </c>
      <c r="K116" s="46">
        <v>4744419</v>
      </c>
      <c r="L116" s="46">
        <v>468615.3</v>
      </c>
      <c r="M116" s="46">
        <v>1048.434</v>
      </c>
      <c r="N116" s="46">
        <v>7.0318574546696997</v>
      </c>
      <c r="O116" s="46">
        <v>159.53656820355801</v>
      </c>
      <c r="P116" s="46">
        <v>2</v>
      </c>
      <c r="Q116" s="46">
        <v>0</v>
      </c>
      <c r="R116" s="46">
        <v>1048.6767768439399</v>
      </c>
      <c r="S116" s="46">
        <v>13.0360073618032</v>
      </c>
      <c r="T116" s="46">
        <v>169.52440766810699</v>
      </c>
      <c r="U116" s="46">
        <v>4</v>
      </c>
      <c r="V116" s="46">
        <v>4</v>
      </c>
      <c r="W116" s="46" t="s">
        <v>235</v>
      </c>
      <c r="X116" s="46">
        <v>42.851705410000001</v>
      </c>
      <c r="Y116" s="46">
        <v>-123.38412580000001</v>
      </c>
      <c r="Z116" s="46">
        <v>1048.434</v>
      </c>
      <c r="AA116" s="46" t="s">
        <v>129</v>
      </c>
      <c r="AB116" s="46">
        <v>1</v>
      </c>
      <c r="AC116" s="55">
        <v>1</v>
      </c>
      <c r="AD116" s="46">
        <v>3</v>
      </c>
      <c r="AE116" s="46">
        <v>1</v>
      </c>
      <c r="AF116" s="46">
        <v>17</v>
      </c>
      <c r="AG116" s="46" t="s">
        <v>355</v>
      </c>
      <c r="AH116" s="55">
        <v>1</v>
      </c>
      <c r="AI116" s="46">
        <v>5</v>
      </c>
      <c r="AJ116" s="46">
        <v>1</v>
      </c>
      <c r="AK116" s="47">
        <v>82</v>
      </c>
      <c r="AM116" s="46">
        <v>1</v>
      </c>
      <c r="AN116" s="46">
        <v>5</v>
      </c>
      <c r="AO116" s="46">
        <v>90</v>
      </c>
      <c r="AQ116" s="46">
        <v>1</v>
      </c>
      <c r="AR116" s="46">
        <v>3</v>
      </c>
      <c r="AS116" s="55"/>
      <c r="AT116" s="46">
        <v>1</v>
      </c>
      <c r="AU116" s="46">
        <v>3</v>
      </c>
      <c r="AV116" s="46">
        <v>148</v>
      </c>
      <c r="AW116" s="46" t="s">
        <v>420</v>
      </c>
      <c r="AX116" s="46">
        <v>1</v>
      </c>
      <c r="AY116" s="46">
        <v>3</v>
      </c>
      <c r="AZ116" s="46">
        <v>3</v>
      </c>
      <c r="BA116" s="46">
        <v>145</v>
      </c>
      <c r="BB116" s="46">
        <v>145</v>
      </c>
      <c r="BD116" s="46">
        <f>AO116+BB116</f>
        <v>235</v>
      </c>
      <c r="BE116" s="50">
        <v>2.75</v>
      </c>
      <c r="BF116" s="46">
        <v>511.5</v>
      </c>
      <c r="BG116" s="46">
        <f t="shared" si="594"/>
        <v>0.51149999999999995</v>
      </c>
      <c r="BH116" s="49">
        <v>0.51200000000000001</v>
      </c>
      <c r="BI116" s="50">
        <v>7.36</v>
      </c>
      <c r="BJ116" s="52">
        <v>2321</v>
      </c>
      <c r="BK116" s="46">
        <f t="shared" si="595"/>
        <v>2.3210000000000002</v>
      </c>
      <c r="BL116" s="46">
        <v>2.3210000000000002</v>
      </c>
      <c r="BM116" s="46">
        <v>7.73</v>
      </c>
      <c r="BN116" s="46">
        <v>1334</v>
      </c>
      <c r="BO116" s="46">
        <f t="shared" si="596"/>
        <v>1.3340000000000001</v>
      </c>
      <c r="BP116" s="46">
        <f t="shared" si="597"/>
        <v>1.3340000000000001</v>
      </c>
      <c r="BQ116" s="46">
        <v>2.16</v>
      </c>
      <c r="BR116" s="50">
        <f t="shared" si="598"/>
        <v>-5.2</v>
      </c>
      <c r="BS116" s="52">
        <v>181.6</v>
      </c>
      <c r="BT116" s="53" t="s">
        <v>261</v>
      </c>
      <c r="BU116" s="46">
        <v>0.182</v>
      </c>
      <c r="BV116" s="49">
        <f t="shared" si="599"/>
        <v>-2.1390000000000002</v>
      </c>
      <c r="BW116" s="46">
        <v>1.0575146675109863</v>
      </c>
      <c r="BX116" s="46">
        <v>49.084381103515625</v>
      </c>
      <c r="BY116" s="46">
        <f>BW116*10</f>
        <v>10.575146675109863</v>
      </c>
      <c r="CA116" s="46">
        <v>10.575146675109863</v>
      </c>
      <c r="CB116" s="46">
        <f>BX116*10</f>
        <v>490.84381103515625</v>
      </c>
      <c r="CC116" s="46">
        <v>52.545155993431855</v>
      </c>
      <c r="CD116" s="46">
        <v>3438.423645320197</v>
      </c>
      <c r="CE116" s="46">
        <v>4.9261083743842367</v>
      </c>
      <c r="CF116" s="46">
        <v>98.522167487684726</v>
      </c>
      <c r="CG116" s="46">
        <v>7366.1740558292286</v>
      </c>
      <c r="CH116" s="46">
        <v>1068.9655172413793</v>
      </c>
      <c r="CI116" s="46">
        <v>172.41379310344828</v>
      </c>
      <c r="CJ116" s="46">
        <v>24.630541871921181</v>
      </c>
      <c r="CK116" s="46">
        <v>1315.2709359605913</v>
      </c>
      <c r="CL116" s="46">
        <f>BY116*1000/CK116</f>
        <v>8.0402800563569361</v>
      </c>
      <c r="CM116" s="46">
        <v>4832.5123152709357</v>
      </c>
      <c r="CN116" s="46">
        <v>141.21510673234812</v>
      </c>
      <c r="CO116" s="50">
        <v>2.5606817513958271</v>
      </c>
      <c r="CP116" s="46">
        <v>0</v>
      </c>
      <c r="CQ116" s="50">
        <v>124.20063948840928</v>
      </c>
      <c r="CR116" s="50">
        <v>30.265787370103919</v>
      </c>
      <c r="CS116" s="50">
        <v>3.297362110311751</v>
      </c>
      <c r="CT116" s="50">
        <v>5.7953637090327739</v>
      </c>
      <c r="CU116" s="50">
        <v>20.38369304556355</v>
      </c>
      <c r="CV116" s="50">
        <v>4.4964028776978422</v>
      </c>
      <c r="CW116" s="50">
        <v>6.1950439648281383</v>
      </c>
      <c r="CX116" s="50">
        <v>0</v>
      </c>
      <c r="CY116" s="50">
        <v>423.26139088729019</v>
      </c>
      <c r="CZ116" s="50">
        <v>24.680255795363713</v>
      </c>
      <c r="DA116" s="56">
        <v>8.6350009956192757</v>
      </c>
      <c r="DB116" s="56">
        <v>0</v>
      </c>
      <c r="DC116" s="50">
        <v>83.283759666864952</v>
      </c>
      <c r="DD116" s="50">
        <v>26.313702161411854</v>
      </c>
      <c r="DE116" s="50">
        <v>3.3710093198492959</v>
      </c>
      <c r="DF116" s="50">
        <v>2.6769779892920877</v>
      </c>
      <c r="DG116" s="50">
        <v>17.846519928613919</v>
      </c>
      <c r="DH116" s="50">
        <v>2.7761253222288325</v>
      </c>
      <c r="DI116" s="50">
        <v>7.9317866349395203</v>
      </c>
      <c r="DJ116" s="50">
        <v>0</v>
      </c>
      <c r="DK116" s="50">
        <v>215.44715447154471</v>
      </c>
      <c r="DL116" s="50">
        <v>25.877453896490184</v>
      </c>
      <c r="DM116" s="50">
        <v>0</v>
      </c>
      <c r="DN116" s="50">
        <v>0</v>
      </c>
      <c r="DO116" s="50">
        <v>3.3733066933066946</v>
      </c>
      <c r="DQ116" s="46">
        <v>1</v>
      </c>
      <c r="DR116" s="46">
        <v>3</v>
      </c>
      <c r="DT116" s="46">
        <v>1</v>
      </c>
      <c r="DU116" s="46">
        <v>0</v>
      </c>
      <c r="DV116" s="46" t="s">
        <v>584</v>
      </c>
      <c r="DW116" s="46">
        <v>1</v>
      </c>
      <c r="DY116" s="46">
        <v>1</v>
      </c>
      <c r="DZ116" s="46">
        <v>875</v>
      </c>
      <c r="EA116" s="46">
        <v>87.5</v>
      </c>
      <c r="EC116" s="46">
        <v>88</v>
      </c>
      <c r="ED116" s="46">
        <v>65</v>
      </c>
      <c r="EF116" s="46">
        <v>0</v>
      </c>
      <c r="EH116" s="46">
        <v>97</v>
      </c>
      <c r="EI116" s="46" t="s">
        <v>578</v>
      </c>
      <c r="EJ116" s="49">
        <v>0.97299999999999998</v>
      </c>
      <c r="EK116" s="50">
        <v>7</v>
      </c>
      <c r="EL116" s="49">
        <v>0.872</v>
      </c>
      <c r="EM116" s="49">
        <v>0.872</v>
      </c>
      <c r="EN116" s="50">
        <v>7.09</v>
      </c>
      <c r="EP116" s="56">
        <v>0</v>
      </c>
      <c r="EQ116" s="56">
        <v>0.15319800842589046</v>
      </c>
      <c r="ER116" s="56">
        <v>0</v>
      </c>
      <c r="ES116" s="56">
        <v>17.522022213711221</v>
      </c>
      <c r="ET116" s="56">
        <v>88.376101110685553</v>
      </c>
      <c r="EU116" s="56">
        <v>0</v>
      </c>
      <c r="EV116" s="56">
        <v>2.8724626579854458</v>
      </c>
      <c r="EW116" s="56">
        <v>0.86173879739563375</v>
      </c>
      <c r="EX116" s="56">
        <v>291.36346227499041</v>
      </c>
      <c r="EY116" s="56">
        <v>9.5748755266181526E-2</v>
      </c>
      <c r="EZ116" s="56"/>
      <c r="FA116" s="46">
        <v>0</v>
      </c>
      <c r="FB116" s="46" t="s">
        <v>570</v>
      </c>
      <c r="FC116" s="46">
        <v>0</v>
      </c>
      <c r="FE116" s="47">
        <v>0</v>
      </c>
      <c r="FJ116" s="46"/>
      <c r="FK116" s="46"/>
      <c r="FL116" s="46"/>
      <c r="FM116" s="47"/>
      <c r="FO116" s="52"/>
      <c r="FP116" s="50"/>
      <c r="FS116" s="50"/>
      <c r="FU116" s="46"/>
      <c r="FV116" s="46" t="s">
        <v>673</v>
      </c>
      <c r="FW116" s="47">
        <v>0</v>
      </c>
      <c r="FX116" s="49" t="s">
        <v>501</v>
      </c>
      <c r="FY116" s="47">
        <v>0</v>
      </c>
      <c r="GC116" s="47">
        <v>0</v>
      </c>
      <c r="GW116" s="57">
        <v>1.2458678483963013</v>
      </c>
      <c r="GX116" s="57">
        <v>47.300369262695313</v>
      </c>
      <c r="GY116" s="46">
        <f>GW116*10</f>
        <v>12.458678483963013</v>
      </c>
      <c r="GZ116" s="46">
        <v>12.458678483963013</v>
      </c>
      <c r="HA116" s="46"/>
      <c r="HB116" s="46">
        <f>GX116*10</f>
        <v>473.00369262695313</v>
      </c>
      <c r="HC116" s="46" t="s">
        <v>659</v>
      </c>
      <c r="HD116" s="57"/>
      <c r="HE116" s="57"/>
      <c r="HF116" s="57"/>
      <c r="HG116" s="57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6"/>
      <c r="IC116" s="56"/>
      <c r="ID116" s="56"/>
      <c r="IE116" s="56"/>
      <c r="IF116" s="56"/>
      <c r="IG116" s="56"/>
      <c r="IH116" s="56"/>
      <c r="II116" s="56"/>
      <c r="IJ116" s="56"/>
      <c r="IK116" s="56"/>
      <c r="IM116" s="57"/>
      <c r="IR116" s="46" t="s">
        <v>665</v>
      </c>
      <c r="IW116" s="50"/>
      <c r="IX116" s="50"/>
      <c r="IY116" s="50"/>
      <c r="IZ116" s="50"/>
      <c r="JA116" s="50"/>
      <c r="JB116" s="50"/>
      <c r="JC116" s="50"/>
      <c r="JD116" s="50"/>
      <c r="JE116" s="50"/>
      <c r="JF116" s="50"/>
      <c r="JG116" s="47">
        <v>0</v>
      </c>
      <c r="JI116" s="47">
        <v>0</v>
      </c>
      <c r="JM116" s="46">
        <v>0</v>
      </c>
      <c r="JT116" s="57"/>
      <c r="JU116" s="57"/>
      <c r="JV116" s="57"/>
      <c r="JZ116" s="52"/>
      <c r="KC116" s="52"/>
      <c r="KF116" s="52"/>
      <c r="KG116" s="49"/>
      <c r="KH116" s="49"/>
      <c r="KI116" s="50"/>
      <c r="KJ116" s="50"/>
      <c r="KK116" s="50"/>
      <c r="KL116" s="49"/>
      <c r="KN116" s="46">
        <v>0</v>
      </c>
      <c r="KO116" s="46">
        <v>0</v>
      </c>
      <c r="KP116" s="47">
        <v>0</v>
      </c>
      <c r="KT116" s="50">
        <v>81.264108352144476</v>
      </c>
      <c r="KU116" s="50">
        <v>939.0519187358916</v>
      </c>
      <c r="KV116" s="50">
        <v>9.0293453724604973</v>
      </c>
      <c r="KW116" s="50">
        <v>90.293453724604959</v>
      </c>
      <c r="KX116" s="50">
        <v>5422.1218961625282</v>
      </c>
      <c r="KY116" s="50">
        <v>759.59367945823931</v>
      </c>
      <c r="KZ116" s="50">
        <v>59.819413092550789</v>
      </c>
      <c r="LA116" s="50">
        <v>24.830699774266364</v>
      </c>
      <c r="LB116" s="50">
        <v>963.88261851015784</v>
      </c>
      <c r="LC116" s="50">
        <f>GY116*1000/LB116</f>
        <v>12.925514211699333</v>
      </c>
      <c r="LD116" s="50">
        <v>2782.1670428893904</v>
      </c>
      <c r="LE116" s="50">
        <v>46.275395033860043</v>
      </c>
      <c r="LF116" s="50"/>
      <c r="LG116" s="50"/>
      <c r="LH116" s="50"/>
      <c r="LI116" s="50"/>
      <c r="LJ116" s="50"/>
      <c r="LK116" s="50"/>
      <c r="LL116" s="50"/>
      <c r="LM116" s="50"/>
      <c r="LN116" s="50"/>
      <c r="LO116" s="50"/>
      <c r="LP116" s="50"/>
      <c r="LQ116" s="50"/>
      <c r="LR116" s="50"/>
      <c r="LS116" s="50"/>
      <c r="LT116" s="50"/>
      <c r="LU116" s="50"/>
      <c r="LV116" s="50"/>
      <c r="LW116" s="50"/>
      <c r="LX116" s="50"/>
      <c r="LY116" s="50"/>
      <c r="LZ116" s="50"/>
      <c r="MA116" s="50"/>
      <c r="MB116" s="50"/>
      <c r="MC116" s="50"/>
      <c r="MD116" s="50"/>
      <c r="ME116" s="50"/>
      <c r="MF116" s="50"/>
      <c r="MG116" s="50"/>
      <c r="MH116" s="50"/>
      <c r="MI116" s="50"/>
      <c r="MJ116" s="50"/>
      <c r="MK116" s="50"/>
      <c r="ML116" s="50"/>
      <c r="MM116" s="50"/>
      <c r="MN116" s="50"/>
      <c r="MO116" s="50"/>
      <c r="MP116" s="50"/>
      <c r="MQ116" s="50"/>
      <c r="MR116" s="50"/>
      <c r="MS116" s="50"/>
      <c r="MT116" s="50"/>
      <c r="MU116" s="50"/>
      <c r="MV116" s="50"/>
      <c r="MW116" s="50"/>
      <c r="MX116" s="50"/>
      <c r="MY116" s="50"/>
      <c r="MZ116" s="50"/>
      <c r="NA116" s="50"/>
      <c r="NB116" s="50"/>
      <c r="NC116" s="50"/>
      <c r="ND116" s="50"/>
      <c r="NE116" s="50"/>
      <c r="NF116" s="50"/>
      <c r="NG116" s="50"/>
      <c r="NI116" s="56">
        <v>3.7688405073404576</v>
      </c>
      <c r="NJ116" s="56">
        <v>107.2447817836812</v>
      </c>
      <c r="NL116" s="56"/>
      <c r="NM116" s="56"/>
      <c r="NN116" s="56"/>
      <c r="NO116" s="56"/>
      <c r="NP116" s="56"/>
      <c r="NQ116" s="56"/>
      <c r="NR116" s="56"/>
      <c r="NS116" s="56"/>
      <c r="NT116" s="56"/>
      <c r="NU116" s="56"/>
      <c r="NV116" s="56"/>
      <c r="NW116" s="51"/>
      <c r="NX116" s="51">
        <v>494</v>
      </c>
      <c r="NY116" s="51">
        <v>494</v>
      </c>
      <c r="NZ116" s="46">
        <v>3635.6666666666665</v>
      </c>
      <c r="OA116" s="54">
        <f t="shared" si="647"/>
        <v>3636</v>
      </c>
      <c r="OB116" s="58"/>
      <c r="OC116" s="58"/>
      <c r="OD116" s="58"/>
      <c r="OE116" s="58"/>
      <c r="OF116" s="58"/>
      <c r="OG116" s="58"/>
      <c r="OH116" s="51">
        <v>11467.333333333334</v>
      </c>
      <c r="OI116" s="58">
        <v>11467</v>
      </c>
      <c r="OJ116" s="58">
        <v>64188</v>
      </c>
      <c r="OK116" s="54">
        <f t="shared" si="651"/>
        <v>64188</v>
      </c>
      <c r="OL116" s="58"/>
      <c r="OM116" s="58"/>
      <c r="ON116" s="58"/>
      <c r="OO116" s="58"/>
      <c r="OP116" s="58"/>
      <c r="OQ116" s="58"/>
      <c r="OR116" s="51">
        <v>0</v>
      </c>
      <c r="OS116" s="51"/>
    </row>
    <row r="117" spans="1:409" ht="21" customHeight="1" x14ac:dyDescent="0.35">
      <c r="A117" s="46" t="s">
        <v>117</v>
      </c>
      <c r="B117" s="46" t="s">
        <v>117</v>
      </c>
      <c r="C117" s="46" t="b">
        <f t="shared" si="591"/>
        <v>1</v>
      </c>
      <c r="D117" s="46">
        <v>8</v>
      </c>
      <c r="E117" s="51">
        <v>8</v>
      </c>
      <c r="F117" s="46" t="b">
        <f t="shared" si="592"/>
        <v>1</v>
      </c>
      <c r="G117" s="46">
        <v>8</v>
      </c>
      <c r="H117" s="51">
        <v>8</v>
      </c>
      <c r="I117" s="46" t="b">
        <f t="shared" si="593"/>
        <v>1</v>
      </c>
      <c r="J117" s="46">
        <v>12</v>
      </c>
      <c r="K117" s="46">
        <v>4744416</v>
      </c>
      <c r="L117" s="46">
        <v>468616.6</v>
      </c>
      <c r="M117" s="46">
        <v>1047.693</v>
      </c>
      <c r="N117" s="46">
        <v>5.7358123294805496</v>
      </c>
      <c r="O117" s="46">
        <v>148.022460049166</v>
      </c>
      <c r="P117" s="46">
        <v>2</v>
      </c>
      <c r="Q117" s="46">
        <v>1</v>
      </c>
      <c r="R117" s="46">
        <v>1048.6767768439399</v>
      </c>
      <c r="S117" s="46">
        <v>13.0360073618032</v>
      </c>
      <c r="T117" s="46">
        <v>169.52440766810699</v>
      </c>
      <c r="U117" s="46">
        <v>4</v>
      </c>
      <c r="V117" s="46">
        <v>4</v>
      </c>
      <c r="W117" s="46" t="s">
        <v>257</v>
      </c>
      <c r="X117" s="46">
        <v>42.851681040000003</v>
      </c>
      <c r="Y117" s="46">
        <v>-123.3841101</v>
      </c>
      <c r="Z117" s="46">
        <v>1047.693</v>
      </c>
      <c r="AA117" s="46" t="s">
        <v>1487</v>
      </c>
      <c r="AB117" s="46">
        <v>1</v>
      </c>
      <c r="AC117" s="55">
        <v>1</v>
      </c>
      <c r="AD117" s="46">
        <v>10</v>
      </c>
      <c r="AE117" s="46">
        <v>1</v>
      </c>
      <c r="AF117" s="46">
        <v>10</v>
      </c>
      <c r="AH117" s="55">
        <v>1</v>
      </c>
      <c r="AI117" s="46">
        <v>85</v>
      </c>
      <c r="AJ117" s="46">
        <v>1</v>
      </c>
      <c r="AK117" s="47">
        <v>22</v>
      </c>
      <c r="AL117" s="46" t="s">
        <v>371</v>
      </c>
      <c r="AM117" s="55">
        <v>0</v>
      </c>
      <c r="AN117" s="46">
        <v>100</v>
      </c>
      <c r="AP117" s="46" t="s">
        <v>131</v>
      </c>
      <c r="AQ117" s="55">
        <v>0</v>
      </c>
      <c r="AR117" s="46">
        <v>100</v>
      </c>
      <c r="AS117" s="55" t="s">
        <v>1625</v>
      </c>
      <c r="AT117" s="55">
        <v>0</v>
      </c>
      <c r="AU117" s="46">
        <v>100</v>
      </c>
      <c r="AW117" s="55" t="s">
        <v>1616</v>
      </c>
      <c r="AX117" s="55">
        <v>0</v>
      </c>
      <c r="AZ117" s="46">
        <v>100</v>
      </c>
      <c r="BE117" s="50">
        <v>2.2999999999999998</v>
      </c>
      <c r="BF117" s="46">
        <v>1882</v>
      </c>
      <c r="BG117" s="46">
        <f t="shared" si="594"/>
        <v>1.8819999999999999</v>
      </c>
      <c r="BH117" s="49">
        <v>1.8819999999999999</v>
      </c>
      <c r="BI117" s="50">
        <v>7.68</v>
      </c>
      <c r="BJ117" s="52">
        <v>672</v>
      </c>
      <c r="BK117" s="46">
        <f t="shared" si="595"/>
        <v>0.67200000000000004</v>
      </c>
      <c r="BL117" s="46">
        <v>0.67200000000000004</v>
      </c>
      <c r="BM117" s="46">
        <v>7.37</v>
      </c>
      <c r="BN117" s="46">
        <v>1827</v>
      </c>
      <c r="BO117" s="46">
        <f t="shared" si="596"/>
        <v>1.827</v>
      </c>
      <c r="BP117" s="46">
        <f t="shared" si="597"/>
        <v>1.827</v>
      </c>
      <c r="BQ117" s="46">
        <v>2.09</v>
      </c>
      <c r="BR117" s="50">
        <f t="shared" si="598"/>
        <v>-5.59</v>
      </c>
      <c r="BS117" s="49">
        <v>6.5469999999999997</v>
      </c>
      <c r="BT117" s="53" t="s">
        <v>262</v>
      </c>
      <c r="BU117" s="49">
        <v>6.5469999999999997</v>
      </c>
      <c r="BV117" s="49">
        <f t="shared" si="599"/>
        <v>5.875</v>
      </c>
      <c r="CO117" s="50">
        <v>2.8197214430796023</v>
      </c>
      <c r="CP117" s="46">
        <v>0</v>
      </c>
      <c r="CQ117" s="50">
        <v>264.77045908183635</v>
      </c>
      <c r="CR117" s="50">
        <v>98.333333333333329</v>
      </c>
      <c r="CS117" s="50">
        <v>253.5928143712575</v>
      </c>
      <c r="CT117" s="50">
        <v>1.6966067864271457</v>
      </c>
      <c r="CU117" s="50">
        <v>69.26147704590818</v>
      </c>
      <c r="CV117" s="50">
        <v>11.177644710578845</v>
      </c>
      <c r="CW117" s="50">
        <v>2.0958083832335332</v>
      </c>
      <c r="CX117" s="50">
        <v>0</v>
      </c>
      <c r="CY117" s="50">
        <v>1558.4830339321359</v>
      </c>
      <c r="CZ117" s="50">
        <v>100.49900199600799</v>
      </c>
      <c r="DA117" s="56">
        <v>9.6426840039254174</v>
      </c>
      <c r="DB117" s="56">
        <v>0</v>
      </c>
      <c r="DC117" s="50">
        <v>819.98825371965552</v>
      </c>
      <c r="DD117" s="50">
        <v>217.11041503523884</v>
      </c>
      <c r="DE117" s="50">
        <v>7673.1597494126863</v>
      </c>
      <c r="DF117" s="50">
        <v>0</v>
      </c>
      <c r="DG117" s="50">
        <v>356.98903680501178</v>
      </c>
      <c r="DH117" s="50">
        <v>37.783868441660147</v>
      </c>
      <c r="DI117" s="50">
        <v>2.1534847298355522</v>
      </c>
      <c r="DJ117" s="50">
        <v>10.669537979639783</v>
      </c>
      <c r="DK117" s="50">
        <v>10158.47689898199</v>
      </c>
      <c r="DL117" s="50">
        <v>288.66483946750196</v>
      </c>
      <c r="DM117" s="50">
        <v>2.4625300000000001</v>
      </c>
      <c r="DN117" s="50">
        <v>0</v>
      </c>
      <c r="DO117" s="50">
        <v>5.5751150000000003</v>
      </c>
      <c r="DP117" s="46" t="s">
        <v>1853</v>
      </c>
      <c r="DQ117" s="46">
        <v>0</v>
      </c>
      <c r="DS117" s="46" t="s">
        <v>131</v>
      </c>
      <c r="DT117" s="46">
        <v>0</v>
      </c>
      <c r="DU117" s="46">
        <v>0</v>
      </c>
      <c r="DW117" s="46">
        <v>0</v>
      </c>
      <c r="DY117" s="46">
        <v>0</v>
      </c>
      <c r="EF117" s="46">
        <v>0</v>
      </c>
      <c r="EJ117" s="49"/>
      <c r="EK117" s="50"/>
      <c r="EN117" s="50"/>
      <c r="EP117" s="56"/>
      <c r="EQ117" s="56"/>
      <c r="ER117" s="56"/>
      <c r="ES117" s="56"/>
      <c r="ET117" s="56"/>
      <c r="EU117" s="56"/>
      <c r="EV117" s="56"/>
      <c r="EW117" s="56"/>
      <c r="EX117" s="56"/>
      <c r="EY117" s="56"/>
      <c r="EZ117" s="56"/>
      <c r="FA117" s="46">
        <v>0</v>
      </c>
      <c r="FC117" s="46">
        <v>0</v>
      </c>
      <c r="FE117" s="47">
        <v>0</v>
      </c>
      <c r="FJ117" s="46"/>
      <c r="FK117" s="46"/>
      <c r="FL117" s="46"/>
      <c r="FM117" s="47"/>
      <c r="FO117" s="52"/>
      <c r="FP117" s="50"/>
      <c r="FS117" s="50"/>
      <c r="FU117" s="46"/>
      <c r="FV117" s="46" t="s">
        <v>669</v>
      </c>
      <c r="FW117" s="47">
        <v>0</v>
      </c>
      <c r="FY117" s="47">
        <v>0</v>
      </c>
      <c r="GC117" s="47">
        <v>0</v>
      </c>
      <c r="GW117" s="57"/>
      <c r="GX117" s="57"/>
      <c r="GY117" s="46"/>
      <c r="GZ117" s="46"/>
      <c r="HA117" s="46"/>
      <c r="HB117" s="46"/>
      <c r="HC117" s="46"/>
      <c r="HD117" s="57"/>
      <c r="HE117" s="57"/>
      <c r="HF117" s="57"/>
      <c r="HG117" s="57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6"/>
      <c r="IC117" s="56"/>
      <c r="ID117" s="56"/>
      <c r="IE117" s="56"/>
      <c r="IF117" s="56"/>
      <c r="IG117" s="56"/>
      <c r="IH117" s="56"/>
      <c r="II117" s="56"/>
      <c r="IJ117" s="56"/>
      <c r="IK117" s="56"/>
      <c r="IM117" s="57"/>
      <c r="IR117" s="46" t="s">
        <v>665</v>
      </c>
      <c r="IW117" s="50"/>
      <c r="IX117" s="50"/>
      <c r="IY117" s="50"/>
      <c r="IZ117" s="50"/>
      <c r="JA117" s="50"/>
      <c r="JB117" s="50"/>
      <c r="JC117" s="50"/>
      <c r="JD117" s="50"/>
      <c r="JE117" s="50"/>
      <c r="JF117" s="50"/>
      <c r="JG117" s="47">
        <v>0</v>
      </c>
      <c r="JI117" s="47">
        <v>0</v>
      </c>
      <c r="JM117" s="46">
        <v>0</v>
      </c>
      <c r="JT117" s="57"/>
      <c r="JU117" s="57"/>
      <c r="JV117" s="57"/>
      <c r="JZ117" s="52"/>
      <c r="KC117" s="52"/>
      <c r="KF117" s="52"/>
      <c r="KG117" s="49"/>
      <c r="KH117" s="49"/>
      <c r="KI117" s="50"/>
      <c r="KJ117" s="50"/>
      <c r="KK117" s="50"/>
      <c r="KL117" s="49"/>
      <c r="KN117" s="46">
        <v>0</v>
      </c>
      <c r="KT117" s="50"/>
      <c r="KU117" s="50"/>
      <c r="KV117" s="50"/>
      <c r="KW117" s="50"/>
      <c r="KX117" s="50"/>
      <c r="KY117" s="50"/>
      <c r="KZ117" s="50"/>
      <c r="LA117" s="50"/>
      <c r="LB117" s="50"/>
      <c r="LC117" s="50"/>
      <c r="LD117" s="50"/>
      <c r="LE117" s="50"/>
      <c r="LF117" s="50"/>
      <c r="LG117" s="50"/>
      <c r="LH117" s="50"/>
      <c r="LI117" s="50"/>
      <c r="LJ117" s="50"/>
      <c r="LK117" s="50"/>
      <c r="LL117" s="50"/>
      <c r="LM117" s="50"/>
      <c r="LN117" s="50"/>
      <c r="LO117" s="50"/>
      <c r="LP117" s="50"/>
      <c r="LQ117" s="50"/>
      <c r="LR117" s="50"/>
      <c r="LS117" s="50"/>
      <c r="LT117" s="50"/>
      <c r="LU117" s="50"/>
      <c r="LV117" s="50"/>
      <c r="LW117" s="50"/>
      <c r="LX117" s="50"/>
      <c r="LY117" s="50"/>
      <c r="LZ117" s="50"/>
      <c r="MA117" s="50"/>
      <c r="MB117" s="50"/>
      <c r="MC117" s="50"/>
      <c r="MD117" s="50"/>
      <c r="ME117" s="50"/>
      <c r="MF117" s="50"/>
      <c r="MG117" s="50"/>
      <c r="MH117" s="50"/>
      <c r="MI117" s="50"/>
      <c r="MJ117" s="50"/>
      <c r="MK117" s="50"/>
      <c r="ML117" s="50"/>
      <c r="MM117" s="50"/>
      <c r="MN117" s="50"/>
      <c r="MO117" s="50"/>
      <c r="MP117" s="50"/>
      <c r="MQ117" s="50"/>
      <c r="MR117" s="50"/>
      <c r="MS117" s="50"/>
      <c r="MT117" s="50"/>
      <c r="MU117" s="50"/>
      <c r="MV117" s="50"/>
      <c r="MW117" s="50"/>
      <c r="MX117" s="50"/>
      <c r="MY117" s="50"/>
      <c r="MZ117" s="50"/>
      <c r="NA117" s="50"/>
      <c r="NB117" s="50"/>
      <c r="NC117" s="50"/>
      <c r="ND117" s="50"/>
      <c r="NE117" s="50"/>
      <c r="NF117" s="50"/>
      <c r="NG117" s="50"/>
      <c r="NI117" s="56"/>
      <c r="NJ117" s="56"/>
      <c r="NL117" s="56"/>
      <c r="NM117" s="56"/>
      <c r="NN117" s="56"/>
      <c r="NO117" s="56"/>
      <c r="NP117" s="56"/>
      <c r="NQ117" s="56"/>
      <c r="NR117" s="56"/>
      <c r="NS117" s="56"/>
      <c r="NT117" s="56"/>
      <c r="NU117" s="56"/>
      <c r="NV117" s="56"/>
      <c r="NW117" s="51"/>
      <c r="NX117" s="51"/>
      <c r="NY117" s="51"/>
      <c r="OA117" s="54"/>
      <c r="OB117" s="58"/>
      <c r="OC117" s="58"/>
      <c r="OD117" s="58"/>
      <c r="OE117" s="58"/>
      <c r="OF117" s="58"/>
      <c r="OG117" s="58"/>
      <c r="OH117" s="51"/>
      <c r="OI117" s="58"/>
      <c r="OJ117" s="58"/>
      <c r="OK117" s="54"/>
      <c r="OL117" s="58"/>
      <c r="OM117" s="58"/>
      <c r="ON117" s="58"/>
      <c r="OO117" s="58"/>
      <c r="OP117" s="58"/>
      <c r="OQ117" s="58"/>
      <c r="OR117" s="51">
        <v>0</v>
      </c>
      <c r="OS117" s="51" t="s">
        <v>521</v>
      </c>
    </row>
    <row r="118" spans="1:409" ht="21" customHeight="1" x14ac:dyDescent="0.35">
      <c r="A118" s="46" t="s">
        <v>118</v>
      </c>
      <c r="B118" s="46" t="s">
        <v>118</v>
      </c>
      <c r="C118" s="46" t="b">
        <f t="shared" si="591"/>
        <v>1</v>
      </c>
      <c r="D118" s="46">
        <v>8</v>
      </c>
      <c r="E118" s="51">
        <v>8</v>
      </c>
      <c r="F118" s="46" t="b">
        <f t="shared" si="592"/>
        <v>1</v>
      </c>
      <c r="G118" s="46">
        <v>9</v>
      </c>
      <c r="H118" s="51">
        <v>9</v>
      </c>
      <c r="I118" s="46" t="b">
        <f t="shared" si="593"/>
        <v>1</v>
      </c>
      <c r="J118" s="46">
        <v>13</v>
      </c>
      <c r="K118" s="46">
        <v>4744413</v>
      </c>
      <c r="L118" s="46">
        <v>468617.5</v>
      </c>
      <c r="M118" s="46">
        <v>1047.2809999999999</v>
      </c>
      <c r="N118" s="46">
        <v>5.7358123294805496</v>
      </c>
      <c r="O118" s="46">
        <v>148.022460049166</v>
      </c>
      <c r="P118" s="46">
        <v>2</v>
      </c>
      <c r="Q118" s="46">
        <v>1</v>
      </c>
      <c r="R118" s="46">
        <v>1048.2829413301299</v>
      </c>
      <c r="S118" s="46">
        <v>15.7064681882879</v>
      </c>
      <c r="T118" s="46">
        <v>156.09927001861101</v>
      </c>
      <c r="U118" s="46">
        <v>2</v>
      </c>
      <c r="V118" s="46">
        <v>0</v>
      </c>
      <c r="W118" s="46" t="s">
        <v>236</v>
      </c>
      <c r="X118" s="46">
        <v>42.851655219999998</v>
      </c>
      <c r="Y118" s="46">
        <v>-123.3840994</v>
      </c>
      <c r="Z118" s="46">
        <v>1047.2809999999999</v>
      </c>
      <c r="AA118" s="46" t="s">
        <v>130</v>
      </c>
      <c r="AB118" s="46">
        <v>1</v>
      </c>
      <c r="AC118" s="55">
        <v>1</v>
      </c>
      <c r="AD118" s="46">
        <v>50</v>
      </c>
      <c r="AE118" s="46">
        <v>0</v>
      </c>
      <c r="AF118" s="46">
        <v>8</v>
      </c>
      <c r="AG118" s="46" t="s">
        <v>356</v>
      </c>
      <c r="AH118" s="55">
        <v>0</v>
      </c>
      <c r="AI118" s="46">
        <v>100</v>
      </c>
      <c r="AJ118" s="46">
        <v>0</v>
      </c>
      <c r="AL118" s="46" t="s">
        <v>131</v>
      </c>
      <c r="AM118" s="55">
        <v>0</v>
      </c>
      <c r="AN118" s="46">
        <v>100</v>
      </c>
      <c r="AP118" s="46" t="s">
        <v>300</v>
      </c>
      <c r="AQ118" s="55">
        <v>0</v>
      </c>
      <c r="AR118" s="46">
        <v>100</v>
      </c>
      <c r="AS118" s="55" t="s">
        <v>1624</v>
      </c>
      <c r="AT118" s="55">
        <v>0</v>
      </c>
      <c r="AU118" s="46">
        <v>100</v>
      </c>
      <c r="AW118" s="55" t="s">
        <v>1616</v>
      </c>
      <c r="AX118" s="55">
        <v>0</v>
      </c>
      <c r="AZ118" s="46">
        <v>100</v>
      </c>
      <c r="BE118" s="50">
        <v>2.38</v>
      </c>
      <c r="BF118" s="46">
        <v>1840</v>
      </c>
      <c r="BG118" s="46">
        <f t="shared" si="594"/>
        <v>1.84</v>
      </c>
      <c r="BH118" s="49">
        <v>1.84</v>
      </c>
      <c r="BI118" s="50">
        <v>3.88</v>
      </c>
      <c r="BJ118" s="52">
        <v>3135</v>
      </c>
      <c r="BK118" s="46">
        <f t="shared" si="595"/>
        <v>3.1349999999999998</v>
      </c>
      <c r="BL118" s="46">
        <v>3.1349999999999998</v>
      </c>
      <c r="BM118" s="46">
        <v>6.56</v>
      </c>
      <c r="BN118" s="46">
        <v>4201</v>
      </c>
      <c r="BO118" s="46">
        <f t="shared" si="596"/>
        <v>4.2009999999999996</v>
      </c>
      <c r="BP118" s="46">
        <f t="shared" si="597"/>
        <v>4.2009999999999996</v>
      </c>
      <c r="BQ118" s="46">
        <v>1.99</v>
      </c>
      <c r="BR118" s="50">
        <f t="shared" si="598"/>
        <v>-1.89</v>
      </c>
      <c r="BS118" s="49">
        <v>3.1970000000000001</v>
      </c>
      <c r="BT118" s="53" t="s">
        <v>262</v>
      </c>
      <c r="BU118" s="49">
        <v>3.1970000000000001</v>
      </c>
      <c r="BV118" s="49">
        <f t="shared" si="599"/>
        <v>6.2000000000000277E-2</v>
      </c>
      <c r="CO118" s="50">
        <v>2.0158015640273708</v>
      </c>
      <c r="CP118" s="46">
        <v>0</v>
      </c>
      <c r="CQ118" s="50">
        <v>872.40622505985641</v>
      </c>
      <c r="CR118" s="50">
        <v>218.36592178770954</v>
      </c>
      <c r="CS118" s="50">
        <v>341.08140462889071</v>
      </c>
      <c r="CT118" s="50">
        <v>0</v>
      </c>
      <c r="CU118" s="50">
        <v>115.92178770949722</v>
      </c>
      <c r="CV118" s="50">
        <v>42.198723064644859</v>
      </c>
      <c r="CW118" s="50">
        <v>1.0973663208300082</v>
      </c>
      <c r="CX118" s="50">
        <v>7.0830007980845977</v>
      </c>
      <c r="CY118" s="50">
        <v>3239.0263367917</v>
      </c>
      <c r="CZ118" s="50">
        <v>218.57541899441344</v>
      </c>
      <c r="DA118" s="56">
        <v>10.889231591218186</v>
      </c>
      <c r="DB118" s="56">
        <v>0</v>
      </c>
      <c r="DC118" s="50">
        <v>144.05774174411707</v>
      </c>
      <c r="DD118" s="50">
        <v>57.16828158987542</v>
      </c>
      <c r="DE118" s="50">
        <v>252.52125766264581</v>
      </c>
      <c r="DF118" s="50">
        <v>0</v>
      </c>
      <c r="DG118" s="50">
        <v>60.213565354953523</v>
      </c>
      <c r="DH118" s="50">
        <v>6.4267352185089965</v>
      </c>
      <c r="DI118" s="50">
        <v>7.0199723156021347</v>
      </c>
      <c r="DJ118" s="50">
        <v>1.6808384417638915</v>
      </c>
      <c r="DK118" s="50">
        <v>1279.8101641289302</v>
      </c>
      <c r="DL118" s="50">
        <v>70.792960253114487</v>
      </c>
      <c r="DM118" s="50">
        <v>6.7102200488997538E-2</v>
      </c>
      <c r="DN118" s="50">
        <v>0</v>
      </c>
      <c r="DO118" s="50">
        <v>2.5800586797066019</v>
      </c>
      <c r="DQ118" s="46">
        <v>0</v>
      </c>
      <c r="DS118" s="46" t="s">
        <v>131</v>
      </c>
      <c r="DT118" s="46">
        <v>0</v>
      </c>
      <c r="DU118" s="46">
        <v>0</v>
      </c>
      <c r="DV118" s="46" t="s">
        <v>518</v>
      </c>
      <c r="DW118" s="46">
        <v>0</v>
      </c>
      <c r="DY118" s="46">
        <v>0</v>
      </c>
      <c r="EF118" s="46">
        <v>0</v>
      </c>
      <c r="EJ118" s="49"/>
      <c r="EK118" s="50"/>
      <c r="EN118" s="50"/>
      <c r="EP118" s="56"/>
      <c r="EQ118" s="56"/>
      <c r="ER118" s="56"/>
      <c r="ES118" s="56"/>
      <c r="ET118" s="56"/>
      <c r="EU118" s="56"/>
      <c r="EV118" s="56"/>
      <c r="EW118" s="56"/>
      <c r="EX118" s="56"/>
      <c r="EY118" s="56"/>
      <c r="EZ118" s="56"/>
      <c r="FA118" s="46">
        <v>0</v>
      </c>
      <c r="FC118" s="46">
        <v>0</v>
      </c>
      <c r="FE118" s="47">
        <v>0</v>
      </c>
      <c r="FJ118" s="46"/>
      <c r="FK118" s="46"/>
      <c r="FL118" s="46"/>
      <c r="FM118" s="47"/>
      <c r="FO118" s="52"/>
      <c r="FP118" s="50"/>
      <c r="FS118" s="50"/>
      <c r="FU118" s="46"/>
      <c r="FV118" s="46" t="s">
        <v>669</v>
      </c>
      <c r="FW118" s="47">
        <v>0</v>
      </c>
      <c r="FY118" s="47">
        <v>0</v>
      </c>
      <c r="GC118" s="47">
        <v>0</v>
      </c>
      <c r="GW118" s="57"/>
      <c r="GX118" s="57"/>
      <c r="GY118" s="46"/>
      <c r="GZ118" s="46"/>
      <c r="HA118" s="46"/>
      <c r="HB118" s="46"/>
      <c r="HC118" s="46"/>
      <c r="HD118" s="57"/>
      <c r="HE118" s="57"/>
      <c r="HF118" s="57"/>
      <c r="HG118" s="57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6"/>
      <c r="IC118" s="56"/>
      <c r="ID118" s="56"/>
      <c r="IE118" s="56"/>
      <c r="IF118" s="56"/>
      <c r="IG118" s="56"/>
      <c r="IH118" s="56"/>
      <c r="II118" s="56"/>
      <c r="IJ118" s="56"/>
      <c r="IK118" s="56"/>
      <c r="IM118" s="57"/>
      <c r="IR118" s="46" t="s">
        <v>665</v>
      </c>
      <c r="IW118" s="50"/>
      <c r="IX118" s="50"/>
      <c r="IY118" s="50"/>
      <c r="IZ118" s="50"/>
      <c r="JA118" s="50"/>
      <c r="JB118" s="50"/>
      <c r="JC118" s="50"/>
      <c r="JD118" s="50"/>
      <c r="JE118" s="50"/>
      <c r="JF118" s="50"/>
      <c r="JG118" s="47">
        <v>0</v>
      </c>
      <c r="JI118" s="47">
        <v>0</v>
      </c>
      <c r="JM118" s="46">
        <v>0</v>
      </c>
      <c r="JT118" s="57"/>
      <c r="JU118" s="57"/>
      <c r="JV118" s="57"/>
      <c r="JZ118" s="52"/>
      <c r="KC118" s="52"/>
      <c r="KF118" s="52"/>
      <c r="KG118" s="49"/>
      <c r="KH118" s="49"/>
      <c r="KI118" s="50"/>
      <c r="KJ118" s="50"/>
      <c r="KK118" s="50"/>
      <c r="KL118" s="49"/>
      <c r="KN118" s="46">
        <v>0</v>
      </c>
      <c r="KT118" s="50"/>
      <c r="KU118" s="50"/>
      <c r="KV118" s="50"/>
      <c r="KW118" s="50"/>
      <c r="KX118" s="50"/>
      <c r="KY118" s="50"/>
      <c r="KZ118" s="50"/>
      <c r="LA118" s="50"/>
      <c r="LB118" s="50"/>
      <c r="LC118" s="50"/>
      <c r="LD118" s="50"/>
      <c r="LE118" s="50"/>
      <c r="LF118" s="50"/>
      <c r="LG118" s="50"/>
      <c r="LH118" s="50"/>
      <c r="LI118" s="50"/>
      <c r="LJ118" s="50"/>
      <c r="LK118" s="50"/>
      <c r="LL118" s="50"/>
      <c r="LM118" s="50"/>
      <c r="LN118" s="50"/>
      <c r="LO118" s="50"/>
      <c r="LP118" s="50"/>
      <c r="LQ118" s="50"/>
      <c r="LR118" s="50"/>
      <c r="LS118" s="50"/>
      <c r="LT118" s="50"/>
      <c r="LU118" s="50"/>
      <c r="LV118" s="50"/>
      <c r="LW118" s="50"/>
      <c r="LX118" s="50"/>
      <c r="LY118" s="50"/>
      <c r="LZ118" s="50"/>
      <c r="MA118" s="50"/>
      <c r="MB118" s="50"/>
      <c r="MC118" s="50"/>
      <c r="MD118" s="50"/>
      <c r="ME118" s="50"/>
      <c r="MF118" s="50"/>
      <c r="MG118" s="50"/>
      <c r="MH118" s="50"/>
      <c r="MI118" s="50"/>
      <c r="MJ118" s="50"/>
      <c r="MK118" s="50"/>
      <c r="ML118" s="50"/>
      <c r="MM118" s="50"/>
      <c r="MN118" s="50"/>
      <c r="MO118" s="50"/>
      <c r="MP118" s="50"/>
      <c r="MQ118" s="50"/>
      <c r="MR118" s="50"/>
      <c r="MS118" s="50"/>
      <c r="MT118" s="50"/>
      <c r="MU118" s="50"/>
      <c r="MV118" s="50"/>
      <c r="MW118" s="50"/>
      <c r="MX118" s="50"/>
      <c r="MY118" s="50"/>
      <c r="MZ118" s="50"/>
      <c r="NA118" s="50"/>
      <c r="NB118" s="50"/>
      <c r="NC118" s="50"/>
      <c r="ND118" s="50"/>
      <c r="NE118" s="50"/>
      <c r="NF118" s="50"/>
      <c r="NG118" s="50"/>
      <c r="NI118" s="56"/>
      <c r="NJ118" s="56"/>
      <c r="NL118" s="56"/>
      <c r="NM118" s="56"/>
      <c r="NN118" s="56"/>
      <c r="NO118" s="56"/>
      <c r="NP118" s="56"/>
      <c r="NQ118" s="56"/>
      <c r="NR118" s="56"/>
      <c r="NS118" s="56"/>
      <c r="NT118" s="56"/>
      <c r="NU118" s="56"/>
      <c r="NV118" s="56"/>
      <c r="NW118" s="51"/>
      <c r="NX118" s="51">
        <v>564.33333333333337</v>
      </c>
      <c r="NY118" s="51">
        <v>564</v>
      </c>
      <c r="NZ118" s="51"/>
      <c r="OA118" s="54"/>
      <c r="OB118" s="58"/>
      <c r="OC118" s="58"/>
      <c r="OD118" s="58"/>
      <c r="OE118" s="58"/>
      <c r="OF118" s="58"/>
      <c r="OG118" s="58"/>
      <c r="OH118" s="51">
        <v>7636.333333333333</v>
      </c>
      <c r="OI118" s="58">
        <v>7636</v>
      </c>
      <c r="OJ118" s="58"/>
      <c r="OK118" s="54"/>
      <c r="OL118" s="58"/>
      <c r="OM118" s="58"/>
      <c r="ON118" s="58"/>
      <c r="OO118" s="58"/>
      <c r="OP118" s="58"/>
      <c r="OQ118" s="58"/>
      <c r="OR118" s="51">
        <v>0</v>
      </c>
      <c r="OS118" s="51" t="s">
        <v>521</v>
      </c>
    </row>
    <row r="119" spans="1:409" ht="21" customHeight="1" x14ac:dyDescent="0.35">
      <c r="A119" s="46" t="s">
        <v>119</v>
      </c>
      <c r="B119" s="46" t="s">
        <v>119</v>
      </c>
      <c r="C119" s="46" t="b">
        <f t="shared" si="591"/>
        <v>1</v>
      </c>
      <c r="D119" s="46">
        <v>8</v>
      </c>
      <c r="E119" s="51">
        <v>8</v>
      </c>
      <c r="F119" s="46" t="b">
        <f t="shared" si="592"/>
        <v>1</v>
      </c>
      <c r="G119" s="46">
        <v>10</v>
      </c>
      <c r="H119" s="51">
        <v>10</v>
      </c>
      <c r="I119" s="46" t="b">
        <f t="shared" si="593"/>
        <v>1</v>
      </c>
      <c r="J119" s="46">
        <v>14</v>
      </c>
      <c r="K119" s="46">
        <v>4744411</v>
      </c>
      <c r="L119" s="46">
        <v>468618.6</v>
      </c>
      <c r="M119" s="46">
        <v>1047.0940000000001</v>
      </c>
      <c r="N119" s="46">
        <v>5.9000426429253103</v>
      </c>
      <c r="O119" s="46">
        <v>151.26741938505799</v>
      </c>
      <c r="P119" s="46">
        <v>4</v>
      </c>
      <c r="Q119" s="46">
        <v>1</v>
      </c>
      <c r="R119" s="46">
        <v>1046.82709444133</v>
      </c>
      <c r="S119" s="46">
        <v>17.930990927566899</v>
      </c>
      <c r="T119" s="46">
        <v>145.356571932278</v>
      </c>
      <c r="U119" s="46">
        <v>2</v>
      </c>
      <c r="V119" s="46">
        <v>0</v>
      </c>
      <c r="W119" s="46" t="s">
        <v>237</v>
      </c>
      <c r="X119" s="46">
        <v>42.851633440000001</v>
      </c>
      <c r="Y119" s="46">
        <v>-123.3840859</v>
      </c>
      <c r="Z119" s="46">
        <v>1047.0940000000001</v>
      </c>
      <c r="AA119" s="46" t="s">
        <v>129</v>
      </c>
      <c r="AB119" s="46">
        <v>1</v>
      </c>
      <c r="AC119" s="55">
        <v>1</v>
      </c>
      <c r="AD119" s="46">
        <v>90</v>
      </c>
      <c r="AE119" s="46">
        <v>0</v>
      </c>
      <c r="AF119" s="46">
        <v>10</v>
      </c>
      <c r="AG119" s="46" t="s">
        <v>357</v>
      </c>
      <c r="AH119" s="55">
        <v>1</v>
      </c>
      <c r="AI119" s="46">
        <v>75</v>
      </c>
      <c r="AJ119" s="46">
        <v>1</v>
      </c>
      <c r="AK119" s="47">
        <v>11</v>
      </c>
      <c r="AL119" s="46" t="s">
        <v>372</v>
      </c>
      <c r="AM119" s="55">
        <v>0</v>
      </c>
      <c r="AN119" s="46">
        <v>100</v>
      </c>
      <c r="AP119" s="46" t="s">
        <v>131</v>
      </c>
      <c r="AQ119" s="55">
        <v>0</v>
      </c>
      <c r="AR119" s="46">
        <v>100</v>
      </c>
      <c r="AS119" s="55" t="s">
        <v>1625</v>
      </c>
      <c r="AT119" s="55">
        <v>0</v>
      </c>
      <c r="AU119" s="46">
        <v>100</v>
      </c>
      <c r="AW119" s="55" t="s">
        <v>1616</v>
      </c>
      <c r="AX119" s="55">
        <v>0</v>
      </c>
      <c r="AZ119" s="46">
        <v>100</v>
      </c>
      <c r="BE119" s="50">
        <v>2.29</v>
      </c>
      <c r="BF119" s="46">
        <v>2223</v>
      </c>
      <c r="BG119" s="46">
        <f t="shared" si="594"/>
        <v>2.2229999999999999</v>
      </c>
      <c r="BH119" s="49">
        <v>2.2229999999999999</v>
      </c>
      <c r="BI119" s="50">
        <v>7.45</v>
      </c>
      <c r="BJ119" s="52">
        <v>1435</v>
      </c>
      <c r="BK119" s="46">
        <f t="shared" si="595"/>
        <v>1.4350000000000001</v>
      </c>
      <c r="BL119" s="46">
        <v>1.4350000000000001</v>
      </c>
      <c r="BM119" s="46">
        <v>7.45</v>
      </c>
      <c r="BN119" s="46">
        <v>1207</v>
      </c>
      <c r="BO119" s="46">
        <f t="shared" si="596"/>
        <v>1.2070000000000001</v>
      </c>
      <c r="BP119" s="46">
        <f t="shared" si="597"/>
        <v>1.2070000000000001</v>
      </c>
      <c r="BQ119" s="46">
        <v>2</v>
      </c>
      <c r="BR119" s="50">
        <f t="shared" si="598"/>
        <v>-5.45</v>
      </c>
      <c r="BS119" s="49">
        <v>1.7390000000000001</v>
      </c>
      <c r="BT119" s="53" t="s">
        <v>262</v>
      </c>
      <c r="BU119" s="49">
        <v>1.7390000000000001</v>
      </c>
      <c r="BV119" s="49">
        <f t="shared" si="599"/>
        <v>0.30400000000000005</v>
      </c>
      <c r="CO119" s="50">
        <v>0</v>
      </c>
      <c r="CP119" s="46">
        <v>0</v>
      </c>
      <c r="CQ119" s="50">
        <v>446.51069786042791</v>
      </c>
      <c r="CR119" s="50">
        <v>56.508698260347934</v>
      </c>
      <c r="CS119" s="50">
        <v>625.57488502299532</v>
      </c>
      <c r="CT119" s="50">
        <v>0</v>
      </c>
      <c r="CU119" s="50">
        <v>167.36652669466105</v>
      </c>
      <c r="CV119" s="50">
        <v>24.995000999800038</v>
      </c>
      <c r="CW119" s="50">
        <v>3.1993601279744048</v>
      </c>
      <c r="CX119" s="50">
        <v>0</v>
      </c>
      <c r="CY119" s="50">
        <v>2661.667666466707</v>
      </c>
      <c r="CZ119" s="50">
        <v>202.55948810237953</v>
      </c>
      <c r="DA119" s="56">
        <v>9.4442422463555449</v>
      </c>
      <c r="DB119" s="56">
        <v>0</v>
      </c>
      <c r="DC119" s="50">
        <v>756.68184517917246</v>
      </c>
      <c r="DD119" s="50">
        <v>307.4242724213027</v>
      </c>
      <c r="DE119" s="50">
        <v>1700.7523262720254</v>
      </c>
      <c r="DF119" s="50">
        <v>0</v>
      </c>
      <c r="DG119" s="50">
        <v>239.45753316175015</v>
      </c>
      <c r="DH119" s="50">
        <v>32.864779251633337</v>
      </c>
      <c r="DI119" s="50">
        <v>8.6121560087111462</v>
      </c>
      <c r="DJ119" s="50">
        <v>21.183923975450405</v>
      </c>
      <c r="DK119" s="50">
        <v>4575.6285883983364</v>
      </c>
      <c r="DL119" s="50">
        <v>613.34389229855469</v>
      </c>
      <c r="DM119" s="50">
        <v>0.71588945425521311</v>
      </c>
      <c r="DN119" s="50">
        <v>0</v>
      </c>
      <c r="DO119" s="50">
        <v>2.0530829093085909</v>
      </c>
      <c r="DQ119" s="46">
        <v>0</v>
      </c>
      <c r="DS119" s="46" t="s">
        <v>131</v>
      </c>
      <c r="DT119" s="46">
        <v>0</v>
      </c>
      <c r="DU119" s="46">
        <v>0</v>
      </c>
      <c r="DW119" s="46">
        <v>0</v>
      </c>
      <c r="DY119" s="46">
        <v>0</v>
      </c>
      <c r="EF119" s="46">
        <v>0</v>
      </c>
      <c r="EJ119" s="49"/>
      <c r="EK119" s="50"/>
      <c r="EN119" s="50"/>
      <c r="EP119" s="56"/>
      <c r="EQ119" s="56"/>
      <c r="ER119" s="56"/>
      <c r="ES119" s="56"/>
      <c r="ET119" s="56"/>
      <c r="EU119" s="56"/>
      <c r="EV119" s="56"/>
      <c r="EW119" s="56"/>
      <c r="EX119" s="56"/>
      <c r="EY119" s="56"/>
      <c r="EZ119" s="56"/>
      <c r="FA119" s="46">
        <v>0</v>
      </c>
      <c r="FC119" s="46">
        <v>0</v>
      </c>
      <c r="FE119" s="47">
        <v>0</v>
      </c>
      <c r="FJ119" s="46"/>
      <c r="FK119" s="46"/>
      <c r="FL119" s="46"/>
      <c r="FM119" s="47"/>
      <c r="FO119" s="52"/>
      <c r="FP119" s="50"/>
      <c r="FS119" s="50"/>
      <c r="FU119" s="46"/>
      <c r="FV119" s="46" t="s">
        <v>669</v>
      </c>
      <c r="FW119" s="47">
        <v>0</v>
      </c>
      <c r="FY119" s="47">
        <v>0</v>
      </c>
      <c r="GC119" s="47">
        <v>0</v>
      </c>
      <c r="GW119" s="57"/>
      <c r="GX119" s="57"/>
      <c r="GY119" s="46"/>
      <c r="GZ119" s="46"/>
      <c r="HA119" s="46"/>
      <c r="HB119" s="46"/>
      <c r="HC119" s="46"/>
      <c r="HD119" s="57"/>
      <c r="HE119" s="57"/>
      <c r="HF119" s="57"/>
      <c r="HG119" s="57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6"/>
      <c r="IC119" s="56"/>
      <c r="ID119" s="56"/>
      <c r="IE119" s="56"/>
      <c r="IF119" s="56"/>
      <c r="IG119" s="56"/>
      <c r="IH119" s="56"/>
      <c r="II119" s="56"/>
      <c r="IJ119" s="56"/>
      <c r="IK119" s="56"/>
      <c r="IM119" s="57"/>
      <c r="IR119" s="46" t="s">
        <v>665</v>
      </c>
      <c r="IW119" s="50"/>
      <c r="IX119" s="50"/>
      <c r="IY119" s="50"/>
      <c r="IZ119" s="50"/>
      <c r="JA119" s="50"/>
      <c r="JB119" s="50"/>
      <c r="JC119" s="50"/>
      <c r="JD119" s="50"/>
      <c r="JE119" s="50"/>
      <c r="JF119" s="50"/>
      <c r="JG119" s="47">
        <v>0</v>
      </c>
      <c r="JI119" s="47">
        <v>0</v>
      </c>
      <c r="JM119" s="46">
        <v>0</v>
      </c>
      <c r="JT119" s="57"/>
      <c r="JU119" s="57"/>
      <c r="JV119" s="57"/>
      <c r="JZ119" s="52"/>
      <c r="KC119" s="52"/>
      <c r="KF119" s="52"/>
      <c r="KG119" s="49"/>
      <c r="KH119" s="49"/>
      <c r="KI119" s="50"/>
      <c r="KJ119" s="50"/>
      <c r="KK119" s="50"/>
      <c r="KL119" s="49"/>
      <c r="KN119" s="46">
        <v>0</v>
      </c>
      <c r="KT119" s="50"/>
      <c r="KU119" s="50"/>
      <c r="KV119" s="50"/>
      <c r="KW119" s="50"/>
      <c r="KX119" s="50"/>
      <c r="KY119" s="50"/>
      <c r="KZ119" s="50"/>
      <c r="LA119" s="50"/>
      <c r="LB119" s="50"/>
      <c r="LC119" s="50"/>
      <c r="LD119" s="50"/>
      <c r="LE119" s="50"/>
      <c r="LF119" s="50"/>
      <c r="LG119" s="50"/>
      <c r="LH119" s="50"/>
      <c r="LI119" s="50"/>
      <c r="LJ119" s="50"/>
      <c r="LK119" s="50"/>
      <c r="LL119" s="50"/>
      <c r="LM119" s="50"/>
      <c r="LN119" s="50"/>
      <c r="LO119" s="50"/>
      <c r="LP119" s="50"/>
      <c r="LQ119" s="50"/>
      <c r="LR119" s="50"/>
      <c r="LS119" s="50"/>
      <c r="LT119" s="50"/>
      <c r="LU119" s="50"/>
      <c r="LV119" s="50"/>
      <c r="LW119" s="50"/>
      <c r="LX119" s="50"/>
      <c r="LY119" s="50"/>
      <c r="LZ119" s="50"/>
      <c r="MA119" s="50"/>
      <c r="MB119" s="50"/>
      <c r="MC119" s="50"/>
      <c r="MD119" s="50"/>
      <c r="ME119" s="50"/>
      <c r="MF119" s="50"/>
      <c r="MG119" s="50"/>
      <c r="MH119" s="50"/>
      <c r="MI119" s="50"/>
      <c r="MJ119" s="50"/>
      <c r="MK119" s="50"/>
      <c r="ML119" s="50"/>
      <c r="MM119" s="50"/>
      <c r="MN119" s="50"/>
      <c r="MO119" s="50"/>
      <c r="MP119" s="50"/>
      <c r="MQ119" s="50"/>
      <c r="MR119" s="50"/>
      <c r="MS119" s="50"/>
      <c r="MT119" s="50"/>
      <c r="MU119" s="50"/>
      <c r="MV119" s="50"/>
      <c r="MW119" s="50"/>
      <c r="MX119" s="50"/>
      <c r="MY119" s="50"/>
      <c r="MZ119" s="50"/>
      <c r="NA119" s="50"/>
      <c r="NB119" s="50"/>
      <c r="NC119" s="50"/>
      <c r="ND119" s="50"/>
      <c r="NE119" s="50"/>
      <c r="NF119" s="50"/>
      <c r="NG119" s="50"/>
      <c r="NH119" s="46" t="s">
        <v>1653</v>
      </c>
      <c r="NI119" s="56"/>
      <c r="NJ119" s="56"/>
      <c r="NL119" s="56"/>
      <c r="NM119" s="56"/>
      <c r="NN119" s="56"/>
      <c r="NO119" s="56"/>
      <c r="NP119" s="56"/>
      <c r="NQ119" s="56"/>
      <c r="NR119" s="56"/>
      <c r="NS119" s="56"/>
      <c r="NT119" s="56"/>
      <c r="NU119" s="56"/>
      <c r="NV119" s="56"/>
      <c r="NW119" s="51"/>
      <c r="NX119" s="51">
        <v>555.33333333333337</v>
      </c>
      <c r="NY119" s="51">
        <v>555</v>
      </c>
      <c r="NZ119" s="51"/>
      <c r="OA119" s="54"/>
      <c r="OB119" s="58"/>
      <c r="OC119" s="58"/>
      <c r="OD119" s="58"/>
      <c r="OE119" s="58"/>
      <c r="OF119" s="58"/>
      <c r="OG119" s="58"/>
      <c r="OH119" s="51">
        <v>9105.6666666666661</v>
      </c>
      <c r="OI119" s="58">
        <v>9106</v>
      </c>
      <c r="OJ119" s="58"/>
      <c r="OK119" s="54"/>
      <c r="OL119" s="58"/>
      <c r="OM119" s="58"/>
      <c r="ON119" s="58"/>
      <c r="OO119" s="58"/>
      <c r="OP119" s="58"/>
      <c r="OQ119" s="58"/>
      <c r="OR119" s="51">
        <v>0</v>
      </c>
      <c r="OS119" s="51" t="s">
        <v>521</v>
      </c>
    </row>
    <row r="120" spans="1:409" ht="21" customHeight="1" x14ac:dyDescent="0.35">
      <c r="A120" s="46" t="s">
        <v>120</v>
      </c>
      <c r="B120" s="46" t="s">
        <v>120</v>
      </c>
      <c r="C120" s="46" t="b">
        <f t="shared" si="591"/>
        <v>1</v>
      </c>
      <c r="D120" s="46">
        <v>8</v>
      </c>
      <c r="E120" s="51">
        <v>8</v>
      </c>
      <c r="F120" s="46" t="b">
        <f t="shared" si="592"/>
        <v>1</v>
      </c>
      <c r="G120" s="46">
        <v>11</v>
      </c>
      <c r="H120" s="51">
        <v>11</v>
      </c>
      <c r="I120" s="46" t="b">
        <f t="shared" si="593"/>
        <v>1</v>
      </c>
      <c r="J120" s="46">
        <v>15</v>
      </c>
      <c r="K120" s="46">
        <v>4744408</v>
      </c>
      <c r="L120" s="46">
        <v>468619.6</v>
      </c>
      <c r="M120" s="46">
        <v>1046.7090000000001</v>
      </c>
      <c r="N120" s="46">
        <v>5.9000426429253103</v>
      </c>
      <c r="O120" s="46">
        <v>151.26741938505799</v>
      </c>
      <c r="P120" s="46">
        <v>4</v>
      </c>
      <c r="Q120" s="46">
        <v>1</v>
      </c>
      <c r="R120" s="46">
        <v>1046.82709444133</v>
      </c>
      <c r="S120" s="46">
        <v>17.930990927566899</v>
      </c>
      <c r="T120" s="46">
        <v>145.356571932278</v>
      </c>
      <c r="U120" s="46">
        <v>2</v>
      </c>
      <c r="V120" s="46">
        <v>6</v>
      </c>
      <c r="W120" s="46" t="s">
        <v>238</v>
      </c>
      <c r="X120" s="46">
        <v>42.85160527</v>
      </c>
      <c r="Y120" s="46">
        <v>-123.3840728</v>
      </c>
      <c r="Z120" s="46">
        <v>1046.7090000000001</v>
      </c>
      <c r="AA120" s="46" t="s">
        <v>1487</v>
      </c>
      <c r="AB120" s="46">
        <v>1</v>
      </c>
      <c r="AC120" s="55">
        <v>1</v>
      </c>
      <c r="AD120" s="46">
        <v>3</v>
      </c>
      <c r="AE120" s="46">
        <v>1</v>
      </c>
      <c r="AF120" s="46">
        <v>25</v>
      </c>
      <c r="AG120" s="46" t="s">
        <v>1529</v>
      </c>
      <c r="AH120" s="55">
        <v>1</v>
      </c>
      <c r="AI120" s="46">
        <v>15</v>
      </c>
      <c r="AJ120" s="46">
        <v>1</v>
      </c>
      <c r="AK120" s="47">
        <v>74</v>
      </c>
      <c r="AM120" s="46">
        <v>1</v>
      </c>
      <c r="AN120" s="46">
        <v>10</v>
      </c>
      <c r="AO120" s="46">
        <v>70</v>
      </c>
      <c r="AQ120" s="46">
        <v>1</v>
      </c>
      <c r="AR120" s="46">
        <v>0</v>
      </c>
      <c r="AS120" s="55" t="s">
        <v>396</v>
      </c>
      <c r="AT120" s="46">
        <v>1</v>
      </c>
      <c r="AU120" s="46">
        <v>0</v>
      </c>
      <c r="AV120" s="46">
        <v>127</v>
      </c>
      <c r="AW120" s="46" t="s">
        <v>404</v>
      </c>
      <c r="AX120" s="46">
        <v>1</v>
      </c>
      <c r="AY120" s="46">
        <v>0</v>
      </c>
      <c r="AZ120" s="46">
        <v>0</v>
      </c>
      <c r="BA120" s="46">
        <v>175</v>
      </c>
      <c r="BB120" s="46">
        <v>175</v>
      </c>
      <c r="BC120" s="46">
        <v>80</v>
      </c>
      <c r="BD120" s="46">
        <f>AO120+BB120</f>
        <v>245</v>
      </c>
      <c r="BE120" s="50">
        <v>2.41</v>
      </c>
      <c r="BF120" s="46">
        <v>677</v>
      </c>
      <c r="BG120" s="46">
        <f t="shared" si="594"/>
        <v>0.67700000000000005</v>
      </c>
      <c r="BH120" s="49">
        <v>0.67700000000000005</v>
      </c>
      <c r="BI120" s="50">
        <v>8.1999999999999993</v>
      </c>
      <c r="BJ120" s="52">
        <v>327.9</v>
      </c>
      <c r="BK120" s="46">
        <f t="shared" si="595"/>
        <v>0.32789999999999997</v>
      </c>
      <c r="BL120" s="46">
        <v>0.32800000000000001</v>
      </c>
      <c r="BM120" s="46">
        <v>8.19</v>
      </c>
      <c r="BN120" s="46">
        <v>276.3</v>
      </c>
      <c r="BO120" s="46">
        <f t="shared" si="596"/>
        <v>0.27629999999999999</v>
      </c>
      <c r="BP120" s="46">
        <f t="shared" si="597"/>
        <v>0.27600000000000002</v>
      </c>
      <c r="BQ120" s="46">
        <v>6.92</v>
      </c>
      <c r="BR120" s="50">
        <f t="shared" si="598"/>
        <v>-1.2799999999999994</v>
      </c>
      <c r="BS120" s="52">
        <v>591.20000000000005</v>
      </c>
      <c r="BT120" s="53" t="s">
        <v>261</v>
      </c>
      <c r="BU120" s="46">
        <v>0.59099999999999997</v>
      </c>
      <c r="BV120" s="49">
        <f t="shared" si="599"/>
        <v>0.26299999999999996</v>
      </c>
      <c r="BW120" s="46">
        <v>1.6478033065795898</v>
      </c>
      <c r="BX120" s="46">
        <v>48.405418395996094</v>
      </c>
      <c r="BY120" s="46">
        <f>BW120*10</f>
        <v>16.478033065795898</v>
      </c>
      <c r="CA120" s="46">
        <v>16.478033065795898</v>
      </c>
      <c r="CB120" s="46">
        <f>BX120*10</f>
        <v>484.05418395996094</v>
      </c>
      <c r="CC120" s="46">
        <v>0</v>
      </c>
      <c r="CD120" s="46">
        <v>4314.5369891360579</v>
      </c>
      <c r="CE120" s="46">
        <v>0</v>
      </c>
      <c r="CF120" s="46">
        <v>98.292809105018108</v>
      </c>
      <c r="CG120" s="46">
        <v>10341.438178996377</v>
      </c>
      <c r="CH120" s="46">
        <v>988.10139679255042</v>
      </c>
      <c r="CI120" s="46">
        <v>155.19917227108121</v>
      </c>
      <c r="CJ120" s="46">
        <v>28.453181583031558</v>
      </c>
      <c r="CK120" s="46">
        <v>1601.1381272633212</v>
      </c>
      <c r="CL120" s="46">
        <f>BY120*1000/CK120</f>
        <v>10.291450053694176</v>
      </c>
      <c r="CM120" s="46">
        <v>5085.3595447490943</v>
      </c>
      <c r="CN120" s="46">
        <v>93.119503362648729</v>
      </c>
      <c r="CO120" s="50">
        <v>1.7051268396591794</v>
      </c>
      <c r="CP120" s="46">
        <v>0</v>
      </c>
      <c r="CQ120" s="50">
        <v>135.58477784419208</v>
      </c>
      <c r="CR120" s="50">
        <v>47.041243275552901</v>
      </c>
      <c r="CS120" s="50">
        <v>39.748953974895393</v>
      </c>
      <c r="CT120" s="50">
        <v>1.7931858936043037</v>
      </c>
      <c r="CU120" s="50">
        <v>22.713687985654509</v>
      </c>
      <c r="CV120" s="50">
        <v>4.2837218569436137</v>
      </c>
      <c r="CW120" s="50">
        <v>3.3871289101414623</v>
      </c>
      <c r="CX120" s="50">
        <v>0</v>
      </c>
      <c r="CY120" s="50">
        <v>668.9579597529389</v>
      </c>
      <c r="CZ120" s="50">
        <v>14.046622833233712</v>
      </c>
      <c r="DA120" s="56">
        <v>5.8913067331670828</v>
      </c>
      <c r="DB120" s="56">
        <v>0</v>
      </c>
      <c r="DC120" s="50">
        <v>0</v>
      </c>
      <c r="DD120" s="50">
        <v>0.1584786053882726</v>
      </c>
      <c r="DE120" s="50">
        <v>1.1885895404120443</v>
      </c>
      <c r="DF120" s="50">
        <v>41.996830427892235</v>
      </c>
      <c r="DG120" s="50">
        <v>52.595087163232961</v>
      </c>
      <c r="DH120" s="50">
        <v>0</v>
      </c>
      <c r="DI120" s="50">
        <v>12.183042789223455</v>
      </c>
      <c r="DJ120" s="50">
        <v>0</v>
      </c>
      <c r="DK120" s="50">
        <v>194.53248811410458</v>
      </c>
      <c r="DL120" s="50">
        <v>0.59429477020602217</v>
      </c>
      <c r="DM120" s="50">
        <v>0</v>
      </c>
      <c r="DN120" s="50">
        <v>4.4348417168382213</v>
      </c>
      <c r="DO120" s="50">
        <v>2.7154544571761505</v>
      </c>
      <c r="DQ120" s="46">
        <v>1</v>
      </c>
      <c r="DR120" s="46">
        <v>3</v>
      </c>
      <c r="DT120" s="46">
        <v>1</v>
      </c>
      <c r="DU120" s="46">
        <v>1</v>
      </c>
      <c r="DW120" s="46">
        <v>1</v>
      </c>
      <c r="DY120" s="46">
        <v>1</v>
      </c>
      <c r="DZ120" s="46">
        <v>881</v>
      </c>
      <c r="EA120" s="46">
        <v>88.1</v>
      </c>
      <c r="EB120" s="46">
        <v>88</v>
      </c>
      <c r="EC120" s="46">
        <v>88</v>
      </c>
      <c r="ED120" s="46">
        <v>395</v>
      </c>
      <c r="EE120" s="46" t="s">
        <v>1605</v>
      </c>
      <c r="EF120" s="46">
        <v>1</v>
      </c>
      <c r="EG120" s="46">
        <v>484</v>
      </c>
      <c r="EH120" s="46">
        <v>484</v>
      </c>
      <c r="EI120" s="46" t="s">
        <v>1563</v>
      </c>
      <c r="EJ120" s="49">
        <v>0.78600000000000003</v>
      </c>
      <c r="EK120" s="50">
        <v>7.53</v>
      </c>
      <c r="EL120" s="49">
        <v>0.64200000000000002</v>
      </c>
      <c r="EM120" s="49">
        <v>0.64200000000000002</v>
      </c>
      <c r="EN120" s="50">
        <v>7.52</v>
      </c>
      <c r="EP120" s="56">
        <v>0</v>
      </c>
      <c r="EQ120" s="56">
        <v>0</v>
      </c>
      <c r="ER120" s="56">
        <v>0</v>
      </c>
      <c r="ES120" s="56">
        <v>18.700787401574804</v>
      </c>
      <c r="ET120" s="56">
        <v>58.267716535433067</v>
      </c>
      <c r="EU120" s="56">
        <v>0.78740157480314954</v>
      </c>
      <c r="EV120" s="56">
        <v>4.3307086614173231</v>
      </c>
      <c r="EW120" s="56">
        <v>0.49212598425196852</v>
      </c>
      <c r="EX120" s="56">
        <v>380.90551181102364</v>
      </c>
      <c r="EY120" s="56">
        <v>0.39370078740157477</v>
      </c>
      <c r="EZ120" s="56"/>
      <c r="FA120" s="46">
        <v>1</v>
      </c>
      <c r="FB120" s="46" t="s">
        <v>1922</v>
      </c>
      <c r="FC120" s="46">
        <v>1</v>
      </c>
      <c r="FD120" s="46" t="s">
        <v>367</v>
      </c>
      <c r="FE120" s="47">
        <v>1</v>
      </c>
      <c r="FF120" s="47">
        <v>35</v>
      </c>
      <c r="FG120" s="47">
        <v>118</v>
      </c>
      <c r="FH120" s="47">
        <v>118</v>
      </c>
      <c r="FI120" s="47">
        <v>578</v>
      </c>
      <c r="FJ120" s="46">
        <v>106</v>
      </c>
      <c r="FK120" s="46">
        <v>106</v>
      </c>
      <c r="FL120" s="46">
        <v>106</v>
      </c>
      <c r="FM120" s="47">
        <f>FL120-EC120</f>
        <v>18</v>
      </c>
      <c r="FN120" s="49" t="s">
        <v>585</v>
      </c>
      <c r="FO120" s="49">
        <v>0.73370000000000002</v>
      </c>
      <c r="FP120" s="50">
        <v>7.13</v>
      </c>
      <c r="FQ120" s="49">
        <v>0.65200000000000002</v>
      </c>
      <c r="FR120" s="49">
        <v>0.65200000000000002</v>
      </c>
      <c r="FS120" s="50">
        <v>7.17</v>
      </c>
      <c r="FU120" s="46">
        <v>581</v>
      </c>
      <c r="FV120" s="46"/>
      <c r="FW120" s="47">
        <v>1</v>
      </c>
      <c r="FX120" s="49" t="s">
        <v>586</v>
      </c>
      <c r="FY120" s="47">
        <v>1</v>
      </c>
      <c r="FZ120" s="47">
        <v>10</v>
      </c>
      <c r="GA120" s="47">
        <v>77</v>
      </c>
      <c r="GC120" s="47">
        <v>1</v>
      </c>
      <c r="GD120" s="47">
        <v>50</v>
      </c>
      <c r="GE120" s="47">
        <v>194</v>
      </c>
      <c r="GF120" s="47">
        <v>85</v>
      </c>
      <c r="GH120" s="47">
        <v>85</v>
      </c>
      <c r="GI120" s="47">
        <f>GE120-GH120</f>
        <v>109</v>
      </c>
      <c r="GJ120" s="47">
        <f>GI120-FH120</f>
        <v>-9</v>
      </c>
      <c r="GK120" s="46" t="s">
        <v>607</v>
      </c>
      <c r="GL120" s="46" t="s">
        <v>618</v>
      </c>
      <c r="GM120" s="46">
        <v>114.5</v>
      </c>
      <c r="GN120" s="46">
        <v>115</v>
      </c>
      <c r="GO120" s="46">
        <v>115</v>
      </c>
      <c r="GP120" s="46">
        <f>GO120-FL120</f>
        <v>9</v>
      </c>
      <c r="GQ120" s="46" t="s">
        <v>1550</v>
      </c>
      <c r="GS120" s="46">
        <v>119.5</v>
      </c>
      <c r="GT120" s="46">
        <v>120</v>
      </c>
      <c r="GU120" s="46">
        <v>120</v>
      </c>
      <c r="GV120" s="46">
        <f>GU120-GO120</f>
        <v>5</v>
      </c>
      <c r="GW120" s="57">
        <v>1.1792716979980469</v>
      </c>
      <c r="GX120" s="57">
        <v>48.191871643066406</v>
      </c>
      <c r="GY120" s="46">
        <f>GW120*10</f>
        <v>11.792716979980469</v>
      </c>
      <c r="GZ120" s="46"/>
      <c r="HA120" s="46">
        <v>11.792716979980469</v>
      </c>
      <c r="HB120" s="46">
        <f>GX120*10</f>
        <v>481.91871643066406</v>
      </c>
      <c r="HC120" s="46"/>
      <c r="HD120" s="57">
        <v>0.94094419479370117</v>
      </c>
      <c r="HE120" s="57">
        <v>47.786178588867188</v>
      </c>
      <c r="HF120" s="57">
        <v>9.4094419479370117</v>
      </c>
      <c r="HG120" s="57"/>
      <c r="HH120" s="46">
        <f>HD120*10</f>
        <v>9.4094419479370117</v>
      </c>
      <c r="HI120" s="46">
        <f>HH120-BY120</f>
        <v>-7.0685911178588867</v>
      </c>
      <c r="HJ120" s="46">
        <f>HE120*10</f>
        <v>477.86178588867188</v>
      </c>
      <c r="HL120" s="50">
        <v>34.722222222222221</v>
      </c>
      <c r="HM120" s="50">
        <f>HL120-CC120</f>
        <v>34.722222222222221</v>
      </c>
      <c r="HN120" s="50">
        <v>1378.4722222222224</v>
      </c>
      <c r="HO120" s="50">
        <v>6.9444444444444446</v>
      </c>
      <c r="HP120" s="50">
        <f>HO120-CE120</f>
        <v>6.9444444444444446</v>
      </c>
      <c r="HQ120" s="50">
        <v>59.027777777777786</v>
      </c>
      <c r="HR120" s="50">
        <v>6434.0277777777783</v>
      </c>
      <c r="HS120" s="50">
        <f>HR120-CG120</f>
        <v>-3907.410401218599</v>
      </c>
      <c r="HT120" s="50">
        <v>690.97222222222229</v>
      </c>
      <c r="HU120" s="50">
        <v>55.555555555555557</v>
      </c>
      <c r="HV120" s="50">
        <v>0</v>
      </c>
      <c r="HW120" s="50">
        <v>784.72222222222217</v>
      </c>
      <c r="HX120" s="50">
        <f>HH120*1000/HW120</f>
        <v>11.99079327878699</v>
      </c>
      <c r="HY120" s="50">
        <f>HW120-CK120</f>
        <v>-816.41590504109899</v>
      </c>
      <c r="HZ120" s="50">
        <v>1114.5833333333335</v>
      </c>
      <c r="IA120" s="50">
        <v>76.3888888888889</v>
      </c>
      <c r="IB120" s="56">
        <v>0</v>
      </c>
      <c r="IC120" s="56">
        <v>0.13988808952837734</v>
      </c>
      <c r="ID120" s="56">
        <v>0</v>
      </c>
      <c r="IE120" s="56">
        <v>11.490807354116706</v>
      </c>
      <c r="IF120" s="56">
        <v>25.779376498800961</v>
      </c>
      <c r="IG120" s="56">
        <v>0.99920063948840931</v>
      </c>
      <c r="IH120" s="56">
        <v>4.0967226219024786</v>
      </c>
      <c r="II120" s="56">
        <v>0.59952038369304561</v>
      </c>
      <c r="IJ120" s="56">
        <v>273.48121502797767</v>
      </c>
      <c r="IK120" s="56">
        <v>0.69944044764188662</v>
      </c>
      <c r="IL120" s="46">
        <v>0.9772409200668335</v>
      </c>
      <c r="IM120" s="57">
        <v>47.957504272460938</v>
      </c>
      <c r="IN120" s="46">
        <v>9.772409200668335</v>
      </c>
      <c r="IP120" s="46">
        <f>IL120*10</f>
        <v>9.772409200668335</v>
      </c>
      <c r="IQ120" s="46">
        <f>IM120*10</f>
        <v>479.57504272460938</v>
      </c>
      <c r="IR120" s="46" t="s">
        <v>666</v>
      </c>
      <c r="IS120" s="46">
        <v>396</v>
      </c>
      <c r="IT120" s="49">
        <f>IS120/1000</f>
        <v>0.39600000000000002</v>
      </c>
      <c r="IU120" s="49">
        <v>0.39600000000000002</v>
      </c>
      <c r="IV120" s="46">
        <v>7.38</v>
      </c>
      <c r="IW120" s="50">
        <v>0</v>
      </c>
      <c r="IX120" s="50">
        <v>0.40642347343378282</v>
      </c>
      <c r="IY120" s="50">
        <v>0</v>
      </c>
      <c r="IZ120" s="50">
        <v>18.239492466296593</v>
      </c>
      <c r="JA120" s="50">
        <v>20.717684377478193</v>
      </c>
      <c r="JB120" s="50">
        <v>2.3790642347343378</v>
      </c>
      <c r="JC120" s="50">
        <v>3.370340999206979</v>
      </c>
      <c r="JD120" s="50">
        <v>1.3877874702616972</v>
      </c>
      <c r="JE120" s="50">
        <v>105.47184773988899</v>
      </c>
      <c r="JF120" s="50">
        <v>1.1895321173671689</v>
      </c>
      <c r="JG120" s="47">
        <v>1</v>
      </c>
      <c r="JI120" s="47">
        <v>1</v>
      </c>
      <c r="JJ120" s="46" t="s">
        <v>724</v>
      </c>
      <c r="JK120" s="46">
        <v>15</v>
      </c>
      <c r="JL120" s="46" t="s">
        <v>1169</v>
      </c>
      <c r="JM120" s="46">
        <v>1</v>
      </c>
      <c r="JN120" s="46">
        <v>54</v>
      </c>
      <c r="JO120" s="46">
        <v>54</v>
      </c>
      <c r="JQ120" s="46">
        <v>20</v>
      </c>
      <c r="JR120" s="46" t="s">
        <v>1043</v>
      </c>
      <c r="JT120" s="57">
        <v>0.54769271612167358</v>
      </c>
      <c r="JU120" s="57">
        <v>46.413219451904297</v>
      </c>
      <c r="JV120" s="57">
        <v>5.4769271612167358</v>
      </c>
      <c r="JW120" s="46">
        <f>JT120*10</f>
        <v>5.4769271612167358</v>
      </c>
      <c r="JX120" s="46">
        <f>JU120*10</f>
        <v>464.13219451904297</v>
      </c>
      <c r="JY120" s="46" t="s">
        <v>705</v>
      </c>
      <c r="JZ120" s="52">
        <v>249.3</v>
      </c>
      <c r="KA120" s="49">
        <f>JZ120/1000</f>
        <v>0.24930000000000002</v>
      </c>
      <c r="KB120" s="49">
        <v>0.249</v>
      </c>
      <c r="KC120" s="52">
        <v>322.2</v>
      </c>
      <c r="KD120" s="49">
        <f>KC120/1000</f>
        <v>0.32219999999999999</v>
      </c>
      <c r="KE120" s="49">
        <v>0.32200000000000001</v>
      </c>
      <c r="KF120" s="52">
        <v>582.79999999999995</v>
      </c>
      <c r="KG120" s="49">
        <f>KF120/1000</f>
        <v>0.58279999999999998</v>
      </c>
      <c r="KH120" s="49">
        <v>0.58299999999999996</v>
      </c>
      <c r="KI120" s="50">
        <v>6.88</v>
      </c>
      <c r="KJ120" s="50">
        <v>6.25</v>
      </c>
      <c r="KK120" s="50">
        <v>5.58</v>
      </c>
      <c r="KL120" s="49"/>
      <c r="KN120" s="46">
        <v>1</v>
      </c>
      <c r="KO120" s="46">
        <v>1</v>
      </c>
      <c r="KP120" s="47">
        <v>1</v>
      </c>
      <c r="KQ120" s="46">
        <v>1</v>
      </c>
      <c r="KR120" s="46" t="s">
        <v>1220</v>
      </c>
      <c r="KT120" s="50">
        <v>80.31674208144797</v>
      </c>
      <c r="KU120" s="50">
        <v>3153.8461538461538</v>
      </c>
      <c r="KV120" s="50">
        <v>20.361990950226243</v>
      </c>
      <c r="KW120" s="50">
        <v>71.266968325791851</v>
      </c>
      <c r="KX120" s="50">
        <v>7808.8235294117649</v>
      </c>
      <c r="KY120" s="50">
        <v>1113.1221719457014</v>
      </c>
      <c r="KZ120" s="50">
        <v>127.82805429864251</v>
      </c>
      <c r="LA120" s="50">
        <v>12.44343891402715</v>
      </c>
      <c r="LB120" s="50">
        <v>768.09954751131227</v>
      </c>
      <c r="LC120" s="50">
        <f>GY120*1000/LB120</f>
        <v>15.353110177176339</v>
      </c>
      <c r="LD120" s="50">
        <v>2774.8868778280544</v>
      </c>
      <c r="LE120" s="50">
        <v>98.41628959276018</v>
      </c>
      <c r="LF120" s="50">
        <v>73.979591836734684</v>
      </c>
      <c r="LG120" s="50">
        <v>2190.0510204081634</v>
      </c>
      <c r="LH120" s="50">
        <v>3.8265306122448979</v>
      </c>
      <c r="LI120" s="50">
        <v>114.79591836734693</v>
      </c>
      <c r="LJ120" s="50">
        <v>6908.1632653061224</v>
      </c>
      <c r="LK120" s="50">
        <v>826.53061224489795</v>
      </c>
      <c r="LL120" s="50">
        <v>99.489795918367349</v>
      </c>
      <c r="LM120" s="50">
        <v>15.306122448979592</v>
      </c>
      <c r="LN120" s="50">
        <v>1056.1224489795916</v>
      </c>
      <c r="LO120" s="50">
        <f>(IP120*1000)/LN120</f>
        <v>9.2531024315506958</v>
      </c>
      <c r="LP120" s="50">
        <v>1735.9693877551019</v>
      </c>
      <c r="LQ120" s="50">
        <v>81.632653061224488</v>
      </c>
      <c r="LR120" s="50">
        <v>59.259259259259252</v>
      </c>
      <c r="LS120" s="50">
        <v>1605.5555555555554</v>
      </c>
      <c r="LT120" s="50">
        <v>3.7037037037037033</v>
      </c>
      <c r="LU120" s="50">
        <v>66.666666666666657</v>
      </c>
      <c r="LV120" s="50">
        <v>5614.8148148148148</v>
      </c>
      <c r="LW120" s="50">
        <v>648.14814814814815</v>
      </c>
      <c r="LX120" s="50">
        <v>87.037037037037038</v>
      </c>
      <c r="LY120" s="50">
        <v>77.777777777777786</v>
      </c>
      <c r="LZ120" s="50">
        <v>827.77777777777783</v>
      </c>
      <c r="MA120" s="50">
        <f>(JW120*1000)/LZ120</f>
        <v>6.6164220739531032</v>
      </c>
      <c r="MB120" s="50">
        <v>1424.0740740740739</v>
      </c>
      <c r="MC120" s="50">
        <v>50</v>
      </c>
      <c r="MD120" s="50">
        <v>0</v>
      </c>
      <c r="ME120" s="50">
        <v>9.8931539374752672E-2</v>
      </c>
      <c r="MF120" s="50">
        <v>0</v>
      </c>
      <c r="MG120" s="50">
        <v>27.305104867431737</v>
      </c>
      <c r="MH120" s="50">
        <v>22.061733280569843</v>
      </c>
      <c r="MI120" s="50">
        <v>2.2754254056193113</v>
      </c>
      <c r="MJ120" s="50">
        <v>4.2540561931143648</v>
      </c>
      <c r="MK120" s="50">
        <v>0.49465769687376332</v>
      </c>
      <c r="ML120" s="50">
        <v>73.110407597942213</v>
      </c>
      <c r="MM120" s="50">
        <v>0.39572615749901069</v>
      </c>
      <c r="MN120" s="50">
        <v>0</v>
      </c>
      <c r="MO120" s="50">
        <v>0</v>
      </c>
      <c r="MP120" s="50">
        <v>0</v>
      </c>
      <c r="MQ120" s="50">
        <v>15.435172276438957</v>
      </c>
      <c r="MR120" s="50">
        <v>25.99083847839076</v>
      </c>
      <c r="MS120" s="50">
        <v>6.5723959370643303</v>
      </c>
      <c r="MT120" s="50">
        <v>4.2820155347540334</v>
      </c>
      <c r="MU120" s="50">
        <v>0</v>
      </c>
      <c r="MV120" s="50">
        <v>199.362676757618</v>
      </c>
      <c r="MW120" s="50">
        <v>2.0912168890659233</v>
      </c>
      <c r="MX120" s="50">
        <v>0</v>
      </c>
      <c r="MY120" s="50">
        <v>9.9049128367670367E-2</v>
      </c>
      <c r="MZ120" s="50">
        <v>0</v>
      </c>
      <c r="NA120" s="50">
        <v>11.192551505546749</v>
      </c>
      <c r="NB120" s="50">
        <v>20.503169572107762</v>
      </c>
      <c r="NC120" s="50">
        <v>5.7448494453248804</v>
      </c>
      <c r="ND120" s="50">
        <v>4.1600633914421552</v>
      </c>
      <c r="NE120" s="50">
        <v>0</v>
      </c>
      <c r="NF120" s="50">
        <v>408.0824088748019</v>
      </c>
      <c r="NG120" s="50">
        <v>5.4477020602218706</v>
      </c>
      <c r="NI120" s="56">
        <v>2.7392282315305412</v>
      </c>
      <c r="NJ120" s="56">
        <v>17.920071978406469</v>
      </c>
      <c r="NL120" s="56">
        <v>5.2664116963594116</v>
      </c>
      <c r="NM120" s="56">
        <v>5.3659406467854387</v>
      </c>
      <c r="NN120" s="56"/>
      <c r="NO120" s="56">
        <v>8.1249053124688526</v>
      </c>
      <c r="NP120" s="56">
        <v>3.459029203628027</v>
      </c>
      <c r="NQ120" s="56">
        <v>5.4593691727831777</v>
      </c>
      <c r="NR120" s="56">
        <v>1.0604641936123795</v>
      </c>
      <c r="NS120" s="56">
        <v>2.6358184538653369</v>
      </c>
      <c r="NT120" s="56">
        <v>0.58166583541147154</v>
      </c>
      <c r="NU120" s="56">
        <v>2.2779586973788719</v>
      </c>
      <c r="NV120" s="56">
        <v>0</v>
      </c>
      <c r="NW120" s="51"/>
      <c r="NX120" s="51">
        <v>694</v>
      </c>
      <c r="NY120" s="51">
        <v>694</v>
      </c>
      <c r="NZ120" s="51">
        <v>1802.3333333333333</v>
      </c>
      <c r="OA120" s="54">
        <f t="shared" ref="OA120" si="665">ROUND(NZ120,0)</f>
        <v>1802</v>
      </c>
      <c r="OB120" s="58">
        <v>2980</v>
      </c>
      <c r="OC120" s="58">
        <f t="shared" ref="OC120" si="666">ROUND(OB120,0)</f>
        <v>2980</v>
      </c>
      <c r="OD120" s="58">
        <v>2176.3333333333335</v>
      </c>
      <c r="OE120" s="58">
        <f t="shared" ref="OE120" si="667">ROUND(OD120,0)</f>
        <v>2176</v>
      </c>
      <c r="OF120" s="58">
        <v>2341.6666666666665</v>
      </c>
      <c r="OG120" s="58">
        <f t="shared" ref="OG120" si="668">ROUND(OF120,0)</f>
        <v>2342</v>
      </c>
      <c r="OH120" s="51">
        <v>23347.333333333332</v>
      </c>
      <c r="OI120" s="58">
        <v>23347</v>
      </c>
      <c r="OJ120" s="58">
        <v>125227.66666666667</v>
      </c>
      <c r="OK120" s="54">
        <f t="shared" ref="OK120" si="669">ROUND(OJ120,0)</f>
        <v>125228</v>
      </c>
      <c r="OL120" s="58">
        <v>35370.666666666664</v>
      </c>
      <c r="OM120" s="58">
        <f t="shared" ref="OM120" si="670">ROUND(OL120,0)</f>
        <v>35371</v>
      </c>
      <c r="ON120" s="58">
        <v>15840.666666666666</v>
      </c>
      <c r="OO120" s="58">
        <f t="shared" ref="OO120" si="671">ROUND(ON120,0)</f>
        <v>15841</v>
      </c>
      <c r="OP120" s="58">
        <v>14180.333333333334</v>
      </c>
      <c r="OQ120" s="58">
        <f t="shared" ref="OQ120" si="672">ROUND(OP120,0)</f>
        <v>14180</v>
      </c>
      <c r="OR120" s="51">
        <v>1</v>
      </c>
      <c r="OS120" s="51"/>
    </row>
    <row r="121" spans="1:409" ht="21" customHeight="1" x14ac:dyDescent="0.35">
      <c r="H121" s="51"/>
      <c r="DO121" s="50"/>
      <c r="JM121" s="47"/>
      <c r="MD121" s="46"/>
      <c r="ME121" s="46"/>
      <c r="MF121" s="46"/>
      <c r="MG121" s="46"/>
      <c r="MH121" s="46"/>
      <c r="MI121" s="46"/>
      <c r="MJ121" s="46"/>
      <c r="MK121" s="46"/>
      <c r="ML121" s="46"/>
      <c r="MM121" s="46"/>
      <c r="MN121" s="46"/>
      <c r="MO121" s="46"/>
      <c r="MP121" s="46"/>
      <c r="MQ121" s="46"/>
      <c r="MR121" s="46"/>
      <c r="MS121" s="46"/>
      <c r="MT121" s="46"/>
      <c r="MU121" s="46"/>
      <c r="MV121" s="46"/>
      <c r="MW121" s="46"/>
      <c r="MX121" s="46"/>
      <c r="MY121" s="46"/>
      <c r="MZ121" s="46"/>
      <c r="NA121" s="46"/>
      <c r="NB121" s="46"/>
      <c r="NC121" s="46"/>
      <c r="ND121" s="46"/>
      <c r="NE121" s="46"/>
      <c r="NF121" s="46"/>
      <c r="NG121" s="46"/>
    </row>
    <row r="122" spans="1:409" ht="21" customHeight="1" x14ac:dyDescent="0.35">
      <c r="MD122" s="46"/>
      <c r="ME122" s="46"/>
      <c r="MF122" s="46"/>
      <c r="MG122" s="46"/>
      <c r="MH122" s="46"/>
      <c r="MI122" s="46"/>
      <c r="MJ122" s="46"/>
      <c r="MK122" s="46"/>
      <c r="ML122" s="46"/>
      <c r="MM122" s="46"/>
      <c r="MN122" s="46"/>
      <c r="MO122" s="46"/>
      <c r="MP122" s="46"/>
      <c r="MQ122" s="46"/>
      <c r="MR122" s="46"/>
      <c r="MS122" s="46"/>
      <c r="MT122" s="46"/>
      <c r="MU122" s="46"/>
      <c r="MV122" s="46"/>
      <c r="MW122" s="46"/>
      <c r="MX122" s="46"/>
      <c r="MY122" s="46"/>
      <c r="MZ122" s="46"/>
      <c r="NA122" s="46"/>
      <c r="NB122" s="46"/>
      <c r="NC122" s="46"/>
      <c r="ND122" s="46"/>
      <c r="NE122" s="46"/>
      <c r="NF122" s="46"/>
      <c r="NG122" s="46"/>
    </row>
    <row r="123" spans="1:409" ht="21" customHeight="1" x14ac:dyDescent="0.35">
      <c r="MD123" s="46"/>
      <c r="ME123" s="46"/>
      <c r="MF123" s="46"/>
      <c r="MG123" s="46"/>
      <c r="MH123" s="46"/>
      <c r="MI123" s="46"/>
      <c r="MJ123" s="46"/>
      <c r="MK123" s="46"/>
      <c r="ML123" s="46"/>
      <c r="MM123" s="46"/>
      <c r="MN123" s="46"/>
      <c r="MO123" s="46"/>
      <c r="MP123" s="46"/>
      <c r="MQ123" s="46"/>
      <c r="MR123" s="46"/>
      <c r="MS123" s="46"/>
      <c r="MT123" s="46"/>
      <c r="MU123" s="46"/>
      <c r="MV123" s="46"/>
      <c r="MW123" s="46"/>
      <c r="MX123" s="46"/>
      <c r="MY123" s="46"/>
      <c r="MZ123" s="46"/>
      <c r="NA123" s="46"/>
      <c r="NB123" s="46"/>
      <c r="NC123" s="46"/>
      <c r="ND123" s="46"/>
      <c r="NE123" s="46"/>
      <c r="NF123" s="46"/>
      <c r="NG123" s="46"/>
    </row>
    <row r="124" spans="1:409" ht="21" customHeight="1" x14ac:dyDescent="0.35">
      <c r="MD124" s="46"/>
      <c r="ME124" s="46"/>
      <c r="MF124" s="46"/>
      <c r="MG124" s="46"/>
      <c r="MH124" s="46"/>
      <c r="MI124" s="46"/>
      <c r="MJ124" s="46"/>
      <c r="MK124" s="46"/>
      <c r="ML124" s="46"/>
      <c r="MM124" s="46"/>
      <c r="MN124" s="46"/>
      <c r="MO124" s="46"/>
      <c r="MP124" s="46"/>
      <c r="MQ124" s="46"/>
      <c r="MR124" s="46"/>
      <c r="MS124" s="46"/>
      <c r="MT124" s="46"/>
      <c r="MU124" s="46"/>
      <c r="MV124" s="46"/>
      <c r="MW124" s="46"/>
      <c r="MX124" s="46"/>
      <c r="MY124" s="46"/>
      <c r="MZ124" s="46"/>
      <c r="NA124" s="46"/>
      <c r="NB124" s="46"/>
      <c r="NC124" s="46"/>
      <c r="ND124" s="46"/>
      <c r="NE124" s="46"/>
      <c r="NF124" s="46"/>
      <c r="NG124" s="46"/>
    </row>
    <row r="125" spans="1:409" ht="21" customHeight="1" x14ac:dyDescent="0.35">
      <c r="MD125" s="46"/>
      <c r="ME125" s="46"/>
      <c r="MF125" s="46"/>
      <c r="MG125" s="46"/>
      <c r="MH125" s="46"/>
      <c r="MI125" s="46"/>
      <c r="MJ125" s="46"/>
      <c r="MK125" s="46"/>
      <c r="ML125" s="46"/>
      <c r="MM125" s="46"/>
      <c r="MN125" s="46"/>
      <c r="MO125" s="46"/>
      <c r="MP125" s="46"/>
      <c r="MQ125" s="46"/>
      <c r="MR125" s="46"/>
      <c r="MS125" s="46"/>
      <c r="MT125" s="46"/>
      <c r="MU125" s="46"/>
      <c r="MV125" s="46"/>
      <c r="MW125" s="46"/>
      <c r="MX125" s="46"/>
      <c r="MY125" s="46"/>
      <c r="MZ125" s="46"/>
      <c r="NA125" s="46"/>
      <c r="NB125" s="46"/>
      <c r="NC125" s="46"/>
      <c r="ND125" s="46"/>
      <c r="NE125" s="46"/>
      <c r="NF125" s="46"/>
      <c r="NG125" s="46"/>
    </row>
    <row r="126" spans="1:409" ht="21" customHeight="1" x14ac:dyDescent="0.35">
      <c r="MD126" s="46"/>
      <c r="ME126" s="46"/>
      <c r="MF126" s="46"/>
      <c r="MG126" s="46"/>
      <c r="MH126" s="46"/>
      <c r="MI126" s="46"/>
      <c r="MJ126" s="46"/>
      <c r="MK126" s="46"/>
      <c r="ML126" s="46"/>
      <c r="MM126" s="46"/>
      <c r="MN126" s="46"/>
      <c r="MO126" s="46"/>
      <c r="MP126" s="46"/>
      <c r="MQ126" s="46"/>
      <c r="MR126" s="46"/>
      <c r="MS126" s="46"/>
      <c r="MT126" s="46"/>
      <c r="MU126" s="46"/>
      <c r="MV126" s="46"/>
      <c r="MW126" s="46"/>
      <c r="MX126" s="46"/>
      <c r="MY126" s="46"/>
      <c r="MZ126" s="46"/>
      <c r="NA126" s="46"/>
      <c r="NB126" s="46"/>
      <c r="NC126" s="46"/>
      <c r="ND126" s="46"/>
      <c r="NE126" s="46"/>
      <c r="NF126" s="46"/>
      <c r="NG126" s="46"/>
    </row>
    <row r="127" spans="1:409" ht="21" customHeight="1" x14ac:dyDescent="0.35">
      <c r="MD127" s="46"/>
      <c r="ME127" s="46"/>
      <c r="MF127" s="46"/>
      <c r="MG127" s="46"/>
      <c r="MH127" s="46"/>
      <c r="MI127" s="46"/>
      <c r="MJ127" s="46"/>
      <c r="MK127" s="46"/>
      <c r="ML127" s="46"/>
      <c r="MM127" s="46"/>
      <c r="MN127" s="46"/>
      <c r="MO127" s="46"/>
      <c r="MP127" s="46"/>
      <c r="MQ127" s="46"/>
      <c r="MR127" s="46"/>
      <c r="MS127" s="46"/>
      <c r="MT127" s="46"/>
      <c r="MU127" s="46"/>
      <c r="MV127" s="46"/>
      <c r="MW127" s="46"/>
      <c r="MX127" s="46"/>
      <c r="MY127" s="46"/>
      <c r="MZ127" s="46"/>
      <c r="NA127" s="46"/>
      <c r="NB127" s="46"/>
      <c r="NC127" s="46"/>
      <c r="ND127" s="46"/>
      <c r="NE127" s="46"/>
      <c r="NF127" s="46"/>
      <c r="NG127" s="46"/>
    </row>
    <row r="128" spans="1:409" ht="21" customHeight="1" x14ac:dyDescent="0.35">
      <c r="MD128" s="46"/>
      <c r="ME128" s="46"/>
      <c r="MF128" s="46"/>
      <c r="MG128" s="46"/>
      <c r="MH128" s="46"/>
      <c r="MI128" s="46"/>
      <c r="MJ128" s="46"/>
      <c r="MK128" s="46"/>
      <c r="ML128" s="46"/>
      <c r="MM128" s="46"/>
      <c r="MN128" s="46"/>
      <c r="MO128" s="46"/>
      <c r="MP128" s="46"/>
      <c r="MQ128" s="46"/>
      <c r="MR128" s="46"/>
      <c r="MS128" s="46"/>
      <c r="MT128" s="46"/>
      <c r="MU128" s="46"/>
      <c r="MV128" s="46"/>
      <c r="MW128" s="46"/>
      <c r="MX128" s="46"/>
      <c r="MY128" s="46"/>
      <c r="MZ128" s="46"/>
      <c r="NA128" s="46"/>
      <c r="NB128" s="46"/>
      <c r="NC128" s="46"/>
      <c r="ND128" s="46"/>
      <c r="NE128" s="46"/>
      <c r="NF128" s="46"/>
      <c r="NG128" s="46"/>
    </row>
    <row r="129" spans="342:371" ht="21" customHeight="1" x14ac:dyDescent="0.35">
      <c r="MD129" s="46"/>
      <c r="ME129" s="46"/>
      <c r="MF129" s="46"/>
      <c r="MG129" s="46"/>
      <c r="MH129" s="46"/>
      <c r="MI129" s="46"/>
      <c r="MJ129" s="46"/>
      <c r="MK129" s="46"/>
      <c r="ML129" s="46"/>
      <c r="MM129" s="46"/>
      <c r="MN129" s="46"/>
      <c r="MO129" s="46"/>
      <c r="MP129" s="46"/>
      <c r="MQ129" s="46"/>
      <c r="MR129" s="46"/>
      <c r="MS129" s="46"/>
      <c r="MT129" s="46"/>
      <c r="MU129" s="46"/>
      <c r="MV129" s="46"/>
      <c r="MW129" s="46"/>
      <c r="MX129" s="46"/>
      <c r="MY129" s="46"/>
      <c r="MZ129" s="46"/>
      <c r="NA129" s="46"/>
      <c r="NB129" s="46"/>
      <c r="NC129" s="46"/>
      <c r="ND129" s="46"/>
      <c r="NE129" s="46"/>
      <c r="NF129" s="46"/>
      <c r="NG129" s="46"/>
    </row>
    <row r="130" spans="342:371" ht="21" customHeight="1" x14ac:dyDescent="0.35">
      <c r="MD130" s="46"/>
      <c r="ME130" s="46"/>
      <c r="MF130" s="46"/>
      <c r="MG130" s="46"/>
      <c r="MH130" s="46"/>
      <c r="MI130" s="46"/>
      <c r="MJ130" s="46"/>
      <c r="MK130" s="46"/>
      <c r="ML130" s="46"/>
      <c r="MM130" s="46"/>
      <c r="MN130" s="46"/>
      <c r="MO130" s="46"/>
      <c r="MP130" s="46"/>
      <c r="MQ130" s="46"/>
      <c r="MR130" s="46"/>
      <c r="MS130" s="46"/>
      <c r="MT130" s="46"/>
      <c r="MU130" s="46"/>
      <c r="MV130" s="46"/>
      <c r="MW130" s="46"/>
      <c r="MX130" s="46"/>
      <c r="MY130" s="46"/>
      <c r="MZ130" s="46"/>
      <c r="NA130" s="46"/>
      <c r="NB130" s="46"/>
      <c r="NC130" s="46"/>
      <c r="ND130" s="46"/>
      <c r="NE130" s="46"/>
      <c r="NF130" s="46"/>
      <c r="NG130" s="46"/>
    </row>
    <row r="131" spans="342:371" ht="21" customHeight="1" x14ac:dyDescent="0.35">
      <c r="MD131" s="46"/>
      <c r="ME131" s="46"/>
      <c r="MF131" s="46"/>
      <c r="MG131" s="46"/>
      <c r="MH131" s="46"/>
      <c r="MI131" s="46"/>
      <c r="MJ131" s="46"/>
      <c r="MK131" s="46"/>
      <c r="ML131" s="46"/>
      <c r="MM131" s="46"/>
      <c r="MN131" s="46"/>
      <c r="MO131" s="46"/>
      <c r="MP131" s="46"/>
      <c r="MQ131" s="46"/>
      <c r="MR131" s="46"/>
      <c r="MS131" s="46"/>
      <c r="MT131" s="46"/>
      <c r="MU131" s="46"/>
      <c r="MV131" s="46"/>
      <c r="MW131" s="46"/>
      <c r="MX131" s="46"/>
      <c r="MY131" s="46"/>
      <c r="MZ131" s="46"/>
      <c r="NA131" s="46"/>
      <c r="NB131" s="46"/>
      <c r="NC131" s="46"/>
      <c r="ND131" s="46"/>
      <c r="NE131" s="46"/>
      <c r="NF131" s="46"/>
      <c r="NG131" s="46"/>
    </row>
    <row r="132" spans="342:371" ht="21" customHeight="1" x14ac:dyDescent="0.35">
      <c r="MD132" s="46"/>
      <c r="ME132" s="46"/>
      <c r="MF132" s="46"/>
      <c r="MG132" s="46"/>
      <c r="MH132" s="46"/>
      <c r="MI132" s="46"/>
      <c r="MJ132" s="46"/>
      <c r="MK132" s="46"/>
      <c r="ML132" s="46"/>
      <c r="MM132" s="46"/>
      <c r="MN132" s="46"/>
      <c r="MO132" s="46"/>
      <c r="MP132" s="46"/>
      <c r="MQ132" s="46"/>
      <c r="MR132" s="46"/>
      <c r="MS132" s="46"/>
      <c r="MT132" s="46"/>
      <c r="MU132" s="46"/>
      <c r="MV132" s="46"/>
      <c r="MW132" s="46"/>
      <c r="MX132" s="46"/>
      <c r="MY132" s="46"/>
      <c r="MZ132" s="46"/>
      <c r="NA132" s="46"/>
      <c r="NB132" s="46"/>
      <c r="NC132" s="46"/>
      <c r="ND132" s="46"/>
      <c r="NE132" s="46"/>
      <c r="NF132" s="46"/>
      <c r="NG132" s="46"/>
    </row>
    <row r="133" spans="342:371" ht="21" customHeight="1" x14ac:dyDescent="0.35">
      <c r="MD133" s="46"/>
      <c r="ME133" s="46"/>
      <c r="MF133" s="46"/>
      <c r="MG133" s="46"/>
      <c r="MH133" s="46"/>
      <c r="MI133" s="46"/>
      <c r="MJ133" s="46"/>
      <c r="MK133" s="46"/>
      <c r="ML133" s="46"/>
      <c r="MM133" s="46"/>
      <c r="MN133" s="46"/>
      <c r="MO133" s="46"/>
      <c r="MP133" s="46"/>
      <c r="MQ133" s="46"/>
      <c r="MR133" s="46"/>
      <c r="MS133" s="46"/>
      <c r="MT133" s="46"/>
      <c r="MU133" s="46"/>
      <c r="MV133" s="46"/>
      <c r="MW133" s="46"/>
      <c r="MX133" s="46"/>
      <c r="MY133" s="46"/>
      <c r="MZ133" s="46"/>
      <c r="NA133" s="46"/>
      <c r="NB133" s="46"/>
      <c r="NC133" s="46"/>
      <c r="ND133" s="46"/>
      <c r="NE133" s="46"/>
      <c r="NF133" s="46"/>
      <c r="NG133" s="46"/>
    </row>
    <row r="134" spans="342:371" ht="21" customHeight="1" x14ac:dyDescent="0.35">
      <c r="MD134" s="46"/>
      <c r="ME134" s="46"/>
      <c r="MF134" s="46"/>
      <c r="MG134" s="46"/>
      <c r="MH134" s="46"/>
      <c r="MI134" s="46"/>
      <c r="MJ134" s="46"/>
      <c r="MK134" s="46"/>
      <c r="ML134" s="46"/>
      <c r="MM134" s="46"/>
      <c r="MN134" s="46"/>
      <c r="MO134" s="46"/>
      <c r="MP134" s="46"/>
      <c r="MQ134" s="46"/>
      <c r="MR134" s="46"/>
      <c r="MS134" s="46"/>
      <c r="MT134" s="46"/>
      <c r="MU134" s="46"/>
      <c r="MV134" s="46"/>
      <c r="MW134" s="46"/>
      <c r="MX134" s="46"/>
      <c r="MY134" s="46"/>
      <c r="MZ134" s="46"/>
      <c r="NA134" s="46"/>
      <c r="NB134" s="46"/>
      <c r="NC134" s="46"/>
      <c r="ND134" s="46"/>
      <c r="NE134" s="46"/>
      <c r="NF134" s="46"/>
      <c r="NG134" s="46"/>
    </row>
    <row r="135" spans="342:371" ht="21" customHeight="1" x14ac:dyDescent="0.35">
      <c r="MD135" s="46"/>
      <c r="ME135" s="46"/>
      <c r="MF135" s="46"/>
      <c r="MG135" s="46"/>
      <c r="MH135" s="46"/>
      <c r="MI135" s="46"/>
      <c r="MJ135" s="46"/>
      <c r="MK135" s="46"/>
      <c r="ML135" s="46"/>
      <c r="MM135" s="46"/>
      <c r="MN135" s="46"/>
      <c r="MO135" s="46"/>
      <c r="MP135" s="46"/>
      <c r="MQ135" s="46"/>
      <c r="MR135" s="46"/>
      <c r="MS135" s="46"/>
      <c r="MT135" s="46"/>
      <c r="MU135" s="46"/>
      <c r="MV135" s="46"/>
      <c r="MW135" s="46"/>
      <c r="MX135" s="46"/>
      <c r="MY135" s="46"/>
      <c r="MZ135" s="46"/>
      <c r="NA135" s="46"/>
      <c r="NB135" s="46"/>
      <c r="NC135" s="46"/>
      <c r="ND135" s="46"/>
      <c r="NE135" s="46"/>
      <c r="NF135" s="46"/>
      <c r="NG135" s="46"/>
    </row>
    <row r="136" spans="342:371" ht="21" customHeight="1" x14ac:dyDescent="0.35">
      <c r="MD136" s="46"/>
      <c r="ME136" s="46"/>
      <c r="MF136" s="46"/>
      <c r="MG136" s="46"/>
      <c r="MH136" s="46"/>
      <c r="MI136" s="46"/>
      <c r="MJ136" s="46"/>
      <c r="MK136" s="46"/>
      <c r="ML136" s="46"/>
      <c r="MM136" s="46"/>
      <c r="MN136" s="46"/>
      <c r="MO136" s="46"/>
      <c r="MP136" s="46"/>
      <c r="MQ136" s="46"/>
      <c r="MR136" s="46"/>
      <c r="MS136" s="46"/>
      <c r="MT136" s="46"/>
      <c r="MU136" s="46"/>
      <c r="MV136" s="46"/>
      <c r="MW136" s="46"/>
      <c r="MX136" s="46"/>
      <c r="MY136" s="46"/>
      <c r="MZ136" s="46"/>
      <c r="NA136" s="46"/>
      <c r="NB136" s="46"/>
      <c r="NC136" s="46"/>
      <c r="ND136" s="46"/>
      <c r="NE136" s="46"/>
      <c r="NF136" s="46"/>
      <c r="NG136" s="46"/>
    </row>
    <row r="137" spans="342:371" ht="21" customHeight="1" x14ac:dyDescent="0.35">
      <c r="MD137" s="46"/>
      <c r="ME137" s="46"/>
      <c r="MF137" s="46"/>
      <c r="MG137" s="46"/>
      <c r="MH137" s="46"/>
      <c r="MI137" s="46"/>
      <c r="MJ137" s="46"/>
      <c r="MK137" s="46"/>
      <c r="ML137" s="46"/>
      <c r="MM137" s="46"/>
      <c r="MN137" s="46"/>
      <c r="MO137" s="46"/>
      <c r="MP137" s="46"/>
      <c r="MQ137" s="46"/>
      <c r="MR137" s="46"/>
      <c r="MS137" s="46"/>
      <c r="MT137" s="46"/>
      <c r="MU137" s="46"/>
      <c r="MV137" s="46"/>
      <c r="MW137" s="46"/>
      <c r="MX137" s="46"/>
      <c r="MY137" s="46"/>
      <c r="MZ137" s="46"/>
      <c r="NA137" s="46"/>
      <c r="NB137" s="46"/>
      <c r="NC137" s="46"/>
      <c r="ND137" s="46"/>
      <c r="NE137" s="46"/>
      <c r="NF137" s="46"/>
      <c r="NG137" s="46"/>
    </row>
    <row r="138" spans="342:371" ht="21" customHeight="1" x14ac:dyDescent="0.35">
      <c r="MD138" s="46"/>
      <c r="ME138" s="46"/>
      <c r="MF138" s="46"/>
      <c r="MG138" s="46"/>
      <c r="MH138" s="46"/>
      <c r="MI138" s="46"/>
      <c r="MJ138" s="46"/>
      <c r="MK138" s="46"/>
      <c r="ML138" s="46"/>
      <c r="MM138" s="46"/>
      <c r="MN138" s="46"/>
      <c r="MO138" s="46"/>
      <c r="MP138" s="46"/>
      <c r="MQ138" s="46"/>
      <c r="MR138" s="46"/>
      <c r="MS138" s="46"/>
      <c r="MT138" s="46"/>
      <c r="MU138" s="46"/>
      <c r="MV138" s="46"/>
      <c r="MW138" s="46"/>
      <c r="MX138" s="46"/>
      <c r="MY138" s="46"/>
      <c r="MZ138" s="46"/>
      <c r="NA138" s="46"/>
      <c r="NB138" s="46"/>
      <c r="NC138" s="46"/>
      <c r="ND138" s="46"/>
      <c r="NE138" s="46"/>
      <c r="NF138" s="46"/>
      <c r="NG138" s="46"/>
    </row>
    <row r="139" spans="342:371" ht="21" customHeight="1" x14ac:dyDescent="0.35">
      <c r="MD139" s="46"/>
      <c r="ME139" s="46"/>
      <c r="MF139" s="46"/>
      <c r="MG139" s="46"/>
      <c r="MH139" s="46"/>
      <c r="MI139" s="46"/>
      <c r="MJ139" s="46"/>
      <c r="MK139" s="46"/>
      <c r="ML139" s="46"/>
      <c r="MM139" s="46"/>
      <c r="MN139" s="46"/>
      <c r="MO139" s="46"/>
      <c r="MP139" s="46"/>
      <c r="MQ139" s="46"/>
      <c r="MR139" s="46"/>
      <c r="MS139" s="46"/>
      <c r="MT139" s="46"/>
      <c r="MU139" s="46"/>
      <c r="MV139" s="46"/>
      <c r="MW139" s="46"/>
      <c r="MX139" s="46"/>
      <c r="MY139" s="46"/>
      <c r="MZ139" s="46"/>
      <c r="NA139" s="46"/>
      <c r="NB139" s="46"/>
      <c r="NC139" s="46"/>
      <c r="ND139" s="46"/>
      <c r="NE139" s="46"/>
      <c r="NF139" s="46"/>
      <c r="NG139" s="46"/>
    </row>
    <row r="140" spans="342:371" ht="21" customHeight="1" x14ac:dyDescent="0.35">
      <c r="MD140" s="46"/>
      <c r="ME140" s="46"/>
      <c r="MF140" s="46"/>
      <c r="MG140" s="46"/>
      <c r="MH140" s="46"/>
      <c r="MI140" s="46"/>
      <c r="MJ140" s="46"/>
      <c r="MK140" s="46"/>
      <c r="ML140" s="46"/>
      <c r="MM140" s="46"/>
      <c r="MN140" s="46"/>
      <c r="MO140" s="46"/>
      <c r="MP140" s="46"/>
      <c r="MQ140" s="46"/>
      <c r="MR140" s="46"/>
      <c r="MS140" s="46"/>
      <c r="MT140" s="46"/>
      <c r="MU140" s="46"/>
      <c r="MV140" s="46"/>
      <c r="MW140" s="46"/>
      <c r="MX140" s="46"/>
      <c r="MY140" s="46"/>
      <c r="MZ140" s="46"/>
      <c r="NA140" s="46"/>
      <c r="NB140" s="46"/>
      <c r="NC140" s="46"/>
      <c r="ND140" s="46"/>
      <c r="NE140" s="46"/>
      <c r="NF140" s="46"/>
      <c r="NG140" s="46"/>
    </row>
    <row r="141" spans="342:371" ht="21" customHeight="1" x14ac:dyDescent="0.35">
      <c r="MD141" s="46"/>
      <c r="ME141" s="46"/>
      <c r="MF141" s="46"/>
      <c r="MG141" s="46"/>
      <c r="MH141" s="46"/>
      <c r="MI141" s="46"/>
      <c r="MJ141" s="46"/>
      <c r="MK141" s="46"/>
      <c r="ML141" s="46"/>
      <c r="MM141" s="46"/>
      <c r="MN141" s="46"/>
      <c r="MO141" s="46"/>
      <c r="MP141" s="46"/>
      <c r="MQ141" s="46"/>
      <c r="MR141" s="46"/>
      <c r="MS141" s="46"/>
      <c r="MT141" s="46"/>
      <c r="MU141" s="46"/>
      <c r="MV141" s="46"/>
      <c r="MW141" s="46"/>
      <c r="MX141" s="46"/>
      <c r="MY141" s="46"/>
      <c r="MZ141" s="46"/>
      <c r="NA141" s="46"/>
      <c r="NB141" s="46"/>
      <c r="NC141" s="46"/>
      <c r="ND141" s="46"/>
      <c r="NE141" s="46"/>
      <c r="NF141" s="46"/>
      <c r="NG141" s="46"/>
    </row>
    <row r="142" spans="342:371" ht="21" customHeight="1" x14ac:dyDescent="0.35">
      <c r="MD142" s="46"/>
      <c r="ME142" s="46"/>
      <c r="MF142" s="46"/>
      <c r="MG142" s="46"/>
      <c r="MH142" s="46"/>
      <c r="MI142" s="46"/>
      <c r="MJ142" s="46"/>
      <c r="MK142" s="46"/>
      <c r="ML142" s="46"/>
      <c r="MM142" s="46"/>
      <c r="MN142" s="46"/>
      <c r="MO142" s="46"/>
      <c r="MP142" s="46"/>
      <c r="MQ142" s="46"/>
      <c r="MR142" s="46"/>
      <c r="MS142" s="46"/>
      <c r="MT142" s="46"/>
      <c r="MU142" s="46"/>
      <c r="MV142" s="46"/>
      <c r="MW142" s="46"/>
      <c r="MX142" s="46"/>
      <c r="MY142" s="46"/>
      <c r="MZ142" s="46"/>
      <c r="NA142" s="46"/>
      <c r="NB142" s="46"/>
      <c r="NC142" s="46"/>
      <c r="ND142" s="46"/>
      <c r="NE142" s="46"/>
      <c r="NF142" s="46"/>
      <c r="NG142" s="46"/>
    </row>
    <row r="143" spans="342:371" ht="21" customHeight="1" x14ac:dyDescent="0.35">
      <c r="MD143" s="46"/>
      <c r="ME143" s="46"/>
      <c r="MF143" s="46"/>
      <c r="MG143" s="46"/>
      <c r="MH143" s="46"/>
      <c r="MI143" s="46"/>
      <c r="MJ143" s="46"/>
      <c r="MK143" s="46"/>
      <c r="ML143" s="46"/>
      <c r="MM143" s="46"/>
      <c r="MN143" s="46"/>
      <c r="MO143" s="46"/>
      <c r="MP143" s="46"/>
      <c r="MQ143" s="46"/>
      <c r="MR143" s="46"/>
      <c r="MS143" s="46"/>
      <c r="MT143" s="46"/>
      <c r="MU143" s="46"/>
      <c r="MV143" s="46"/>
      <c r="MW143" s="46"/>
      <c r="MX143" s="46"/>
      <c r="MY143" s="46"/>
      <c r="MZ143" s="46"/>
      <c r="NA143" s="46"/>
      <c r="NB143" s="46"/>
      <c r="NC143" s="46"/>
      <c r="ND143" s="46"/>
      <c r="NE143" s="46"/>
      <c r="NF143" s="46"/>
      <c r="NG143" s="46"/>
    </row>
    <row r="144" spans="342:371" ht="21" customHeight="1" x14ac:dyDescent="0.35">
      <c r="MD144" s="46"/>
      <c r="ME144" s="46"/>
      <c r="MF144" s="46"/>
      <c r="MG144" s="46"/>
      <c r="MH144" s="46"/>
      <c r="MI144" s="46"/>
      <c r="MJ144" s="46"/>
      <c r="MK144" s="46"/>
      <c r="ML144" s="46"/>
      <c r="MM144" s="46"/>
      <c r="MN144" s="46"/>
      <c r="MO144" s="46"/>
      <c r="MP144" s="46"/>
      <c r="MQ144" s="46"/>
      <c r="MR144" s="46"/>
      <c r="MS144" s="46"/>
      <c r="MT144" s="46"/>
      <c r="MU144" s="46"/>
      <c r="MV144" s="46"/>
      <c r="MW144" s="46"/>
      <c r="MX144" s="46"/>
      <c r="MY144" s="46"/>
      <c r="MZ144" s="46"/>
      <c r="NA144" s="46"/>
      <c r="NB144" s="46"/>
      <c r="NC144" s="46"/>
      <c r="ND144" s="46"/>
      <c r="NE144" s="46"/>
      <c r="NF144" s="46"/>
      <c r="NG144" s="46"/>
    </row>
    <row r="145" spans="342:371" ht="21" customHeight="1" x14ac:dyDescent="0.35">
      <c r="MD145" s="46"/>
      <c r="ME145" s="46"/>
      <c r="MF145" s="46"/>
      <c r="MG145" s="46"/>
      <c r="MH145" s="46"/>
      <c r="MI145" s="46"/>
      <c r="MJ145" s="46"/>
      <c r="MK145" s="46"/>
      <c r="ML145" s="46"/>
      <c r="MM145" s="46"/>
      <c r="MN145" s="46"/>
      <c r="MO145" s="46"/>
      <c r="MP145" s="46"/>
      <c r="MQ145" s="46"/>
      <c r="MR145" s="46"/>
      <c r="MS145" s="46"/>
      <c r="MT145" s="46"/>
      <c r="MU145" s="46"/>
      <c r="MV145" s="46"/>
      <c r="MW145" s="46"/>
      <c r="MX145" s="46"/>
      <c r="MY145" s="46"/>
      <c r="MZ145" s="46"/>
      <c r="NA145" s="46"/>
      <c r="NB145" s="46"/>
      <c r="NC145" s="46"/>
      <c r="ND145" s="46"/>
      <c r="NE145" s="46"/>
      <c r="NF145" s="46"/>
      <c r="NG145" s="46"/>
    </row>
    <row r="146" spans="342:371" ht="21" customHeight="1" x14ac:dyDescent="0.35">
      <c r="MD146" s="46"/>
      <c r="ME146" s="46"/>
      <c r="MF146" s="46"/>
      <c r="MG146" s="46"/>
      <c r="MH146" s="46"/>
      <c r="MI146" s="46"/>
      <c r="MJ146" s="46"/>
      <c r="MK146" s="46"/>
      <c r="ML146" s="46"/>
      <c r="MM146" s="46"/>
      <c r="MN146" s="46"/>
      <c r="MO146" s="46"/>
      <c r="MP146" s="46"/>
      <c r="MQ146" s="46"/>
      <c r="MR146" s="46"/>
      <c r="MS146" s="46"/>
      <c r="MT146" s="46"/>
      <c r="MU146" s="46"/>
      <c r="MV146" s="46"/>
      <c r="MW146" s="46"/>
      <c r="MX146" s="46"/>
      <c r="MY146" s="46"/>
      <c r="MZ146" s="46"/>
      <c r="NA146" s="46"/>
      <c r="NB146" s="46"/>
      <c r="NC146" s="46"/>
      <c r="ND146" s="46"/>
      <c r="NE146" s="46"/>
      <c r="NF146" s="46"/>
      <c r="NG146" s="46"/>
    </row>
    <row r="147" spans="342:371" ht="21" customHeight="1" x14ac:dyDescent="0.35">
      <c r="MD147" s="46"/>
      <c r="ME147" s="46"/>
      <c r="MF147" s="46"/>
      <c r="MG147" s="46"/>
      <c r="MH147" s="46"/>
      <c r="MI147" s="46"/>
      <c r="MJ147" s="46"/>
      <c r="MK147" s="46"/>
      <c r="ML147" s="46"/>
      <c r="MM147" s="46"/>
      <c r="MN147" s="46"/>
      <c r="MO147" s="46"/>
      <c r="MP147" s="46"/>
      <c r="MQ147" s="46"/>
      <c r="MR147" s="46"/>
      <c r="MS147" s="46"/>
      <c r="MT147" s="46"/>
      <c r="MU147" s="46"/>
      <c r="MV147" s="46"/>
      <c r="MW147" s="46"/>
      <c r="MX147" s="46"/>
      <c r="MY147" s="46"/>
      <c r="MZ147" s="46"/>
      <c r="NA147" s="46"/>
      <c r="NB147" s="46"/>
      <c r="NC147" s="46"/>
      <c r="ND147" s="46"/>
      <c r="NE147" s="46"/>
      <c r="NF147" s="46"/>
      <c r="NG147" s="46"/>
    </row>
    <row r="148" spans="342:371" ht="21" customHeight="1" x14ac:dyDescent="0.35">
      <c r="MD148" s="46"/>
      <c r="ME148" s="46"/>
      <c r="MF148" s="46"/>
      <c r="MG148" s="46"/>
      <c r="MH148" s="46"/>
      <c r="MI148" s="46"/>
      <c r="MJ148" s="46"/>
      <c r="MK148" s="46"/>
      <c r="ML148" s="46"/>
      <c r="MM148" s="46"/>
      <c r="MN148" s="46"/>
      <c r="MO148" s="46"/>
      <c r="MP148" s="46"/>
      <c r="MQ148" s="46"/>
      <c r="MR148" s="46"/>
      <c r="MS148" s="46"/>
      <c r="MT148" s="46"/>
      <c r="MU148" s="46"/>
      <c r="MV148" s="46"/>
      <c r="MW148" s="46"/>
      <c r="MX148" s="46"/>
      <c r="MY148" s="46"/>
      <c r="MZ148" s="46"/>
      <c r="NA148" s="46"/>
      <c r="NB148" s="46"/>
      <c r="NC148" s="46"/>
      <c r="ND148" s="46"/>
      <c r="NE148" s="46"/>
      <c r="NF148" s="46"/>
      <c r="NG148" s="46"/>
    </row>
    <row r="149" spans="342:371" ht="21" customHeight="1" x14ac:dyDescent="0.35">
      <c r="MD149" s="46"/>
      <c r="ME149" s="46"/>
      <c r="MF149" s="46"/>
      <c r="MG149" s="46"/>
      <c r="MH149" s="46"/>
      <c r="MI149" s="46"/>
      <c r="MJ149" s="46"/>
      <c r="MK149" s="46"/>
      <c r="ML149" s="46"/>
      <c r="MM149" s="46"/>
      <c r="MN149" s="46"/>
      <c r="MO149" s="46"/>
      <c r="MP149" s="46"/>
      <c r="MQ149" s="46"/>
      <c r="MR149" s="46"/>
      <c r="MS149" s="46"/>
      <c r="MT149" s="46"/>
      <c r="MU149" s="46"/>
      <c r="MV149" s="46"/>
      <c r="MW149" s="46"/>
      <c r="MX149" s="46"/>
      <c r="MY149" s="46"/>
      <c r="MZ149" s="46"/>
      <c r="NA149" s="46"/>
      <c r="NB149" s="46"/>
      <c r="NC149" s="46"/>
      <c r="ND149" s="46"/>
      <c r="NE149" s="46"/>
      <c r="NF149" s="46"/>
      <c r="NG149" s="46"/>
    </row>
    <row r="150" spans="342:371" ht="21" customHeight="1" x14ac:dyDescent="0.35">
      <c r="MD150" s="46"/>
      <c r="ME150" s="46"/>
      <c r="MF150" s="46"/>
      <c r="MG150" s="46"/>
      <c r="MH150" s="46"/>
      <c r="MI150" s="46"/>
      <c r="MJ150" s="46"/>
      <c r="MK150" s="46"/>
      <c r="ML150" s="46"/>
      <c r="MM150" s="46"/>
      <c r="MN150" s="46"/>
      <c r="MO150" s="46"/>
      <c r="MP150" s="46"/>
      <c r="MQ150" s="46"/>
      <c r="MR150" s="46"/>
      <c r="MS150" s="46"/>
      <c r="MT150" s="46"/>
      <c r="MU150" s="46"/>
      <c r="MV150" s="46"/>
      <c r="MW150" s="46"/>
      <c r="MX150" s="46"/>
      <c r="MY150" s="46"/>
      <c r="MZ150" s="46"/>
      <c r="NA150" s="46"/>
      <c r="NB150" s="46"/>
      <c r="NC150" s="46"/>
      <c r="ND150" s="46"/>
      <c r="NE150" s="46"/>
      <c r="NF150" s="46"/>
      <c r="NG150" s="46"/>
    </row>
    <row r="151" spans="342:371" ht="21" customHeight="1" x14ac:dyDescent="0.35">
      <c r="MD151" s="46"/>
      <c r="ME151" s="46"/>
      <c r="MF151" s="46"/>
      <c r="MG151" s="46"/>
      <c r="MH151" s="46"/>
      <c r="MI151" s="46"/>
      <c r="MJ151" s="46"/>
      <c r="MK151" s="46"/>
      <c r="ML151" s="46"/>
      <c r="MM151" s="46"/>
      <c r="MN151" s="46"/>
      <c r="MO151" s="46"/>
      <c r="MP151" s="46"/>
      <c r="MQ151" s="46"/>
      <c r="MR151" s="46"/>
      <c r="MS151" s="46"/>
      <c r="MT151" s="46"/>
      <c r="MU151" s="46"/>
      <c r="MV151" s="46"/>
      <c r="MW151" s="46"/>
      <c r="MX151" s="46"/>
      <c r="MY151" s="46"/>
      <c r="MZ151" s="46"/>
      <c r="NA151" s="46"/>
      <c r="NB151" s="46"/>
      <c r="NC151" s="46"/>
      <c r="ND151" s="46"/>
      <c r="NE151" s="46"/>
      <c r="NF151" s="46"/>
      <c r="NG151" s="46"/>
    </row>
    <row r="152" spans="342:371" ht="21" customHeight="1" x14ac:dyDescent="0.35">
      <c r="MD152" s="46"/>
      <c r="ME152" s="46"/>
      <c r="MF152" s="46"/>
      <c r="MG152" s="46"/>
      <c r="MH152" s="46"/>
      <c r="MI152" s="46"/>
      <c r="MJ152" s="46"/>
      <c r="MK152" s="46"/>
      <c r="ML152" s="46"/>
      <c r="MM152" s="46"/>
      <c r="MN152" s="46"/>
      <c r="MO152" s="46"/>
      <c r="MP152" s="46"/>
      <c r="MQ152" s="46"/>
      <c r="MR152" s="46"/>
      <c r="MS152" s="46"/>
      <c r="MT152" s="46"/>
      <c r="MU152" s="46"/>
      <c r="MV152" s="46"/>
      <c r="MW152" s="46"/>
      <c r="MX152" s="46"/>
      <c r="MY152" s="46"/>
      <c r="MZ152" s="46"/>
      <c r="NA152" s="46"/>
      <c r="NB152" s="46"/>
      <c r="NC152" s="46"/>
      <c r="ND152" s="46"/>
      <c r="NE152" s="46"/>
      <c r="NF152" s="46"/>
      <c r="NG152" s="46"/>
    </row>
    <row r="153" spans="342:371" ht="21" customHeight="1" x14ac:dyDescent="0.35">
      <c r="MD153" s="46"/>
      <c r="ME153" s="46"/>
      <c r="MF153" s="46"/>
      <c r="MG153" s="46"/>
      <c r="MH153" s="46"/>
      <c r="MI153" s="46"/>
      <c r="MJ153" s="46"/>
      <c r="MK153" s="46"/>
      <c r="ML153" s="46"/>
      <c r="MM153" s="46"/>
      <c r="MN153" s="46"/>
      <c r="MO153" s="46"/>
      <c r="MP153" s="46"/>
      <c r="MQ153" s="46"/>
      <c r="MR153" s="46"/>
      <c r="MS153" s="46"/>
      <c r="MT153" s="46"/>
      <c r="MU153" s="46"/>
      <c r="MV153" s="46"/>
      <c r="MW153" s="46"/>
      <c r="MX153" s="46"/>
      <c r="MY153" s="46"/>
      <c r="MZ153" s="46"/>
      <c r="NA153" s="46"/>
      <c r="NB153" s="46"/>
      <c r="NC153" s="46"/>
      <c r="ND153" s="46"/>
      <c r="NE153" s="46"/>
      <c r="NF153" s="46"/>
      <c r="NG153" s="46"/>
    </row>
    <row r="154" spans="342:371" ht="21" customHeight="1" x14ac:dyDescent="0.35">
      <c r="MD154" s="46"/>
      <c r="ME154" s="46"/>
      <c r="MF154" s="46"/>
      <c r="MG154" s="46"/>
      <c r="MH154" s="46"/>
      <c r="MI154" s="46"/>
      <c r="MJ154" s="46"/>
      <c r="MK154" s="46"/>
      <c r="ML154" s="46"/>
      <c r="MM154" s="46"/>
      <c r="MN154" s="46"/>
      <c r="MO154" s="46"/>
      <c r="MP154" s="46"/>
      <c r="MQ154" s="46"/>
      <c r="MR154" s="46"/>
      <c r="MS154" s="46"/>
      <c r="MT154" s="46"/>
      <c r="MU154" s="46"/>
      <c r="MV154" s="46"/>
      <c r="MW154" s="46"/>
      <c r="MX154" s="46"/>
      <c r="MY154" s="46"/>
      <c r="MZ154" s="46"/>
      <c r="NA154" s="46"/>
      <c r="NB154" s="46"/>
      <c r="NC154" s="46"/>
      <c r="ND154" s="46"/>
      <c r="NE154" s="46"/>
      <c r="NF154" s="46"/>
      <c r="NG154" s="46"/>
    </row>
    <row r="155" spans="342:371" ht="21" customHeight="1" x14ac:dyDescent="0.35">
      <c r="MD155" s="46"/>
      <c r="ME155" s="46"/>
      <c r="MF155" s="46"/>
      <c r="MG155" s="46"/>
      <c r="MH155" s="46"/>
      <c r="MI155" s="46"/>
      <c r="MJ155" s="46"/>
      <c r="MK155" s="46"/>
      <c r="ML155" s="46"/>
      <c r="MM155" s="46"/>
      <c r="MN155" s="46"/>
      <c r="MO155" s="46"/>
      <c r="MP155" s="46"/>
      <c r="MQ155" s="46"/>
      <c r="MR155" s="46"/>
      <c r="MS155" s="46"/>
      <c r="MT155" s="46"/>
      <c r="MU155" s="46"/>
      <c r="MV155" s="46"/>
      <c r="MW155" s="46"/>
      <c r="MX155" s="46"/>
      <c r="MY155" s="46"/>
      <c r="MZ155" s="46"/>
      <c r="NA155" s="46"/>
      <c r="NB155" s="46"/>
      <c r="NC155" s="46"/>
      <c r="ND155" s="46"/>
      <c r="NE155" s="46"/>
      <c r="NF155" s="46"/>
      <c r="NG155" s="46"/>
    </row>
    <row r="156" spans="342:371" ht="21" customHeight="1" x14ac:dyDescent="0.35">
      <c r="MD156" s="46"/>
      <c r="ME156" s="46"/>
      <c r="MF156" s="46"/>
      <c r="MG156" s="46"/>
      <c r="MH156" s="46"/>
      <c r="MI156" s="46"/>
      <c r="MJ156" s="46"/>
      <c r="MK156" s="46"/>
      <c r="ML156" s="46"/>
      <c r="MM156" s="46"/>
      <c r="MN156" s="46"/>
      <c r="MO156" s="46"/>
      <c r="MP156" s="46"/>
      <c r="MQ156" s="46"/>
      <c r="MR156" s="46"/>
      <c r="MS156" s="46"/>
      <c r="MT156" s="46"/>
      <c r="MU156" s="46"/>
      <c r="MV156" s="46"/>
      <c r="MW156" s="46"/>
      <c r="MX156" s="46"/>
      <c r="MY156" s="46"/>
      <c r="MZ156" s="46"/>
      <c r="NA156" s="46"/>
      <c r="NB156" s="46"/>
      <c r="NC156" s="46"/>
      <c r="ND156" s="46"/>
      <c r="NE156" s="46"/>
      <c r="NF156" s="46"/>
      <c r="NG156" s="46"/>
    </row>
    <row r="157" spans="342:371" ht="21" customHeight="1" x14ac:dyDescent="0.35">
      <c r="MD157" s="46"/>
      <c r="ME157" s="46"/>
      <c r="MF157" s="46"/>
      <c r="MG157" s="46"/>
      <c r="MH157" s="46"/>
      <c r="MI157" s="46"/>
      <c r="MJ157" s="46"/>
      <c r="MK157" s="46"/>
      <c r="ML157" s="46"/>
      <c r="MM157" s="46"/>
      <c r="MN157" s="46"/>
      <c r="MO157" s="46"/>
      <c r="MP157" s="46"/>
      <c r="MQ157" s="46"/>
      <c r="MR157" s="46"/>
      <c r="MS157" s="46"/>
      <c r="MT157" s="46"/>
      <c r="MU157" s="46"/>
      <c r="MV157" s="46"/>
      <c r="MW157" s="46"/>
      <c r="MX157" s="46"/>
      <c r="MY157" s="46"/>
      <c r="MZ157" s="46"/>
      <c r="NA157" s="46"/>
      <c r="NB157" s="46"/>
      <c r="NC157" s="46"/>
      <c r="ND157" s="46"/>
      <c r="NE157" s="46"/>
      <c r="NF157" s="46"/>
      <c r="NG157" s="46"/>
    </row>
    <row r="158" spans="342:371" ht="21" customHeight="1" x14ac:dyDescent="0.35">
      <c r="MD158" s="46"/>
      <c r="ME158" s="46"/>
      <c r="MF158" s="46"/>
      <c r="MG158" s="46"/>
      <c r="MH158" s="46"/>
      <c r="MI158" s="46"/>
      <c r="MJ158" s="46"/>
      <c r="MK158" s="46"/>
      <c r="ML158" s="46"/>
      <c r="MM158" s="46"/>
      <c r="MN158" s="46"/>
      <c r="MO158" s="46"/>
      <c r="MP158" s="46"/>
      <c r="MQ158" s="46"/>
      <c r="MR158" s="46"/>
      <c r="MS158" s="46"/>
      <c r="MT158" s="46"/>
      <c r="MU158" s="46"/>
      <c r="MV158" s="46"/>
      <c r="MW158" s="46"/>
      <c r="MX158" s="46"/>
      <c r="MY158" s="46"/>
      <c r="MZ158" s="46"/>
      <c r="NA158" s="46"/>
      <c r="NB158" s="46"/>
      <c r="NC158" s="46"/>
      <c r="ND158" s="46"/>
      <c r="NE158" s="46"/>
      <c r="NF158" s="46"/>
      <c r="NG158" s="46"/>
    </row>
    <row r="159" spans="342:371" ht="21" customHeight="1" x14ac:dyDescent="0.35">
      <c r="MD159" s="46"/>
      <c r="ME159" s="46"/>
      <c r="MF159" s="46"/>
      <c r="MG159" s="46"/>
      <c r="MH159" s="46"/>
      <c r="MI159" s="46"/>
      <c r="MJ159" s="46"/>
      <c r="MK159" s="46"/>
      <c r="ML159" s="46"/>
      <c r="MM159" s="46"/>
      <c r="MN159" s="46"/>
      <c r="MO159" s="46"/>
      <c r="MP159" s="46"/>
      <c r="MQ159" s="46"/>
      <c r="MR159" s="46"/>
      <c r="MS159" s="46"/>
      <c r="MT159" s="46"/>
      <c r="MU159" s="46"/>
      <c r="MV159" s="46"/>
      <c r="MW159" s="46"/>
      <c r="MX159" s="46"/>
      <c r="MY159" s="46"/>
      <c r="MZ159" s="46"/>
      <c r="NA159" s="46"/>
      <c r="NB159" s="46"/>
      <c r="NC159" s="46"/>
      <c r="ND159" s="46"/>
      <c r="NE159" s="46"/>
      <c r="NF159" s="46"/>
      <c r="NG159" s="46"/>
    </row>
    <row r="160" spans="342:371" ht="21" customHeight="1" x14ac:dyDescent="0.35">
      <c r="MD160" s="46"/>
      <c r="ME160" s="46"/>
      <c r="MF160" s="46"/>
      <c r="MG160" s="46"/>
      <c r="MH160" s="46"/>
      <c r="MI160" s="46"/>
      <c r="MJ160" s="46"/>
      <c r="MK160" s="46"/>
      <c r="ML160" s="46"/>
      <c r="MM160" s="46"/>
      <c r="MN160" s="46"/>
      <c r="MO160" s="46"/>
      <c r="MP160" s="46"/>
      <c r="MQ160" s="46"/>
      <c r="MR160" s="46"/>
      <c r="MS160" s="46"/>
      <c r="MT160" s="46"/>
      <c r="MU160" s="46"/>
      <c r="MV160" s="46"/>
      <c r="MW160" s="46"/>
      <c r="MX160" s="46"/>
      <c r="MY160" s="46"/>
      <c r="MZ160" s="46"/>
      <c r="NA160" s="46"/>
      <c r="NB160" s="46"/>
      <c r="NC160" s="46"/>
      <c r="ND160" s="46"/>
      <c r="NE160" s="46"/>
      <c r="NF160" s="46"/>
      <c r="NG160" s="46"/>
    </row>
    <row r="161" spans="342:371" ht="21" customHeight="1" x14ac:dyDescent="0.35">
      <c r="MD161" s="46"/>
      <c r="ME161" s="46"/>
      <c r="MF161" s="46"/>
      <c r="MG161" s="46"/>
      <c r="MH161" s="46"/>
      <c r="MI161" s="46"/>
      <c r="MJ161" s="46"/>
      <c r="MK161" s="46"/>
      <c r="ML161" s="46"/>
      <c r="MM161" s="46"/>
      <c r="MN161" s="46"/>
      <c r="MO161" s="46"/>
      <c r="MP161" s="46"/>
      <c r="MQ161" s="46"/>
      <c r="MR161" s="46"/>
      <c r="MS161" s="46"/>
      <c r="MT161" s="46"/>
      <c r="MU161" s="46"/>
      <c r="MV161" s="46"/>
      <c r="MW161" s="46"/>
      <c r="MX161" s="46"/>
      <c r="MY161" s="46"/>
      <c r="MZ161" s="46"/>
      <c r="NA161" s="46"/>
      <c r="NB161" s="46"/>
      <c r="NC161" s="46"/>
      <c r="ND161" s="46"/>
      <c r="NE161" s="46"/>
      <c r="NF161" s="46"/>
      <c r="NG161" s="46"/>
    </row>
    <row r="162" spans="342:371" ht="21" customHeight="1" x14ac:dyDescent="0.35">
      <c r="MD162" s="46"/>
      <c r="ME162" s="46"/>
      <c r="MF162" s="46"/>
      <c r="MG162" s="46"/>
      <c r="MH162" s="46"/>
      <c r="MI162" s="46"/>
      <c r="MJ162" s="46"/>
      <c r="MK162" s="46"/>
      <c r="ML162" s="46"/>
      <c r="MM162" s="46"/>
      <c r="MN162" s="46"/>
      <c r="MO162" s="46"/>
      <c r="MP162" s="46"/>
      <c r="MQ162" s="46"/>
      <c r="MR162" s="46"/>
      <c r="MS162" s="46"/>
      <c r="MT162" s="46"/>
      <c r="MU162" s="46"/>
      <c r="MV162" s="46"/>
      <c r="MW162" s="46"/>
      <c r="MX162" s="46"/>
      <c r="MY162" s="46"/>
      <c r="MZ162" s="46"/>
      <c r="NA162" s="46"/>
      <c r="NB162" s="46"/>
      <c r="NC162" s="46"/>
      <c r="ND162" s="46"/>
      <c r="NE162" s="46"/>
      <c r="NF162" s="46"/>
      <c r="NG162" s="46"/>
    </row>
    <row r="163" spans="342:371" ht="21" customHeight="1" x14ac:dyDescent="0.35">
      <c r="MD163" s="46"/>
      <c r="ME163" s="46"/>
      <c r="MF163" s="46"/>
      <c r="MG163" s="46"/>
      <c r="MH163" s="46"/>
      <c r="MI163" s="46"/>
      <c r="MJ163" s="46"/>
      <c r="MK163" s="46"/>
      <c r="ML163" s="46"/>
      <c r="MM163" s="46"/>
      <c r="MN163" s="46"/>
      <c r="MO163" s="46"/>
      <c r="MP163" s="46"/>
      <c r="MQ163" s="46"/>
      <c r="MR163" s="46"/>
      <c r="MS163" s="46"/>
      <c r="MT163" s="46"/>
      <c r="MU163" s="46"/>
      <c r="MV163" s="46"/>
      <c r="MW163" s="46"/>
      <c r="MX163" s="46"/>
      <c r="MY163" s="46"/>
      <c r="MZ163" s="46"/>
      <c r="NA163" s="46"/>
      <c r="NB163" s="46"/>
      <c r="NC163" s="46"/>
      <c r="ND163" s="46"/>
      <c r="NE163" s="46"/>
      <c r="NF163" s="46"/>
      <c r="NG163" s="46"/>
    </row>
    <row r="164" spans="342:371" ht="21" customHeight="1" x14ac:dyDescent="0.35">
      <c r="MD164" s="46"/>
      <c r="ME164" s="46"/>
      <c r="MF164" s="46"/>
      <c r="MG164" s="46"/>
      <c r="MH164" s="46"/>
      <c r="MI164" s="46"/>
      <c r="MJ164" s="46"/>
      <c r="MK164" s="46"/>
      <c r="ML164" s="46"/>
      <c r="MM164" s="46"/>
      <c r="MN164" s="46"/>
      <c r="MO164" s="46"/>
      <c r="MP164" s="46"/>
      <c r="MQ164" s="46"/>
      <c r="MR164" s="46"/>
      <c r="MS164" s="46"/>
      <c r="MT164" s="46"/>
      <c r="MU164" s="46"/>
      <c r="MV164" s="46"/>
      <c r="MW164" s="46"/>
      <c r="MX164" s="46"/>
      <c r="MY164" s="46"/>
      <c r="MZ164" s="46"/>
      <c r="NA164" s="46"/>
      <c r="NB164" s="46"/>
      <c r="NC164" s="46"/>
      <c r="ND164" s="46"/>
      <c r="NE164" s="46"/>
      <c r="NF164" s="46"/>
      <c r="NG164" s="46"/>
    </row>
    <row r="165" spans="342:371" ht="21" customHeight="1" x14ac:dyDescent="0.35">
      <c r="MD165" s="46"/>
      <c r="ME165" s="46"/>
      <c r="MF165" s="46"/>
      <c r="MG165" s="46"/>
      <c r="MH165" s="46"/>
      <c r="MI165" s="46"/>
      <c r="MJ165" s="46"/>
      <c r="MK165" s="46"/>
      <c r="ML165" s="46"/>
      <c r="MM165" s="46"/>
      <c r="MN165" s="46"/>
      <c r="MO165" s="46"/>
      <c r="MP165" s="46"/>
      <c r="MQ165" s="46"/>
      <c r="MR165" s="46"/>
      <c r="MS165" s="46"/>
      <c r="MT165" s="46"/>
      <c r="MU165" s="46"/>
      <c r="MV165" s="46"/>
      <c r="MW165" s="46"/>
      <c r="MX165" s="46"/>
      <c r="MY165" s="46"/>
      <c r="MZ165" s="46"/>
      <c r="NA165" s="46"/>
      <c r="NB165" s="46"/>
      <c r="NC165" s="46"/>
      <c r="ND165" s="46"/>
      <c r="NE165" s="46"/>
      <c r="NF165" s="46"/>
      <c r="NG165" s="46"/>
    </row>
    <row r="166" spans="342:371" ht="21" customHeight="1" x14ac:dyDescent="0.35">
      <c r="MD166" s="46"/>
      <c r="ME166" s="46"/>
      <c r="MF166" s="46"/>
      <c r="MG166" s="46"/>
      <c r="MH166" s="46"/>
      <c r="MI166" s="46"/>
      <c r="MJ166" s="46"/>
      <c r="MK166" s="46"/>
      <c r="ML166" s="46"/>
      <c r="MM166" s="46"/>
      <c r="MN166" s="46"/>
      <c r="MO166" s="46"/>
      <c r="MP166" s="46"/>
      <c r="MQ166" s="46"/>
      <c r="MR166" s="46"/>
      <c r="MS166" s="46"/>
      <c r="MT166" s="46"/>
      <c r="MU166" s="46"/>
      <c r="MV166" s="46"/>
      <c r="MW166" s="46"/>
      <c r="MX166" s="46"/>
      <c r="MY166" s="46"/>
      <c r="MZ166" s="46"/>
      <c r="NA166" s="46"/>
      <c r="NB166" s="46"/>
      <c r="NC166" s="46"/>
      <c r="ND166" s="46"/>
      <c r="NE166" s="46"/>
      <c r="NF166" s="46"/>
      <c r="NG166" s="46"/>
    </row>
    <row r="167" spans="342:371" ht="21" customHeight="1" x14ac:dyDescent="0.35">
      <c r="MD167" s="46"/>
      <c r="ME167" s="46"/>
      <c r="MF167" s="46"/>
      <c r="MG167" s="46"/>
      <c r="MH167" s="46"/>
      <c r="MI167" s="46"/>
      <c r="MJ167" s="46"/>
      <c r="MK167" s="46"/>
      <c r="ML167" s="46"/>
      <c r="MM167" s="46"/>
      <c r="MN167" s="46"/>
      <c r="MO167" s="46"/>
      <c r="MP167" s="46"/>
      <c r="MQ167" s="46"/>
      <c r="MR167" s="46"/>
      <c r="MS167" s="46"/>
      <c r="MT167" s="46"/>
      <c r="MU167" s="46"/>
      <c r="MV167" s="46"/>
      <c r="MW167" s="46"/>
      <c r="MX167" s="46"/>
      <c r="MY167" s="46"/>
      <c r="MZ167" s="46"/>
      <c r="NA167" s="46"/>
      <c r="NB167" s="46"/>
      <c r="NC167" s="46"/>
      <c r="ND167" s="46"/>
      <c r="NE167" s="46"/>
      <c r="NF167" s="46"/>
      <c r="NG167" s="46"/>
    </row>
    <row r="168" spans="342:371" ht="21" customHeight="1" x14ac:dyDescent="0.35">
      <c r="MD168" s="46"/>
      <c r="ME168" s="46"/>
      <c r="MF168" s="46"/>
      <c r="MG168" s="46"/>
      <c r="MH168" s="46"/>
      <c r="MI168" s="46"/>
      <c r="MJ168" s="46"/>
      <c r="MK168" s="46"/>
      <c r="ML168" s="46"/>
      <c r="MM168" s="46"/>
      <c r="MN168" s="46"/>
      <c r="MO168" s="46"/>
      <c r="MP168" s="46"/>
      <c r="MQ168" s="46"/>
      <c r="MR168" s="46"/>
      <c r="MS168" s="46"/>
      <c r="MT168" s="46"/>
      <c r="MU168" s="46"/>
      <c r="MV168" s="46"/>
      <c r="MW168" s="46"/>
      <c r="MX168" s="46"/>
      <c r="MY168" s="46"/>
      <c r="MZ168" s="46"/>
      <c r="NA168" s="46"/>
      <c r="NB168" s="46"/>
      <c r="NC168" s="46"/>
      <c r="ND168" s="46"/>
      <c r="NE168" s="46"/>
      <c r="NF168" s="46"/>
      <c r="NG168" s="46"/>
    </row>
    <row r="169" spans="342:371" ht="21" customHeight="1" x14ac:dyDescent="0.35">
      <c r="MD169" s="46"/>
      <c r="ME169" s="46"/>
      <c r="MF169" s="46"/>
      <c r="MG169" s="46"/>
      <c r="MH169" s="46"/>
      <c r="MI169" s="46"/>
      <c r="MJ169" s="46"/>
      <c r="MK169" s="46"/>
      <c r="ML169" s="46"/>
      <c r="MM169" s="46"/>
      <c r="MN169" s="46"/>
      <c r="MO169" s="46"/>
      <c r="MP169" s="46"/>
      <c r="MQ169" s="46"/>
      <c r="MR169" s="46"/>
      <c r="MS169" s="46"/>
      <c r="MT169" s="46"/>
      <c r="MU169" s="46"/>
      <c r="MV169" s="46"/>
      <c r="MW169" s="46"/>
      <c r="MX169" s="46"/>
      <c r="MY169" s="46"/>
      <c r="MZ169" s="46"/>
      <c r="NA169" s="46"/>
      <c r="NB169" s="46"/>
      <c r="NC169" s="46"/>
      <c r="ND169" s="46"/>
      <c r="NE169" s="46"/>
      <c r="NF169" s="46"/>
      <c r="NG169" s="46"/>
    </row>
    <row r="170" spans="342:371" ht="21" customHeight="1" x14ac:dyDescent="0.35">
      <c r="MD170" s="46"/>
      <c r="ME170" s="46"/>
      <c r="MF170" s="46"/>
      <c r="MG170" s="46"/>
      <c r="MH170" s="46"/>
      <c r="MI170" s="46"/>
      <c r="MJ170" s="46"/>
      <c r="MK170" s="46"/>
      <c r="ML170" s="46"/>
      <c r="MM170" s="46"/>
      <c r="MN170" s="46"/>
      <c r="MO170" s="46"/>
      <c r="MP170" s="46"/>
      <c r="MQ170" s="46"/>
      <c r="MR170" s="46"/>
      <c r="MS170" s="46"/>
      <c r="MT170" s="46"/>
      <c r="MU170" s="46"/>
      <c r="MV170" s="46"/>
      <c r="MW170" s="46"/>
      <c r="MX170" s="46"/>
      <c r="MY170" s="46"/>
      <c r="MZ170" s="46"/>
      <c r="NA170" s="46"/>
      <c r="NB170" s="46"/>
      <c r="NC170" s="46"/>
      <c r="ND170" s="46"/>
      <c r="NE170" s="46"/>
      <c r="NF170" s="46"/>
      <c r="NG170" s="46"/>
    </row>
    <row r="171" spans="342:371" ht="21" customHeight="1" x14ac:dyDescent="0.35">
      <c r="MD171" s="46"/>
      <c r="ME171" s="46"/>
      <c r="MF171" s="46"/>
      <c r="MG171" s="46"/>
      <c r="MH171" s="46"/>
      <c r="MI171" s="46"/>
      <c r="MJ171" s="46"/>
      <c r="MK171" s="46"/>
      <c r="ML171" s="46"/>
      <c r="MM171" s="46"/>
      <c r="MN171" s="46"/>
      <c r="MO171" s="46"/>
      <c r="MP171" s="46"/>
      <c r="MQ171" s="46"/>
      <c r="MR171" s="46"/>
      <c r="MS171" s="46"/>
      <c r="MT171" s="46"/>
      <c r="MU171" s="46"/>
      <c r="MV171" s="46"/>
      <c r="MW171" s="46"/>
      <c r="MX171" s="46"/>
      <c r="MY171" s="46"/>
      <c r="MZ171" s="46"/>
      <c r="NA171" s="46"/>
      <c r="NB171" s="46"/>
      <c r="NC171" s="46"/>
      <c r="ND171" s="46"/>
      <c r="NE171" s="46"/>
      <c r="NF171" s="46"/>
      <c r="NG171" s="46"/>
    </row>
    <row r="172" spans="342:371" ht="21" customHeight="1" x14ac:dyDescent="0.35">
      <c r="MD172" s="46"/>
      <c r="ME172" s="46"/>
      <c r="MF172" s="46"/>
      <c r="MG172" s="46"/>
      <c r="MH172" s="46"/>
      <c r="MI172" s="46"/>
      <c r="MJ172" s="46"/>
      <c r="MK172" s="46"/>
      <c r="ML172" s="46"/>
      <c r="MM172" s="46"/>
      <c r="MN172" s="46"/>
      <c r="MO172" s="46"/>
      <c r="MP172" s="46"/>
      <c r="MQ172" s="46"/>
      <c r="MR172" s="46"/>
      <c r="MS172" s="46"/>
      <c r="MT172" s="46"/>
      <c r="MU172" s="46"/>
      <c r="MV172" s="46"/>
      <c r="MW172" s="46"/>
      <c r="MX172" s="46"/>
      <c r="MY172" s="46"/>
      <c r="MZ172" s="46"/>
      <c r="NA172" s="46"/>
      <c r="NB172" s="46"/>
      <c r="NC172" s="46"/>
      <c r="ND172" s="46"/>
      <c r="NE172" s="46"/>
      <c r="NF172" s="46"/>
      <c r="NG172" s="46"/>
    </row>
    <row r="173" spans="342:371" ht="21" customHeight="1" x14ac:dyDescent="0.35">
      <c r="MD173" s="46"/>
      <c r="ME173" s="46"/>
      <c r="MF173" s="46"/>
      <c r="MG173" s="46"/>
      <c r="MH173" s="46"/>
      <c r="MI173" s="46"/>
      <c r="MJ173" s="46"/>
      <c r="MK173" s="46"/>
      <c r="ML173" s="46"/>
      <c r="MM173" s="46"/>
      <c r="MN173" s="46"/>
      <c r="MO173" s="46"/>
      <c r="MP173" s="46"/>
      <c r="MQ173" s="46"/>
      <c r="MR173" s="46"/>
      <c r="MS173" s="46"/>
      <c r="MT173" s="46"/>
      <c r="MU173" s="46"/>
      <c r="MV173" s="46"/>
      <c r="MW173" s="46"/>
      <c r="MX173" s="46"/>
      <c r="MY173" s="46"/>
      <c r="MZ173" s="46"/>
      <c r="NA173" s="46"/>
      <c r="NB173" s="46"/>
      <c r="NC173" s="46"/>
      <c r="ND173" s="46"/>
      <c r="NE173" s="46"/>
      <c r="NF173" s="46"/>
      <c r="NG173" s="46"/>
    </row>
    <row r="174" spans="342:371" ht="21" customHeight="1" x14ac:dyDescent="0.35">
      <c r="MD174" s="46"/>
      <c r="ME174" s="46"/>
      <c r="MF174" s="46"/>
      <c r="MG174" s="46"/>
      <c r="MH174" s="46"/>
      <c r="MI174" s="46"/>
      <c r="MJ174" s="46"/>
      <c r="MK174" s="46"/>
      <c r="ML174" s="46"/>
      <c r="MM174" s="46"/>
      <c r="MN174" s="46"/>
      <c r="MO174" s="46"/>
      <c r="MP174" s="46"/>
      <c r="MQ174" s="46"/>
      <c r="MR174" s="46"/>
      <c r="MS174" s="46"/>
      <c r="MT174" s="46"/>
      <c r="MU174" s="46"/>
      <c r="MV174" s="46"/>
      <c r="MW174" s="46"/>
      <c r="MX174" s="46"/>
      <c r="MY174" s="46"/>
      <c r="MZ174" s="46"/>
      <c r="NA174" s="46"/>
      <c r="NB174" s="46"/>
      <c r="NC174" s="46"/>
      <c r="ND174" s="46"/>
      <c r="NE174" s="46"/>
      <c r="NF174" s="46"/>
      <c r="NG174" s="46"/>
    </row>
    <row r="175" spans="342:371" ht="21" customHeight="1" x14ac:dyDescent="0.35">
      <c r="MD175" s="46"/>
      <c r="ME175" s="46"/>
      <c r="MF175" s="46"/>
      <c r="MG175" s="46"/>
      <c r="MH175" s="46"/>
      <c r="MI175" s="46"/>
      <c r="MJ175" s="46"/>
      <c r="MK175" s="46"/>
      <c r="ML175" s="46"/>
      <c r="MM175" s="46"/>
      <c r="MN175" s="46"/>
      <c r="MO175" s="46"/>
      <c r="MP175" s="46"/>
      <c r="MQ175" s="46"/>
      <c r="MR175" s="46"/>
      <c r="MS175" s="46"/>
      <c r="MT175" s="46"/>
      <c r="MU175" s="46"/>
      <c r="MV175" s="46"/>
      <c r="MW175" s="46"/>
      <c r="MX175" s="46"/>
      <c r="MY175" s="46"/>
      <c r="MZ175" s="46"/>
      <c r="NA175" s="46"/>
      <c r="NB175" s="46"/>
      <c r="NC175" s="46"/>
      <c r="ND175" s="46"/>
      <c r="NE175" s="46"/>
      <c r="NF175" s="46"/>
      <c r="NG175" s="46"/>
    </row>
    <row r="176" spans="342:371" ht="21" customHeight="1" x14ac:dyDescent="0.35">
      <c r="MD176" s="46"/>
      <c r="ME176" s="46"/>
      <c r="MF176" s="46"/>
      <c r="MG176" s="46"/>
      <c r="MH176" s="46"/>
      <c r="MI176" s="46"/>
      <c r="MJ176" s="46"/>
      <c r="MK176" s="46"/>
      <c r="ML176" s="46"/>
      <c r="MM176" s="46"/>
      <c r="MN176" s="46"/>
      <c r="MO176" s="46"/>
      <c r="MP176" s="46"/>
      <c r="MQ176" s="46"/>
      <c r="MR176" s="46"/>
      <c r="MS176" s="46"/>
      <c r="MT176" s="46"/>
      <c r="MU176" s="46"/>
      <c r="MV176" s="46"/>
      <c r="MW176" s="46"/>
      <c r="MX176" s="46"/>
      <c r="MY176" s="46"/>
      <c r="MZ176" s="46"/>
      <c r="NA176" s="46"/>
      <c r="NB176" s="46"/>
      <c r="NC176" s="46"/>
      <c r="ND176" s="46"/>
      <c r="NE176" s="46"/>
      <c r="NF176" s="46"/>
      <c r="NG176" s="46"/>
    </row>
    <row r="177" spans="342:371" ht="21" customHeight="1" x14ac:dyDescent="0.35">
      <c r="MD177" s="46"/>
      <c r="ME177" s="46"/>
      <c r="MF177" s="46"/>
      <c r="MG177" s="46"/>
      <c r="MH177" s="46"/>
      <c r="MI177" s="46"/>
      <c r="MJ177" s="46"/>
      <c r="MK177" s="46"/>
      <c r="ML177" s="46"/>
      <c r="MM177" s="46"/>
      <c r="MN177" s="46"/>
      <c r="MO177" s="46"/>
      <c r="MP177" s="46"/>
      <c r="MQ177" s="46"/>
      <c r="MR177" s="46"/>
      <c r="MS177" s="46"/>
      <c r="MT177" s="46"/>
      <c r="MU177" s="46"/>
      <c r="MV177" s="46"/>
      <c r="MW177" s="46"/>
      <c r="MX177" s="46"/>
      <c r="MY177" s="46"/>
      <c r="MZ177" s="46"/>
      <c r="NA177" s="46"/>
      <c r="NB177" s="46"/>
      <c r="NC177" s="46"/>
      <c r="ND177" s="46"/>
      <c r="NE177" s="46"/>
      <c r="NF177" s="46"/>
      <c r="NG177" s="46"/>
    </row>
    <row r="178" spans="342:371" ht="21" customHeight="1" x14ac:dyDescent="0.35">
      <c r="MD178" s="46"/>
      <c r="ME178" s="46"/>
      <c r="MF178" s="46"/>
      <c r="MG178" s="46"/>
      <c r="MH178" s="46"/>
      <c r="MI178" s="46"/>
      <c r="MJ178" s="46"/>
      <c r="MK178" s="46"/>
      <c r="ML178" s="46"/>
      <c r="MM178" s="46"/>
      <c r="MN178" s="46"/>
      <c r="MO178" s="46"/>
      <c r="MP178" s="46"/>
      <c r="MQ178" s="46"/>
      <c r="MR178" s="46"/>
      <c r="MS178" s="46"/>
      <c r="MT178" s="46"/>
      <c r="MU178" s="46"/>
      <c r="MV178" s="46"/>
      <c r="MW178" s="46"/>
      <c r="MX178" s="46"/>
      <c r="MY178" s="46"/>
      <c r="MZ178" s="46"/>
      <c r="NA178" s="46"/>
      <c r="NB178" s="46"/>
      <c r="NC178" s="46"/>
      <c r="ND178" s="46"/>
      <c r="NE178" s="46"/>
      <c r="NF178" s="46"/>
      <c r="NG178" s="46"/>
    </row>
    <row r="179" spans="342:371" ht="21" customHeight="1" x14ac:dyDescent="0.35">
      <c r="MD179" s="46"/>
      <c r="ME179" s="46"/>
      <c r="MF179" s="46"/>
      <c r="MG179" s="46"/>
      <c r="MH179" s="46"/>
      <c r="MI179" s="46"/>
      <c r="MJ179" s="46"/>
      <c r="MK179" s="46"/>
      <c r="ML179" s="46"/>
      <c r="MM179" s="46"/>
      <c r="MN179" s="46"/>
      <c r="MO179" s="46"/>
      <c r="MP179" s="46"/>
      <c r="MQ179" s="46"/>
      <c r="MR179" s="46"/>
      <c r="MS179" s="46"/>
      <c r="MT179" s="46"/>
      <c r="MU179" s="46"/>
      <c r="MV179" s="46"/>
      <c r="MW179" s="46"/>
      <c r="MX179" s="46"/>
      <c r="MY179" s="46"/>
      <c r="MZ179" s="46"/>
      <c r="NA179" s="46"/>
      <c r="NB179" s="46"/>
      <c r="NC179" s="46"/>
      <c r="ND179" s="46"/>
      <c r="NE179" s="46"/>
      <c r="NF179" s="46"/>
      <c r="NG179" s="46"/>
    </row>
    <row r="180" spans="342:371" ht="21" customHeight="1" x14ac:dyDescent="0.35">
      <c r="MD180" s="46"/>
      <c r="ME180" s="46"/>
      <c r="MF180" s="46"/>
      <c r="MG180" s="46"/>
      <c r="MH180" s="46"/>
      <c r="MI180" s="46"/>
      <c r="MJ180" s="46"/>
      <c r="MK180" s="46"/>
      <c r="ML180" s="46"/>
      <c r="MM180" s="46"/>
      <c r="MN180" s="46"/>
      <c r="MO180" s="46"/>
      <c r="MP180" s="46"/>
      <c r="MQ180" s="46"/>
      <c r="MR180" s="46"/>
      <c r="MS180" s="46"/>
      <c r="MT180" s="46"/>
      <c r="MU180" s="46"/>
      <c r="MV180" s="46"/>
      <c r="MW180" s="46"/>
      <c r="MX180" s="46"/>
      <c r="MY180" s="46"/>
      <c r="MZ180" s="46"/>
      <c r="NA180" s="46"/>
      <c r="NB180" s="46"/>
      <c r="NC180" s="46"/>
      <c r="ND180" s="46"/>
      <c r="NE180" s="46"/>
      <c r="NF180" s="46"/>
      <c r="NG180" s="46"/>
    </row>
    <row r="181" spans="342:371" ht="21" customHeight="1" x14ac:dyDescent="0.35">
      <c r="MD181" s="46"/>
      <c r="ME181" s="46"/>
      <c r="MF181" s="46"/>
      <c r="MG181" s="46"/>
      <c r="MH181" s="46"/>
      <c r="MI181" s="46"/>
      <c r="MJ181" s="46"/>
      <c r="MK181" s="46"/>
      <c r="ML181" s="46"/>
      <c r="MM181" s="46"/>
      <c r="MN181" s="46"/>
      <c r="MO181" s="46"/>
      <c r="MP181" s="46"/>
      <c r="MQ181" s="46"/>
      <c r="MR181" s="46"/>
      <c r="MS181" s="46"/>
      <c r="MT181" s="46"/>
      <c r="MU181" s="46"/>
      <c r="MV181" s="46"/>
      <c r="MW181" s="46"/>
      <c r="MX181" s="46"/>
      <c r="MY181" s="46"/>
      <c r="MZ181" s="46"/>
      <c r="NA181" s="46"/>
      <c r="NB181" s="46"/>
      <c r="NC181" s="46"/>
      <c r="ND181" s="46"/>
      <c r="NE181" s="46"/>
      <c r="NF181" s="46"/>
      <c r="NG181" s="46"/>
    </row>
    <row r="182" spans="342:371" ht="21" customHeight="1" x14ac:dyDescent="0.35">
      <c r="MD182" s="46"/>
      <c r="ME182" s="46"/>
      <c r="MF182" s="46"/>
      <c r="MG182" s="46"/>
      <c r="MH182" s="46"/>
      <c r="MI182" s="46"/>
      <c r="MJ182" s="46"/>
      <c r="MK182" s="46"/>
      <c r="ML182" s="46"/>
      <c r="MM182" s="46"/>
      <c r="MN182" s="46"/>
      <c r="MO182" s="46"/>
      <c r="MP182" s="46"/>
      <c r="MQ182" s="46"/>
      <c r="MR182" s="46"/>
      <c r="MS182" s="46"/>
      <c r="MT182" s="46"/>
      <c r="MU182" s="46"/>
      <c r="MV182" s="46"/>
      <c r="MW182" s="46"/>
      <c r="MX182" s="46"/>
      <c r="MY182" s="46"/>
      <c r="MZ182" s="46"/>
      <c r="NA182" s="46"/>
      <c r="NB182" s="46"/>
      <c r="NC182" s="46"/>
      <c r="ND182" s="46"/>
      <c r="NE182" s="46"/>
      <c r="NF182" s="46"/>
      <c r="NG182" s="46"/>
    </row>
    <row r="183" spans="342:371" ht="21" customHeight="1" x14ac:dyDescent="0.35">
      <c r="MD183" s="46"/>
      <c r="ME183" s="46"/>
      <c r="MF183" s="46"/>
      <c r="MG183" s="46"/>
      <c r="MH183" s="46"/>
      <c r="MI183" s="46"/>
      <c r="MJ183" s="46"/>
      <c r="MK183" s="46"/>
      <c r="ML183" s="46"/>
      <c r="MM183" s="46"/>
      <c r="MN183" s="46"/>
      <c r="MO183" s="46"/>
      <c r="MP183" s="46"/>
      <c r="MQ183" s="46"/>
      <c r="MR183" s="46"/>
      <c r="MS183" s="46"/>
      <c r="MT183" s="46"/>
      <c r="MU183" s="46"/>
      <c r="MV183" s="46"/>
      <c r="MW183" s="46"/>
      <c r="MX183" s="46"/>
      <c r="MY183" s="46"/>
      <c r="MZ183" s="46"/>
      <c r="NA183" s="46"/>
      <c r="NB183" s="46"/>
      <c r="NC183" s="46"/>
      <c r="ND183" s="46"/>
      <c r="NE183" s="46"/>
      <c r="NF183" s="46"/>
      <c r="NG183" s="46"/>
    </row>
    <row r="184" spans="342:371" ht="21" customHeight="1" x14ac:dyDescent="0.35">
      <c r="MD184" s="46"/>
      <c r="ME184" s="46"/>
      <c r="MF184" s="46"/>
      <c r="MG184" s="46"/>
      <c r="MH184" s="46"/>
      <c r="MI184" s="46"/>
      <c r="MJ184" s="46"/>
      <c r="MK184" s="46"/>
      <c r="ML184" s="46"/>
      <c r="MM184" s="46"/>
      <c r="MN184" s="46"/>
      <c r="MO184" s="46"/>
      <c r="MP184" s="46"/>
      <c r="MQ184" s="46"/>
      <c r="MR184" s="46"/>
      <c r="MS184" s="46"/>
      <c r="MT184" s="46"/>
      <c r="MU184" s="46"/>
      <c r="MV184" s="46"/>
      <c r="MW184" s="46"/>
      <c r="MX184" s="46"/>
      <c r="MY184" s="46"/>
      <c r="MZ184" s="46"/>
      <c r="NA184" s="46"/>
      <c r="NB184" s="46"/>
      <c r="NC184" s="46"/>
      <c r="ND184" s="46"/>
      <c r="NE184" s="46"/>
      <c r="NF184" s="46"/>
      <c r="NG184" s="46"/>
    </row>
    <row r="185" spans="342:371" ht="21" customHeight="1" x14ac:dyDescent="0.35">
      <c r="MD185" s="46"/>
      <c r="ME185" s="46"/>
      <c r="MF185" s="46"/>
      <c r="MG185" s="46"/>
      <c r="MH185" s="46"/>
      <c r="MI185" s="46"/>
      <c r="MJ185" s="46"/>
      <c r="MK185" s="46"/>
      <c r="ML185" s="46"/>
      <c r="MM185" s="46"/>
      <c r="MN185" s="46"/>
      <c r="MO185" s="46"/>
      <c r="MP185" s="46"/>
      <c r="MQ185" s="46"/>
      <c r="MR185" s="46"/>
      <c r="MS185" s="46"/>
      <c r="MT185" s="46"/>
      <c r="MU185" s="46"/>
      <c r="MV185" s="46"/>
      <c r="MW185" s="46"/>
      <c r="MX185" s="46"/>
      <c r="MY185" s="46"/>
      <c r="MZ185" s="46"/>
      <c r="NA185" s="46"/>
      <c r="NB185" s="46"/>
      <c r="NC185" s="46"/>
      <c r="ND185" s="46"/>
      <c r="NE185" s="46"/>
      <c r="NF185" s="46"/>
      <c r="NG185" s="46"/>
    </row>
    <row r="186" spans="342:371" ht="21" customHeight="1" x14ac:dyDescent="0.35">
      <c r="MD186" s="46"/>
      <c r="ME186" s="46"/>
      <c r="MF186" s="46"/>
      <c r="MG186" s="46"/>
      <c r="MH186" s="46"/>
      <c r="MI186" s="46"/>
      <c r="MJ186" s="46"/>
      <c r="MK186" s="46"/>
      <c r="ML186" s="46"/>
      <c r="MM186" s="46"/>
      <c r="MN186" s="46"/>
      <c r="MO186" s="46"/>
      <c r="MP186" s="46"/>
      <c r="MQ186" s="46"/>
      <c r="MR186" s="46"/>
      <c r="MS186" s="46"/>
      <c r="MT186" s="46"/>
      <c r="MU186" s="46"/>
      <c r="MV186" s="46"/>
      <c r="MW186" s="46"/>
      <c r="MX186" s="46"/>
      <c r="MY186" s="46"/>
      <c r="MZ186" s="46"/>
      <c r="NA186" s="46"/>
      <c r="NB186" s="46"/>
      <c r="NC186" s="46"/>
      <c r="ND186" s="46"/>
      <c r="NE186" s="46"/>
      <c r="NF186" s="46"/>
      <c r="NG186" s="46"/>
    </row>
    <row r="187" spans="342:371" ht="21" customHeight="1" x14ac:dyDescent="0.35">
      <c r="MD187" s="46"/>
      <c r="ME187" s="46"/>
      <c r="MF187" s="46"/>
      <c r="MG187" s="46"/>
      <c r="MH187" s="46"/>
      <c r="MI187" s="46"/>
      <c r="MJ187" s="46"/>
      <c r="MK187" s="46"/>
      <c r="ML187" s="46"/>
      <c r="MM187" s="46"/>
      <c r="MN187" s="46"/>
      <c r="MO187" s="46"/>
      <c r="MP187" s="46"/>
      <c r="MQ187" s="46"/>
      <c r="MR187" s="46"/>
      <c r="MS187" s="46"/>
      <c r="MT187" s="46"/>
      <c r="MU187" s="46"/>
      <c r="MV187" s="46"/>
      <c r="MW187" s="46"/>
      <c r="MX187" s="46"/>
      <c r="MY187" s="46"/>
      <c r="MZ187" s="46"/>
      <c r="NA187" s="46"/>
      <c r="NB187" s="46"/>
      <c r="NC187" s="46"/>
      <c r="ND187" s="46"/>
      <c r="NE187" s="46"/>
      <c r="NF187" s="46"/>
      <c r="NG187" s="46"/>
    </row>
    <row r="188" spans="342:371" ht="21" customHeight="1" x14ac:dyDescent="0.35">
      <c r="MD188" s="46"/>
      <c r="ME188" s="46"/>
      <c r="MF188" s="46"/>
      <c r="MG188" s="46"/>
      <c r="MH188" s="46"/>
      <c r="MI188" s="46"/>
      <c r="MJ188" s="46"/>
      <c r="MK188" s="46"/>
      <c r="ML188" s="46"/>
      <c r="MM188" s="46"/>
      <c r="MN188" s="46"/>
      <c r="MO188" s="46"/>
      <c r="MP188" s="46"/>
      <c r="MQ188" s="46"/>
      <c r="MR188" s="46"/>
      <c r="MS188" s="46"/>
      <c r="MT188" s="46"/>
      <c r="MU188" s="46"/>
      <c r="MV188" s="46"/>
      <c r="MW188" s="46"/>
      <c r="MX188" s="46"/>
      <c r="MY188" s="46"/>
      <c r="MZ188" s="46"/>
      <c r="NA188" s="46"/>
      <c r="NB188" s="46"/>
      <c r="NC188" s="46"/>
      <c r="ND188" s="46"/>
      <c r="NE188" s="46"/>
      <c r="NF188" s="46"/>
      <c r="NG188" s="46"/>
    </row>
    <row r="189" spans="342:371" ht="21" customHeight="1" x14ac:dyDescent="0.35">
      <c r="MD189" s="46"/>
      <c r="ME189" s="46"/>
      <c r="MF189" s="46"/>
      <c r="MG189" s="46"/>
      <c r="MH189" s="46"/>
      <c r="MI189" s="46"/>
      <c r="MJ189" s="46"/>
      <c r="MK189" s="46"/>
      <c r="ML189" s="46"/>
      <c r="MM189" s="46"/>
      <c r="MN189" s="46"/>
      <c r="MO189" s="46"/>
      <c r="MP189" s="46"/>
      <c r="MQ189" s="46"/>
      <c r="MR189" s="46"/>
      <c r="MS189" s="46"/>
      <c r="MT189" s="46"/>
      <c r="MU189" s="46"/>
      <c r="MV189" s="46"/>
      <c r="MW189" s="46"/>
      <c r="MX189" s="46"/>
      <c r="MY189" s="46"/>
      <c r="MZ189" s="46"/>
      <c r="NA189" s="46"/>
      <c r="NB189" s="46"/>
      <c r="NC189" s="46"/>
      <c r="ND189" s="46"/>
      <c r="NE189" s="46"/>
      <c r="NF189" s="46"/>
      <c r="NG189" s="46"/>
    </row>
    <row r="190" spans="342:371" ht="21" customHeight="1" x14ac:dyDescent="0.35">
      <c r="MD190" s="46"/>
      <c r="ME190" s="46"/>
      <c r="MF190" s="46"/>
      <c r="MG190" s="46"/>
      <c r="MH190" s="46"/>
      <c r="MI190" s="46"/>
      <c r="MJ190" s="46"/>
      <c r="MK190" s="46"/>
      <c r="ML190" s="46"/>
      <c r="MM190" s="46"/>
      <c r="MN190" s="46"/>
      <c r="MO190" s="46"/>
      <c r="MP190" s="46"/>
      <c r="MQ190" s="46"/>
      <c r="MR190" s="46"/>
      <c r="MS190" s="46"/>
      <c r="MT190" s="46"/>
      <c r="MU190" s="46"/>
      <c r="MV190" s="46"/>
      <c r="MW190" s="46"/>
      <c r="MX190" s="46"/>
      <c r="MY190" s="46"/>
      <c r="MZ190" s="46"/>
      <c r="NA190" s="46"/>
      <c r="NB190" s="46"/>
      <c r="NC190" s="46"/>
      <c r="ND190" s="46"/>
      <c r="NE190" s="46"/>
      <c r="NF190" s="46"/>
      <c r="NG190" s="46"/>
    </row>
    <row r="191" spans="342:371" ht="21" customHeight="1" x14ac:dyDescent="0.35">
      <c r="MD191" s="46"/>
      <c r="ME191" s="46"/>
      <c r="MF191" s="46"/>
      <c r="MG191" s="46"/>
      <c r="MH191" s="46"/>
      <c r="MI191" s="46"/>
      <c r="MJ191" s="46"/>
      <c r="MK191" s="46"/>
      <c r="ML191" s="46"/>
      <c r="MM191" s="46"/>
      <c r="MN191" s="46"/>
      <c r="MO191" s="46"/>
      <c r="MP191" s="46"/>
      <c r="MQ191" s="46"/>
      <c r="MR191" s="46"/>
      <c r="MS191" s="46"/>
      <c r="MT191" s="46"/>
      <c r="MU191" s="46"/>
      <c r="MV191" s="46"/>
      <c r="MW191" s="46"/>
      <c r="MX191" s="46"/>
      <c r="MY191" s="46"/>
      <c r="MZ191" s="46"/>
      <c r="NA191" s="46"/>
      <c r="NB191" s="46"/>
      <c r="NC191" s="46"/>
      <c r="ND191" s="46"/>
      <c r="NE191" s="46"/>
      <c r="NF191" s="46"/>
      <c r="NG191" s="46"/>
    </row>
    <row r="192" spans="342:371" ht="21" customHeight="1" x14ac:dyDescent="0.35">
      <c r="MD192" s="46"/>
      <c r="ME192" s="46"/>
      <c r="MF192" s="46"/>
      <c r="MG192" s="46"/>
      <c r="MH192" s="46"/>
      <c r="MI192" s="46"/>
      <c r="MJ192" s="46"/>
      <c r="MK192" s="46"/>
      <c r="ML192" s="46"/>
      <c r="MM192" s="46"/>
      <c r="MN192" s="46"/>
      <c r="MO192" s="46"/>
      <c r="MP192" s="46"/>
      <c r="MQ192" s="46"/>
      <c r="MR192" s="46"/>
      <c r="MS192" s="46"/>
      <c r="MT192" s="46"/>
      <c r="MU192" s="46"/>
      <c r="MV192" s="46"/>
      <c r="MW192" s="46"/>
      <c r="MX192" s="46"/>
      <c r="MY192" s="46"/>
      <c r="MZ192" s="46"/>
      <c r="NA192" s="46"/>
      <c r="NB192" s="46"/>
      <c r="NC192" s="46"/>
      <c r="ND192" s="46"/>
      <c r="NE192" s="46"/>
      <c r="NF192" s="46"/>
      <c r="NG192" s="46"/>
    </row>
    <row r="193" spans="342:371" ht="21" customHeight="1" x14ac:dyDescent="0.35">
      <c r="MD193" s="46"/>
      <c r="ME193" s="46"/>
      <c r="MF193" s="46"/>
      <c r="MG193" s="46"/>
      <c r="MH193" s="46"/>
      <c r="MI193" s="46"/>
      <c r="MJ193" s="46"/>
      <c r="MK193" s="46"/>
      <c r="ML193" s="46"/>
      <c r="MM193" s="46"/>
      <c r="MN193" s="46"/>
      <c r="MO193" s="46"/>
      <c r="MP193" s="46"/>
      <c r="MQ193" s="46"/>
      <c r="MR193" s="46"/>
      <c r="MS193" s="46"/>
      <c r="MT193" s="46"/>
      <c r="MU193" s="46"/>
      <c r="MV193" s="46"/>
      <c r="MW193" s="46"/>
      <c r="MX193" s="46"/>
      <c r="MY193" s="46"/>
      <c r="MZ193" s="46"/>
      <c r="NA193" s="46"/>
      <c r="NB193" s="46"/>
      <c r="NC193" s="46"/>
      <c r="ND193" s="46"/>
      <c r="NE193" s="46"/>
      <c r="NF193" s="46"/>
      <c r="NG193" s="46"/>
    </row>
    <row r="194" spans="342:371" ht="21" customHeight="1" x14ac:dyDescent="0.35">
      <c r="MD194" s="46"/>
      <c r="ME194" s="46"/>
      <c r="MF194" s="46"/>
      <c r="MG194" s="46"/>
      <c r="MH194" s="46"/>
      <c r="MI194" s="46"/>
      <c r="MJ194" s="46"/>
      <c r="MK194" s="46"/>
      <c r="ML194" s="46"/>
      <c r="MM194" s="46"/>
      <c r="MN194" s="46"/>
      <c r="MO194" s="46"/>
      <c r="MP194" s="46"/>
      <c r="MQ194" s="46"/>
      <c r="MR194" s="46"/>
      <c r="MS194" s="46"/>
      <c r="MT194" s="46"/>
      <c r="MU194" s="46"/>
      <c r="MV194" s="46"/>
      <c r="MW194" s="46"/>
      <c r="MX194" s="46"/>
      <c r="MY194" s="46"/>
      <c r="MZ194" s="46"/>
      <c r="NA194" s="46"/>
      <c r="NB194" s="46"/>
      <c r="NC194" s="46"/>
      <c r="ND194" s="46"/>
      <c r="NE194" s="46"/>
      <c r="NF194" s="46"/>
      <c r="NG194" s="46"/>
    </row>
    <row r="195" spans="342:371" ht="21" customHeight="1" x14ac:dyDescent="0.35">
      <c r="MD195" s="46"/>
      <c r="ME195" s="46"/>
      <c r="MF195" s="46"/>
      <c r="MG195" s="46"/>
      <c r="MH195" s="46"/>
      <c r="MI195" s="46"/>
      <c r="MJ195" s="46"/>
      <c r="MK195" s="46"/>
      <c r="ML195" s="46"/>
      <c r="MM195" s="46"/>
      <c r="MN195" s="46"/>
      <c r="MO195" s="46"/>
      <c r="MP195" s="46"/>
      <c r="MQ195" s="46"/>
      <c r="MR195" s="46"/>
      <c r="MS195" s="46"/>
      <c r="MT195" s="46"/>
      <c r="MU195" s="46"/>
      <c r="MV195" s="46"/>
      <c r="MW195" s="46"/>
      <c r="MX195" s="46"/>
      <c r="MY195" s="46"/>
      <c r="MZ195" s="46"/>
      <c r="NA195" s="46"/>
      <c r="NB195" s="46"/>
      <c r="NC195" s="46"/>
      <c r="ND195" s="46"/>
      <c r="NE195" s="46"/>
      <c r="NF195" s="46"/>
      <c r="NG195" s="46"/>
    </row>
    <row r="196" spans="342:371" ht="21" customHeight="1" x14ac:dyDescent="0.35">
      <c r="MD196" s="46"/>
      <c r="ME196" s="46"/>
      <c r="MF196" s="46"/>
      <c r="MG196" s="46"/>
      <c r="MH196" s="46"/>
      <c r="MI196" s="46"/>
      <c r="MJ196" s="46"/>
      <c r="MK196" s="46"/>
      <c r="ML196" s="46"/>
      <c r="MM196" s="46"/>
      <c r="MN196" s="46"/>
      <c r="MO196" s="46"/>
      <c r="MP196" s="46"/>
      <c r="MQ196" s="46"/>
      <c r="MR196" s="46"/>
      <c r="MS196" s="46"/>
      <c r="MT196" s="46"/>
      <c r="MU196" s="46"/>
      <c r="MV196" s="46"/>
      <c r="MW196" s="46"/>
      <c r="MX196" s="46"/>
      <c r="MY196" s="46"/>
      <c r="MZ196" s="46"/>
      <c r="NA196" s="46"/>
      <c r="NB196" s="46"/>
      <c r="NC196" s="46"/>
      <c r="ND196" s="46"/>
      <c r="NE196" s="46"/>
      <c r="NF196" s="46"/>
      <c r="NG196" s="46"/>
    </row>
    <row r="197" spans="342:371" ht="21" customHeight="1" x14ac:dyDescent="0.35">
      <c r="MD197" s="46"/>
      <c r="ME197" s="46"/>
      <c r="MF197" s="46"/>
      <c r="MG197" s="46"/>
      <c r="MH197" s="46"/>
      <c r="MI197" s="46"/>
      <c r="MJ197" s="46"/>
      <c r="MK197" s="46"/>
      <c r="ML197" s="46"/>
      <c r="MM197" s="46"/>
      <c r="MN197" s="46"/>
      <c r="MO197" s="46"/>
      <c r="MP197" s="46"/>
      <c r="MQ197" s="46"/>
      <c r="MR197" s="46"/>
      <c r="MS197" s="46"/>
      <c r="MT197" s="46"/>
      <c r="MU197" s="46"/>
      <c r="MV197" s="46"/>
      <c r="MW197" s="46"/>
      <c r="MX197" s="46"/>
      <c r="MY197" s="46"/>
      <c r="MZ197" s="46"/>
      <c r="NA197" s="46"/>
      <c r="NB197" s="46"/>
      <c r="NC197" s="46"/>
      <c r="ND197" s="46"/>
      <c r="NE197" s="46"/>
      <c r="NF197" s="46"/>
      <c r="NG197" s="46"/>
    </row>
    <row r="198" spans="342:371" ht="21" customHeight="1" x14ac:dyDescent="0.35">
      <c r="MD198" s="46"/>
      <c r="ME198" s="46"/>
      <c r="MF198" s="46"/>
      <c r="MG198" s="46"/>
      <c r="MH198" s="46"/>
      <c r="MI198" s="46"/>
      <c r="MJ198" s="46"/>
      <c r="MK198" s="46"/>
      <c r="ML198" s="46"/>
      <c r="MM198" s="46"/>
      <c r="MN198" s="46"/>
      <c r="MO198" s="46"/>
      <c r="MP198" s="46"/>
      <c r="MQ198" s="46"/>
      <c r="MR198" s="46"/>
      <c r="MS198" s="46"/>
      <c r="MT198" s="46"/>
      <c r="MU198" s="46"/>
      <c r="MV198" s="46"/>
      <c r="MW198" s="46"/>
      <c r="MX198" s="46"/>
      <c r="MY198" s="46"/>
      <c r="MZ198" s="46"/>
      <c r="NA198" s="46"/>
      <c r="NB198" s="46"/>
      <c r="NC198" s="46"/>
      <c r="ND198" s="46"/>
      <c r="NE198" s="46"/>
      <c r="NF198" s="46"/>
      <c r="NG198" s="46"/>
    </row>
    <row r="199" spans="342:371" ht="21" customHeight="1" x14ac:dyDescent="0.35">
      <c r="MD199" s="46"/>
      <c r="ME199" s="46"/>
      <c r="MF199" s="46"/>
      <c r="MG199" s="46"/>
      <c r="MH199" s="46"/>
      <c r="MI199" s="46"/>
      <c r="MJ199" s="46"/>
      <c r="MK199" s="46"/>
      <c r="ML199" s="46"/>
      <c r="MM199" s="46"/>
      <c r="MN199" s="46"/>
      <c r="MO199" s="46"/>
      <c r="MP199" s="46"/>
      <c r="MQ199" s="46"/>
      <c r="MR199" s="46"/>
      <c r="MS199" s="46"/>
      <c r="MT199" s="46"/>
      <c r="MU199" s="46"/>
      <c r="MV199" s="46"/>
      <c r="MW199" s="46"/>
      <c r="MX199" s="46"/>
      <c r="MY199" s="46"/>
      <c r="MZ199" s="46"/>
      <c r="NA199" s="46"/>
      <c r="NB199" s="46"/>
      <c r="NC199" s="46"/>
      <c r="ND199" s="46"/>
      <c r="NE199" s="46"/>
      <c r="NF199" s="46"/>
      <c r="NG199" s="46"/>
    </row>
    <row r="200" spans="342:371" ht="21" customHeight="1" x14ac:dyDescent="0.35">
      <c r="MD200" s="46"/>
      <c r="ME200" s="46"/>
      <c r="MF200" s="46"/>
      <c r="MG200" s="46"/>
      <c r="MH200" s="46"/>
      <c r="MI200" s="46"/>
      <c r="MJ200" s="46"/>
      <c r="MK200" s="46"/>
      <c r="ML200" s="46"/>
      <c r="MM200" s="46"/>
      <c r="MN200" s="46"/>
      <c r="MO200" s="46"/>
      <c r="MP200" s="46"/>
      <c r="MQ200" s="46"/>
      <c r="MR200" s="46"/>
      <c r="MS200" s="46"/>
      <c r="MT200" s="46"/>
      <c r="MU200" s="46"/>
      <c r="MV200" s="46"/>
      <c r="MW200" s="46"/>
      <c r="MX200" s="46"/>
      <c r="MY200" s="46"/>
      <c r="MZ200" s="46"/>
      <c r="NA200" s="46"/>
      <c r="NB200" s="46"/>
      <c r="NC200" s="46"/>
      <c r="ND200" s="46"/>
      <c r="NE200" s="46"/>
      <c r="NF200" s="46"/>
      <c r="NG200" s="46"/>
    </row>
    <row r="201" spans="342:371" ht="21" customHeight="1" x14ac:dyDescent="0.35">
      <c r="MD201" s="46"/>
      <c r="ME201" s="46"/>
      <c r="MF201" s="46"/>
      <c r="MG201" s="46"/>
      <c r="MH201" s="46"/>
      <c r="MI201" s="46"/>
      <c r="MJ201" s="46"/>
      <c r="MK201" s="46"/>
      <c r="ML201" s="46"/>
      <c r="MM201" s="46"/>
      <c r="MN201" s="46"/>
      <c r="MO201" s="46"/>
      <c r="MP201" s="46"/>
      <c r="MQ201" s="46"/>
      <c r="MR201" s="46"/>
      <c r="MS201" s="46"/>
      <c r="MT201" s="46"/>
      <c r="MU201" s="46"/>
      <c r="MV201" s="46"/>
      <c r="MW201" s="46"/>
      <c r="MX201" s="46"/>
      <c r="MY201" s="46"/>
      <c r="MZ201" s="46"/>
      <c r="NA201" s="46"/>
      <c r="NB201" s="46"/>
      <c r="NC201" s="46"/>
      <c r="ND201" s="46"/>
      <c r="NE201" s="46"/>
      <c r="NF201" s="46"/>
      <c r="NG201" s="46"/>
    </row>
    <row r="202" spans="342:371" ht="21" customHeight="1" x14ac:dyDescent="0.35">
      <c r="MD202" s="46"/>
      <c r="ME202" s="46"/>
      <c r="MF202" s="46"/>
      <c r="MG202" s="46"/>
      <c r="MH202" s="46"/>
      <c r="MI202" s="46"/>
      <c r="MJ202" s="46"/>
      <c r="MK202" s="46"/>
      <c r="ML202" s="46"/>
      <c r="MM202" s="46"/>
      <c r="MN202" s="46"/>
      <c r="MO202" s="46"/>
      <c r="MP202" s="46"/>
      <c r="MQ202" s="46"/>
      <c r="MR202" s="46"/>
      <c r="MS202" s="46"/>
      <c r="MT202" s="46"/>
      <c r="MU202" s="46"/>
      <c r="MV202" s="46"/>
      <c r="MW202" s="46"/>
      <c r="MX202" s="46"/>
      <c r="MY202" s="46"/>
      <c r="MZ202" s="46"/>
      <c r="NA202" s="46"/>
      <c r="NB202" s="46"/>
      <c r="NC202" s="46"/>
      <c r="ND202" s="46"/>
      <c r="NE202" s="46"/>
      <c r="NF202" s="46"/>
      <c r="NG202" s="46"/>
    </row>
    <row r="203" spans="342:371" ht="21" customHeight="1" x14ac:dyDescent="0.35">
      <c r="MD203" s="46"/>
      <c r="ME203" s="46"/>
      <c r="MF203" s="46"/>
      <c r="MG203" s="46"/>
      <c r="MH203" s="46"/>
      <c r="MI203" s="46"/>
      <c r="MJ203" s="46"/>
      <c r="MK203" s="46"/>
      <c r="ML203" s="46"/>
      <c r="MM203" s="46"/>
      <c r="MN203" s="46"/>
      <c r="MO203" s="46"/>
      <c r="MP203" s="46"/>
      <c r="MQ203" s="46"/>
      <c r="MR203" s="46"/>
      <c r="MS203" s="46"/>
      <c r="MT203" s="46"/>
      <c r="MU203" s="46"/>
      <c r="MV203" s="46"/>
      <c r="MW203" s="46"/>
      <c r="MX203" s="46"/>
      <c r="MY203" s="46"/>
      <c r="MZ203" s="46"/>
      <c r="NA203" s="46"/>
      <c r="NB203" s="46"/>
      <c r="NC203" s="46"/>
      <c r="ND203" s="46"/>
      <c r="NE203" s="46"/>
      <c r="NF203" s="46"/>
      <c r="NG203" s="46"/>
    </row>
    <row r="204" spans="342:371" ht="21" customHeight="1" x14ac:dyDescent="0.35">
      <c r="MD204" s="46"/>
      <c r="ME204" s="46"/>
      <c r="MF204" s="46"/>
      <c r="MG204" s="46"/>
      <c r="MH204" s="46"/>
      <c r="MI204" s="46"/>
      <c r="MJ204" s="46"/>
      <c r="MK204" s="46"/>
      <c r="ML204" s="46"/>
      <c r="MM204" s="46"/>
      <c r="MN204" s="46"/>
      <c r="MO204" s="46"/>
      <c r="MP204" s="46"/>
      <c r="MQ204" s="46"/>
      <c r="MR204" s="46"/>
      <c r="MS204" s="46"/>
      <c r="MT204" s="46"/>
      <c r="MU204" s="46"/>
      <c r="MV204" s="46"/>
      <c r="MW204" s="46"/>
      <c r="MX204" s="46"/>
      <c r="MY204" s="46"/>
      <c r="MZ204" s="46"/>
      <c r="NA204" s="46"/>
      <c r="NB204" s="46"/>
      <c r="NC204" s="46"/>
      <c r="ND204" s="46"/>
      <c r="NE204" s="46"/>
      <c r="NF204" s="46"/>
      <c r="NG204" s="46"/>
    </row>
    <row r="205" spans="342:371" ht="21" customHeight="1" x14ac:dyDescent="0.35">
      <c r="MD205" s="46"/>
      <c r="ME205" s="46"/>
      <c r="MF205" s="46"/>
      <c r="MG205" s="46"/>
      <c r="MH205" s="46"/>
      <c r="MI205" s="46"/>
      <c r="MJ205" s="46"/>
      <c r="MK205" s="46"/>
      <c r="ML205" s="46"/>
      <c r="MM205" s="46"/>
      <c r="MN205" s="46"/>
      <c r="MO205" s="46"/>
      <c r="MP205" s="46"/>
      <c r="MQ205" s="46"/>
      <c r="MR205" s="46"/>
      <c r="MS205" s="46"/>
      <c r="MT205" s="46"/>
      <c r="MU205" s="46"/>
      <c r="MV205" s="46"/>
      <c r="MW205" s="46"/>
      <c r="MX205" s="46"/>
      <c r="MY205" s="46"/>
      <c r="MZ205" s="46"/>
      <c r="NA205" s="46"/>
      <c r="NB205" s="46"/>
      <c r="NC205" s="46"/>
      <c r="ND205" s="46"/>
      <c r="NE205" s="46"/>
      <c r="NF205" s="46"/>
      <c r="NG205" s="46"/>
    </row>
    <row r="206" spans="342:371" ht="21" customHeight="1" x14ac:dyDescent="0.35">
      <c r="MD206" s="46"/>
      <c r="ME206" s="46"/>
      <c r="MF206" s="46"/>
      <c r="MG206" s="46"/>
      <c r="MH206" s="46"/>
      <c r="MI206" s="46"/>
      <c r="MJ206" s="46"/>
      <c r="MK206" s="46"/>
      <c r="ML206" s="46"/>
      <c r="MM206" s="46"/>
      <c r="MN206" s="46"/>
      <c r="MO206" s="46"/>
      <c r="MP206" s="46"/>
      <c r="MQ206" s="46"/>
      <c r="MR206" s="46"/>
      <c r="MS206" s="46"/>
      <c r="MT206" s="46"/>
      <c r="MU206" s="46"/>
      <c r="MV206" s="46"/>
      <c r="MW206" s="46"/>
      <c r="MX206" s="46"/>
      <c r="MY206" s="46"/>
      <c r="MZ206" s="46"/>
      <c r="NA206" s="46"/>
      <c r="NB206" s="46"/>
      <c r="NC206" s="46"/>
      <c r="ND206" s="46"/>
      <c r="NE206" s="46"/>
      <c r="NF206" s="46"/>
      <c r="NG206" s="46"/>
    </row>
    <row r="207" spans="342:371" ht="21" customHeight="1" x14ac:dyDescent="0.35">
      <c r="MD207" s="46"/>
      <c r="ME207" s="46"/>
      <c r="MF207" s="46"/>
      <c r="MG207" s="46"/>
      <c r="MH207" s="46"/>
      <c r="MI207" s="46"/>
      <c r="MJ207" s="46"/>
      <c r="MK207" s="46"/>
      <c r="ML207" s="46"/>
      <c r="MM207" s="46"/>
      <c r="MN207" s="46"/>
      <c r="MO207" s="46"/>
      <c r="MP207" s="46"/>
      <c r="MQ207" s="46"/>
      <c r="MR207" s="46"/>
      <c r="MS207" s="46"/>
      <c r="MT207" s="46"/>
      <c r="MU207" s="46"/>
      <c r="MV207" s="46"/>
      <c r="MW207" s="46"/>
      <c r="MX207" s="46"/>
      <c r="MY207" s="46"/>
      <c r="MZ207" s="46"/>
      <c r="NA207" s="46"/>
      <c r="NB207" s="46"/>
      <c r="NC207" s="46"/>
      <c r="ND207" s="46"/>
      <c r="NE207" s="46"/>
      <c r="NF207" s="46"/>
      <c r="NG207" s="46"/>
    </row>
    <row r="208" spans="342:371" ht="21" customHeight="1" x14ac:dyDescent="0.35">
      <c r="MD208" s="46"/>
      <c r="ME208" s="46"/>
      <c r="MF208" s="46"/>
      <c r="MG208" s="46"/>
      <c r="MH208" s="46"/>
      <c r="MI208" s="46"/>
      <c r="MJ208" s="46"/>
      <c r="MK208" s="46"/>
      <c r="ML208" s="46"/>
      <c r="MM208" s="46"/>
      <c r="MN208" s="46"/>
      <c r="MO208" s="46"/>
      <c r="MP208" s="46"/>
      <c r="MQ208" s="46"/>
      <c r="MR208" s="46"/>
      <c r="MS208" s="46"/>
      <c r="MT208" s="46"/>
      <c r="MU208" s="46"/>
      <c r="MV208" s="46"/>
      <c r="MW208" s="46"/>
      <c r="MX208" s="46"/>
      <c r="MY208" s="46"/>
      <c r="MZ208" s="46"/>
      <c r="NA208" s="46"/>
      <c r="NB208" s="46"/>
      <c r="NC208" s="46"/>
      <c r="ND208" s="46"/>
      <c r="NE208" s="46"/>
      <c r="NF208" s="46"/>
      <c r="NG208" s="46"/>
    </row>
    <row r="209" spans="342:371" ht="21" customHeight="1" x14ac:dyDescent="0.35">
      <c r="MD209" s="46"/>
      <c r="ME209" s="46"/>
      <c r="MF209" s="46"/>
      <c r="MG209" s="46"/>
      <c r="MH209" s="46"/>
      <c r="MI209" s="46"/>
      <c r="MJ209" s="46"/>
      <c r="MK209" s="46"/>
      <c r="ML209" s="46"/>
      <c r="MM209" s="46"/>
      <c r="MN209" s="46"/>
      <c r="MO209" s="46"/>
      <c r="MP209" s="46"/>
      <c r="MQ209" s="46"/>
      <c r="MR209" s="46"/>
      <c r="MS209" s="46"/>
      <c r="MT209" s="46"/>
      <c r="MU209" s="46"/>
      <c r="MV209" s="46"/>
      <c r="MW209" s="46"/>
      <c r="MX209" s="46"/>
      <c r="MY209" s="46"/>
      <c r="MZ209" s="46"/>
      <c r="NA209" s="46"/>
      <c r="NB209" s="46"/>
      <c r="NC209" s="46"/>
      <c r="ND209" s="46"/>
      <c r="NE209" s="46"/>
      <c r="NF209" s="46"/>
      <c r="NG209" s="46"/>
    </row>
    <row r="210" spans="342:371" ht="21" customHeight="1" x14ac:dyDescent="0.35">
      <c r="MD210" s="46"/>
      <c r="ME210" s="46"/>
      <c r="MF210" s="46"/>
      <c r="MG210" s="46"/>
      <c r="MH210" s="46"/>
      <c r="MI210" s="46"/>
      <c r="MJ210" s="46"/>
      <c r="MK210" s="46"/>
      <c r="ML210" s="46"/>
      <c r="MM210" s="46"/>
      <c r="MN210" s="46"/>
      <c r="MO210" s="46"/>
      <c r="MP210" s="46"/>
      <c r="MQ210" s="46"/>
      <c r="MR210" s="46"/>
      <c r="MS210" s="46"/>
      <c r="MT210" s="46"/>
      <c r="MU210" s="46"/>
      <c r="MV210" s="46"/>
      <c r="MW210" s="46"/>
      <c r="MX210" s="46"/>
      <c r="MY210" s="46"/>
      <c r="MZ210" s="46"/>
      <c r="NA210" s="46"/>
      <c r="NB210" s="46"/>
      <c r="NC210" s="46"/>
      <c r="ND210" s="46"/>
      <c r="NE210" s="46"/>
      <c r="NF210" s="46"/>
      <c r="NG210" s="46"/>
    </row>
    <row r="211" spans="342:371" ht="21" customHeight="1" x14ac:dyDescent="0.35">
      <c r="MD211" s="46"/>
      <c r="ME211" s="46"/>
      <c r="MF211" s="46"/>
      <c r="MG211" s="46"/>
      <c r="MH211" s="46"/>
      <c r="MI211" s="46"/>
      <c r="MJ211" s="46"/>
      <c r="MK211" s="46"/>
      <c r="ML211" s="46"/>
      <c r="MM211" s="46"/>
      <c r="MN211" s="46"/>
      <c r="MO211" s="46"/>
      <c r="MP211" s="46"/>
      <c r="MQ211" s="46"/>
      <c r="MR211" s="46"/>
      <c r="MS211" s="46"/>
      <c r="MT211" s="46"/>
      <c r="MU211" s="46"/>
      <c r="MV211" s="46"/>
      <c r="MW211" s="46"/>
      <c r="MX211" s="46"/>
      <c r="MY211" s="46"/>
      <c r="MZ211" s="46"/>
      <c r="NA211" s="46"/>
      <c r="NB211" s="46"/>
      <c r="NC211" s="46"/>
      <c r="ND211" s="46"/>
      <c r="NE211" s="46"/>
      <c r="NF211" s="46"/>
      <c r="NG211" s="46"/>
    </row>
    <row r="212" spans="342:371" ht="21" customHeight="1" x14ac:dyDescent="0.35">
      <c r="MD212" s="46"/>
      <c r="ME212" s="46"/>
      <c r="MF212" s="46"/>
      <c r="MG212" s="46"/>
      <c r="MH212" s="46"/>
      <c r="MI212" s="46"/>
      <c r="MJ212" s="46"/>
      <c r="MK212" s="46"/>
      <c r="ML212" s="46"/>
      <c r="MM212" s="46"/>
      <c r="MN212" s="46"/>
      <c r="MO212" s="46"/>
      <c r="MP212" s="46"/>
      <c r="MQ212" s="46"/>
      <c r="MR212" s="46"/>
      <c r="MS212" s="46"/>
      <c r="MT212" s="46"/>
      <c r="MU212" s="46"/>
      <c r="MV212" s="46"/>
      <c r="MW212" s="46"/>
      <c r="MX212" s="46"/>
      <c r="MY212" s="46"/>
      <c r="MZ212" s="46"/>
      <c r="NA212" s="46"/>
      <c r="NB212" s="46"/>
      <c r="NC212" s="46"/>
      <c r="ND212" s="46"/>
      <c r="NE212" s="46"/>
      <c r="NF212" s="46"/>
      <c r="NG212" s="46"/>
    </row>
    <row r="213" spans="342:371" ht="21" customHeight="1" x14ac:dyDescent="0.35">
      <c r="MD213" s="46"/>
      <c r="ME213" s="46"/>
      <c r="MF213" s="46"/>
      <c r="MG213" s="46"/>
      <c r="MH213" s="46"/>
      <c r="MI213" s="46"/>
      <c r="MJ213" s="46"/>
      <c r="MK213" s="46"/>
      <c r="ML213" s="46"/>
      <c r="MM213" s="46"/>
      <c r="MN213" s="46"/>
      <c r="MO213" s="46"/>
      <c r="MP213" s="46"/>
      <c r="MQ213" s="46"/>
      <c r="MR213" s="46"/>
      <c r="MS213" s="46"/>
      <c r="MT213" s="46"/>
      <c r="MU213" s="46"/>
      <c r="MV213" s="46"/>
      <c r="MW213" s="46"/>
      <c r="MX213" s="46"/>
      <c r="MY213" s="46"/>
      <c r="MZ213" s="46"/>
      <c r="NA213" s="46"/>
      <c r="NB213" s="46"/>
      <c r="NC213" s="46"/>
      <c r="ND213" s="46"/>
      <c r="NE213" s="46"/>
      <c r="NF213" s="46"/>
      <c r="NG213" s="46"/>
    </row>
    <row r="214" spans="342:371" ht="21" customHeight="1" x14ac:dyDescent="0.35">
      <c r="MD214" s="46"/>
      <c r="ME214" s="46"/>
      <c r="MF214" s="46"/>
      <c r="MG214" s="46"/>
      <c r="MH214" s="46"/>
      <c r="MI214" s="46"/>
      <c r="MJ214" s="46"/>
      <c r="MK214" s="46"/>
      <c r="ML214" s="46"/>
      <c r="MM214" s="46"/>
      <c r="MN214" s="46"/>
      <c r="MO214" s="46"/>
      <c r="MP214" s="46"/>
      <c r="MQ214" s="46"/>
      <c r="MR214" s="46"/>
      <c r="MS214" s="46"/>
      <c r="MT214" s="46"/>
      <c r="MU214" s="46"/>
      <c r="MV214" s="46"/>
      <c r="MW214" s="46"/>
      <c r="MX214" s="46"/>
      <c r="MY214" s="46"/>
      <c r="MZ214" s="46"/>
      <c r="NA214" s="46"/>
      <c r="NB214" s="46"/>
      <c r="NC214" s="46"/>
      <c r="ND214" s="46"/>
      <c r="NE214" s="46"/>
      <c r="NF214" s="46"/>
      <c r="NG214" s="46"/>
    </row>
    <row r="215" spans="342:371" ht="21" customHeight="1" x14ac:dyDescent="0.35">
      <c r="MD215" s="46"/>
      <c r="ME215" s="46"/>
      <c r="MF215" s="46"/>
      <c r="MG215" s="46"/>
      <c r="MH215" s="46"/>
      <c r="MI215" s="46"/>
      <c r="MJ215" s="46"/>
      <c r="MK215" s="46"/>
      <c r="ML215" s="46"/>
      <c r="MM215" s="46"/>
      <c r="MN215" s="46"/>
      <c r="MO215" s="46"/>
      <c r="MP215" s="46"/>
      <c r="MQ215" s="46"/>
      <c r="MR215" s="46"/>
      <c r="MS215" s="46"/>
      <c r="MT215" s="46"/>
      <c r="MU215" s="46"/>
      <c r="MV215" s="46"/>
      <c r="MW215" s="46"/>
      <c r="MX215" s="46"/>
      <c r="MY215" s="46"/>
      <c r="MZ215" s="46"/>
      <c r="NA215" s="46"/>
      <c r="NB215" s="46"/>
      <c r="NC215" s="46"/>
      <c r="ND215" s="46"/>
      <c r="NE215" s="46"/>
      <c r="NF215" s="46"/>
      <c r="NG215" s="46"/>
    </row>
    <row r="216" spans="342:371" ht="21" customHeight="1" x14ac:dyDescent="0.35">
      <c r="MD216" s="46"/>
      <c r="ME216" s="46"/>
      <c r="MF216" s="46"/>
      <c r="MG216" s="46"/>
      <c r="MH216" s="46"/>
      <c r="MI216" s="46"/>
      <c r="MJ216" s="46"/>
      <c r="MK216" s="46"/>
      <c r="ML216" s="46"/>
      <c r="MM216" s="46"/>
      <c r="MN216" s="46"/>
      <c r="MO216" s="46"/>
      <c r="MP216" s="46"/>
      <c r="MQ216" s="46"/>
      <c r="MR216" s="46"/>
      <c r="MS216" s="46"/>
      <c r="MT216" s="46"/>
      <c r="MU216" s="46"/>
      <c r="MV216" s="46"/>
      <c r="MW216" s="46"/>
      <c r="MX216" s="46"/>
      <c r="MY216" s="46"/>
      <c r="MZ216" s="46"/>
      <c r="NA216" s="46"/>
      <c r="NB216" s="46"/>
      <c r="NC216" s="46"/>
      <c r="ND216" s="46"/>
      <c r="NE216" s="46"/>
      <c r="NF216" s="46"/>
      <c r="NG216" s="46"/>
    </row>
    <row r="217" spans="342:371" ht="21" customHeight="1" x14ac:dyDescent="0.35">
      <c r="MD217" s="46"/>
      <c r="ME217" s="46"/>
      <c r="MF217" s="46"/>
      <c r="MG217" s="46"/>
      <c r="MH217" s="46"/>
      <c r="MI217" s="46"/>
      <c r="MJ217" s="46"/>
      <c r="MK217" s="46"/>
      <c r="ML217" s="46"/>
      <c r="MM217" s="46"/>
      <c r="MN217" s="46"/>
      <c r="MO217" s="46"/>
      <c r="MP217" s="46"/>
      <c r="MQ217" s="46"/>
      <c r="MR217" s="46"/>
      <c r="MS217" s="46"/>
      <c r="MT217" s="46"/>
      <c r="MU217" s="46"/>
      <c r="MV217" s="46"/>
      <c r="MW217" s="46"/>
      <c r="MX217" s="46"/>
      <c r="MY217" s="46"/>
      <c r="MZ217" s="46"/>
      <c r="NA217" s="46"/>
      <c r="NB217" s="46"/>
      <c r="NC217" s="46"/>
      <c r="ND217" s="46"/>
      <c r="NE217" s="46"/>
      <c r="NF217" s="46"/>
      <c r="NG217" s="46"/>
    </row>
    <row r="218" spans="342:371" ht="21" customHeight="1" x14ac:dyDescent="0.35">
      <c r="MD218" s="46"/>
      <c r="ME218" s="46"/>
      <c r="MF218" s="46"/>
      <c r="MG218" s="46"/>
      <c r="MH218" s="46"/>
      <c r="MI218" s="46"/>
      <c r="MJ218" s="46"/>
      <c r="MK218" s="46"/>
      <c r="ML218" s="46"/>
      <c r="MM218" s="46"/>
      <c r="MN218" s="46"/>
      <c r="MO218" s="46"/>
      <c r="MP218" s="46"/>
      <c r="MQ218" s="46"/>
      <c r="MR218" s="46"/>
      <c r="MS218" s="46"/>
      <c r="MT218" s="46"/>
      <c r="MU218" s="46"/>
      <c r="MV218" s="46"/>
      <c r="MW218" s="46"/>
      <c r="MX218" s="46"/>
      <c r="MY218" s="46"/>
      <c r="MZ218" s="46"/>
      <c r="NA218" s="46"/>
      <c r="NB218" s="46"/>
      <c r="NC218" s="46"/>
      <c r="ND218" s="46"/>
      <c r="NE218" s="46"/>
      <c r="NF218" s="46"/>
      <c r="NG218" s="46"/>
    </row>
    <row r="219" spans="342:371" ht="21" customHeight="1" x14ac:dyDescent="0.35">
      <c r="MD219" s="46"/>
      <c r="ME219" s="46"/>
      <c r="MF219" s="46"/>
      <c r="MG219" s="46"/>
      <c r="MH219" s="46"/>
      <c r="MI219" s="46"/>
      <c r="MJ219" s="46"/>
      <c r="MK219" s="46"/>
      <c r="ML219" s="46"/>
      <c r="MM219" s="46"/>
      <c r="MN219" s="46"/>
      <c r="MO219" s="46"/>
      <c r="MP219" s="46"/>
      <c r="MQ219" s="46"/>
      <c r="MR219" s="46"/>
      <c r="MS219" s="46"/>
      <c r="MT219" s="46"/>
      <c r="MU219" s="46"/>
      <c r="MV219" s="46"/>
      <c r="MW219" s="46"/>
      <c r="MX219" s="46"/>
      <c r="MY219" s="46"/>
      <c r="MZ219" s="46"/>
      <c r="NA219" s="46"/>
      <c r="NB219" s="46"/>
      <c r="NC219" s="46"/>
      <c r="ND219" s="46"/>
      <c r="NE219" s="46"/>
      <c r="NF219" s="46"/>
      <c r="NG219" s="46"/>
    </row>
    <row r="220" spans="342:371" ht="21" customHeight="1" x14ac:dyDescent="0.35">
      <c r="MD220" s="46"/>
      <c r="ME220" s="46"/>
      <c r="MF220" s="46"/>
      <c r="MG220" s="46"/>
      <c r="MH220" s="46"/>
      <c r="MI220" s="46"/>
      <c r="MJ220" s="46"/>
      <c r="MK220" s="46"/>
      <c r="ML220" s="46"/>
      <c r="MM220" s="46"/>
      <c r="MN220" s="46"/>
      <c r="MO220" s="46"/>
      <c r="MP220" s="46"/>
      <c r="MQ220" s="46"/>
      <c r="MR220" s="46"/>
      <c r="MS220" s="46"/>
      <c r="MT220" s="46"/>
      <c r="MU220" s="46"/>
      <c r="MV220" s="46"/>
      <c r="MW220" s="46"/>
      <c r="MX220" s="46"/>
      <c r="MY220" s="46"/>
      <c r="MZ220" s="46"/>
      <c r="NA220" s="46"/>
      <c r="NB220" s="46"/>
      <c r="NC220" s="46"/>
      <c r="ND220" s="46"/>
      <c r="NE220" s="46"/>
      <c r="NF220" s="46"/>
      <c r="NG220" s="46"/>
    </row>
    <row r="221" spans="342:371" ht="21" customHeight="1" x14ac:dyDescent="0.35">
      <c r="MD221" s="46"/>
      <c r="ME221" s="46"/>
      <c r="MF221" s="46"/>
      <c r="MG221" s="46"/>
      <c r="MH221" s="46"/>
      <c r="MI221" s="46"/>
      <c r="MJ221" s="46"/>
      <c r="MK221" s="46"/>
      <c r="ML221" s="46"/>
      <c r="MM221" s="46"/>
      <c r="MN221" s="46"/>
      <c r="MO221" s="46"/>
      <c r="MP221" s="46"/>
      <c r="MQ221" s="46"/>
      <c r="MR221" s="46"/>
      <c r="MS221" s="46"/>
      <c r="MT221" s="46"/>
      <c r="MU221" s="46"/>
      <c r="MV221" s="46"/>
      <c r="MW221" s="46"/>
      <c r="MX221" s="46"/>
      <c r="MY221" s="46"/>
      <c r="MZ221" s="46"/>
      <c r="NA221" s="46"/>
      <c r="NB221" s="46"/>
      <c r="NC221" s="46"/>
      <c r="ND221" s="46"/>
      <c r="NE221" s="46"/>
      <c r="NF221" s="46"/>
      <c r="NG221" s="46"/>
    </row>
    <row r="222" spans="342:371" ht="21" customHeight="1" x14ac:dyDescent="0.35">
      <c r="MD222" s="46"/>
      <c r="ME222" s="46"/>
      <c r="MF222" s="46"/>
      <c r="MG222" s="46"/>
      <c r="MH222" s="46"/>
      <c r="MI222" s="46"/>
      <c r="MJ222" s="46"/>
      <c r="MK222" s="46"/>
      <c r="ML222" s="46"/>
      <c r="MM222" s="46"/>
      <c r="MN222" s="46"/>
      <c r="MO222" s="46"/>
      <c r="MP222" s="46"/>
      <c r="MQ222" s="46"/>
      <c r="MR222" s="46"/>
      <c r="MS222" s="46"/>
      <c r="MT222" s="46"/>
      <c r="MU222" s="46"/>
      <c r="MV222" s="46"/>
      <c r="MW222" s="46"/>
      <c r="MX222" s="46"/>
      <c r="MY222" s="46"/>
      <c r="MZ222" s="46"/>
      <c r="NA222" s="46"/>
      <c r="NB222" s="46"/>
      <c r="NC222" s="46"/>
      <c r="ND222" s="46"/>
      <c r="NE222" s="46"/>
      <c r="NF222" s="46"/>
      <c r="NG222" s="46"/>
    </row>
    <row r="223" spans="342:371" ht="21" customHeight="1" x14ac:dyDescent="0.35">
      <c r="MD223" s="46"/>
      <c r="ME223" s="46"/>
      <c r="MF223" s="46"/>
      <c r="MG223" s="46"/>
      <c r="MH223" s="46"/>
      <c r="MI223" s="46"/>
      <c r="MJ223" s="46"/>
      <c r="MK223" s="46"/>
      <c r="ML223" s="46"/>
      <c r="MM223" s="46"/>
      <c r="MN223" s="46"/>
      <c r="MO223" s="46"/>
      <c r="MP223" s="46"/>
      <c r="MQ223" s="46"/>
      <c r="MR223" s="46"/>
      <c r="MS223" s="46"/>
      <c r="MT223" s="46"/>
      <c r="MU223" s="46"/>
      <c r="MV223" s="46"/>
      <c r="MW223" s="46"/>
      <c r="MX223" s="46"/>
      <c r="MY223" s="46"/>
      <c r="MZ223" s="46"/>
      <c r="NA223" s="46"/>
      <c r="NB223" s="46"/>
      <c r="NC223" s="46"/>
      <c r="ND223" s="46"/>
      <c r="NE223" s="46"/>
      <c r="NF223" s="46"/>
      <c r="NG223" s="46"/>
    </row>
    <row r="224" spans="342:371" ht="21" customHeight="1" x14ac:dyDescent="0.35">
      <c r="MD224" s="46"/>
      <c r="ME224" s="46"/>
      <c r="MF224" s="46"/>
      <c r="MG224" s="46"/>
      <c r="MH224" s="46"/>
      <c r="MI224" s="46"/>
      <c r="MJ224" s="46"/>
      <c r="MK224" s="46"/>
      <c r="ML224" s="46"/>
      <c r="MM224" s="46"/>
      <c r="MN224" s="46"/>
      <c r="MO224" s="46"/>
      <c r="MP224" s="46"/>
      <c r="MQ224" s="46"/>
      <c r="MR224" s="46"/>
      <c r="MS224" s="46"/>
      <c r="MT224" s="46"/>
      <c r="MU224" s="46"/>
      <c r="MV224" s="46"/>
      <c r="MW224" s="46"/>
      <c r="MX224" s="46"/>
      <c r="MY224" s="46"/>
      <c r="MZ224" s="46"/>
      <c r="NA224" s="46"/>
      <c r="NB224" s="46"/>
      <c r="NC224" s="46"/>
      <c r="ND224" s="46"/>
      <c r="NE224" s="46"/>
      <c r="NF224" s="46"/>
      <c r="NG224" s="46"/>
    </row>
    <row r="225" spans="342:371" ht="21" customHeight="1" x14ac:dyDescent="0.35">
      <c r="MD225" s="46"/>
      <c r="ME225" s="46"/>
      <c r="MF225" s="46"/>
      <c r="MG225" s="46"/>
      <c r="MH225" s="46"/>
      <c r="MI225" s="46"/>
      <c r="MJ225" s="46"/>
      <c r="MK225" s="46"/>
      <c r="ML225" s="46"/>
      <c r="MM225" s="46"/>
      <c r="MN225" s="46"/>
      <c r="MO225" s="46"/>
      <c r="MP225" s="46"/>
      <c r="MQ225" s="46"/>
      <c r="MR225" s="46"/>
      <c r="MS225" s="46"/>
      <c r="MT225" s="46"/>
      <c r="MU225" s="46"/>
      <c r="MV225" s="46"/>
      <c r="MW225" s="46"/>
      <c r="MX225" s="46"/>
      <c r="MY225" s="46"/>
      <c r="MZ225" s="46"/>
      <c r="NA225" s="46"/>
      <c r="NB225" s="46"/>
      <c r="NC225" s="46"/>
      <c r="ND225" s="46"/>
      <c r="NE225" s="46"/>
      <c r="NF225" s="46"/>
      <c r="NG225" s="46"/>
    </row>
    <row r="226" spans="342:371" ht="21" customHeight="1" x14ac:dyDescent="0.35">
      <c r="MD226" s="46"/>
      <c r="ME226" s="46"/>
      <c r="MF226" s="46"/>
      <c r="MG226" s="46"/>
      <c r="MH226" s="46"/>
      <c r="MI226" s="46"/>
      <c r="MJ226" s="46"/>
      <c r="MK226" s="46"/>
      <c r="ML226" s="46"/>
      <c r="MM226" s="46"/>
      <c r="MN226" s="46"/>
      <c r="MO226" s="46"/>
      <c r="MP226" s="46"/>
      <c r="MQ226" s="46"/>
      <c r="MR226" s="46"/>
      <c r="MS226" s="46"/>
      <c r="MT226" s="46"/>
      <c r="MU226" s="46"/>
      <c r="MV226" s="46"/>
      <c r="MW226" s="46"/>
      <c r="MX226" s="46"/>
      <c r="MY226" s="46"/>
      <c r="MZ226" s="46"/>
      <c r="NA226" s="46"/>
      <c r="NB226" s="46"/>
      <c r="NC226" s="46"/>
      <c r="ND226" s="46"/>
      <c r="NE226" s="46"/>
      <c r="NF226" s="46"/>
      <c r="NG226" s="46"/>
    </row>
    <row r="227" spans="342:371" ht="21" customHeight="1" x14ac:dyDescent="0.35">
      <c r="MD227" s="46"/>
      <c r="ME227" s="46"/>
      <c r="MF227" s="46"/>
      <c r="MG227" s="46"/>
      <c r="MH227" s="46"/>
      <c r="MI227" s="46"/>
      <c r="MJ227" s="46"/>
      <c r="MK227" s="46"/>
      <c r="ML227" s="46"/>
      <c r="MM227" s="46"/>
      <c r="MN227" s="46"/>
      <c r="MO227" s="46"/>
      <c r="MP227" s="46"/>
      <c r="MQ227" s="46"/>
      <c r="MR227" s="46"/>
      <c r="MS227" s="46"/>
      <c r="MT227" s="46"/>
      <c r="MU227" s="46"/>
      <c r="MV227" s="46"/>
      <c r="MW227" s="46"/>
      <c r="MX227" s="46"/>
      <c r="MY227" s="46"/>
      <c r="MZ227" s="46"/>
      <c r="NA227" s="46"/>
      <c r="NB227" s="46"/>
      <c r="NC227" s="46"/>
      <c r="ND227" s="46"/>
      <c r="NE227" s="46"/>
      <c r="NF227" s="46"/>
      <c r="NG227" s="46"/>
    </row>
    <row r="228" spans="342:371" ht="21" customHeight="1" x14ac:dyDescent="0.35">
      <c r="MD228" s="46"/>
      <c r="ME228" s="46"/>
      <c r="MF228" s="46"/>
      <c r="MG228" s="46"/>
      <c r="MH228" s="46"/>
      <c r="MI228" s="46"/>
      <c r="MJ228" s="46"/>
      <c r="MK228" s="46"/>
      <c r="ML228" s="46"/>
      <c r="MM228" s="46"/>
      <c r="MN228" s="46"/>
      <c r="MO228" s="46"/>
      <c r="MP228" s="46"/>
      <c r="MQ228" s="46"/>
      <c r="MR228" s="46"/>
      <c r="MS228" s="46"/>
      <c r="MT228" s="46"/>
      <c r="MU228" s="46"/>
      <c r="MV228" s="46"/>
      <c r="MW228" s="46"/>
      <c r="MX228" s="46"/>
      <c r="MY228" s="46"/>
      <c r="MZ228" s="46"/>
      <c r="NA228" s="46"/>
      <c r="NB228" s="46"/>
      <c r="NC228" s="46"/>
      <c r="ND228" s="46"/>
      <c r="NE228" s="46"/>
      <c r="NF228" s="46"/>
      <c r="NG228" s="46"/>
    </row>
    <row r="229" spans="342:371" ht="21" customHeight="1" x14ac:dyDescent="0.35">
      <c r="MD229" s="46"/>
      <c r="ME229" s="46"/>
      <c r="MF229" s="46"/>
      <c r="MG229" s="46"/>
      <c r="MH229" s="46"/>
      <c r="MI229" s="46"/>
      <c r="MJ229" s="46"/>
      <c r="MK229" s="46"/>
      <c r="ML229" s="46"/>
      <c r="MM229" s="46"/>
      <c r="MN229" s="46"/>
      <c r="MO229" s="46"/>
      <c r="MP229" s="46"/>
      <c r="MQ229" s="46"/>
      <c r="MR229" s="46"/>
      <c r="MS229" s="46"/>
      <c r="MT229" s="46"/>
      <c r="MU229" s="46"/>
      <c r="MV229" s="46"/>
      <c r="MW229" s="46"/>
      <c r="MX229" s="46"/>
      <c r="MY229" s="46"/>
      <c r="MZ229" s="46"/>
      <c r="NA229" s="46"/>
      <c r="NB229" s="46"/>
      <c r="NC229" s="46"/>
      <c r="ND229" s="46"/>
      <c r="NE229" s="46"/>
      <c r="NF229" s="46"/>
      <c r="NG229" s="46"/>
    </row>
    <row r="230" spans="342:371" ht="21" customHeight="1" x14ac:dyDescent="0.35">
      <c r="MD230" s="46"/>
      <c r="ME230" s="46"/>
      <c r="MF230" s="46"/>
      <c r="MG230" s="46"/>
      <c r="MH230" s="46"/>
      <c r="MI230" s="46"/>
      <c r="MJ230" s="46"/>
      <c r="MK230" s="46"/>
      <c r="ML230" s="46"/>
      <c r="MM230" s="46"/>
      <c r="MN230" s="46"/>
      <c r="MO230" s="46"/>
      <c r="MP230" s="46"/>
      <c r="MQ230" s="46"/>
      <c r="MR230" s="46"/>
      <c r="MS230" s="46"/>
      <c r="MT230" s="46"/>
      <c r="MU230" s="46"/>
      <c r="MV230" s="46"/>
      <c r="MW230" s="46"/>
      <c r="MX230" s="46"/>
      <c r="MY230" s="46"/>
      <c r="MZ230" s="46"/>
      <c r="NA230" s="46"/>
      <c r="NB230" s="46"/>
      <c r="NC230" s="46"/>
      <c r="ND230" s="46"/>
      <c r="NE230" s="46"/>
      <c r="NF230" s="46"/>
      <c r="NG230" s="46"/>
    </row>
    <row r="231" spans="342:371" ht="21" customHeight="1" x14ac:dyDescent="0.35">
      <c r="MD231" s="46"/>
      <c r="ME231" s="46"/>
      <c r="MF231" s="46"/>
      <c r="MG231" s="46"/>
      <c r="MH231" s="46"/>
      <c r="MI231" s="46"/>
      <c r="MJ231" s="46"/>
      <c r="MK231" s="46"/>
      <c r="ML231" s="46"/>
      <c r="MM231" s="46"/>
      <c r="MN231" s="46"/>
      <c r="MO231" s="46"/>
      <c r="MP231" s="46"/>
      <c r="MQ231" s="46"/>
      <c r="MR231" s="46"/>
      <c r="MS231" s="46"/>
      <c r="MT231" s="46"/>
      <c r="MU231" s="46"/>
      <c r="MV231" s="46"/>
      <c r="MW231" s="46"/>
      <c r="MX231" s="46"/>
      <c r="MY231" s="46"/>
      <c r="MZ231" s="46"/>
      <c r="NA231" s="46"/>
      <c r="NB231" s="46"/>
      <c r="NC231" s="46"/>
      <c r="ND231" s="46"/>
      <c r="NE231" s="46"/>
      <c r="NF231" s="46"/>
      <c r="NG231" s="46"/>
    </row>
    <row r="232" spans="342:371" ht="21" customHeight="1" x14ac:dyDescent="0.35">
      <c r="MD232" s="46"/>
      <c r="ME232" s="46"/>
      <c r="MF232" s="46"/>
      <c r="MG232" s="46"/>
      <c r="MH232" s="46"/>
      <c r="MI232" s="46"/>
      <c r="MJ232" s="46"/>
      <c r="MK232" s="46"/>
      <c r="ML232" s="46"/>
      <c r="MM232" s="46"/>
      <c r="MN232" s="46"/>
      <c r="MO232" s="46"/>
      <c r="MP232" s="46"/>
      <c r="MQ232" s="46"/>
      <c r="MR232" s="46"/>
      <c r="MS232" s="46"/>
      <c r="MT232" s="46"/>
      <c r="MU232" s="46"/>
      <c r="MV232" s="46"/>
      <c r="MW232" s="46"/>
      <c r="MX232" s="46"/>
      <c r="MY232" s="46"/>
      <c r="MZ232" s="46"/>
      <c r="NA232" s="46"/>
      <c r="NB232" s="46"/>
      <c r="NC232" s="46"/>
      <c r="ND232" s="46"/>
      <c r="NE232" s="46"/>
      <c r="NF232" s="46"/>
      <c r="NG232" s="46"/>
    </row>
    <row r="233" spans="342:371" ht="21" customHeight="1" x14ac:dyDescent="0.35">
      <c r="MD233" s="46"/>
      <c r="ME233" s="46"/>
      <c r="MF233" s="46"/>
      <c r="MG233" s="46"/>
      <c r="MH233" s="46"/>
      <c r="MI233" s="46"/>
      <c r="MJ233" s="46"/>
      <c r="MK233" s="46"/>
      <c r="ML233" s="46"/>
      <c r="MM233" s="46"/>
      <c r="MN233" s="46"/>
      <c r="MO233" s="46"/>
      <c r="MP233" s="46"/>
      <c r="MQ233" s="46"/>
      <c r="MR233" s="46"/>
      <c r="MS233" s="46"/>
      <c r="MT233" s="46"/>
      <c r="MU233" s="46"/>
      <c r="MV233" s="46"/>
      <c r="MW233" s="46"/>
      <c r="MX233" s="46"/>
      <c r="MY233" s="46"/>
      <c r="MZ233" s="46"/>
      <c r="NA233" s="46"/>
      <c r="NB233" s="46"/>
      <c r="NC233" s="46"/>
      <c r="ND233" s="46"/>
      <c r="NE233" s="46"/>
      <c r="NF233" s="46"/>
      <c r="NG233" s="46"/>
    </row>
    <row r="234" spans="342:371" ht="21" customHeight="1" x14ac:dyDescent="0.35">
      <c r="MD234" s="46"/>
      <c r="ME234" s="46"/>
      <c r="MF234" s="46"/>
      <c r="MG234" s="46"/>
      <c r="MH234" s="46"/>
      <c r="MI234" s="46"/>
      <c r="MJ234" s="46"/>
      <c r="MK234" s="46"/>
      <c r="ML234" s="46"/>
      <c r="MM234" s="46"/>
      <c r="MN234" s="46"/>
      <c r="MO234" s="46"/>
      <c r="MP234" s="46"/>
      <c r="MQ234" s="46"/>
      <c r="MR234" s="46"/>
      <c r="MS234" s="46"/>
      <c r="MT234" s="46"/>
      <c r="MU234" s="46"/>
      <c r="MV234" s="46"/>
      <c r="MW234" s="46"/>
      <c r="MX234" s="46"/>
      <c r="MY234" s="46"/>
      <c r="MZ234" s="46"/>
      <c r="NA234" s="46"/>
      <c r="NB234" s="46"/>
      <c r="NC234" s="46"/>
      <c r="ND234" s="46"/>
      <c r="NE234" s="46"/>
      <c r="NF234" s="46"/>
      <c r="NG234" s="46"/>
    </row>
    <row r="235" spans="342:371" ht="21" customHeight="1" x14ac:dyDescent="0.35">
      <c r="MD235" s="46"/>
      <c r="ME235" s="46"/>
      <c r="MF235" s="46"/>
      <c r="MG235" s="46"/>
      <c r="MH235" s="46"/>
      <c r="MI235" s="46"/>
      <c r="MJ235" s="46"/>
      <c r="MK235" s="46"/>
      <c r="ML235" s="46"/>
      <c r="MM235" s="46"/>
      <c r="MN235" s="46"/>
      <c r="MO235" s="46"/>
      <c r="MP235" s="46"/>
      <c r="MQ235" s="46"/>
      <c r="MR235" s="46"/>
      <c r="MS235" s="46"/>
      <c r="MT235" s="46"/>
      <c r="MU235" s="46"/>
      <c r="MV235" s="46"/>
      <c r="MW235" s="46"/>
      <c r="MX235" s="46"/>
      <c r="MY235" s="46"/>
      <c r="MZ235" s="46"/>
      <c r="NA235" s="46"/>
      <c r="NB235" s="46"/>
      <c r="NC235" s="46"/>
      <c r="ND235" s="46"/>
      <c r="NE235" s="46"/>
      <c r="NF235" s="46"/>
      <c r="NG235" s="46"/>
    </row>
    <row r="236" spans="342:371" ht="21" customHeight="1" x14ac:dyDescent="0.35">
      <c r="MD236" s="46"/>
      <c r="ME236" s="46"/>
      <c r="MF236" s="46"/>
      <c r="MG236" s="46"/>
      <c r="MH236" s="46"/>
      <c r="MI236" s="46"/>
      <c r="MJ236" s="46"/>
      <c r="MK236" s="46"/>
      <c r="ML236" s="46"/>
      <c r="MM236" s="46"/>
      <c r="MN236" s="46"/>
      <c r="MO236" s="46"/>
      <c r="MP236" s="46"/>
      <c r="MQ236" s="46"/>
      <c r="MR236" s="46"/>
      <c r="MS236" s="46"/>
      <c r="MT236" s="46"/>
      <c r="MU236" s="46"/>
      <c r="MV236" s="46"/>
      <c r="MW236" s="46"/>
      <c r="MX236" s="46"/>
      <c r="MY236" s="46"/>
      <c r="MZ236" s="46"/>
      <c r="NA236" s="46"/>
      <c r="NB236" s="46"/>
      <c r="NC236" s="46"/>
      <c r="ND236" s="46"/>
      <c r="NE236" s="46"/>
      <c r="NF236" s="46"/>
      <c r="NG236" s="46"/>
    </row>
    <row r="237" spans="342:371" ht="21" customHeight="1" x14ac:dyDescent="0.35">
      <c r="MD237" s="46"/>
      <c r="ME237" s="46"/>
      <c r="MF237" s="46"/>
      <c r="MG237" s="46"/>
      <c r="MH237" s="46"/>
      <c r="MI237" s="46"/>
      <c r="MJ237" s="46"/>
      <c r="MK237" s="46"/>
      <c r="ML237" s="46"/>
      <c r="MM237" s="46"/>
      <c r="MN237" s="46"/>
      <c r="MO237" s="46"/>
      <c r="MP237" s="46"/>
      <c r="MQ237" s="46"/>
      <c r="MR237" s="46"/>
      <c r="MS237" s="46"/>
      <c r="MT237" s="46"/>
      <c r="MU237" s="46"/>
      <c r="MV237" s="46"/>
      <c r="MW237" s="46"/>
      <c r="MX237" s="46"/>
      <c r="MY237" s="46"/>
      <c r="MZ237" s="46"/>
      <c r="NA237" s="46"/>
      <c r="NB237" s="46"/>
      <c r="NC237" s="46"/>
      <c r="ND237" s="46"/>
      <c r="NE237" s="46"/>
      <c r="NF237" s="46"/>
      <c r="NG237" s="46"/>
    </row>
    <row r="238" spans="342:371" ht="21" customHeight="1" x14ac:dyDescent="0.35">
      <c r="MD238" s="46"/>
      <c r="ME238" s="46"/>
      <c r="MF238" s="46"/>
      <c r="MG238" s="46"/>
      <c r="MH238" s="46"/>
      <c r="MI238" s="46"/>
      <c r="MJ238" s="46"/>
      <c r="MK238" s="46"/>
      <c r="ML238" s="46"/>
      <c r="MM238" s="46"/>
      <c r="MN238" s="46"/>
      <c r="MO238" s="46"/>
      <c r="MP238" s="46"/>
      <c r="MQ238" s="46"/>
      <c r="MR238" s="46"/>
      <c r="MS238" s="46"/>
      <c r="MT238" s="46"/>
      <c r="MU238" s="46"/>
      <c r="MV238" s="46"/>
      <c r="MW238" s="46"/>
      <c r="MX238" s="46"/>
      <c r="MY238" s="46"/>
      <c r="MZ238" s="46"/>
      <c r="NA238" s="46"/>
      <c r="NB238" s="46"/>
      <c r="NC238" s="46"/>
      <c r="ND238" s="46"/>
      <c r="NE238" s="46"/>
      <c r="NF238" s="46"/>
      <c r="NG238" s="46"/>
    </row>
    <row r="239" spans="342:371" ht="21" customHeight="1" x14ac:dyDescent="0.35">
      <c r="MD239" s="46"/>
      <c r="ME239" s="46"/>
      <c r="MF239" s="46"/>
      <c r="MG239" s="46"/>
      <c r="MH239" s="46"/>
      <c r="MI239" s="46"/>
      <c r="MJ239" s="46"/>
      <c r="MK239" s="46"/>
      <c r="ML239" s="46"/>
      <c r="MM239" s="46"/>
      <c r="MN239" s="46"/>
      <c r="MO239" s="46"/>
      <c r="MP239" s="46"/>
      <c r="MQ239" s="46"/>
      <c r="MR239" s="46"/>
      <c r="MS239" s="46"/>
      <c r="MT239" s="46"/>
      <c r="MU239" s="46"/>
      <c r="MV239" s="46"/>
      <c r="MW239" s="46"/>
      <c r="MX239" s="46"/>
      <c r="MY239" s="46"/>
      <c r="MZ239" s="46"/>
      <c r="NA239" s="46"/>
      <c r="NB239" s="46"/>
      <c r="NC239" s="46"/>
      <c r="ND239" s="46"/>
      <c r="NE239" s="46"/>
      <c r="NF239" s="46"/>
      <c r="NG239" s="46"/>
    </row>
    <row r="240" spans="342:371" ht="21" customHeight="1" x14ac:dyDescent="0.35">
      <c r="MD240" s="46"/>
      <c r="ME240" s="46"/>
      <c r="MF240" s="46"/>
      <c r="MG240" s="46"/>
      <c r="MH240" s="46"/>
      <c r="MI240" s="46"/>
      <c r="MJ240" s="46"/>
      <c r="MK240" s="46"/>
      <c r="ML240" s="46"/>
      <c r="MM240" s="46"/>
      <c r="MN240" s="46"/>
      <c r="MO240" s="46"/>
      <c r="MP240" s="46"/>
      <c r="MQ240" s="46"/>
      <c r="MR240" s="46"/>
      <c r="MS240" s="46"/>
      <c r="MT240" s="46"/>
      <c r="MU240" s="46"/>
      <c r="MV240" s="46"/>
      <c r="MW240" s="46"/>
      <c r="MX240" s="46"/>
      <c r="MY240" s="46"/>
      <c r="MZ240" s="46"/>
      <c r="NA240" s="46"/>
      <c r="NB240" s="46"/>
      <c r="NC240" s="46"/>
      <c r="ND240" s="46"/>
      <c r="NE240" s="46"/>
      <c r="NF240" s="46"/>
      <c r="NG240" s="46"/>
    </row>
    <row r="241" spans="342:371" ht="21" customHeight="1" x14ac:dyDescent="0.35">
      <c r="MD241" s="46"/>
      <c r="ME241" s="46"/>
      <c r="MF241" s="46"/>
      <c r="MG241" s="46"/>
      <c r="MH241" s="46"/>
      <c r="MI241" s="46"/>
      <c r="MJ241" s="46"/>
      <c r="MK241" s="46"/>
      <c r="ML241" s="46"/>
      <c r="MM241" s="46"/>
      <c r="MN241" s="46"/>
      <c r="MO241" s="46"/>
      <c r="MP241" s="46"/>
      <c r="MQ241" s="46"/>
      <c r="MR241" s="46"/>
      <c r="MS241" s="46"/>
      <c r="MT241" s="46"/>
      <c r="MU241" s="46"/>
      <c r="MV241" s="46"/>
      <c r="MW241" s="46"/>
      <c r="MX241" s="46"/>
      <c r="MY241" s="46"/>
      <c r="MZ241" s="46"/>
      <c r="NA241" s="46"/>
      <c r="NB241" s="46"/>
      <c r="NC241" s="46"/>
      <c r="ND241" s="46"/>
      <c r="NE241" s="46"/>
      <c r="NF241" s="46"/>
      <c r="NG241" s="46"/>
    </row>
    <row r="242" spans="342:371" ht="21" customHeight="1" x14ac:dyDescent="0.35">
      <c r="MD242" s="46"/>
      <c r="ME242" s="46"/>
      <c r="MF242" s="46"/>
      <c r="MG242" s="46"/>
      <c r="MH242" s="46"/>
      <c r="MI242" s="46"/>
      <c r="MJ242" s="46"/>
      <c r="MK242" s="46"/>
      <c r="ML242" s="46"/>
      <c r="MM242" s="46"/>
      <c r="MN242" s="46"/>
      <c r="MO242" s="46"/>
      <c r="MP242" s="46"/>
      <c r="MQ242" s="46"/>
      <c r="MR242" s="46"/>
      <c r="MS242" s="46"/>
      <c r="MT242" s="46"/>
      <c r="MU242" s="46"/>
      <c r="MV242" s="46"/>
      <c r="MW242" s="46"/>
      <c r="MX242" s="46"/>
      <c r="MY242" s="46"/>
      <c r="MZ242" s="46"/>
      <c r="NA242" s="46"/>
      <c r="NB242" s="46"/>
      <c r="NC242" s="46"/>
      <c r="ND242" s="46"/>
      <c r="NE242" s="46"/>
      <c r="NF242" s="46"/>
      <c r="NG242" s="46"/>
    </row>
    <row r="243" spans="342:371" ht="21" customHeight="1" x14ac:dyDescent="0.35">
      <c r="MD243" s="46"/>
      <c r="ME243" s="46"/>
      <c r="MF243" s="46"/>
      <c r="MG243" s="46"/>
      <c r="MH243" s="46"/>
      <c r="MI243" s="46"/>
      <c r="MJ243" s="46"/>
      <c r="MK243" s="46"/>
      <c r="ML243" s="46"/>
      <c r="MM243" s="46"/>
      <c r="MN243" s="46"/>
      <c r="MO243" s="46"/>
      <c r="MP243" s="46"/>
      <c r="MQ243" s="46"/>
      <c r="MR243" s="46"/>
      <c r="MS243" s="46"/>
      <c r="MT243" s="46"/>
      <c r="MU243" s="46"/>
      <c r="MV243" s="46"/>
      <c r="MW243" s="46"/>
      <c r="MX243" s="46"/>
      <c r="MY243" s="46"/>
      <c r="MZ243" s="46"/>
      <c r="NA243" s="46"/>
      <c r="NB243" s="46"/>
      <c r="NC243" s="46"/>
      <c r="ND243" s="46"/>
      <c r="NE243" s="46"/>
      <c r="NF243" s="46"/>
      <c r="NG243" s="46"/>
    </row>
    <row r="244" spans="342:371" ht="21" customHeight="1" x14ac:dyDescent="0.35">
      <c r="MD244" s="46"/>
      <c r="ME244" s="46"/>
      <c r="MF244" s="46"/>
      <c r="MG244" s="46"/>
      <c r="MH244" s="46"/>
      <c r="MI244" s="46"/>
      <c r="MJ244" s="46"/>
      <c r="MK244" s="46"/>
      <c r="ML244" s="46"/>
      <c r="MM244" s="46"/>
      <c r="MN244" s="46"/>
      <c r="MO244" s="46"/>
      <c r="MP244" s="46"/>
      <c r="MQ244" s="46"/>
      <c r="MR244" s="46"/>
      <c r="MS244" s="46"/>
      <c r="MT244" s="46"/>
      <c r="MU244" s="46"/>
      <c r="MV244" s="46"/>
      <c r="MW244" s="46"/>
      <c r="MX244" s="46"/>
      <c r="MY244" s="46"/>
      <c r="MZ244" s="46"/>
      <c r="NA244" s="46"/>
      <c r="NB244" s="46"/>
      <c r="NC244" s="46"/>
      <c r="ND244" s="46"/>
      <c r="NE244" s="46"/>
      <c r="NF244" s="46"/>
      <c r="NG244" s="46"/>
    </row>
    <row r="245" spans="342:371" ht="21" customHeight="1" x14ac:dyDescent="0.35">
      <c r="MD245" s="46"/>
      <c r="ME245" s="46"/>
      <c r="MF245" s="46"/>
      <c r="MG245" s="46"/>
      <c r="MH245" s="46"/>
      <c r="MI245" s="46"/>
      <c r="MJ245" s="46"/>
      <c r="MK245" s="46"/>
      <c r="ML245" s="46"/>
      <c r="MM245" s="46"/>
      <c r="MN245" s="46"/>
      <c r="MO245" s="46"/>
      <c r="MP245" s="46"/>
      <c r="MQ245" s="46"/>
      <c r="MR245" s="46"/>
      <c r="MS245" s="46"/>
      <c r="MT245" s="46"/>
      <c r="MU245" s="46"/>
      <c r="MV245" s="46"/>
      <c r="MW245" s="46"/>
      <c r="MX245" s="46"/>
      <c r="MY245" s="46"/>
      <c r="MZ245" s="46"/>
      <c r="NA245" s="46"/>
      <c r="NB245" s="46"/>
      <c r="NC245" s="46"/>
      <c r="ND245" s="46"/>
      <c r="NE245" s="46"/>
      <c r="NF245" s="46"/>
      <c r="NG245" s="46"/>
    </row>
    <row r="246" spans="342:371" ht="21" customHeight="1" x14ac:dyDescent="0.35">
      <c r="MD246" s="46"/>
      <c r="ME246" s="46"/>
      <c r="MF246" s="46"/>
      <c r="MG246" s="46"/>
      <c r="MH246" s="46"/>
      <c r="MI246" s="46"/>
      <c r="MJ246" s="46"/>
      <c r="MK246" s="46"/>
      <c r="ML246" s="46"/>
      <c r="MM246" s="46"/>
      <c r="MN246" s="46"/>
      <c r="MO246" s="46"/>
      <c r="MP246" s="46"/>
      <c r="MQ246" s="46"/>
      <c r="MR246" s="46"/>
      <c r="MS246" s="46"/>
      <c r="MT246" s="46"/>
      <c r="MU246" s="46"/>
      <c r="MV246" s="46"/>
      <c r="MW246" s="46"/>
      <c r="MX246" s="46"/>
      <c r="MY246" s="46"/>
      <c r="MZ246" s="46"/>
      <c r="NA246" s="46"/>
      <c r="NB246" s="46"/>
      <c r="NC246" s="46"/>
      <c r="ND246" s="46"/>
      <c r="NE246" s="46"/>
      <c r="NF246" s="46"/>
      <c r="NG246" s="46"/>
    </row>
    <row r="247" spans="342:371" ht="21" customHeight="1" x14ac:dyDescent="0.35">
      <c r="MD247" s="46"/>
      <c r="ME247" s="46"/>
      <c r="MF247" s="46"/>
      <c r="MG247" s="46"/>
      <c r="MH247" s="46"/>
      <c r="MI247" s="46"/>
      <c r="MJ247" s="46"/>
      <c r="MK247" s="46"/>
      <c r="ML247" s="46"/>
      <c r="MM247" s="46"/>
      <c r="MN247" s="46"/>
      <c r="MO247" s="46"/>
      <c r="MP247" s="46"/>
      <c r="MQ247" s="46"/>
      <c r="MR247" s="46"/>
      <c r="MS247" s="46"/>
      <c r="MT247" s="46"/>
      <c r="MU247" s="46"/>
      <c r="MV247" s="46"/>
      <c r="MW247" s="46"/>
      <c r="MX247" s="46"/>
      <c r="MY247" s="46"/>
      <c r="MZ247" s="46"/>
      <c r="NA247" s="46"/>
      <c r="NB247" s="46"/>
      <c r="NC247" s="46"/>
      <c r="ND247" s="46"/>
      <c r="NE247" s="46"/>
      <c r="NF247" s="46"/>
      <c r="NG247" s="46"/>
    </row>
    <row r="248" spans="342:371" ht="21" customHeight="1" x14ac:dyDescent="0.35">
      <c r="MD248" s="46"/>
      <c r="ME248" s="46"/>
      <c r="MF248" s="46"/>
      <c r="MG248" s="46"/>
      <c r="MH248" s="46"/>
      <c r="MI248" s="46"/>
      <c r="MJ248" s="46"/>
      <c r="MK248" s="46"/>
      <c r="ML248" s="46"/>
      <c r="MM248" s="46"/>
      <c r="MN248" s="46"/>
      <c r="MO248" s="46"/>
      <c r="MP248" s="46"/>
      <c r="MQ248" s="46"/>
      <c r="MR248" s="46"/>
      <c r="MS248" s="46"/>
      <c r="MT248" s="46"/>
      <c r="MU248" s="46"/>
      <c r="MV248" s="46"/>
      <c r="MW248" s="46"/>
      <c r="MX248" s="46"/>
      <c r="MY248" s="46"/>
      <c r="MZ248" s="46"/>
      <c r="NA248" s="46"/>
      <c r="NB248" s="46"/>
      <c r="NC248" s="46"/>
      <c r="ND248" s="46"/>
      <c r="NE248" s="46"/>
      <c r="NF248" s="46"/>
      <c r="NG248" s="46"/>
    </row>
    <row r="249" spans="342:371" ht="21" customHeight="1" x14ac:dyDescent="0.35">
      <c r="MD249" s="46"/>
      <c r="ME249" s="46"/>
      <c r="MF249" s="46"/>
      <c r="MG249" s="46"/>
      <c r="MH249" s="46"/>
      <c r="MI249" s="46"/>
      <c r="MJ249" s="46"/>
      <c r="MK249" s="46"/>
      <c r="ML249" s="46"/>
      <c r="MM249" s="46"/>
      <c r="MN249" s="46"/>
      <c r="MO249" s="46"/>
      <c r="MP249" s="46"/>
      <c r="MQ249" s="46"/>
      <c r="MR249" s="46"/>
      <c r="MS249" s="46"/>
      <c r="MT249" s="46"/>
      <c r="MU249" s="46"/>
      <c r="MV249" s="46"/>
      <c r="MW249" s="46"/>
      <c r="MX249" s="46"/>
      <c r="MY249" s="46"/>
      <c r="MZ249" s="46"/>
      <c r="NA249" s="46"/>
      <c r="NB249" s="46"/>
      <c r="NC249" s="46"/>
      <c r="ND249" s="46"/>
      <c r="NE249" s="46"/>
      <c r="NF249" s="46"/>
      <c r="NG249" s="46"/>
    </row>
    <row r="250" spans="342:371" ht="21" customHeight="1" x14ac:dyDescent="0.35">
      <c r="MD250" s="46"/>
      <c r="ME250" s="46"/>
      <c r="MF250" s="46"/>
      <c r="MG250" s="46"/>
      <c r="MH250" s="46"/>
      <c r="MI250" s="46"/>
      <c r="MJ250" s="46"/>
      <c r="MK250" s="46"/>
      <c r="ML250" s="46"/>
      <c r="MM250" s="46"/>
      <c r="MN250" s="46"/>
      <c r="MO250" s="46"/>
      <c r="MP250" s="46"/>
      <c r="MQ250" s="46"/>
      <c r="MR250" s="46"/>
      <c r="MS250" s="46"/>
      <c r="MT250" s="46"/>
      <c r="MU250" s="46"/>
      <c r="MV250" s="46"/>
      <c r="MW250" s="46"/>
      <c r="MX250" s="46"/>
      <c r="MY250" s="46"/>
      <c r="MZ250" s="46"/>
      <c r="NA250" s="46"/>
      <c r="NB250" s="46"/>
      <c r="NC250" s="46"/>
      <c r="ND250" s="46"/>
      <c r="NE250" s="46"/>
      <c r="NF250" s="46"/>
      <c r="NG250" s="46"/>
    </row>
    <row r="251" spans="342:371" ht="21" customHeight="1" x14ac:dyDescent="0.35">
      <c r="MD251" s="46"/>
      <c r="ME251" s="46"/>
      <c r="MF251" s="46"/>
      <c r="MG251" s="46"/>
      <c r="MH251" s="46"/>
      <c r="MI251" s="46"/>
      <c r="MJ251" s="46"/>
      <c r="MK251" s="46"/>
      <c r="ML251" s="46"/>
      <c r="MM251" s="46"/>
      <c r="MN251" s="46"/>
      <c r="MO251" s="46"/>
      <c r="MP251" s="46"/>
      <c r="MQ251" s="46"/>
      <c r="MR251" s="46"/>
      <c r="MS251" s="46"/>
      <c r="MT251" s="46"/>
      <c r="MU251" s="46"/>
      <c r="MV251" s="46"/>
      <c r="MW251" s="46"/>
      <c r="MX251" s="46"/>
      <c r="MY251" s="46"/>
      <c r="MZ251" s="46"/>
      <c r="NA251" s="46"/>
      <c r="NB251" s="46"/>
      <c r="NC251" s="46"/>
      <c r="ND251" s="46"/>
      <c r="NE251" s="46"/>
      <c r="NF251" s="46"/>
      <c r="NG251" s="46"/>
    </row>
    <row r="252" spans="342:371" ht="21" customHeight="1" x14ac:dyDescent="0.35">
      <c r="MD252" s="46"/>
      <c r="ME252" s="46"/>
      <c r="MF252" s="46"/>
      <c r="MG252" s="46"/>
      <c r="MH252" s="46"/>
      <c r="MI252" s="46"/>
      <c r="MJ252" s="46"/>
      <c r="MK252" s="46"/>
      <c r="ML252" s="46"/>
      <c r="MM252" s="46"/>
      <c r="MN252" s="46"/>
      <c r="MO252" s="46"/>
      <c r="MP252" s="46"/>
      <c r="MQ252" s="46"/>
      <c r="MR252" s="46"/>
      <c r="MS252" s="46"/>
      <c r="MT252" s="46"/>
      <c r="MU252" s="46"/>
      <c r="MV252" s="46"/>
      <c r="MW252" s="46"/>
      <c r="MX252" s="46"/>
      <c r="MY252" s="46"/>
      <c r="MZ252" s="46"/>
      <c r="NA252" s="46"/>
      <c r="NB252" s="46"/>
      <c r="NC252" s="46"/>
      <c r="ND252" s="46"/>
      <c r="NE252" s="46"/>
      <c r="NF252" s="46"/>
      <c r="NG252" s="46"/>
    </row>
    <row r="253" spans="342:371" ht="21" customHeight="1" x14ac:dyDescent="0.35">
      <c r="MD253" s="46"/>
      <c r="ME253" s="46"/>
      <c r="MF253" s="46"/>
      <c r="MG253" s="46"/>
      <c r="MH253" s="46"/>
      <c r="MI253" s="46"/>
      <c r="MJ253" s="46"/>
      <c r="MK253" s="46"/>
      <c r="ML253" s="46"/>
      <c r="MM253" s="46"/>
      <c r="MN253" s="46"/>
      <c r="MO253" s="46"/>
      <c r="MP253" s="46"/>
      <c r="MQ253" s="46"/>
      <c r="MR253" s="46"/>
      <c r="MS253" s="46"/>
      <c r="MT253" s="46"/>
      <c r="MU253" s="46"/>
      <c r="MV253" s="46"/>
      <c r="MW253" s="46"/>
      <c r="MX253" s="46"/>
      <c r="MY253" s="46"/>
      <c r="MZ253" s="46"/>
      <c r="NA253" s="46"/>
      <c r="NB253" s="46"/>
      <c r="NC253" s="46"/>
      <c r="ND253" s="46"/>
      <c r="NE253" s="46"/>
      <c r="NF253" s="46"/>
      <c r="NG253" s="46"/>
    </row>
    <row r="254" spans="342:371" ht="21" customHeight="1" x14ac:dyDescent="0.35">
      <c r="MD254" s="46"/>
      <c r="ME254" s="46"/>
      <c r="MF254" s="46"/>
      <c r="MG254" s="46"/>
      <c r="MH254" s="46"/>
      <c r="MI254" s="46"/>
      <c r="MJ254" s="46"/>
      <c r="MK254" s="46"/>
      <c r="ML254" s="46"/>
      <c r="MM254" s="46"/>
      <c r="MN254" s="46"/>
      <c r="MO254" s="46"/>
      <c r="MP254" s="46"/>
      <c r="MQ254" s="46"/>
      <c r="MR254" s="46"/>
      <c r="MS254" s="46"/>
      <c r="MT254" s="46"/>
      <c r="MU254" s="46"/>
      <c r="MV254" s="46"/>
      <c r="MW254" s="46"/>
      <c r="MX254" s="46"/>
      <c r="MY254" s="46"/>
      <c r="MZ254" s="46"/>
      <c r="NA254" s="46"/>
      <c r="NB254" s="46"/>
      <c r="NC254" s="46"/>
      <c r="ND254" s="46"/>
      <c r="NE254" s="46"/>
      <c r="NF254" s="46"/>
      <c r="NG254" s="46"/>
    </row>
    <row r="255" spans="342:371" ht="21" customHeight="1" x14ac:dyDescent="0.35">
      <c r="MD255" s="46"/>
      <c r="ME255" s="46"/>
      <c r="MF255" s="46"/>
      <c r="MG255" s="46"/>
      <c r="MH255" s="46"/>
      <c r="MI255" s="46"/>
      <c r="MJ255" s="46"/>
      <c r="MK255" s="46"/>
      <c r="ML255" s="46"/>
      <c r="MM255" s="46"/>
      <c r="MN255" s="46"/>
      <c r="MO255" s="46"/>
      <c r="MP255" s="46"/>
      <c r="MQ255" s="46"/>
      <c r="MR255" s="46"/>
      <c r="MS255" s="46"/>
      <c r="MT255" s="46"/>
      <c r="MU255" s="46"/>
      <c r="MV255" s="46"/>
      <c r="MW255" s="46"/>
      <c r="MX255" s="46"/>
      <c r="MY255" s="46"/>
      <c r="MZ255" s="46"/>
      <c r="NA255" s="46"/>
      <c r="NB255" s="46"/>
      <c r="NC255" s="46"/>
      <c r="ND255" s="46"/>
      <c r="NE255" s="46"/>
      <c r="NF255" s="46"/>
      <c r="NG255" s="46"/>
    </row>
    <row r="256" spans="342:371" ht="21" customHeight="1" x14ac:dyDescent="0.35">
      <c r="MD256" s="46"/>
      <c r="ME256" s="46"/>
      <c r="MF256" s="46"/>
      <c r="MG256" s="46"/>
      <c r="MH256" s="46"/>
      <c r="MI256" s="46"/>
      <c r="MJ256" s="46"/>
      <c r="MK256" s="46"/>
      <c r="ML256" s="46"/>
      <c r="MM256" s="46"/>
      <c r="MN256" s="46"/>
      <c r="MO256" s="46"/>
      <c r="MP256" s="46"/>
      <c r="MQ256" s="46"/>
      <c r="MR256" s="46"/>
      <c r="MS256" s="46"/>
      <c r="MT256" s="46"/>
      <c r="MU256" s="46"/>
      <c r="MV256" s="46"/>
      <c r="MW256" s="46"/>
      <c r="MX256" s="46"/>
      <c r="MY256" s="46"/>
      <c r="MZ256" s="46"/>
      <c r="NA256" s="46"/>
      <c r="NB256" s="46"/>
      <c r="NC256" s="46"/>
      <c r="ND256" s="46"/>
      <c r="NE256" s="46"/>
      <c r="NF256" s="46"/>
      <c r="NG256" s="46"/>
    </row>
    <row r="257" spans="342:371" ht="21" customHeight="1" x14ac:dyDescent="0.35">
      <c r="MD257" s="46"/>
      <c r="ME257" s="46"/>
      <c r="MF257" s="46"/>
      <c r="MG257" s="46"/>
      <c r="MH257" s="46"/>
      <c r="MI257" s="46"/>
      <c r="MJ257" s="46"/>
      <c r="MK257" s="46"/>
      <c r="ML257" s="46"/>
      <c r="MM257" s="46"/>
      <c r="MN257" s="46"/>
      <c r="MO257" s="46"/>
      <c r="MP257" s="46"/>
      <c r="MQ257" s="46"/>
      <c r="MR257" s="46"/>
      <c r="MS257" s="46"/>
      <c r="MT257" s="46"/>
      <c r="MU257" s="46"/>
      <c r="MV257" s="46"/>
      <c r="MW257" s="46"/>
      <c r="MX257" s="46"/>
      <c r="MY257" s="46"/>
      <c r="MZ257" s="46"/>
      <c r="NA257" s="46"/>
      <c r="NB257" s="46"/>
      <c r="NC257" s="46"/>
      <c r="ND257" s="46"/>
      <c r="NE257" s="46"/>
      <c r="NF257" s="46"/>
      <c r="NG257" s="46"/>
    </row>
    <row r="258" spans="342:371" ht="21" customHeight="1" x14ac:dyDescent="0.35">
      <c r="MD258" s="46"/>
      <c r="ME258" s="46"/>
      <c r="MF258" s="46"/>
      <c r="MG258" s="46"/>
      <c r="MH258" s="46"/>
      <c r="MI258" s="46"/>
      <c r="MJ258" s="46"/>
      <c r="MK258" s="46"/>
      <c r="ML258" s="46"/>
      <c r="MM258" s="46"/>
      <c r="MN258" s="46"/>
      <c r="MO258" s="46"/>
      <c r="MP258" s="46"/>
      <c r="MQ258" s="46"/>
      <c r="MR258" s="46"/>
      <c r="MS258" s="46"/>
      <c r="MT258" s="46"/>
      <c r="MU258" s="46"/>
      <c r="MV258" s="46"/>
      <c r="MW258" s="46"/>
      <c r="MX258" s="46"/>
      <c r="MY258" s="46"/>
      <c r="MZ258" s="46"/>
      <c r="NA258" s="46"/>
      <c r="NB258" s="46"/>
      <c r="NC258" s="46"/>
      <c r="ND258" s="46"/>
      <c r="NE258" s="46"/>
      <c r="NF258" s="46"/>
      <c r="NG258" s="46"/>
    </row>
    <row r="259" spans="342:371" ht="21" customHeight="1" x14ac:dyDescent="0.35">
      <c r="MD259" s="46"/>
      <c r="ME259" s="46"/>
      <c r="MF259" s="46"/>
      <c r="MG259" s="46"/>
      <c r="MH259" s="46"/>
      <c r="MI259" s="46"/>
      <c r="MJ259" s="46"/>
      <c r="MK259" s="46"/>
      <c r="ML259" s="46"/>
      <c r="MM259" s="46"/>
      <c r="MN259" s="46"/>
      <c r="MO259" s="46"/>
      <c r="MP259" s="46"/>
      <c r="MQ259" s="46"/>
      <c r="MR259" s="46"/>
      <c r="MS259" s="46"/>
      <c r="MT259" s="46"/>
      <c r="MU259" s="46"/>
      <c r="MV259" s="46"/>
      <c r="MW259" s="46"/>
      <c r="MX259" s="46"/>
      <c r="MY259" s="46"/>
      <c r="MZ259" s="46"/>
      <c r="NA259" s="46"/>
      <c r="NB259" s="46"/>
      <c r="NC259" s="46"/>
      <c r="ND259" s="46"/>
      <c r="NE259" s="46"/>
      <c r="NF259" s="46"/>
      <c r="NG259" s="46"/>
    </row>
    <row r="260" spans="342:371" ht="21" customHeight="1" x14ac:dyDescent="0.35">
      <c r="MD260" s="46"/>
      <c r="ME260" s="46"/>
      <c r="MF260" s="46"/>
      <c r="MG260" s="46"/>
      <c r="MH260" s="46"/>
      <c r="MI260" s="46"/>
      <c r="MJ260" s="46"/>
      <c r="MK260" s="46"/>
      <c r="ML260" s="46"/>
      <c r="MM260" s="46"/>
      <c r="MN260" s="46"/>
      <c r="MO260" s="46"/>
      <c r="MP260" s="46"/>
      <c r="MQ260" s="46"/>
      <c r="MR260" s="46"/>
      <c r="MS260" s="46"/>
      <c r="MT260" s="46"/>
      <c r="MU260" s="46"/>
      <c r="MV260" s="46"/>
      <c r="MW260" s="46"/>
      <c r="MX260" s="46"/>
      <c r="MY260" s="46"/>
      <c r="MZ260" s="46"/>
      <c r="NA260" s="46"/>
      <c r="NB260" s="46"/>
      <c r="NC260" s="46"/>
      <c r="ND260" s="46"/>
      <c r="NE260" s="46"/>
      <c r="NF260" s="46"/>
      <c r="NG260" s="46"/>
    </row>
    <row r="261" spans="342:371" ht="21" customHeight="1" x14ac:dyDescent="0.35">
      <c r="MD261" s="46"/>
      <c r="ME261" s="46"/>
      <c r="MF261" s="46"/>
      <c r="MG261" s="46"/>
      <c r="MH261" s="46"/>
      <c r="MI261" s="46"/>
      <c r="MJ261" s="46"/>
      <c r="MK261" s="46"/>
      <c r="ML261" s="46"/>
      <c r="MM261" s="46"/>
      <c r="MN261" s="46"/>
      <c r="MO261" s="46"/>
      <c r="MP261" s="46"/>
      <c r="MQ261" s="46"/>
      <c r="MR261" s="46"/>
      <c r="MS261" s="46"/>
      <c r="MT261" s="46"/>
      <c r="MU261" s="46"/>
      <c r="MV261" s="46"/>
      <c r="MW261" s="46"/>
      <c r="MX261" s="46"/>
      <c r="MY261" s="46"/>
      <c r="MZ261" s="46"/>
      <c r="NA261" s="46"/>
      <c r="NB261" s="46"/>
      <c r="NC261" s="46"/>
      <c r="ND261" s="46"/>
      <c r="NE261" s="46"/>
      <c r="NF261" s="46"/>
      <c r="NG261" s="46"/>
    </row>
    <row r="262" spans="342:371" ht="21" customHeight="1" x14ac:dyDescent="0.35">
      <c r="MD262" s="46"/>
      <c r="ME262" s="46"/>
      <c r="MF262" s="46"/>
      <c r="MG262" s="46"/>
      <c r="MH262" s="46"/>
      <c r="MI262" s="46"/>
      <c r="MJ262" s="46"/>
      <c r="MK262" s="46"/>
      <c r="ML262" s="46"/>
      <c r="MM262" s="46"/>
      <c r="MN262" s="46"/>
      <c r="MO262" s="46"/>
      <c r="MP262" s="46"/>
      <c r="MQ262" s="46"/>
      <c r="MR262" s="46"/>
      <c r="MS262" s="46"/>
      <c r="MT262" s="46"/>
      <c r="MU262" s="46"/>
      <c r="MV262" s="46"/>
      <c r="MW262" s="46"/>
      <c r="MX262" s="46"/>
      <c r="MY262" s="46"/>
      <c r="MZ262" s="46"/>
      <c r="NA262" s="46"/>
      <c r="NB262" s="46"/>
      <c r="NC262" s="46"/>
      <c r="ND262" s="46"/>
      <c r="NE262" s="46"/>
      <c r="NF262" s="46"/>
      <c r="NG262" s="46"/>
    </row>
    <row r="263" spans="342:371" ht="21" customHeight="1" x14ac:dyDescent="0.35">
      <c r="MD263" s="46"/>
      <c r="ME263" s="46"/>
      <c r="MF263" s="46"/>
      <c r="MG263" s="46"/>
      <c r="MH263" s="46"/>
      <c r="MI263" s="46"/>
      <c r="MJ263" s="46"/>
      <c r="MK263" s="46"/>
      <c r="ML263" s="46"/>
      <c r="MM263" s="46"/>
      <c r="MN263" s="46"/>
      <c r="MO263" s="46"/>
      <c r="MP263" s="46"/>
      <c r="MQ263" s="46"/>
      <c r="MR263" s="46"/>
      <c r="MS263" s="46"/>
      <c r="MT263" s="46"/>
      <c r="MU263" s="46"/>
      <c r="MV263" s="46"/>
      <c r="MW263" s="46"/>
      <c r="MX263" s="46"/>
      <c r="MY263" s="46"/>
      <c r="MZ263" s="46"/>
      <c r="NA263" s="46"/>
      <c r="NB263" s="46"/>
      <c r="NC263" s="46"/>
      <c r="ND263" s="46"/>
      <c r="NE263" s="46"/>
      <c r="NF263" s="46"/>
      <c r="NG263" s="46"/>
    </row>
    <row r="264" spans="342:371" ht="21" customHeight="1" x14ac:dyDescent="0.35">
      <c r="MD264" s="46"/>
      <c r="ME264" s="46"/>
      <c r="MF264" s="46"/>
      <c r="MG264" s="46"/>
      <c r="MH264" s="46"/>
      <c r="MI264" s="46"/>
      <c r="MJ264" s="46"/>
      <c r="MK264" s="46"/>
      <c r="ML264" s="46"/>
      <c r="MM264" s="46"/>
      <c r="MN264" s="46"/>
      <c r="MO264" s="46"/>
      <c r="MP264" s="46"/>
      <c r="MQ264" s="46"/>
      <c r="MR264" s="46"/>
      <c r="MS264" s="46"/>
      <c r="MT264" s="46"/>
      <c r="MU264" s="46"/>
      <c r="MV264" s="46"/>
      <c r="MW264" s="46"/>
      <c r="MX264" s="46"/>
      <c r="MY264" s="46"/>
      <c r="MZ264" s="46"/>
      <c r="NA264" s="46"/>
      <c r="NB264" s="46"/>
      <c r="NC264" s="46"/>
      <c r="ND264" s="46"/>
      <c r="NE264" s="46"/>
      <c r="NF264" s="46"/>
      <c r="NG264" s="46"/>
    </row>
    <row r="265" spans="342:371" ht="21" customHeight="1" x14ac:dyDescent="0.35">
      <c r="MD265" s="46"/>
      <c r="ME265" s="46"/>
      <c r="MF265" s="46"/>
      <c r="MG265" s="46"/>
      <c r="MH265" s="46"/>
      <c r="MI265" s="46"/>
      <c r="MJ265" s="46"/>
      <c r="MK265" s="46"/>
      <c r="ML265" s="46"/>
      <c r="MM265" s="46"/>
      <c r="MN265" s="46"/>
      <c r="MO265" s="46"/>
      <c r="MP265" s="46"/>
      <c r="MQ265" s="46"/>
      <c r="MR265" s="46"/>
      <c r="MS265" s="46"/>
      <c r="MT265" s="46"/>
      <c r="MU265" s="46"/>
      <c r="MV265" s="46"/>
      <c r="MW265" s="46"/>
      <c r="MX265" s="46"/>
      <c r="MY265" s="46"/>
      <c r="MZ265" s="46"/>
      <c r="NA265" s="46"/>
      <c r="NB265" s="46"/>
      <c r="NC265" s="46"/>
      <c r="ND265" s="46"/>
      <c r="NE265" s="46"/>
      <c r="NF265" s="46"/>
      <c r="NG265" s="46"/>
    </row>
    <row r="266" spans="342:371" ht="21" customHeight="1" x14ac:dyDescent="0.35">
      <c r="MD266" s="46"/>
      <c r="ME266" s="46"/>
      <c r="MF266" s="46"/>
      <c r="MG266" s="46"/>
      <c r="MH266" s="46"/>
      <c r="MI266" s="46"/>
      <c r="MJ266" s="46"/>
      <c r="MK266" s="46"/>
      <c r="ML266" s="46"/>
      <c r="MM266" s="46"/>
      <c r="MN266" s="46"/>
      <c r="MO266" s="46"/>
      <c r="MP266" s="46"/>
      <c r="MQ266" s="46"/>
      <c r="MR266" s="46"/>
      <c r="MS266" s="46"/>
      <c r="MT266" s="46"/>
      <c r="MU266" s="46"/>
      <c r="MV266" s="46"/>
      <c r="MW266" s="46"/>
      <c r="MX266" s="46"/>
      <c r="MY266" s="46"/>
      <c r="MZ266" s="46"/>
      <c r="NA266" s="46"/>
      <c r="NB266" s="46"/>
      <c r="NC266" s="46"/>
      <c r="ND266" s="46"/>
      <c r="NE266" s="46"/>
      <c r="NF266" s="46"/>
      <c r="NG266" s="46"/>
    </row>
    <row r="267" spans="342:371" ht="21" customHeight="1" x14ac:dyDescent="0.35">
      <c r="MD267" s="46"/>
      <c r="ME267" s="46"/>
      <c r="MF267" s="46"/>
      <c r="MG267" s="46"/>
      <c r="MH267" s="46"/>
      <c r="MI267" s="46"/>
      <c r="MJ267" s="46"/>
      <c r="MK267" s="46"/>
      <c r="ML267" s="46"/>
      <c r="MM267" s="46"/>
      <c r="MN267" s="46"/>
      <c r="MO267" s="46"/>
      <c r="MP267" s="46"/>
      <c r="MQ267" s="46"/>
      <c r="MR267" s="46"/>
      <c r="MS267" s="46"/>
      <c r="MT267" s="46"/>
      <c r="MU267" s="46"/>
      <c r="MV267" s="46"/>
      <c r="MW267" s="46"/>
      <c r="MX267" s="46"/>
      <c r="MY267" s="46"/>
      <c r="MZ267" s="46"/>
      <c r="NA267" s="46"/>
      <c r="NB267" s="46"/>
      <c r="NC267" s="46"/>
      <c r="ND267" s="46"/>
      <c r="NE267" s="46"/>
      <c r="NF267" s="46"/>
      <c r="NG267" s="46"/>
    </row>
    <row r="268" spans="342:371" ht="21" customHeight="1" x14ac:dyDescent="0.35">
      <c r="MD268" s="46"/>
      <c r="ME268" s="46"/>
      <c r="MF268" s="46"/>
      <c r="MG268" s="46"/>
      <c r="MH268" s="46"/>
      <c r="MI268" s="46"/>
      <c r="MJ268" s="46"/>
      <c r="MK268" s="46"/>
      <c r="ML268" s="46"/>
      <c r="MM268" s="46"/>
      <c r="MN268" s="46"/>
      <c r="MO268" s="46"/>
      <c r="MP268" s="46"/>
      <c r="MQ268" s="46"/>
      <c r="MR268" s="46"/>
      <c r="MS268" s="46"/>
      <c r="MT268" s="46"/>
      <c r="MU268" s="46"/>
      <c r="MV268" s="46"/>
      <c r="MW268" s="46"/>
      <c r="MX268" s="46"/>
      <c r="MY268" s="46"/>
      <c r="MZ268" s="46"/>
      <c r="NA268" s="46"/>
      <c r="NB268" s="46"/>
      <c r="NC268" s="46"/>
      <c r="ND268" s="46"/>
      <c r="NE268" s="46"/>
      <c r="NF268" s="46"/>
      <c r="NG268" s="46"/>
    </row>
    <row r="269" spans="342:371" ht="21" customHeight="1" x14ac:dyDescent="0.35">
      <c r="MD269" s="46"/>
      <c r="ME269" s="46"/>
      <c r="MF269" s="46"/>
      <c r="MG269" s="46"/>
      <c r="MH269" s="46"/>
      <c r="MI269" s="46"/>
      <c r="MJ269" s="46"/>
      <c r="MK269" s="46"/>
      <c r="ML269" s="46"/>
      <c r="MM269" s="46"/>
      <c r="MN269" s="46"/>
      <c r="MO269" s="46"/>
      <c r="MP269" s="46"/>
      <c r="MQ269" s="46"/>
      <c r="MR269" s="46"/>
      <c r="MS269" s="46"/>
      <c r="MT269" s="46"/>
      <c r="MU269" s="46"/>
      <c r="MV269" s="46"/>
      <c r="MW269" s="46"/>
      <c r="MX269" s="46"/>
      <c r="MY269" s="46"/>
      <c r="MZ269" s="46"/>
      <c r="NA269" s="46"/>
      <c r="NB269" s="46"/>
      <c r="NC269" s="46"/>
      <c r="ND269" s="46"/>
      <c r="NE269" s="46"/>
      <c r="NF269" s="46"/>
      <c r="NG269" s="46"/>
    </row>
    <row r="270" spans="342:371" ht="21" customHeight="1" x14ac:dyDescent="0.35">
      <c r="MD270" s="46"/>
      <c r="ME270" s="46"/>
      <c r="MF270" s="46"/>
      <c r="MG270" s="46"/>
      <c r="MH270" s="46"/>
      <c r="MI270" s="46"/>
      <c r="MJ270" s="46"/>
      <c r="MK270" s="46"/>
      <c r="ML270" s="46"/>
      <c r="MM270" s="46"/>
      <c r="MN270" s="46"/>
      <c r="MO270" s="46"/>
      <c r="MP270" s="46"/>
      <c r="MQ270" s="46"/>
      <c r="MR270" s="46"/>
      <c r="MS270" s="46"/>
      <c r="MT270" s="46"/>
      <c r="MU270" s="46"/>
      <c r="MV270" s="46"/>
      <c r="MW270" s="46"/>
      <c r="MX270" s="46"/>
      <c r="MY270" s="46"/>
      <c r="MZ270" s="46"/>
      <c r="NA270" s="46"/>
      <c r="NB270" s="46"/>
      <c r="NC270" s="46"/>
      <c r="ND270" s="46"/>
      <c r="NE270" s="46"/>
      <c r="NF270" s="46"/>
      <c r="NG270" s="46"/>
    </row>
    <row r="271" spans="342:371" ht="21" customHeight="1" x14ac:dyDescent="0.35">
      <c r="MD271" s="46"/>
      <c r="ME271" s="46"/>
      <c r="MF271" s="46"/>
      <c r="MG271" s="46"/>
      <c r="MH271" s="46"/>
      <c r="MI271" s="46"/>
      <c r="MJ271" s="46"/>
      <c r="MK271" s="46"/>
      <c r="ML271" s="46"/>
      <c r="MM271" s="46"/>
      <c r="MN271" s="46"/>
      <c r="MO271" s="46"/>
      <c r="MP271" s="46"/>
      <c r="MQ271" s="46"/>
      <c r="MR271" s="46"/>
      <c r="MS271" s="46"/>
      <c r="MT271" s="46"/>
      <c r="MU271" s="46"/>
      <c r="MV271" s="46"/>
      <c r="MW271" s="46"/>
      <c r="MX271" s="46"/>
      <c r="MY271" s="46"/>
      <c r="MZ271" s="46"/>
      <c r="NA271" s="46"/>
      <c r="NB271" s="46"/>
      <c r="NC271" s="46"/>
      <c r="ND271" s="46"/>
      <c r="NE271" s="46"/>
      <c r="NF271" s="46"/>
      <c r="NG271" s="46"/>
    </row>
    <row r="272" spans="342:371" ht="21" customHeight="1" x14ac:dyDescent="0.35">
      <c r="MD272" s="46"/>
      <c r="ME272" s="46"/>
      <c r="MF272" s="46"/>
      <c r="MG272" s="46"/>
      <c r="MH272" s="46"/>
      <c r="MI272" s="46"/>
      <c r="MJ272" s="46"/>
      <c r="MK272" s="46"/>
      <c r="ML272" s="46"/>
      <c r="MM272" s="46"/>
      <c r="MN272" s="46"/>
      <c r="MO272" s="46"/>
      <c r="MP272" s="46"/>
      <c r="MQ272" s="46"/>
      <c r="MR272" s="46"/>
      <c r="MS272" s="46"/>
      <c r="MT272" s="46"/>
      <c r="MU272" s="46"/>
      <c r="MV272" s="46"/>
      <c r="MW272" s="46"/>
      <c r="MX272" s="46"/>
      <c r="MY272" s="46"/>
      <c r="MZ272" s="46"/>
      <c r="NA272" s="46"/>
      <c r="NB272" s="46"/>
      <c r="NC272" s="46"/>
      <c r="ND272" s="46"/>
      <c r="NE272" s="46"/>
      <c r="NF272" s="46"/>
      <c r="NG272" s="46"/>
    </row>
    <row r="273" spans="342:371" ht="21" customHeight="1" x14ac:dyDescent="0.35">
      <c r="MD273" s="46"/>
      <c r="ME273" s="46"/>
      <c r="MF273" s="46"/>
      <c r="MG273" s="46"/>
      <c r="MH273" s="46"/>
      <c r="MI273" s="46"/>
      <c r="MJ273" s="46"/>
      <c r="MK273" s="46"/>
      <c r="ML273" s="46"/>
      <c r="MM273" s="46"/>
      <c r="MN273" s="46"/>
      <c r="MO273" s="46"/>
      <c r="MP273" s="46"/>
      <c r="MQ273" s="46"/>
      <c r="MR273" s="46"/>
      <c r="MS273" s="46"/>
      <c r="MT273" s="46"/>
      <c r="MU273" s="46"/>
      <c r="MV273" s="46"/>
      <c r="MW273" s="46"/>
      <c r="MX273" s="46"/>
      <c r="MY273" s="46"/>
      <c r="MZ273" s="46"/>
      <c r="NA273" s="46"/>
      <c r="NB273" s="46"/>
      <c r="NC273" s="46"/>
      <c r="ND273" s="46"/>
      <c r="NE273" s="46"/>
      <c r="NF273" s="46"/>
      <c r="NG273" s="46"/>
    </row>
    <row r="274" spans="342:371" ht="21" customHeight="1" x14ac:dyDescent="0.35">
      <c r="MD274" s="46"/>
      <c r="ME274" s="46"/>
      <c r="MF274" s="46"/>
      <c r="MG274" s="46"/>
      <c r="MH274" s="46"/>
      <c r="MI274" s="46"/>
      <c r="MJ274" s="46"/>
      <c r="MK274" s="46"/>
      <c r="ML274" s="46"/>
      <c r="MM274" s="46"/>
      <c r="MN274" s="46"/>
      <c r="MO274" s="46"/>
      <c r="MP274" s="46"/>
      <c r="MQ274" s="46"/>
      <c r="MR274" s="46"/>
      <c r="MS274" s="46"/>
      <c r="MT274" s="46"/>
      <c r="MU274" s="46"/>
      <c r="MV274" s="46"/>
      <c r="MW274" s="46"/>
      <c r="MX274" s="46"/>
      <c r="MY274" s="46"/>
      <c r="MZ274" s="46"/>
      <c r="NA274" s="46"/>
      <c r="NB274" s="46"/>
      <c r="NC274" s="46"/>
      <c r="ND274" s="46"/>
      <c r="NE274" s="46"/>
      <c r="NF274" s="46"/>
      <c r="NG274" s="46"/>
    </row>
    <row r="275" spans="342:371" ht="21" customHeight="1" x14ac:dyDescent="0.35">
      <c r="MD275" s="46"/>
      <c r="ME275" s="46"/>
      <c r="MF275" s="46"/>
      <c r="MG275" s="46"/>
      <c r="MH275" s="46"/>
      <c r="MI275" s="46"/>
      <c r="MJ275" s="46"/>
      <c r="MK275" s="46"/>
      <c r="ML275" s="46"/>
      <c r="MM275" s="46"/>
      <c r="MN275" s="46"/>
      <c r="MO275" s="46"/>
      <c r="MP275" s="46"/>
      <c r="MQ275" s="46"/>
      <c r="MR275" s="46"/>
      <c r="MS275" s="46"/>
      <c r="MT275" s="46"/>
      <c r="MU275" s="46"/>
      <c r="MV275" s="46"/>
      <c r="MW275" s="46"/>
      <c r="MX275" s="46"/>
      <c r="MY275" s="46"/>
      <c r="MZ275" s="46"/>
      <c r="NA275" s="46"/>
      <c r="NB275" s="46"/>
      <c r="NC275" s="46"/>
      <c r="ND275" s="46"/>
      <c r="NE275" s="46"/>
      <c r="NF275" s="46"/>
      <c r="NG275" s="46"/>
    </row>
    <row r="276" spans="342:371" ht="21" customHeight="1" x14ac:dyDescent="0.35">
      <c r="MD276" s="46"/>
      <c r="ME276" s="46"/>
      <c r="MF276" s="46"/>
      <c r="MG276" s="46"/>
      <c r="MH276" s="46"/>
      <c r="MI276" s="46"/>
      <c r="MJ276" s="46"/>
      <c r="MK276" s="46"/>
      <c r="ML276" s="46"/>
      <c r="MM276" s="46"/>
      <c r="MN276" s="46"/>
      <c r="MO276" s="46"/>
      <c r="MP276" s="46"/>
      <c r="MQ276" s="46"/>
      <c r="MR276" s="46"/>
      <c r="MS276" s="46"/>
      <c r="MT276" s="46"/>
      <c r="MU276" s="46"/>
      <c r="MV276" s="46"/>
      <c r="MW276" s="46"/>
      <c r="MX276" s="46"/>
      <c r="MY276" s="46"/>
      <c r="MZ276" s="46"/>
      <c r="NA276" s="46"/>
      <c r="NB276" s="46"/>
      <c r="NC276" s="46"/>
      <c r="ND276" s="46"/>
      <c r="NE276" s="46"/>
      <c r="NF276" s="46"/>
      <c r="NG276" s="46"/>
    </row>
    <row r="277" spans="342:371" ht="21" customHeight="1" x14ac:dyDescent="0.35">
      <c r="MD277" s="46"/>
      <c r="ME277" s="46"/>
      <c r="MF277" s="46"/>
      <c r="MG277" s="46"/>
      <c r="MH277" s="46"/>
      <c r="MI277" s="46"/>
      <c r="MJ277" s="46"/>
      <c r="MK277" s="46"/>
      <c r="ML277" s="46"/>
      <c r="MM277" s="46"/>
      <c r="MN277" s="46"/>
      <c r="MO277" s="46"/>
      <c r="MP277" s="46"/>
      <c r="MQ277" s="46"/>
      <c r="MR277" s="46"/>
      <c r="MS277" s="46"/>
      <c r="MT277" s="46"/>
      <c r="MU277" s="46"/>
      <c r="MV277" s="46"/>
      <c r="MW277" s="46"/>
      <c r="MX277" s="46"/>
      <c r="MY277" s="46"/>
      <c r="MZ277" s="46"/>
      <c r="NA277" s="46"/>
      <c r="NB277" s="46"/>
      <c r="NC277" s="46"/>
      <c r="ND277" s="46"/>
      <c r="NE277" s="46"/>
      <c r="NF277" s="46"/>
      <c r="NG277" s="46"/>
    </row>
    <row r="278" spans="342:371" ht="21" customHeight="1" x14ac:dyDescent="0.35">
      <c r="MD278" s="46"/>
      <c r="ME278" s="46"/>
      <c r="MF278" s="46"/>
      <c r="MG278" s="46"/>
      <c r="MH278" s="46"/>
      <c r="MI278" s="46"/>
      <c r="MJ278" s="46"/>
      <c r="MK278" s="46"/>
      <c r="ML278" s="46"/>
      <c r="MM278" s="46"/>
      <c r="MN278" s="46"/>
      <c r="MO278" s="46"/>
      <c r="MP278" s="46"/>
      <c r="MQ278" s="46"/>
      <c r="MR278" s="46"/>
      <c r="MS278" s="46"/>
      <c r="MT278" s="46"/>
      <c r="MU278" s="46"/>
      <c r="MV278" s="46"/>
      <c r="MW278" s="46"/>
      <c r="MX278" s="46"/>
      <c r="MY278" s="46"/>
      <c r="MZ278" s="46"/>
      <c r="NA278" s="46"/>
      <c r="NB278" s="46"/>
      <c r="NC278" s="46"/>
      <c r="ND278" s="46"/>
      <c r="NE278" s="46"/>
      <c r="NF278" s="46"/>
      <c r="NG278" s="46"/>
    </row>
    <row r="279" spans="342:371" ht="21" customHeight="1" x14ac:dyDescent="0.35">
      <c r="MD279" s="46"/>
      <c r="ME279" s="46"/>
      <c r="MF279" s="46"/>
      <c r="MG279" s="46"/>
      <c r="MH279" s="46"/>
      <c r="MI279" s="46"/>
      <c r="MJ279" s="46"/>
      <c r="MK279" s="46"/>
      <c r="ML279" s="46"/>
      <c r="MM279" s="46"/>
      <c r="MN279" s="46"/>
      <c r="MO279" s="46"/>
      <c r="MP279" s="46"/>
      <c r="MQ279" s="46"/>
      <c r="MR279" s="46"/>
      <c r="MS279" s="46"/>
      <c r="MT279" s="46"/>
      <c r="MU279" s="46"/>
      <c r="MV279" s="46"/>
      <c r="MW279" s="46"/>
      <c r="MX279" s="46"/>
      <c r="MY279" s="46"/>
      <c r="MZ279" s="46"/>
      <c r="NA279" s="46"/>
      <c r="NB279" s="46"/>
      <c r="NC279" s="46"/>
      <c r="ND279" s="46"/>
      <c r="NE279" s="46"/>
      <c r="NF279" s="46"/>
      <c r="NG279" s="46"/>
    </row>
    <row r="280" spans="342:371" ht="21" customHeight="1" x14ac:dyDescent="0.35">
      <c r="MD280" s="46"/>
      <c r="ME280" s="46"/>
      <c r="MF280" s="46"/>
      <c r="MG280" s="46"/>
      <c r="MH280" s="46"/>
      <c r="MI280" s="46"/>
      <c r="MJ280" s="46"/>
      <c r="MK280" s="46"/>
      <c r="ML280" s="46"/>
      <c r="MM280" s="46"/>
      <c r="MN280" s="46"/>
      <c r="MO280" s="46"/>
      <c r="MP280" s="46"/>
      <c r="MQ280" s="46"/>
      <c r="MR280" s="46"/>
      <c r="MS280" s="46"/>
      <c r="MT280" s="46"/>
      <c r="MU280" s="46"/>
      <c r="MV280" s="46"/>
      <c r="MW280" s="46"/>
      <c r="MX280" s="46"/>
      <c r="MY280" s="46"/>
      <c r="MZ280" s="46"/>
      <c r="NA280" s="46"/>
      <c r="NB280" s="46"/>
      <c r="NC280" s="46"/>
      <c r="ND280" s="46"/>
      <c r="NE280" s="46"/>
      <c r="NF280" s="46"/>
      <c r="NG280" s="46"/>
    </row>
    <row r="281" spans="342:371" ht="21" customHeight="1" x14ac:dyDescent="0.35">
      <c r="MD281" s="46"/>
      <c r="ME281" s="46"/>
      <c r="MF281" s="46"/>
      <c r="MG281" s="46"/>
      <c r="MH281" s="46"/>
      <c r="MI281" s="46"/>
      <c r="MJ281" s="46"/>
      <c r="MK281" s="46"/>
      <c r="ML281" s="46"/>
      <c r="MM281" s="46"/>
      <c r="MN281" s="46"/>
      <c r="MO281" s="46"/>
      <c r="MP281" s="46"/>
      <c r="MQ281" s="46"/>
      <c r="MR281" s="46"/>
      <c r="MS281" s="46"/>
      <c r="MT281" s="46"/>
      <c r="MU281" s="46"/>
      <c r="MV281" s="46"/>
      <c r="MW281" s="46"/>
      <c r="MX281" s="46"/>
      <c r="MY281" s="46"/>
      <c r="MZ281" s="46"/>
      <c r="NA281" s="46"/>
      <c r="NB281" s="46"/>
      <c r="NC281" s="46"/>
      <c r="ND281" s="46"/>
      <c r="NE281" s="46"/>
      <c r="NF281" s="46"/>
      <c r="NG281" s="46"/>
    </row>
    <row r="282" spans="342:371" ht="21" customHeight="1" x14ac:dyDescent="0.35">
      <c r="MD282" s="46"/>
      <c r="ME282" s="46"/>
      <c r="MF282" s="46"/>
      <c r="MG282" s="46"/>
      <c r="MH282" s="46"/>
      <c r="MI282" s="46"/>
      <c r="MJ282" s="46"/>
      <c r="MK282" s="46"/>
      <c r="ML282" s="46"/>
      <c r="MM282" s="46"/>
      <c r="MN282" s="46"/>
      <c r="MO282" s="46"/>
      <c r="MP282" s="46"/>
      <c r="MQ282" s="46"/>
      <c r="MR282" s="46"/>
      <c r="MS282" s="46"/>
      <c r="MT282" s="46"/>
      <c r="MU282" s="46"/>
      <c r="MV282" s="46"/>
      <c r="MW282" s="46"/>
      <c r="MX282" s="46"/>
      <c r="MY282" s="46"/>
      <c r="MZ282" s="46"/>
      <c r="NA282" s="46"/>
      <c r="NB282" s="46"/>
      <c r="NC282" s="46"/>
      <c r="ND282" s="46"/>
      <c r="NE282" s="46"/>
      <c r="NF282" s="46"/>
      <c r="NG282" s="46"/>
    </row>
    <row r="283" spans="342:371" ht="21" customHeight="1" x14ac:dyDescent="0.35">
      <c r="MD283" s="46"/>
      <c r="ME283" s="46"/>
      <c r="MF283" s="46"/>
      <c r="MG283" s="46"/>
      <c r="MH283" s="46"/>
      <c r="MI283" s="46"/>
      <c r="MJ283" s="46"/>
      <c r="MK283" s="46"/>
      <c r="ML283" s="46"/>
      <c r="MM283" s="46"/>
      <c r="MN283" s="46"/>
      <c r="MO283" s="46"/>
      <c r="MP283" s="46"/>
      <c r="MQ283" s="46"/>
      <c r="MR283" s="46"/>
      <c r="MS283" s="46"/>
      <c r="MT283" s="46"/>
      <c r="MU283" s="46"/>
      <c r="MV283" s="46"/>
      <c r="MW283" s="46"/>
      <c r="MX283" s="46"/>
      <c r="MY283" s="46"/>
      <c r="MZ283" s="46"/>
      <c r="NA283" s="46"/>
      <c r="NB283" s="46"/>
      <c r="NC283" s="46"/>
      <c r="ND283" s="46"/>
      <c r="NE283" s="46"/>
      <c r="NF283" s="46"/>
      <c r="NG283" s="46"/>
    </row>
    <row r="284" spans="342:371" ht="21" customHeight="1" x14ac:dyDescent="0.35">
      <c r="MD284" s="46"/>
      <c r="ME284" s="46"/>
      <c r="MF284" s="46"/>
      <c r="MG284" s="46"/>
      <c r="MH284" s="46"/>
      <c r="MI284" s="46"/>
      <c r="MJ284" s="46"/>
      <c r="MK284" s="46"/>
      <c r="ML284" s="46"/>
      <c r="MM284" s="46"/>
      <c r="MN284" s="46"/>
      <c r="MO284" s="46"/>
      <c r="MP284" s="46"/>
      <c r="MQ284" s="46"/>
      <c r="MR284" s="46"/>
      <c r="MS284" s="46"/>
      <c r="MT284" s="46"/>
      <c r="MU284" s="46"/>
      <c r="MV284" s="46"/>
      <c r="MW284" s="46"/>
      <c r="MX284" s="46"/>
      <c r="MY284" s="46"/>
      <c r="MZ284" s="46"/>
      <c r="NA284" s="46"/>
      <c r="NB284" s="46"/>
      <c r="NC284" s="46"/>
      <c r="ND284" s="46"/>
      <c r="NE284" s="46"/>
      <c r="NF284" s="46"/>
      <c r="NG284" s="46"/>
    </row>
    <row r="285" spans="342:371" ht="21" customHeight="1" x14ac:dyDescent="0.35">
      <c r="MD285" s="46"/>
      <c r="ME285" s="46"/>
      <c r="MF285" s="46"/>
      <c r="MG285" s="46"/>
      <c r="MH285" s="46"/>
      <c r="MI285" s="46"/>
      <c r="MJ285" s="46"/>
      <c r="MK285" s="46"/>
      <c r="ML285" s="46"/>
      <c r="MM285" s="46"/>
      <c r="MN285" s="46"/>
      <c r="MO285" s="46"/>
      <c r="MP285" s="46"/>
      <c r="MQ285" s="46"/>
      <c r="MR285" s="46"/>
      <c r="MS285" s="46"/>
      <c r="MT285" s="46"/>
      <c r="MU285" s="46"/>
      <c r="MV285" s="46"/>
      <c r="MW285" s="46"/>
      <c r="MX285" s="46"/>
      <c r="MY285" s="46"/>
      <c r="MZ285" s="46"/>
      <c r="NA285" s="46"/>
      <c r="NB285" s="46"/>
      <c r="NC285" s="46"/>
      <c r="ND285" s="46"/>
      <c r="NE285" s="46"/>
      <c r="NF285" s="46"/>
      <c r="NG285" s="46"/>
    </row>
    <row r="286" spans="342:371" ht="21" customHeight="1" x14ac:dyDescent="0.35">
      <c r="MD286" s="46"/>
      <c r="ME286" s="46"/>
      <c r="MF286" s="46"/>
      <c r="MG286" s="46"/>
      <c r="MH286" s="46"/>
      <c r="MI286" s="46"/>
      <c r="MJ286" s="46"/>
      <c r="MK286" s="46"/>
      <c r="ML286" s="46"/>
      <c r="MM286" s="46"/>
      <c r="MN286" s="46"/>
      <c r="MO286" s="46"/>
      <c r="MP286" s="46"/>
      <c r="MQ286" s="46"/>
      <c r="MR286" s="46"/>
      <c r="MS286" s="46"/>
      <c r="MT286" s="46"/>
      <c r="MU286" s="46"/>
      <c r="MV286" s="46"/>
      <c r="MW286" s="46"/>
      <c r="MX286" s="46"/>
      <c r="MY286" s="46"/>
      <c r="MZ286" s="46"/>
      <c r="NA286" s="46"/>
      <c r="NB286" s="46"/>
      <c r="NC286" s="46"/>
      <c r="ND286" s="46"/>
      <c r="NE286" s="46"/>
      <c r="NF286" s="46"/>
      <c r="NG286" s="46"/>
    </row>
    <row r="287" spans="342:371" ht="21" customHeight="1" x14ac:dyDescent="0.35">
      <c r="MD287" s="46"/>
      <c r="ME287" s="46"/>
      <c r="MF287" s="46"/>
      <c r="MG287" s="46"/>
      <c r="MH287" s="46"/>
      <c r="MI287" s="46"/>
      <c r="MJ287" s="46"/>
      <c r="MK287" s="46"/>
      <c r="ML287" s="46"/>
      <c r="MM287" s="46"/>
      <c r="MN287" s="46"/>
      <c r="MO287" s="46"/>
      <c r="MP287" s="46"/>
      <c r="MQ287" s="46"/>
      <c r="MR287" s="46"/>
      <c r="MS287" s="46"/>
      <c r="MT287" s="46"/>
      <c r="MU287" s="46"/>
      <c r="MV287" s="46"/>
      <c r="MW287" s="46"/>
      <c r="MX287" s="46"/>
      <c r="MY287" s="46"/>
      <c r="MZ287" s="46"/>
      <c r="NA287" s="46"/>
      <c r="NB287" s="46"/>
      <c r="NC287" s="46"/>
      <c r="ND287" s="46"/>
      <c r="NE287" s="46"/>
      <c r="NF287" s="46"/>
      <c r="NG287" s="46"/>
    </row>
    <row r="288" spans="342:371" ht="21" customHeight="1" x14ac:dyDescent="0.35">
      <c r="MD288" s="46"/>
      <c r="ME288" s="46"/>
      <c r="MF288" s="46"/>
      <c r="MG288" s="46"/>
      <c r="MH288" s="46"/>
      <c r="MI288" s="46"/>
      <c r="MJ288" s="46"/>
      <c r="MK288" s="46"/>
      <c r="ML288" s="46"/>
      <c r="MM288" s="46"/>
      <c r="MN288" s="46"/>
      <c r="MO288" s="46"/>
      <c r="MP288" s="46"/>
      <c r="MQ288" s="46"/>
      <c r="MR288" s="46"/>
      <c r="MS288" s="46"/>
      <c r="MT288" s="46"/>
      <c r="MU288" s="46"/>
      <c r="MV288" s="46"/>
      <c r="MW288" s="46"/>
      <c r="MX288" s="46"/>
      <c r="MY288" s="46"/>
      <c r="MZ288" s="46"/>
      <c r="NA288" s="46"/>
      <c r="NB288" s="46"/>
      <c r="NC288" s="46"/>
      <c r="ND288" s="46"/>
      <c r="NE288" s="46"/>
      <c r="NF288" s="46"/>
      <c r="NG288" s="46"/>
    </row>
    <row r="289" spans="342:371" ht="21" customHeight="1" x14ac:dyDescent="0.35">
      <c r="MD289" s="46"/>
      <c r="ME289" s="46"/>
      <c r="MF289" s="46"/>
      <c r="MG289" s="46"/>
      <c r="MH289" s="46"/>
      <c r="MI289" s="46"/>
      <c r="MJ289" s="46"/>
      <c r="MK289" s="46"/>
      <c r="ML289" s="46"/>
      <c r="MM289" s="46"/>
      <c r="MN289" s="46"/>
      <c r="MO289" s="46"/>
      <c r="MP289" s="46"/>
      <c r="MQ289" s="46"/>
      <c r="MR289" s="46"/>
      <c r="MS289" s="46"/>
      <c r="MT289" s="46"/>
      <c r="MU289" s="46"/>
      <c r="MV289" s="46"/>
      <c r="MW289" s="46"/>
      <c r="MX289" s="46"/>
      <c r="MY289" s="46"/>
      <c r="MZ289" s="46"/>
      <c r="NA289" s="46"/>
      <c r="NB289" s="46"/>
      <c r="NC289" s="46"/>
      <c r="ND289" s="46"/>
      <c r="NE289" s="46"/>
      <c r="NF289" s="46"/>
      <c r="NG289" s="46"/>
    </row>
    <row r="290" spans="342:371" ht="21" customHeight="1" x14ac:dyDescent="0.35">
      <c r="MD290" s="46"/>
      <c r="ME290" s="46"/>
      <c r="MF290" s="46"/>
      <c r="MG290" s="46"/>
      <c r="MH290" s="46"/>
      <c r="MI290" s="46"/>
      <c r="MJ290" s="46"/>
      <c r="MK290" s="46"/>
      <c r="ML290" s="46"/>
      <c r="MM290" s="46"/>
      <c r="MN290" s="46"/>
      <c r="MO290" s="46"/>
      <c r="MP290" s="46"/>
      <c r="MQ290" s="46"/>
      <c r="MR290" s="46"/>
      <c r="MS290" s="46"/>
      <c r="MT290" s="46"/>
      <c r="MU290" s="46"/>
      <c r="MV290" s="46"/>
      <c r="MW290" s="46"/>
      <c r="MX290" s="46"/>
      <c r="MY290" s="46"/>
      <c r="MZ290" s="46"/>
      <c r="NA290" s="46"/>
      <c r="NB290" s="46"/>
      <c r="NC290" s="46"/>
      <c r="ND290" s="46"/>
      <c r="NE290" s="46"/>
      <c r="NF290" s="46"/>
      <c r="NG290" s="46"/>
    </row>
    <row r="291" spans="342:371" ht="21" customHeight="1" x14ac:dyDescent="0.35">
      <c r="MD291" s="46"/>
      <c r="ME291" s="46"/>
      <c r="MF291" s="46"/>
      <c r="MG291" s="46"/>
      <c r="MH291" s="46"/>
      <c r="MI291" s="46"/>
      <c r="MJ291" s="46"/>
      <c r="MK291" s="46"/>
      <c r="ML291" s="46"/>
      <c r="MM291" s="46"/>
      <c r="MN291" s="46"/>
      <c r="MO291" s="46"/>
      <c r="MP291" s="46"/>
      <c r="MQ291" s="46"/>
      <c r="MR291" s="46"/>
      <c r="MS291" s="46"/>
      <c r="MT291" s="46"/>
      <c r="MU291" s="46"/>
      <c r="MV291" s="46"/>
      <c r="MW291" s="46"/>
      <c r="MX291" s="46"/>
      <c r="MY291" s="46"/>
      <c r="MZ291" s="46"/>
      <c r="NA291" s="46"/>
      <c r="NB291" s="46"/>
      <c r="NC291" s="46"/>
      <c r="ND291" s="46"/>
      <c r="NE291" s="46"/>
      <c r="NF291" s="46"/>
      <c r="NG291" s="46"/>
    </row>
    <row r="292" spans="342:371" ht="21" customHeight="1" x14ac:dyDescent="0.35">
      <c r="MD292" s="46"/>
      <c r="ME292" s="46"/>
      <c r="MF292" s="46"/>
      <c r="MG292" s="46"/>
      <c r="MH292" s="46"/>
      <c r="MI292" s="46"/>
      <c r="MJ292" s="46"/>
      <c r="MK292" s="46"/>
      <c r="ML292" s="46"/>
      <c r="MM292" s="46"/>
      <c r="MN292" s="46"/>
      <c r="MO292" s="46"/>
      <c r="MP292" s="46"/>
      <c r="MQ292" s="46"/>
      <c r="MR292" s="46"/>
      <c r="MS292" s="46"/>
      <c r="MT292" s="46"/>
      <c r="MU292" s="46"/>
      <c r="MV292" s="46"/>
      <c r="MW292" s="46"/>
      <c r="MX292" s="46"/>
      <c r="MY292" s="46"/>
      <c r="MZ292" s="46"/>
      <c r="NA292" s="46"/>
      <c r="NB292" s="46"/>
      <c r="NC292" s="46"/>
      <c r="ND292" s="46"/>
      <c r="NE292" s="46"/>
      <c r="NF292" s="46"/>
      <c r="NG292" s="46"/>
    </row>
    <row r="293" spans="342:371" ht="21" customHeight="1" x14ac:dyDescent="0.35">
      <c r="MD293" s="46"/>
      <c r="ME293" s="46"/>
      <c r="MF293" s="46"/>
      <c r="MG293" s="46"/>
      <c r="MH293" s="46"/>
      <c r="MI293" s="46"/>
      <c r="MJ293" s="46"/>
      <c r="MK293" s="46"/>
      <c r="ML293" s="46"/>
      <c r="MM293" s="46"/>
      <c r="MN293" s="46"/>
      <c r="MO293" s="46"/>
      <c r="MP293" s="46"/>
      <c r="MQ293" s="46"/>
      <c r="MR293" s="46"/>
      <c r="MS293" s="46"/>
      <c r="MT293" s="46"/>
      <c r="MU293" s="46"/>
      <c r="MV293" s="46"/>
      <c r="MW293" s="46"/>
      <c r="MX293" s="46"/>
      <c r="MY293" s="46"/>
      <c r="MZ293" s="46"/>
      <c r="NA293" s="46"/>
      <c r="NB293" s="46"/>
      <c r="NC293" s="46"/>
      <c r="ND293" s="46"/>
      <c r="NE293" s="46"/>
      <c r="NF293" s="46"/>
      <c r="NG293" s="46"/>
    </row>
    <row r="294" spans="342:371" ht="21" customHeight="1" x14ac:dyDescent="0.35">
      <c r="MD294" s="46"/>
      <c r="ME294" s="46"/>
      <c r="MF294" s="46"/>
      <c r="MG294" s="46"/>
      <c r="MH294" s="46"/>
      <c r="MI294" s="46"/>
      <c r="MJ294" s="46"/>
      <c r="MK294" s="46"/>
      <c r="ML294" s="46"/>
      <c r="MM294" s="46"/>
      <c r="MN294" s="46"/>
      <c r="MO294" s="46"/>
      <c r="MP294" s="46"/>
      <c r="MQ294" s="46"/>
      <c r="MR294" s="46"/>
      <c r="MS294" s="46"/>
      <c r="MT294" s="46"/>
      <c r="MU294" s="46"/>
      <c r="MV294" s="46"/>
      <c r="MW294" s="46"/>
      <c r="MX294" s="46"/>
      <c r="MY294" s="46"/>
      <c r="MZ294" s="46"/>
      <c r="NA294" s="46"/>
      <c r="NB294" s="46"/>
      <c r="NC294" s="46"/>
      <c r="ND294" s="46"/>
      <c r="NE294" s="46"/>
      <c r="NF294" s="46"/>
      <c r="NG294" s="46"/>
    </row>
    <row r="295" spans="342:371" ht="21" customHeight="1" x14ac:dyDescent="0.35">
      <c r="MD295" s="46"/>
      <c r="ME295" s="46"/>
      <c r="MF295" s="46"/>
      <c r="MG295" s="46"/>
      <c r="MH295" s="46"/>
      <c r="MI295" s="46"/>
      <c r="MJ295" s="46"/>
      <c r="MK295" s="46"/>
      <c r="ML295" s="46"/>
      <c r="MM295" s="46"/>
      <c r="MN295" s="46"/>
      <c r="MO295" s="46"/>
      <c r="MP295" s="46"/>
      <c r="MQ295" s="46"/>
      <c r="MR295" s="46"/>
      <c r="MS295" s="46"/>
      <c r="MT295" s="46"/>
      <c r="MU295" s="46"/>
      <c r="MV295" s="46"/>
      <c r="MW295" s="46"/>
      <c r="MX295" s="46"/>
      <c r="MY295" s="46"/>
      <c r="MZ295" s="46"/>
      <c r="NA295" s="46"/>
      <c r="NB295" s="46"/>
      <c r="NC295" s="46"/>
      <c r="ND295" s="46"/>
      <c r="NE295" s="46"/>
      <c r="NF295" s="46"/>
      <c r="NG295" s="46"/>
    </row>
    <row r="296" spans="342:371" ht="21" customHeight="1" x14ac:dyDescent="0.35">
      <c r="MD296" s="46"/>
      <c r="ME296" s="46"/>
      <c r="MF296" s="46"/>
      <c r="MG296" s="46"/>
      <c r="MH296" s="46"/>
      <c r="MI296" s="46"/>
      <c r="MJ296" s="46"/>
      <c r="MK296" s="46"/>
      <c r="ML296" s="46"/>
      <c r="MM296" s="46"/>
      <c r="MN296" s="46"/>
      <c r="MO296" s="46"/>
      <c r="MP296" s="46"/>
      <c r="MQ296" s="46"/>
      <c r="MR296" s="46"/>
      <c r="MS296" s="46"/>
      <c r="MT296" s="46"/>
      <c r="MU296" s="46"/>
      <c r="MV296" s="46"/>
      <c r="MW296" s="46"/>
      <c r="MX296" s="46"/>
      <c r="MY296" s="46"/>
      <c r="MZ296" s="46"/>
      <c r="NA296" s="46"/>
      <c r="NB296" s="46"/>
      <c r="NC296" s="46"/>
      <c r="ND296" s="46"/>
      <c r="NE296" s="46"/>
      <c r="NF296" s="46"/>
      <c r="NG296" s="46"/>
    </row>
    <row r="297" spans="342:371" ht="21" customHeight="1" x14ac:dyDescent="0.35">
      <c r="MD297" s="46"/>
      <c r="ME297" s="46"/>
      <c r="MF297" s="46"/>
      <c r="MG297" s="46"/>
      <c r="MH297" s="46"/>
      <c r="MI297" s="46"/>
      <c r="MJ297" s="46"/>
      <c r="MK297" s="46"/>
      <c r="ML297" s="46"/>
      <c r="MM297" s="46"/>
      <c r="MN297" s="46"/>
      <c r="MO297" s="46"/>
      <c r="MP297" s="46"/>
      <c r="MQ297" s="46"/>
      <c r="MR297" s="46"/>
      <c r="MS297" s="46"/>
      <c r="MT297" s="46"/>
      <c r="MU297" s="46"/>
      <c r="MV297" s="46"/>
      <c r="MW297" s="46"/>
      <c r="MX297" s="46"/>
      <c r="MY297" s="46"/>
      <c r="MZ297" s="46"/>
      <c r="NA297" s="46"/>
      <c r="NB297" s="46"/>
      <c r="NC297" s="46"/>
      <c r="ND297" s="46"/>
      <c r="NE297" s="46"/>
      <c r="NF297" s="46"/>
      <c r="NG297" s="46"/>
    </row>
    <row r="298" spans="342:371" ht="21" customHeight="1" x14ac:dyDescent="0.35">
      <c r="MD298" s="46"/>
      <c r="ME298" s="46"/>
      <c r="MF298" s="46"/>
      <c r="MG298" s="46"/>
      <c r="MH298" s="46"/>
      <c r="MI298" s="46"/>
      <c r="MJ298" s="46"/>
      <c r="MK298" s="46"/>
      <c r="ML298" s="46"/>
      <c r="MM298" s="46"/>
      <c r="MN298" s="46"/>
      <c r="MO298" s="46"/>
      <c r="MP298" s="46"/>
      <c r="MQ298" s="46"/>
      <c r="MR298" s="46"/>
      <c r="MS298" s="46"/>
      <c r="MT298" s="46"/>
      <c r="MU298" s="46"/>
      <c r="MV298" s="46"/>
      <c r="MW298" s="46"/>
      <c r="MX298" s="46"/>
      <c r="MY298" s="46"/>
      <c r="MZ298" s="46"/>
      <c r="NA298" s="46"/>
      <c r="NB298" s="46"/>
      <c r="NC298" s="46"/>
      <c r="ND298" s="46"/>
      <c r="NE298" s="46"/>
      <c r="NF298" s="46"/>
      <c r="NG298" s="46"/>
    </row>
    <row r="299" spans="342:371" ht="21" customHeight="1" x14ac:dyDescent="0.35">
      <c r="MD299" s="46"/>
      <c r="ME299" s="46"/>
      <c r="MF299" s="46"/>
      <c r="MG299" s="46"/>
      <c r="MH299" s="46"/>
      <c r="MI299" s="46"/>
      <c r="MJ299" s="46"/>
      <c r="MK299" s="46"/>
      <c r="ML299" s="46"/>
      <c r="MM299" s="46"/>
      <c r="MN299" s="46"/>
      <c r="MO299" s="46"/>
      <c r="MP299" s="46"/>
      <c r="MQ299" s="46"/>
      <c r="MR299" s="46"/>
      <c r="MS299" s="46"/>
      <c r="MT299" s="46"/>
      <c r="MU299" s="46"/>
      <c r="MV299" s="46"/>
      <c r="MW299" s="46"/>
      <c r="MX299" s="46"/>
      <c r="MY299" s="46"/>
      <c r="MZ299" s="46"/>
      <c r="NA299" s="46"/>
      <c r="NB299" s="46"/>
      <c r="NC299" s="46"/>
      <c r="ND299" s="46"/>
      <c r="NE299" s="46"/>
      <c r="NF299" s="46"/>
      <c r="NG299" s="46"/>
    </row>
    <row r="300" spans="342:371" ht="21" customHeight="1" x14ac:dyDescent="0.35">
      <c r="MD300" s="46"/>
      <c r="ME300" s="46"/>
      <c r="MF300" s="46"/>
      <c r="MG300" s="46"/>
      <c r="MH300" s="46"/>
      <c r="MI300" s="46"/>
      <c r="MJ300" s="46"/>
      <c r="MK300" s="46"/>
      <c r="ML300" s="46"/>
      <c r="MM300" s="46"/>
      <c r="MN300" s="46"/>
      <c r="MO300" s="46"/>
      <c r="MP300" s="46"/>
      <c r="MQ300" s="46"/>
      <c r="MR300" s="46"/>
      <c r="MS300" s="46"/>
      <c r="MT300" s="46"/>
      <c r="MU300" s="46"/>
      <c r="MV300" s="46"/>
      <c r="MW300" s="46"/>
      <c r="MX300" s="46"/>
      <c r="MY300" s="46"/>
      <c r="MZ300" s="46"/>
      <c r="NA300" s="46"/>
      <c r="NB300" s="46"/>
      <c r="NC300" s="46"/>
      <c r="ND300" s="46"/>
      <c r="NE300" s="46"/>
      <c r="NF300" s="46"/>
      <c r="NG300" s="46"/>
    </row>
    <row r="301" spans="342:371" ht="21" customHeight="1" x14ac:dyDescent="0.35">
      <c r="MD301" s="46"/>
      <c r="ME301" s="46"/>
      <c r="MF301" s="46"/>
      <c r="MG301" s="46"/>
      <c r="MH301" s="46"/>
      <c r="MI301" s="46"/>
      <c r="MJ301" s="46"/>
      <c r="MK301" s="46"/>
      <c r="ML301" s="46"/>
      <c r="MM301" s="46"/>
      <c r="MN301" s="46"/>
      <c r="MO301" s="46"/>
      <c r="MP301" s="46"/>
      <c r="MQ301" s="46"/>
      <c r="MR301" s="46"/>
      <c r="MS301" s="46"/>
      <c r="MT301" s="46"/>
      <c r="MU301" s="46"/>
      <c r="MV301" s="46"/>
      <c r="MW301" s="46"/>
      <c r="MX301" s="46"/>
      <c r="MY301" s="46"/>
      <c r="MZ301" s="46"/>
      <c r="NA301" s="46"/>
      <c r="NB301" s="46"/>
      <c r="NC301" s="46"/>
      <c r="ND301" s="46"/>
      <c r="NE301" s="46"/>
      <c r="NF301" s="46"/>
      <c r="NG301" s="46"/>
    </row>
    <row r="302" spans="342:371" ht="21" customHeight="1" x14ac:dyDescent="0.35">
      <c r="MD302" s="46"/>
      <c r="ME302" s="46"/>
      <c r="MF302" s="46"/>
      <c r="MG302" s="46"/>
      <c r="MH302" s="46"/>
      <c r="MI302" s="46"/>
      <c r="MJ302" s="46"/>
      <c r="MK302" s="46"/>
      <c r="ML302" s="46"/>
      <c r="MM302" s="46"/>
      <c r="MN302" s="46"/>
      <c r="MO302" s="46"/>
      <c r="MP302" s="46"/>
      <c r="MQ302" s="46"/>
      <c r="MR302" s="46"/>
      <c r="MS302" s="46"/>
      <c r="MT302" s="46"/>
      <c r="MU302" s="46"/>
      <c r="MV302" s="46"/>
      <c r="MW302" s="46"/>
      <c r="MX302" s="46"/>
      <c r="MY302" s="46"/>
      <c r="MZ302" s="46"/>
      <c r="NA302" s="46"/>
      <c r="NB302" s="46"/>
      <c r="NC302" s="46"/>
      <c r="ND302" s="46"/>
      <c r="NE302" s="46"/>
      <c r="NF302" s="46"/>
      <c r="NG302" s="46"/>
    </row>
    <row r="303" spans="342:371" ht="21" customHeight="1" x14ac:dyDescent="0.35">
      <c r="MD303" s="46"/>
      <c r="ME303" s="46"/>
      <c r="MF303" s="46"/>
      <c r="MG303" s="46"/>
      <c r="MH303" s="46"/>
      <c r="MI303" s="46"/>
      <c r="MJ303" s="46"/>
      <c r="MK303" s="46"/>
      <c r="ML303" s="46"/>
      <c r="MM303" s="46"/>
      <c r="MN303" s="46"/>
      <c r="MO303" s="46"/>
      <c r="MP303" s="46"/>
      <c r="MQ303" s="46"/>
      <c r="MR303" s="46"/>
      <c r="MS303" s="46"/>
      <c r="MT303" s="46"/>
      <c r="MU303" s="46"/>
      <c r="MV303" s="46"/>
      <c r="MW303" s="46"/>
      <c r="MX303" s="46"/>
      <c r="MY303" s="46"/>
      <c r="MZ303" s="46"/>
      <c r="NA303" s="46"/>
      <c r="NB303" s="46"/>
      <c r="NC303" s="46"/>
      <c r="ND303" s="46"/>
      <c r="NE303" s="46"/>
      <c r="NF303" s="46"/>
      <c r="NG303" s="46"/>
    </row>
    <row r="304" spans="342:371" ht="21" customHeight="1" x14ac:dyDescent="0.35">
      <c r="MD304" s="46"/>
      <c r="ME304" s="46"/>
      <c r="MF304" s="46"/>
      <c r="MG304" s="46"/>
      <c r="MH304" s="46"/>
      <c r="MI304" s="46"/>
      <c r="MJ304" s="46"/>
      <c r="MK304" s="46"/>
      <c r="ML304" s="46"/>
      <c r="MM304" s="46"/>
      <c r="MN304" s="46"/>
      <c r="MO304" s="46"/>
      <c r="MP304" s="46"/>
      <c r="MQ304" s="46"/>
      <c r="MR304" s="46"/>
      <c r="MS304" s="46"/>
      <c r="MT304" s="46"/>
      <c r="MU304" s="46"/>
      <c r="MV304" s="46"/>
      <c r="MW304" s="46"/>
      <c r="MX304" s="46"/>
      <c r="MY304" s="46"/>
      <c r="MZ304" s="46"/>
      <c r="NA304" s="46"/>
      <c r="NB304" s="46"/>
      <c r="NC304" s="46"/>
      <c r="ND304" s="46"/>
      <c r="NE304" s="46"/>
      <c r="NF304" s="46"/>
      <c r="NG304" s="46"/>
    </row>
    <row r="305" spans="342:371" ht="21" customHeight="1" x14ac:dyDescent="0.35">
      <c r="MD305" s="46"/>
      <c r="ME305" s="46"/>
      <c r="MF305" s="46"/>
      <c r="MG305" s="46"/>
      <c r="MH305" s="46"/>
      <c r="MI305" s="46"/>
      <c r="MJ305" s="46"/>
      <c r="MK305" s="46"/>
      <c r="ML305" s="46"/>
      <c r="MM305" s="46"/>
      <c r="MN305" s="46"/>
      <c r="MO305" s="46"/>
      <c r="MP305" s="46"/>
      <c r="MQ305" s="46"/>
      <c r="MR305" s="46"/>
      <c r="MS305" s="46"/>
      <c r="MT305" s="46"/>
      <c r="MU305" s="46"/>
      <c r="MV305" s="46"/>
      <c r="MW305" s="46"/>
      <c r="MX305" s="46"/>
      <c r="MY305" s="46"/>
      <c r="MZ305" s="46"/>
      <c r="NA305" s="46"/>
      <c r="NB305" s="46"/>
      <c r="NC305" s="46"/>
      <c r="ND305" s="46"/>
      <c r="NE305" s="46"/>
      <c r="NF305" s="46"/>
      <c r="NG305" s="46"/>
    </row>
    <row r="306" spans="342:371" ht="21" customHeight="1" x14ac:dyDescent="0.35">
      <c r="MD306" s="46"/>
      <c r="ME306" s="46"/>
      <c r="MF306" s="46"/>
      <c r="MG306" s="46"/>
      <c r="MH306" s="46"/>
      <c r="MI306" s="46"/>
      <c r="MJ306" s="46"/>
      <c r="MK306" s="46"/>
      <c r="ML306" s="46"/>
      <c r="MM306" s="46"/>
      <c r="MN306" s="46"/>
      <c r="MO306" s="46"/>
      <c r="MP306" s="46"/>
      <c r="MQ306" s="46"/>
      <c r="MR306" s="46"/>
      <c r="MS306" s="46"/>
      <c r="MT306" s="46"/>
      <c r="MU306" s="46"/>
      <c r="MV306" s="46"/>
      <c r="MW306" s="46"/>
      <c r="MX306" s="46"/>
      <c r="MY306" s="46"/>
      <c r="MZ306" s="46"/>
      <c r="NA306" s="46"/>
      <c r="NB306" s="46"/>
      <c r="NC306" s="46"/>
      <c r="ND306" s="46"/>
      <c r="NE306" s="46"/>
      <c r="NF306" s="46"/>
      <c r="NG306" s="46"/>
    </row>
    <row r="307" spans="342:371" ht="21" customHeight="1" x14ac:dyDescent="0.35">
      <c r="MD307" s="46"/>
      <c r="ME307" s="46"/>
      <c r="MF307" s="46"/>
      <c r="MG307" s="46"/>
      <c r="MH307" s="46"/>
      <c r="MI307" s="46"/>
      <c r="MJ307" s="46"/>
      <c r="MK307" s="46"/>
      <c r="ML307" s="46"/>
      <c r="MM307" s="46"/>
      <c r="MN307" s="46"/>
      <c r="MO307" s="46"/>
      <c r="MP307" s="46"/>
      <c r="MQ307" s="46"/>
      <c r="MR307" s="46"/>
      <c r="MS307" s="46"/>
      <c r="MT307" s="46"/>
      <c r="MU307" s="46"/>
      <c r="MV307" s="46"/>
      <c r="MW307" s="46"/>
      <c r="MX307" s="46"/>
      <c r="MY307" s="46"/>
      <c r="MZ307" s="46"/>
      <c r="NA307" s="46"/>
      <c r="NB307" s="46"/>
      <c r="NC307" s="46"/>
      <c r="ND307" s="46"/>
      <c r="NE307" s="46"/>
      <c r="NF307" s="46"/>
      <c r="NG307" s="46"/>
    </row>
    <row r="308" spans="342:371" ht="21" customHeight="1" x14ac:dyDescent="0.35">
      <c r="MD308" s="46"/>
      <c r="ME308" s="46"/>
      <c r="MF308" s="46"/>
      <c r="MG308" s="46"/>
      <c r="MH308" s="46"/>
      <c r="MI308" s="46"/>
      <c r="MJ308" s="46"/>
      <c r="MK308" s="46"/>
      <c r="ML308" s="46"/>
      <c r="MM308" s="46"/>
      <c r="MN308" s="46"/>
      <c r="MO308" s="46"/>
      <c r="MP308" s="46"/>
      <c r="MQ308" s="46"/>
      <c r="MR308" s="46"/>
      <c r="MS308" s="46"/>
      <c r="MT308" s="46"/>
      <c r="MU308" s="46"/>
      <c r="MV308" s="46"/>
      <c r="MW308" s="46"/>
      <c r="MX308" s="46"/>
      <c r="MY308" s="46"/>
      <c r="MZ308" s="46"/>
      <c r="NA308" s="46"/>
      <c r="NB308" s="46"/>
      <c r="NC308" s="46"/>
      <c r="ND308" s="46"/>
      <c r="NE308" s="46"/>
      <c r="NF308" s="46"/>
      <c r="NG308" s="46"/>
    </row>
    <row r="309" spans="342:371" ht="21" customHeight="1" x14ac:dyDescent="0.35">
      <c r="MD309" s="46"/>
      <c r="ME309" s="46"/>
      <c r="MF309" s="46"/>
      <c r="MG309" s="46"/>
      <c r="MH309" s="46"/>
      <c r="MI309" s="46"/>
      <c r="MJ309" s="46"/>
      <c r="MK309" s="46"/>
      <c r="ML309" s="46"/>
      <c r="MM309" s="46"/>
      <c r="MN309" s="46"/>
      <c r="MO309" s="46"/>
      <c r="MP309" s="46"/>
      <c r="MQ309" s="46"/>
      <c r="MR309" s="46"/>
      <c r="MS309" s="46"/>
      <c r="MT309" s="46"/>
      <c r="MU309" s="46"/>
      <c r="MV309" s="46"/>
      <c r="MW309" s="46"/>
      <c r="MX309" s="46"/>
      <c r="MY309" s="46"/>
      <c r="MZ309" s="46"/>
      <c r="NA309" s="46"/>
      <c r="NB309" s="46"/>
      <c r="NC309" s="46"/>
      <c r="ND309" s="46"/>
      <c r="NE309" s="46"/>
      <c r="NF309" s="46"/>
      <c r="NG309" s="46"/>
    </row>
    <row r="310" spans="342:371" ht="21" customHeight="1" x14ac:dyDescent="0.35">
      <c r="MD310" s="46"/>
      <c r="ME310" s="46"/>
      <c r="MF310" s="46"/>
      <c r="MG310" s="46"/>
      <c r="MH310" s="46"/>
      <c r="MI310" s="46"/>
      <c r="MJ310" s="46"/>
      <c r="MK310" s="46"/>
      <c r="ML310" s="46"/>
      <c r="MM310" s="46"/>
      <c r="MN310" s="46"/>
      <c r="MO310" s="46"/>
      <c r="MP310" s="46"/>
      <c r="MQ310" s="46"/>
      <c r="MR310" s="46"/>
      <c r="MS310" s="46"/>
      <c r="MT310" s="46"/>
      <c r="MU310" s="46"/>
      <c r="MV310" s="46"/>
      <c r="MW310" s="46"/>
      <c r="MX310" s="46"/>
      <c r="MY310" s="46"/>
      <c r="MZ310" s="46"/>
      <c r="NA310" s="46"/>
      <c r="NB310" s="46"/>
      <c r="NC310" s="46"/>
      <c r="ND310" s="46"/>
      <c r="NE310" s="46"/>
      <c r="NF310" s="46"/>
      <c r="NG310" s="46"/>
    </row>
    <row r="311" spans="342:371" ht="21" customHeight="1" x14ac:dyDescent="0.35">
      <c r="MD311" s="46"/>
      <c r="ME311" s="46"/>
      <c r="MF311" s="46"/>
      <c r="MG311" s="46"/>
      <c r="MH311" s="46"/>
      <c r="MI311" s="46"/>
      <c r="MJ311" s="46"/>
      <c r="MK311" s="46"/>
      <c r="ML311" s="46"/>
      <c r="MM311" s="46"/>
      <c r="MN311" s="46"/>
      <c r="MO311" s="46"/>
      <c r="MP311" s="46"/>
      <c r="MQ311" s="46"/>
      <c r="MR311" s="46"/>
      <c r="MS311" s="46"/>
      <c r="MT311" s="46"/>
      <c r="MU311" s="46"/>
      <c r="MV311" s="46"/>
      <c r="MW311" s="46"/>
      <c r="MX311" s="46"/>
      <c r="MY311" s="46"/>
      <c r="MZ311" s="46"/>
      <c r="NA311" s="46"/>
      <c r="NB311" s="46"/>
      <c r="NC311" s="46"/>
      <c r="ND311" s="46"/>
      <c r="NE311" s="46"/>
      <c r="NF311" s="46"/>
      <c r="NG311" s="46"/>
    </row>
    <row r="312" spans="342:371" ht="21" customHeight="1" x14ac:dyDescent="0.35">
      <c r="MD312" s="46"/>
      <c r="ME312" s="46"/>
      <c r="MF312" s="46"/>
      <c r="MG312" s="46"/>
      <c r="MH312" s="46"/>
      <c r="MI312" s="46"/>
      <c r="MJ312" s="46"/>
      <c r="MK312" s="46"/>
      <c r="ML312" s="46"/>
      <c r="MM312" s="46"/>
      <c r="MN312" s="46"/>
      <c r="MO312" s="46"/>
      <c r="MP312" s="46"/>
      <c r="MQ312" s="46"/>
      <c r="MR312" s="46"/>
      <c r="MS312" s="46"/>
      <c r="MT312" s="46"/>
      <c r="MU312" s="46"/>
      <c r="MV312" s="46"/>
      <c r="MW312" s="46"/>
      <c r="MX312" s="46"/>
      <c r="MY312" s="46"/>
      <c r="MZ312" s="46"/>
      <c r="NA312" s="46"/>
      <c r="NB312" s="46"/>
      <c r="NC312" s="46"/>
      <c r="ND312" s="46"/>
      <c r="NE312" s="46"/>
      <c r="NF312" s="46"/>
      <c r="NG312" s="46"/>
    </row>
    <row r="313" spans="342:371" ht="21" customHeight="1" x14ac:dyDescent="0.35">
      <c r="MD313" s="46"/>
      <c r="ME313" s="46"/>
      <c r="MF313" s="46"/>
      <c r="MG313" s="46"/>
      <c r="MH313" s="46"/>
      <c r="MI313" s="46"/>
      <c r="MJ313" s="46"/>
      <c r="MK313" s="46"/>
      <c r="ML313" s="46"/>
      <c r="MM313" s="46"/>
      <c r="MN313" s="46"/>
      <c r="MO313" s="46"/>
      <c r="MP313" s="46"/>
      <c r="MQ313" s="46"/>
      <c r="MR313" s="46"/>
      <c r="MS313" s="46"/>
      <c r="MT313" s="46"/>
      <c r="MU313" s="46"/>
      <c r="MV313" s="46"/>
      <c r="MW313" s="46"/>
      <c r="MX313" s="46"/>
      <c r="MY313" s="46"/>
      <c r="MZ313" s="46"/>
      <c r="NA313" s="46"/>
      <c r="NB313" s="46"/>
      <c r="NC313" s="46"/>
      <c r="ND313" s="46"/>
      <c r="NE313" s="46"/>
      <c r="NF313" s="46"/>
      <c r="NG313" s="46"/>
    </row>
    <row r="314" spans="342:371" ht="21" customHeight="1" x14ac:dyDescent="0.35">
      <c r="MD314" s="46"/>
      <c r="ME314" s="46"/>
      <c r="MF314" s="46"/>
      <c r="MG314" s="46"/>
      <c r="MH314" s="46"/>
      <c r="MI314" s="46"/>
      <c r="MJ314" s="46"/>
      <c r="MK314" s="46"/>
      <c r="ML314" s="46"/>
      <c r="MM314" s="46"/>
      <c r="MN314" s="46"/>
      <c r="MO314" s="46"/>
      <c r="MP314" s="46"/>
      <c r="MQ314" s="46"/>
      <c r="MR314" s="46"/>
      <c r="MS314" s="46"/>
      <c r="MT314" s="46"/>
      <c r="MU314" s="46"/>
      <c r="MV314" s="46"/>
      <c r="MW314" s="46"/>
      <c r="MX314" s="46"/>
      <c r="MY314" s="46"/>
      <c r="MZ314" s="46"/>
      <c r="NA314" s="46"/>
      <c r="NB314" s="46"/>
      <c r="NC314" s="46"/>
      <c r="ND314" s="46"/>
      <c r="NE314" s="46"/>
      <c r="NF314" s="46"/>
      <c r="NG314" s="46"/>
    </row>
    <row r="315" spans="342:371" ht="21" customHeight="1" x14ac:dyDescent="0.35">
      <c r="MD315" s="46"/>
      <c r="ME315" s="46"/>
      <c r="MF315" s="46"/>
      <c r="MG315" s="46"/>
      <c r="MH315" s="46"/>
      <c r="MI315" s="46"/>
      <c r="MJ315" s="46"/>
      <c r="MK315" s="46"/>
      <c r="ML315" s="46"/>
      <c r="MM315" s="46"/>
      <c r="MN315" s="46"/>
      <c r="MO315" s="46"/>
      <c r="MP315" s="46"/>
      <c r="MQ315" s="46"/>
      <c r="MR315" s="46"/>
      <c r="MS315" s="46"/>
      <c r="MT315" s="46"/>
      <c r="MU315" s="46"/>
      <c r="MV315" s="46"/>
      <c r="MW315" s="46"/>
      <c r="MX315" s="46"/>
      <c r="MY315" s="46"/>
      <c r="MZ315" s="46"/>
      <c r="NA315" s="46"/>
      <c r="NB315" s="46"/>
      <c r="NC315" s="46"/>
      <c r="ND315" s="46"/>
      <c r="NE315" s="46"/>
      <c r="NF315" s="46"/>
      <c r="NG315" s="46"/>
    </row>
    <row r="316" spans="342:371" ht="21" customHeight="1" x14ac:dyDescent="0.35">
      <c r="MD316" s="46"/>
      <c r="ME316" s="46"/>
      <c r="MF316" s="46"/>
      <c r="MG316" s="46"/>
      <c r="MH316" s="46"/>
      <c r="MI316" s="46"/>
      <c r="MJ316" s="46"/>
      <c r="MK316" s="46"/>
      <c r="ML316" s="46"/>
      <c r="MM316" s="46"/>
      <c r="MN316" s="46"/>
      <c r="MO316" s="46"/>
      <c r="MP316" s="46"/>
      <c r="MQ316" s="46"/>
      <c r="MR316" s="46"/>
      <c r="MS316" s="46"/>
      <c r="MT316" s="46"/>
      <c r="MU316" s="46"/>
      <c r="MV316" s="46"/>
      <c r="MW316" s="46"/>
      <c r="MX316" s="46"/>
      <c r="MY316" s="46"/>
      <c r="MZ316" s="46"/>
      <c r="NA316" s="46"/>
      <c r="NB316" s="46"/>
      <c r="NC316" s="46"/>
      <c r="ND316" s="46"/>
      <c r="NE316" s="46"/>
      <c r="NF316" s="46"/>
      <c r="NG316" s="46"/>
    </row>
    <row r="317" spans="342:371" ht="21" customHeight="1" x14ac:dyDescent="0.35">
      <c r="MD317" s="46"/>
      <c r="ME317" s="46"/>
      <c r="MF317" s="46"/>
      <c r="MG317" s="46"/>
      <c r="MH317" s="46"/>
      <c r="MI317" s="46"/>
      <c r="MJ317" s="46"/>
      <c r="MK317" s="46"/>
      <c r="ML317" s="46"/>
      <c r="MM317" s="46"/>
      <c r="MN317" s="46"/>
      <c r="MO317" s="46"/>
      <c r="MP317" s="46"/>
      <c r="MQ317" s="46"/>
      <c r="MR317" s="46"/>
      <c r="MS317" s="46"/>
      <c r="MT317" s="46"/>
      <c r="MU317" s="46"/>
      <c r="MV317" s="46"/>
      <c r="MW317" s="46"/>
      <c r="MX317" s="46"/>
      <c r="MY317" s="46"/>
      <c r="MZ317" s="46"/>
      <c r="NA317" s="46"/>
      <c r="NB317" s="46"/>
      <c r="NC317" s="46"/>
      <c r="ND317" s="46"/>
      <c r="NE317" s="46"/>
      <c r="NF317" s="46"/>
      <c r="NG317" s="46"/>
    </row>
    <row r="318" spans="342:371" ht="21" customHeight="1" x14ac:dyDescent="0.35">
      <c r="MD318" s="46"/>
      <c r="ME318" s="46"/>
      <c r="MF318" s="46"/>
      <c r="MG318" s="46"/>
      <c r="MH318" s="46"/>
      <c r="MI318" s="46"/>
      <c r="MJ318" s="46"/>
      <c r="MK318" s="46"/>
      <c r="ML318" s="46"/>
      <c r="MM318" s="46"/>
      <c r="MN318" s="46"/>
      <c r="MO318" s="46"/>
      <c r="MP318" s="46"/>
      <c r="MQ318" s="46"/>
      <c r="MR318" s="46"/>
      <c r="MS318" s="46"/>
      <c r="MT318" s="46"/>
      <c r="MU318" s="46"/>
      <c r="MV318" s="46"/>
      <c r="MW318" s="46"/>
      <c r="MX318" s="46"/>
      <c r="MY318" s="46"/>
      <c r="MZ318" s="46"/>
      <c r="NA318" s="46"/>
      <c r="NB318" s="46"/>
      <c r="NC318" s="46"/>
      <c r="ND318" s="46"/>
      <c r="NE318" s="46"/>
      <c r="NF318" s="46"/>
      <c r="NG318" s="46"/>
    </row>
    <row r="319" spans="342:371" ht="21" customHeight="1" x14ac:dyDescent="0.35">
      <c r="MD319" s="46"/>
      <c r="ME319" s="46"/>
      <c r="MF319" s="46"/>
      <c r="MG319" s="46"/>
      <c r="MH319" s="46"/>
      <c r="MI319" s="46"/>
      <c r="MJ319" s="46"/>
      <c r="MK319" s="46"/>
      <c r="ML319" s="46"/>
      <c r="MM319" s="46"/>
      <c r="MN319" s="46"/>
      <c r="MO319" s="46"/>
      <c r="MP319" s="46"/>
      <c r="MQ319" s="46"/>
      <c r="MR319" s="46"/>
      <c r="MS319" s="46"/>
      <c r="MT319" s="46"/>
      <c r="MU319" s="46"/>
      <c r="MV319" s="46"/>
      <c r="MW319" s="46"/>
      <c r="MX319" s="46"/>
      <c r="MY319" s="46"/>
      <c r="MZ319" s="46"/>
      <c r="NA319" s="46"/>
      <c r="NB319" s="46"/>
      <c r="NC319" s="46"/>
      <c r="ND319" s="46"/>
      <c r="NE319" s="46"/>
      <c r="NF319" s="46"/>
      <c r="NG319" s="46"/>
    </row>
    <row r="320" spans="342:371" ht="21" customHeight="1" x14ac:dyDescent="0.35">
      <c r="MD320" s="46"/>
      <c r="ME320" s="46"/>
      <c r="MF320" s="46"/>
      <c r="MG320" s="46"/>
      <c r="MH320" s="46"/>
      <c r="MI320" s="46"/>
      <c r="MJ320" s="46"/>
      <c r="MK320" s="46"/>
      <c r="ML320" s="46"/>
      <c r="MM320" s="46"/>
      <c r="MN320" s="46"/>
      <c r="MO320" s="46"/>
      <c r="MP320" s="46"/>
      <c r="MQ320" s="46"/>
      <c r="MR320" s="46"/>
      <c r="MS320" s="46"/>
      <c r="MT320" s="46"/>
      <c r="MU320" s="46"/>
      <c r="MV320" s="46"/>
      <c r="MW320" s="46"/>
      <c r="MX320" s="46"/>
      <c r="MY320" s="46"/>
      <c r="MZ320" s="46"/>
      <c r="NA320" s="46"/>
      <c r="NB320" s="46"/>
      <c r="NC320" s="46"/>
      <c r="ND320" s="46"/>
      <c r="NE320" s="46"/>
      <c r="NF320" s="46"/>
      <c r="NG320" s="46"/>
    </row>
    <row r="321" spans="342:371" ht="21" customHeight="1" x14ac:dyDescent="0.35">
      <c r="MD321" s="46"/>
      <c r="ME321" s="46"/>
      <c r="MF321" s="46"/>
      <c r="MG321" s="46"/>
      <c r="MH321" s="46"/>
      <c r="MI321" s="46"/>
      <c r="MJ321" s="46"/>
      <c r="MK321" s="46"/>
      <c r="ML321" s="46"/>
      <c r="MM321" s="46"/>
      <c r="MN321" s="46"/>
      <c r="MO321" s="46"/>
      <c r="MP321" s="46"/>
      <c r="MQ321" s="46"/>
      <c r="MR321" s="46"/>
      <c r="MS321" s="46"/>
      <c r="MT321" s="46"/>
      <c r="MU321" s="46"/>
      <c r="MV321" s="46"/>
      <c r="MW321" s="46"/>
      <c r="MX321" s="46"/>
      <c r="MY321" s="46"/>
      <c r="MZ321" s="46"/>
      <c r="NA321" s="46"/>
      <c r="NB321" s="46"/>
      <c r="NC321" s="46"/>
      <c r="ND321" s="46"/>
      <c r="NE321" s="46"/>
      <c r="NF321" s="46"/>
      <c r="NG321" s="46"/>
    </row>
    <row r="322" spans="342:371" ht="21" customHeight="1" x14ac:dyDescent="0.35">
      <c r="MD322" s="46"/>
      <c r="ME322" s="46"/>
      <c r="MF322" s="46"/>
      <c r="MG322" s="46"/>
      <c r="MH322" s="46"/>
      <c r="MI322" s="46"/>
      <c r="MJ322" s="46"/>
      <c r="MK322" s="46"/>
      <c r="ML322" s="46"/>
      <c r="MM322" s="46"/>
      <c r="MN322" s="46"/>
      <c r="MO322" s="46"/>
      <c r="MP322" s="46"/>
      <c r="MQ322" s="46"/>
      <c r="MR322" s="46"/>
      <c r="MS322" s="46"/>
      <c r="MT322" s="46"/>
      <c r="MU322" s="46"/>
      <c r="MV322" s="46"/>
      <c r="MW322" s="46"/>
      <c r="MX322" s="46"/>
      <c r="MY322" s="46"/>
      <c r="MZ322" s="46"/>
      <c r="NA322" s="46"/>
      <c r="NB322" s="46"/>
      <c r="NC322" s="46"/>
      <c r="ND322" s="46"/>
      <c r="NE322" s="46"/>
      <c r="NF322" s="46"/>
      <c r="NG322" s="46"/>
    </row>
    <row r="323" spans="342:371" ht="21" customHeight="1" x14ac:dyDescent="0.35">
      <c r="MD323" s="46"/>
      <c r="ME323" s="46"/>
      <c r="MF323" s="46"/>
      <c r="MG323" s="46"/>
      <c r="MH323" s="46"/>
      <c r="MI323" s="46"/>
      <c r="MJ323" s="46"/>
      <c r="MK323" s="46"/>
      <c r="ML323" s="46"/>
      <c r="MM323" s="46"/>
      <c r="MN323" s="46"/>
      <c r="MO323" s="46"/>
      <c r="MP323" s="46"/>
      <c r="MQ323" s="46"/>
      <c r="MR323" s="46"/>
      <c r="MS323" s="46"/>
      <c r="MT323" s="46"/>
      <c r="MU323" s="46"/>
      <c r="MV323" s="46"/>
      <c r="MW323" s="46"/>
      <c r="MX323" s="46"/>
      <c r="MY323" s="46"/>
      <c r="MZ323" s="46"/>
      <c r="NA323" s="46"/>
      <c r="NB323" s="46"/>
      <c r="NC323" s="46"/>
      <c r="ND323" s="46"/>
      <c r="NE323" s="46"/>
      <c r="NF323" s="46"/>
      <c r="NG323" s="46"/>
    </row>
    <row r="324" spans="342:371" ht="21" customHeight="1" x14ac:dyDescent="0.35">
      <c r="MD324" s="46"/>
      <c r="ME324" s="46"/>
      <c r="MF324" s="46"/>
      <c r="MG324" s="46"/>
      <c r="MH324" s="46"/>
      <c r="MI324" s="46"/>
      <c r="MJ324" s="46"/>
      <c r="MK324" s="46"/>
      <c r="ML324" s="46"/>
      <c r="MM324" s="46"/>
      <c r="MN324" s="46"/>
      <c r="MO324" s="46"/>
      <c r="MP324" s="46"/>
      <c r="MQ324" s="46"/>
      <c r="MR324" s="46"/>
      <c r="MS324" s="46"/>
      <c r="MT324" s="46"/>
      <c r="MU324" s="46"/>
      <c r="MV324" s="46"/>
      <c r="MW324" s="46"/>
      <c r="MX324" s="46"/>
      <c r="MY324" s="46"/>
      <c r="MZ324" s="46"/>
      <c r="NA324" s="46"/>
      <c r="NB324" s="46"/>
      <c r="NC324" s="46"/>
      <c r="ND324" s="46"/>
      <c r="NE324" s="46"/>
      <c r="NF324" s="46"/>
      <c r="NG324" s="46"/>
    </row>
    <row r="325" spans="342:371" ht="21" customHeight="1" x14ac:dyDescent="0.35">
      <c r="MD325" s="46"/>
      <c r="ME325" s="46"/>
      <c r="MF325" s="46"/>
      <c r="MG325" s="46"/>
      <c r="MH325" s="46"/>
      <c r="MI325" s="46"/>
      <c r="MJ325" s="46"/>
      <c r="MK325" s="46"/>
      <c r="ML325" s="46"/>
      <c r="MM325" s="46"/>
      <c r="MN325" s="46"/>
      <c r="MO325" s="46"/>
      <c r="MP325" s="46"/>
      <c r="MQ325" s="46"/>
      <c r="MR325" s="46"/>
      <c r="MS325" s="46"/>
      <c r="MT325" s="46"/>
      <c r="MU325" s="46"/>
      <c r="MV325" s="46"/>
      <c r="MW325" s="46"/>
      <c r="MX325" s="46"/>
      <c r="MY325" s="46"/>
      <c r="MZ325" s="46"/>
      <c r="NA325" s="46"/>
      <c r="NB325" s="46"/>
      <c r="NC325" s="46"/>
      <c r="ND325" s="46"/>
      <c r="NE325" s="46"/>
      <c r="NF325" s="46"/>
      <c r="NG325" s="46"/>
    </row>
    <row r="326" spans="342:371" ht="21" customHeight="1" x14ac:dyDescent="0.35">
      <c r="MD326" s="46"/>
      <c r="ME326" s="46"/>
      <c r="MF326" s="46"/>
      <c r="MG326" s="46"/>
      <c r="MH326" s="46"/>
      <c r="MI326" s="46"/>
      <c r="MJ326" s="46"/>
      <c r="MK326" s="46"/>
      <c r="ML326" s="46"/>
      <c r="MM326" s="46"/>
      <c r="MN326" s="46"/>
      <c r="MO326" s="46"/>
      <c r="MP326" s="46"/>
      <c r="MQ326" s="46"/>
      <c r="MR326" s="46"/>
      <c r="MS326" s="46"/>
      <c r="MT326" s="46"/>
      <c r="MU326" s="46"/>
      <c r="MV326" s="46"/>
      <c r="MW326" s="46"/>
      <c r="MX326" s="46"/>
      <c r="MY326" s="46"/>
      <c r="MZ326" s="46"/>
      <c r="NA326" s="46"/>
      <c r="NB326" s="46"/>
      <c r="NC326" s="46"/>
      <c r="ND326" s="46"/>
      <c r="NE326" s="46"/>
      <c r="NF326" s="46"/>
      <c r="NG326" s="46"/>
    </row>
    <row r="327" spans="342:371" ht="21" customHeight="1" x14ac:dyDescent="0.35">
      <c r="MD327" s="46"/>
      <c r="ME327" s="46"/>
      <c r="MF327" s="46"/>
      <c r="MG327" s="46"/>
      <c r="MH327" s="46"/>
      <c r="MI327" s="46"/>
      <c r="MJ327" s="46"/>
      <c r="MK327" s="46"/>
      <c r="ML327" s="46"/>
      <c r="MM327" s="46"/>
      <c r="MN327" s="46"/>
      <c r="MO327" s="46"/>
      <c r="MP327" s="46"/>
      <c r="MQ327" s="46"/>
      <c r="MR327" s="46"/>
      <c r="MS327" s="46"/>
      <c r="MT327" s="46"/>
      <c r="MU327" s="46"/>
      <c r="MV327" s="46"/>
      <c r="MW327" s="46"/>
      <c r="MX327" s="46"/>
      <c r="MY327" s="46"/>
      <c r="MZ327" s="46"/>
      <c r="NA327" s="46"/>
      <c r="NB327" s="46"/>
      <c r="NC327" s="46"/>
      <c r="ND327" s="46"/>
      <c r="NE327" s="46"/>
      <c r="NF327" s="46"/>
      <c r="NG327" s="46"/>
    </row>
    <row r="328" spans="342:371" ht="21" customHeight="1" x14ac:dyDescent="0.35">
      <c r="MD328" s="46"/>
      <c r="ME328" s="46"/>
      <c r="MF328" s="46"/>
      <c r="MG328" s="46"/>
      <c r="MH328" s="46"/>
      <c r="MI328" s="46"/>
      <c r="MJ328" s="46"/>
      <c r="MK328" s="46"/>
      <c r="ML328" s="46"/>
      <c r="MM328" s="46"/>
      <c r="MN328" s="46"/>
      <c r="MO328" s="46"/>
      <c r="MP328" s="46"/>
      <c r="MQ328" s="46"/>
      <c r="MR328" s="46"/>
      <c r="MS328" s="46"/>
      <c r="MT328" s="46"/>
      <c r="MU328" s="46"/>
      <c r="MV328" s="46"/>
      <c r="MW328" s="46"/>
      <c r="MX328" s="46"/>
      <c r="MY328" s="46"/>
      <c r="MZ328" s="46"/>
      <c r="NA328" s="46"/>
      <c r="NB328" s="46"/>
      <c r="NC328" s="46"/>
      <c r="ND328" s="46"/>
      <c r="NE328" s="46"/>
      <c r="NF328" s="46"/>
      <c r="NG328" s="46"/>
    </row>
    <row r="329" spans="342:371" ht="21" customHeight="1" x14ac:dyDescent="0.35">
      <c r="MD329" s="46"/>
      <c r="ME329" s="46"/>
      <c r="MF329" s="46"/>
      <c r="MG329" s="46"/>
      <c r="MH329" s="46"/>
      <c r="MI329" s="46"/>
      <c r="MJ329" s="46"/>
      <c r="MK329" s="46"/>
      <c r="ML329" s="46"/>
      <c r="MM329" s="46"/>
      <c r="MN329" s="46"/>
      <c r="MO329" s="46"/>
      <c r="MP329" s="46"/>
      <c r="MQ329" s="46"/>
      <c r="MR329" s="46"/>
      <c r="MS329" s="46"/>
      <c r="MT329" s="46"/>
      <c r="MU329" s="46"/>
      <c r="MV329" s="46"/>
      <c r="MW329" s="46"/>
      <c r="MX329" s="46"/>
      <c r="MY329" s="46"/>
      <c r="MZ329" s="46"/>
      <c r="NA329" s="46"/>
      <c r="NB329" s="46"/>
      <c r="NC329" s="46"/>
      <c r="ND329" s="46"/>
      <c r="NE329" s="46"/>
      <c r="NF329" s="46"/>
      <c r="NG329" s="46"/>
    </row>
    <row r="330" spans="342:371" ht="21" customHeight="1" x14ac:dyDescent="0.35">
      <c r="MD330" s="46"/>
      <c r="ME330" s="46"/>
      <c r="MF330" s="46"/>
      <c r="MG330" s="46"/>
      <c r="MH330" s="46"/>
      <c r="MI330" s="46"/>
      <c r="MJ330" s="46"/>
      <c r="MK330" s="46"/>
      <c r="ML330" s="46"/>
      <c r="MM330" s="46"/>
      <c r="MN330" s="46"/>
      <c r="MO330" s="46"/>
      <c r="MP330" s="46"/>
      <c r="MQ330" s="46"/>
      <c r="MR330" s="46"/>
      <c r="MS330" s="46"/>
      <c r="MT330" s="46"/>
      <c r="MU330" s="46"/>
      <c r="MV330" s="46"/>
      <c r="MW330" s="46"/>
      <c r="MX330" s="46"/>
      <c r="MY330" s="46"/>
      <c r="MZ330" s="46"/>
      <c r="NA330" s="46"/>
      <c r="NB330" s="46"/>
      <c r="NC330" s="46"/>
      <c r="ND330" s="46"/>
      <c r="NE330" s="46"/>
      <c r="NF330" s="46"/>
      <c r="NG330" s="46"/>
    </row>
    <row r="331" spans="342:371" ht="21" customHeight="1" x14ac:dyDescent="0.35">
      <c r="MD331" s="46"/>
      <c r="ME331" s="46"/>
      <c r="MF331" s="46"/>
      <c r="MG331" s="46"/>
      <c r="MH331" s="46"/>
      <c r="MI331" s="46"/>
      <c r="MJ331" s="46"/>
      <c r="MK331" s="46"/>
      <c r="ML331" s="46"/>
      <c r="MM331" s="46"/>
      <c r="MN331" s="46"/>
      <c r="MO331" s="46"/>
      <c r="MP331" s="46"/>
      <c r="MQ331" s="46"/>
      <c r="MR331" s="46"/>
      <c r="MS331" s="46"/>
      <c r="MT331" s="46"/>
      <c r="MU331" s="46"/>
      <c r="MV331" s="46"/>
      <c r="MW331" s="46"/>
      <c r="MX331" s="46"/>
      <c r="MY331" s="46"/>
      <c r="MZ331" s="46"/>
      <c r="NA331" s="46"/>
      <c r="NB331" s="46"/>
      <c r="NC331" s="46"/>
      <c r="ND331" s="46"/>
      <c r="NE331" s="46"/>
      <c r="NF331" s="46"/>
      <c r="NG331" s="46"/>
    </row>
    <row r="332" spans="342:371" ht="21" customHeight="1" x14ac:dyDescent="0.35">
      <c r="MD332" s="46"/>
      <c r="ME332" s="46"/>
      <c r="MF332" s="46"/>
      <c r="MG332" s="46"/>
      <c r="MH332" s="46"/>
      <c r="MI332" s="46"/>
      <c r="MJ332" s="46"/>
      <c r="MK332" s="46"/>
      <c r="ML332" s="46"/>
      <c r="MM332" s="46"/>
      <c r="MN332" s="46"/>
      <c r="MO332" s="46"/>
      <c r="MP332" s="46"/>
      <c r="MQ332" s="46"/>
      <c r="MR332" s="46"/>
      <c r="MS332" s="46"/>
      <c r="MT332" s="46"/>
      <c r="MU332" s="46"/>
      <c r="MV332" s="46"/>
      <c r="MW332" s="46"/>
      <c r="MX332" s="46"/>
      <c r="MY332" s="46"/>
      <c r="MZ332" s="46"/>
      <c r="NA332" s="46"/>
      <c r="NB332" s="46"/>
      <c r="NC332" s="46"/>
      <c r="ND332" s="46"/>
      <c r="NE332" s="46"/>
      <c r="NF332" s="46"/>
      <c r="NG332" s="46"/>
    </row>
    <row r="333" spans="342:371" ht="21" customHeight="1" x14ac:dyDescent="0.35">
      <c r="MD333" s="46"/>
      <c r="ME333" s="46"/>
      <c r="MF333" s="46"/>
      <c r="MG333" s="46"/>
      <c r="MH333" s="46"/>
      <c r="MI333" s="46"/>
      <c r="MJ333" s="46"/>
      <c r="MK333" s="46"/>
      <c r="ML333" s="46"/>
      <c r="MM333" s="46"/>
      <c r="MN333" s="46"/>
      <c r="MO333" s="46"/>
      <c r="MP333" s="46"/>
      <c r="MQ333" s="46"/>
      <c r="MR333" s="46"/>
      <c r="MS333" s="46"/>
      <c r="MT333" s="46"/>
      <c r="MU333" s="46"/>
      <c r="MV333" s="46"/>
      <c r="MW333" s="46"/>
      <c r="MX333" s="46"/>
      <c r="MY333" s="46"/>
      <c r="MZ333" s="46"/>
      <c r="NA333" s="46"/>
      <c r="NB333" s="46"/>
      <c r="NC333" s="46"/>
      <c r="ND333" s="46"/>
      <c r="NE333" s="46"/>
      <c r="NF333" s="46"/>
      <c r="NG333" s="46"/>
    </row>
    <row r="334" spans="342:371" ht="21" customHeight="1" x14ac:dyDescent="0.35">
      <c r="MD334" s="46"/>
      <c r="ME334" s="46"/>
      <c r="MF334" s="46"/>
      <c r="MG334" s="46"/>
      <c r="MH334" s="46"/>
      <c r="MI334" s="46"/>
      <c r="MJ334" s="46"/>
      <c r="MK334" s="46"/>
      <c r="ML334" s="46"/>
      <c r="MM334" s="46"/>
      <c r="MN334" s="46"/>
      <c r="MO334" s="46"/>
      <c r="MP334" s="46"/>
      <c r="MQ334" s="46"/>
      <c r="MR334" s="46"/>
      <c r="MS334" s="46"/>
      <c r="MT334" s="46"/>
      <c r="MU334" s="46"/>
      <c r="MV334" s="46"/>
      <c r="MW334" s="46"/>
      <c r="MX334" s="46"/>
      <c r="MY334" s="46"/>
      <c r="MZ334" s="46"/>
      <c r="NA334" s="46"/>
      <c r="NB334" s="46"/>
      <c r="NC334" s="46"/>
      <c r="ND334" s="46"/>
      <c r="NE334" s="46"/>
      <c r="NF334" s="46"/>
      <c r="NG334" s="46"/>
    </row>
    <row r="335" spans="342:371" ht="21" customHeight="1" x14ac:dyDescent="0.35">
      <c r="MD335" s="46"/>
      <c r="ME335" s="46"/>
      <c r="MF335" s="46"/>
      <c r="MG335" s="46"/>
      <c r="MH335" s="46"/>
      <c r="MI335" s="46"/>
      <c r="MJ335" s="46"/>
      <c r="MK335" s="46"/>
      <c r="ML335" s="46"/>
      <c r="MM335" s="46"/>
      <c r="MN335" s="46"/>
      <c r="MO335" s="46"/>
      <c r="MP335" s="46"/>
      <c r="MQ335" s="46"/>
      <c r="MR335" s="46"/>
      <c r="MS335" s="46"/>
      <c r="MT335" s="46"/>
      <c r="MU335" s="46"/>
      <c r="MV335" s="46"/>
      <c r="MW335" s="46"/>
      <c r="MX335" s="46"/>
      <c r="MY335" s="46"/>
      <c r="MZ335" s="46"/>
      <c r="NA335" s="46"/>
      <c r="NB335" s="46"/>
      <c r="NC335" s="46"/>
      <c r="ND335" s="46"/>
      <c r="NE335" s="46"/>
      <c r="NF335" s="46"/>
      <c r="NG335" s="46"/>
    </row>
    <row r="336" spans="342:371" ht="21" customHeight="1" x14ac:dyDescent="0.35">
      <c r="MD336" s="46"/>
      <c r="ME336" s="46"/>
      <c r="MF336" s="46"/>
      <c r="MG336" s="46"/>
      <c r="MH336" s="46"/>
      <c r="MI336" s="46"/>
      <c r="MJ336" s="46"/>
      <c r="MK336" s="46"/>
      <c r="ML336" s="46"/>
      <c r="MM336" s="46"/>
      <c r="MN336" s="46"/>
      <c r="MO336" s="46"/>
      <c r="MP336" s="46"/>
      <c r="MQ336" s="46"/>
      <c r="MR336" s="46"/>
      <c r="MS336" s="46"/>
      <c r="MT336" s="46"/>
      <c r="MU336" s="46"/>
      <c r="MV336" s="46"/>
      <c r="MW336" s="46"/>
      <c r="MX336" s="46"/>
      <c r="MY336" s="46"/>
      <c r="MZ336" s="46"/>
      <c r="NA336" s="46"/>
      <c r="NB336" s="46"/>
      <c r="NC336" s="46"/>
      <c r="ND336" s="46"/>
      <c r="NE336" s="46"/>
      <c r="NF336" s="46"/>
      <c r="NG336" s="46"/>
    </row>
    <row r="337" spans="342:371" ht="21" customHeight="1" x14ac:dyDescent="0.35">
      <c r="MD337" s="46"/>
      <c r="ME337" s="46"/>
      <c r="MF337" s="46"/>
      <c r="MG337" s="46"/>
      <c r="MH337" s="46"/>
      <c r="MI337" s="46"/>
      <c r="MJ337" s="46"/>
      <c r="MK337" s="46"/>
      <c r="ML337" s="46"/>
      <c r="MM337" s="46"/>
      <c r="MN337" s="46"/>
      <c r="MO337" s="46"/>
      <c r="MP337" s="46"/>
      <c r="MQ337" s="46"/>
      <c r="MR337" s="46"/>
      <c r="MS337" s="46"/>
      <c r="MT337" s="46"/>
      <c r="MU337" s="46"/>
      <c r="MV337" s="46"/>
      <c r="MW337" s="46"/>
      <c r="MX337" s="46"/>
      <c r="MY337" s="46"/>
      <c r="MZ337" s="46"/>
      <c r="NA337" s="46"/>
      <c r="NB337" s="46"/>
      <c r="NC337" s="46"/>
      <c r="ND337" s="46"/>
      <c r="NE337" s="46"/>
      <c r="NF337" s="46"/>
      <c r="NG337" s="46"/>
    </row>
    <row r="338" spans="342:371" ht="21" customHeight="1" x14ac:dyDescent="0.35">
      <c r="MD338" s="46"/>
      <c r="ME338" s="46"/>
      <c r="MF338" s="46"/>
      <c r="MG338" s="46"/>
      <c r="MH338" s="46"/>
      <c r="MI338" s="46"/>
      <c r="MJ338" s="46"/>
      <c r="MK338" s="46"/>
      <c r="ML338" s="46"/>
      <c r="MM338" s="46"/>
      <c r="MN338" s="46"/>
      <c r="MO338" s="46"/>
      <c r="MP338" s="46"/>
      <c r="MQ338" s="46"/>
      <c r="MR338" s="46"/>
      <c r="MS338" s="46"/>
      <c r="MT338" s="46"/>
      <c r="MU338" s="46"/>
      <c r="MV338" s="46"/>
      <c r="MW338" s="46"/>
      <c r="MX338" s="46"/>
      <c r="MY338" s="46"/>
      <c r="MZ338" s="46"/>
      <c r="NA338" s="46"/>
      <c r="NB338" s="46"/>
      <c r="NC338" s="46"/>
      <c r="ND338" s="46"/>
      <c r="NE338" s="46"/>
      <c r="NF338" s="46"/>
      <c r="NG338" s="46"/>
    </row>
    <row r="339" spans="342:371" ht="21" customHeight="1" x14ac:dyDescent="0.35">
      <c r="MD339" s="46"/>
      <c r="ME339" s="46"/>
      <c r="MF339" s="46"/>
      <c r="MG339" s="46"/>
      <c r="MH339" s="46"/>
      <c r="MI339" s="46"/>
      <c r="MJ339" s="46"/>
      <c r="MK339" s="46"/>
      <c r="ML339" s="46"/>
      <c r="MM339" s="46"/>
      <c r="MN339" s="46"/>
      <c r="MO339" s="46"/>
      <c r="MP339" s="46"/>
      <c r="MQ339" s="46"/>
      <c r="MR339" s="46"/>
      <c r="MS339" s="46"/>
      <c r="MT339" s="46"/>
      <c r="MU339" s="46"/>
      <c r="MV339" s="46"/>
      <c r="MW339" s="46"/>
      <c r="MX339" s="46"/>
      <c r="MY339" s="46"/>
      <c r="MZ339" s="46"/>
      <c r="NA339" s="46"/>
      <c r="NB339" s="46"/>
      <c r="NC339" s="46"/>
      <c r="ND339" s="46"/>
      <c r="NE339" s="46"/>
      <c r="NF339" s="46"/>
      <c r="NG339" s="46"/>
    </row>
    <row r="340" spans="342:371" ht="21" customHeight="1" x14ac:dyDescent="0.35">
      <c r="MD340" s="46"/>
      <c r="ME340" s="46"/>
      <c r="MF340" s="46"/>
      <c r="MG340" s="46"/>
      <c r="MH340" s="46"/>
      <c r="MI340" s="46"/>
      <c r="MJ340" s="46"/>
      <c r="MK340" s="46"/>
      <c r="ML340" s="46"/>
      <c r="MM340" s="46"/>
      <c r="MN340" s="46"/>
      <c r="MO340" s="46"/>
      <c r="MP340" s="46"/>
      <c r="MQ340" s="46"/>
      <c r="MR340" s="46"/>
      <c r="MS340" s="46"/>
      <c r="MT340" s="46"/>
      <c r="MU340" s="46"/>
      <c r="MV340" s="46"/>
      <c r="MW340" s="46"/>
      <c r="MX340" s="46"/>
      <c r="MY340" s="46"/>
      <c r="MZ340" s="46"/>
      <c r="NA340" s="46"/>
      <c r="NB340" s="46"/>
      <c r="NC340" s="46"/>
      <c r="ND340" s="46"/>
      <c r="NE340" s="46"/>
      <c r="NF340" s="46"/>
      <c r="NG340" s="46"/>
    </row>
    <row r="341" spans="342:371" ht="21" customHeight="1" x14ac:dyDescent="0.35">
      <c r="MD341" s="46"/>
      <c r="ME341" s="46"/>
      <c r="MF341" s="46"/>
      <c r="MG341" s="46"/>
      <c r="MH341" s="46"/>
      <c r="MI341" s="46"/>
      <c r="MJ341" s="46"/>
      <c r="MK341" s="46"/>
      <c r="ML341" s="46"/>
      <c r="MM341" s="46"/>
      <c r="MN341" s="46"/>
      <c r="MO341" s="46"/>
      <c r="MP341" s="46"/>
      <c r="MQ341" s="46"/>
      <c r="MR341" s="46"/>
      <c r="MS341" s="46"/>
      <c r="MT341" s="46"/>
      <c r="MU341" s="46"/>
      <c r="MV341" s="46"/>
      <c r="MW341" s="46"/>
      <c r="MX341" s="46"/>
      <c r="MY341" s="46"/>
      <c r="MZ341" s="46"/>
      <c r="NA341" s="46"/>
      <c r="NB341" s="46"/>
      <c r="NC341" s="46"/>
      <c r="ND341" s="46"/>
      <c r="NE341" s="46"/>
      <c r="NF341" s="46"/>
      <c r="NG341" s="46"/>
    </row>
    <row r="342" spans="342:371" ht="21" customHeight="1" x14ac:dyDescent="0.35">
      <c r="MD342" s="46"/>
      <c r="ME342" s="46"/>
      <c r="MF342" s="46"/>
      <c r="MG342" s="46"/>
      <c r="MH342" s="46"/>
      <c r="MI342" s="46"/>
      <c r="MJ342" s="46"/>
      <c r="MK342" s="46"/>
      <c r="ML342" s="46"/>
      <c r="MM342" s="46"/>
      <c r="MN342" s="46"/>
      <c r="MO342" s="46"/>
      <c r="MP342" s="46"/>
      <c r="MQ342" s="46"/>
      <c r="MR342" s="46"/>
      <c r="MS342" s="46"/>
      <c r="MT342" s="46"/>
      <c r="MU342" s="46"/>
      <c r="MV342" s="46"/>
      <c r="MW342" s="46"/>
      <c r="MX342" s="46"/>
      <c r="MY342" s="46"/>
      <c r="MZ342" s="46"/>
      <c r="NA342" s="46"/>
      <c r="NB342" s="46"/>
      <c r="NC342" s="46"/>
      <c r="ND342" s="46"/>
      <c r="NE342" s="46"/>
      <c r="NF342" s="46"/>
      <c r="NG342" s="46"/>
    </row>
    <row r="343" spans="342:371" ht="21" customHeight="1" x14ac:dyDescent="0.35">
      <c r="MD343" s="46"/>
      <c r="ME343" s="46"/>
      <c r="MF343" s="46"/>
      <c r="MG343" s="46"/>
      <c r="MH343" s="46"/>
      <c r="MI343" s="46"/>
      <c r="MJ343" s="46"/>
      <c r="MK343" s="46"/>
      <c r="ML343" s="46"/>
      <c r="MM343" s="46"/>
      <c r="MN343" s="46"/>
      <c r="MO343" s="46"/>
      <c r="MP343" s="46"/>
      <c r="MQ343" s="46"/>
      <c r="MR343" s="46"/>
      <c r="MS343" s="46"/>
      <c r="MT343" s="46"/>
      <c r="MU343" s="46"/>
      <c r="MV343" s="46"/>
      <c r="MW343" s="46"/>
      <c r="MX343" s="46"/>
      <c r="MY343" s="46"/>
      <c r="MZ343" s="46"/>
      <c r="NA343" s="46"/>
      <c r="NB343" s="46"/>
      <c r="NC343" s="46"/>
      <c r="ND343" s="46"/>
      <c r="NE343" s="46"/>
      <c r="NF343" s="46"/>
      <c r="NG343" s="46"/>
    </row>
    <row r="344" spans="342:371" ht="21" customHeight="1" x14ac:dyDescent="0.35">
      <c r="MD344" s="46"/>
      <c r="ME344" s="46"/>
      <c r="MF344" s="46"/>
      <c r="MG344" s="46"/>
      <c r="MH344" s="46"/>
      <c r="MI344" s="46"/>
      <c r="MJ344" s="46"/>
      <c r="MK344" s="46"/>
      <c r="ML344" s="46"/>
      <c r="MM344" s="46"/>
      <c r="MN344" s="46"/>
      <c r="MO344" s="46"/>
      <c r="MP344" s="46"/>
      <c r="MQ344" s="46"/>
      <c r="MR344" s="46"/>
      <c r="MS344" s="46"/>
      <c r="MT344" s="46"/>
      <c r="MU344" s="46"/>
      <c r="MV344" s="46"/>
      <c r="MW344" s="46"/>
      <c r="MX344" s="46"/>
      <c r="MY344" s="46"/>
      <c r="MZ344" s="46"/>
      <c r="NA344" s="46"/>
      <c r="NB344" s="46"/>
      <c r="NC344" s="46"/>
      <c r="ND344" s="46"/>
      <c r="NE344" s="46"/>
      <c r="NF344" s="46"/>
      <c r="NG344" s="46"/>
    </row>
    <row r="345" spans="342:371" ht="21" customHeight="1" x14ac:dyDescent="0.35">
      <c r="MD345" s="46"/>
      <c r="ME345" s="46"/>
      <c r="MF345" s="46"/>
      <c r="MG345" s="46"/>
      <c r="MH345" s="46"/>
      <c r="MI345" s="46"/>
      <c r="MJ345" s="46"/>
      <c r="MK345" s="46"/>
      <c r="ML345" s="46"/>
      <c r="MM345" s="46"/>
      <c r="MN345" s="46"/>
      <c r="MO345" s="46"/>
      <c r="MP345" s="46"/>
      <c r="MQ345" s="46"/>
      <c r="MR345" s="46"/>
      <c r="MS345" s="46"/>
      <c r="MT345" s="46"/>
      <c r="MU345" s="46"/>
      <c r="MV345" s="46"/>
      <c r="MW345" s="46"/>
      <c r="MX345" s="46"/>
      <c r="MY345" s="46"/>
      <c r="MZ345" s="46"/>
      <c r="NA345" s="46"/>
      <c r="NB345" s="46"/>
      <c r="NC345" s="46"/>
      <c r="ND345" s="46"/>
      <c r="NE345" s="46"/>
      <c r="NF345" s="46"/>
      <c r="NG345" s="46"/>
    </row>
    <row r="346" spans="342:371" ht="21" customHeight="1" x14ac:dyDescent="0.35">
      <c r="MD346" s="46"/>
      <c r="ME346" s="46"/>
      <c r="MF346" s="46"/>
      <c r="MG346" s="46"/>
      <c r="MH346" s="46"/>
      <c r="MI346" s="46"/>
      <c r="MJ346" s="46"/>
      <c r="MK346" s="46"/>
      <c r="ML346" s="46"/>
      <c r="MM346" s="46"/>
      <c r="MN346" s="46"/>
      <c r="MO346" s="46"/>
      <c r="MP346" s="46"/>
      <c r="MQ346" s="46"/>
      <c r="MR346" s="46"/>
      <c r="MS346" s="46"/>
      <c r="MT346" s="46"/>
      <c r="MU346" s="46"/>
      <c r="MV346" s="46"/>
      <c r="MW346" s="46"/>
      <c r="MX346" s="46"/>
      <c r="MY346" s="46"/>
      <c r="MZ346" s="46"/>
      <c r="NA346" s="46"/>
      <c r="NB346" s="46"/>
      <c r="NC346" s="46"/>
      <c r="ND346" s="46"/>
      <c r="NE346" s="46"/>
      <c r="NF346" s="46"/>
      <c r="NG346" s="46"/>
    </row>
    <row r="347" spans="342:371" ht="21" customHeight="1" x14ac:dyDescent="0.35">
      <c r="MD347" s="46"/>
      <c r="ME347" s="46"/>
      <c r="MF347" s="46"/>
      <c r="MG347" s="46"/>
      <c r="MH347" s="46"/>
      <c r="MI347" s="46"/>
      <c r="MJ347" s="46"/>
      <c r="MK347" s="46"/>
      <c r="ML347" s="46"/>
      <c r="MM347" s="46"/>
      <c r="MN347" s="46"/>
      <c r="MO347" s="46"/>
      <c r="MP347" s="46"/>
      <c r="MQ347" s="46"/>
      <c r="MR347" s="46"/>
      <c r="MS347" s="46"/>
      <c r="MT347" s="46"/>
      <c r="MU347" s="46"/>
      <c r="MV347" s="46"/>
      <c r="MW347" s="46"/>
      <c r="MX347" s="46"/>
      <c r="MY347" s="46"/>
      <c r="MZ347" s="46"/>
      <c r="NA347" s="46"/>
      <c r="NB347" s="46"/>
      <c r="NC347" s="46"/>
      <c r="ND347" s="46"/>
      <c r="NE347" s="46"/>
      <c r="NF347" s="46"/>
      <c r="NG347" s="46"/>
    </row>
    <row r="348" spans="342:371" ht="21" customHeight="1" x14ac:dyDescent="0.35">
      <c r="MD348" s="46"/>
      <c r="ME348" s="46"/>
      <c r="MF348" s="46"/>
      <c r="MG348" s="46"/>
      <c r="MH348" s="46"/>
      <c r="MI348" s="46"/>
      <c r="MJ348" s="46"/>
      <c r="MK348" s="46"/>
      <c r="ML348" s="46"/>
      <c r="MM348" s="46"/>
      <c r="MN348" s="46"/>
      <c r="MO348" s="46"/>
      <c r="MP348" s="46"/>
      <c r="MQ348" s="46"/>
      <c r="MR348" s="46"/>
      <c r="MS348" s="46"/>
      <c r="MT348" s="46"/>
      <c r="MU348" s="46"/>
      <c r="MV348" s="46"/>
      <c r="MW348" s="46"/>
      <c r="MX348" s="46"/>
      <c r="MY348" s="46"/>
      <c r="MZ348" s="46"/>
      <c r="NA348" s="46"/>
      <c r="NB348" s="46"/>
      <c r="NC348" s="46"/>
      <c r="ND348" s="46"/>
      <c r="NE348" s="46"/>
      <c r="NF348" s="46"/>
      <c r="NG348" s="46"/>
    </row>
    <row r="349" spans="342:371" ht="21" customHeight="1" x14ac:dyDescent="0.35">
      <c r="MD349" s="46"/>
      <c r="ME349" s="46"/>
      <c r="MF349" s="46"/>
      <c r="MG349" s="46"/>
      <c r="MH349" s="46"/>
      <c r="MI349" s="46"/>
      <c r="MJ349" s="46"/>
      <c r="MK349" s="46"/>
      <c r="ML349" s="46"/>
      <c r="MM349" s="46"/>
      <c r="MN349" s="46"/>
      <c r="MO349" s="46"/>
      <c r="MP349" s="46"/>
      <c r="MQ349" s="46"/>
      <c r="MR349" s="46"/>
      <c r="MS349" s="46"/>
      <c r="MT349" s="46"/>
      <c r="MU349" s="46"/>
      <c r="MV349" s="46"/>
      <c r="MW349" s="46"/>
      <c r="MX349" s="46"/>
      <c r="MY349" s="46"/>
      <c r="MZ349" s="46"/>
      <c r="NA349" s="46"/>
      <c r="NB349" s="46"/>
      <c r="NC349" s="46"/>
      <c r="ND349" s="46"/>
      <c r="NE349" s="46"/>
      <c r="NF349" s="46"/>
      <c r="NG349" s="46"/>
    </row>
    <row r="350" spans="342:371" ht="21" customHeight="1" x14ac:dyDescent="0.35">
      <c r="MD350" s="46"/>
      <c r="ME350" s="46"/>
      <c r="MF350" s="46"/>
      <c r="MG350" s="46"/>
      <c r="MH350" s="46"/>
      <c r="MI350" s="46"/>
      <c r="MJ350" s="46"/>
      <c r="MK350" s="46"/>
      <c r="ML350" s="46"/>
      <c r="MM350" s="46"/>
      <c r="MN350" s="46"/>
      <c r="MO350" s="46"/>
      <c r="MP350" s="46"/>
      <c r="MQ350" s="46"/>
      <c r="MR350" s="46"/>
      <c r="MS350" s="46"/>
      <c r="MT350" s="46"/>
      <c r="MU350" s="46"/>
      <c r="MV350" s="46"/>
      <c r="MW350" s="46"/>
      <c r="MX350" s="46"/>
      <c r="MY350" s="46"/>
      <c r="MZ350" s="46"/>
      <c r="NA350" s="46"/>
      <c r="NB350" s="46"/>
      <c r="NC350" s="46"/>
      <c r="ND350" s="46"/>
      <c r="NE350" s="46"/>
      <c r="NF350" s="46"/>
      <c r="NG350" s="46"/>
    </row>
    <row r="351" spans="342:371" ht="21" customHeight="1" x14ac:dyDescent="0.35">
      <c r="MD351" s="46"/>
      <c r="ME351" s="46"/>
      <c r="MF351" s="46"/>
      <c r="MG351" s="46"/>
      <c r="MH351" s="46"/>
      <c r="MI351" s="46"/>
      <c r="MJ351" s="46"/>
      <c r="MK351" s="46"/>
      <c r="ML351" s="46"/>
      <c r="MM351" s="46"/>
      <c r="MN351" s="46"/>
      <c r="MO351" s="46"/>
      <c r="MP351" s="46"/>
      <c r="MQ351" s="46"/>
      <c r="MR351" s="46"/>
      <c r="MS351" s="46"/>
      <c r="MT351" s="46"/>
      <c r="MU351" s="46"/>
      <c r="MV351" s="46"/>
      <c r="MW351" s="46"/>
      <c r="MX351" s="46"/>
      <c r="MY351" s="46"/>
      <c r="MZ351" s="46"/>
      <c r="NA351" s="46"/>
      <c r="NB351" s="46"/>
      <c r="NC351" s="46"/>
      <c r="ND351" s="46"/>
      <c r="NE351" s="46"/>
      <c r="NF351" s="46"/>
      <c r="NG351" s="46"/>
    </row>
    <row r="352" spans="342:371" ht="21" customHeight="1" x14ac:dyDescent="0.35">
      <c r="MD352" s="46"/>
      <c r="ME352" s="46"/>
      <c r="MF352" s="46"/>
      <c r="MG352" s="46"/>
      <c r="MH352" s="46"/>
      <c r="MI352" s="46"/>
      <c r="MJ352" s="46"/>
      <c r="MK352" s="46"/>
      <c r="ML352" s="46"/>
      <c r="MM352" s="46"/>
      <c r="MN352" s="46"/>
      <c r="MO352" s="46"/>
      <c r="MP352" s="46"/>
      <c r="MQ352" s="46"/>
      <c r="MR352" s="46"/>
      <c r="MS352" s="46"/>
      <c r="MT352" s="46"/>
      <c r="MU352" s="46"/>
      <c r="MV352" s="46"/>
      <c r="MW352" s="46"/>
      <c r="MX352" s="46"/>
      <c r="MY352" s="46"/>
      <c r="MZ352" s="46"/>
      <c r="NA352" s="46"/>
      <c r="NB352" s="46"/>
      <c r="NC352" s="46"/>
      <c r="ND352" s="46"/>
      <c r="NE352" s="46"/>
      <c r="NF352" s="46"/>
      <c r="NG352" s="46"/>
    </row>
    <row r="353" spans="342:371" ht="21" customHeight="1" x14ac:dyDescent="0.35">
      <c r="MD353" s="46"/>
      <c r="ME353" s="46"/>
      <c r="MF353" s="46"/>
      <c r="MG353" s="46"/>
      <c r="MH353" s="46"/>
      <c r="MI353" s="46"/>
      <c r="MJ353" s="46"/>
      <c r="MK353" s="46"/>
      <c r="ML353" s="46"/>
      <c r="MM353" s="46"/>
      <c r="MN353" s="46"/>
      <c r="MO353" s="46"/>
      <c r="MP353" s="46"/>
      <c r="MQ353" s="46"/>
      <c r="MR353" s="46"/>
      <c r="MS353" s="46"/>
      <c r="MT353" s="46"/>
      <c r="MU353" s="46"/>
      <c r="MV353" s="46"/>
      <c r="MW353" s="46"/>
      <c r="MX353" s="46"/>
      <c r="MY353" s="46"/>
      <c r="MZ353" s="46"/>
      <c r="NA353" s="46"/>
      <c r="NB353" s="46"/>
      <c r="NC353" s="46"/>
      <c r="ND353" s="46"/>
      <c r="NE353" s="46"/>
      <c r="NF353" s="46"/>
      <c r="NG353" s="46"/>
    </row>
    <row r="354" spans="342:371" ht="21" customHeight="1" x14ac:dyDescent="0.35">
      <c r="MD354" s="46"/>
      <c r="ME354" s="46"/>
      <c r="MF354" s="46"/>
      <c r="MG354" s="46"/>
      <c r="MH354" s="46"/>
      <c r="MI354" s="46"/>
      <c r="MJ354" s="46"/>
      <c r="MK354" s="46"/>
      <c r="ML354" s="46"/>
      <c r="MM354" s="46"/>
      <c r="MN354" s="46"/>
      <c r="MO354" s="46"/>
      <c r="MP354" s="46"/>
      <c r="MQ354" s="46"/>
      <c r="MR354" s="46"/>
      <c r="MS354" s="46"/>
      <c r="MT354" s="46"/>
      <c r="MU354" s="46"/>
      <c r="MV354" s="46"/>
      <c r="MW354" s="46"/>
      <c r="MX354" s="46"/>
      <c r="MY354" s="46"/>
      <c r="MZ354" s="46"/>
      <c r="NA354" s="46"/>
      <c r="NB354" s="46"/>
      <c r="NC354" s="46"/>
      <c r="ND354" s="46"/>
      <c r="NE354" s="46"/>
      <c r="NF354" s="46"/>
      <c r="NG354" s="46"/>
    </row>
    <row r="355" spans="342:371" ht="21" customHeight="1" x14ac:dyDescent="0.35">
      <c r="MD355" s="46"/>
      <c r="ME355" s="46"/>
      <c r="MF355" s="46"/>
      <c r="MG355" s="46"/>
      <c r="MH355" s="46"/>
      <c r="MI355" s="46"/>
      <c r="MJ355" s="46"/>
      <c r="MK355" s="46"/>
      <c r="ML355" s="46"/>
      <c r="MM355" s="46"/>
      <c r="MN355" s="46"/>
      <c r="MO355" s="46"/>
      <c r="MP355" s="46"/>
      <c r="MQ355" s="46"/>
      <c r="MR355" s="46"/>
      <c r="MS355" s="46"/>
      <c r="MT355" s="46"/>
      <c r="MU355" s="46"/>
      <c r="MV355" s="46"/>
      <c r="MW355" s="46"/>
      <c r="MX355" s="46"/>
      <c r="MY355" s="46"/>
      <c r="MZ355" s="46"/>
      <c r="NA355" s="46"/>
      <c r="NB355" s="46"/>
      <c r="NC355" s="46"/>
      <c r="ND355" s="46"/>
      <c r="NE355" s="46"/>
      <c r="NF355" s="46"/>
      <c r="NG355" s="46"/>
    </row>
    <row r="356" spans="342:371" ht="21" customHeight="1" x14ac:dyDescent="0.35">
      <c r="MD356" s="46"/>
      <c r="ME356" s="46"/>
      <c r="MF356" s="46"/>
      <c r="MG356" s="46"/>
      <c r="MH356" s="46"/>
      <c r="MI356" s="46"/>
      <c r="MJ356" s="46"/>
      <c r="MK356" s="46"/>
      <c r="ML356" s="46"/>
      <c r="MM356" s="46"/>
      <c r="MN356" s="46"/>
      <c r="MO356" s="46"/>
      <c r="MP356" s="46"/>
      <c r="MQ356" s="46"/>
      <c r="MR356" s="46"/>
      <c r="MS356" s="46"/>
      <c r="MT356" s="46"/>
      <c r="MU356" s="46"/>
      <c r="MV356" s="46"/>
      <c r="MW356" s="46"/>
      <c r="MX356" s="46"/>
      <c r="MY356" s="46"/>
      <c r="MZ356" s="46"/>
      <c r="NA356" s="46"/>
      <c r="NB356" s="46"/>
      <c r="NC356" s="46"/>
      <c r="ND356" s="46"/>
      <c r="NE356" s="46"/>
      <c r="NF356" s="46"/>
      <c r="NG356" s="46"/>
    </row>
  </sheetData>
  <sortState xmlns:xlrd2="http://schemas.microsoft.com/office/spreadsheetml/2017/richdata2" ref="A2:NF120">
    <sortCondition ref="D2:D120"/>
    <sortCondition ref="G2:G120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6948-93EB-40AD-A0C5-3EBC3760C3CA}">
  <dimension ref="A1:M410"/>
  <sheetViews>
    <sheetView zoomScale="70" zoomScaleNormal="70" workbookViewId="0">
      <pane ySplit="2840" topLeftCell="A390" activePane="bottomLeft"/>
      <selection activeCell="E109" sqref="E109"/>
      <selection pane="bottomLeft" activeCell="D412" sqref="D412"/>
    </sheetView>
  </sheetViews>
  <sheetFormatPr defaultColWidth="9.1796875" defaultRowHeight="18.75" customHeight="1" x14ac:dyDescent="0.35"/>
  <cols>
    <col min="1" max="1" width="15.54296875" style="7" customWidth="1"/>
    <col min="2" max="2" width="37.54296875" style="7" customWidth="1"/>
    <col min="3" max="3" width="18.453125" style="7" customWidth="1"/>
    <col min="4" max="4" width="31" style="8" customWidth="1"/>
    <col min="5" max="5" width="29" style="7" customWidth="1"/>
    <col min="6" max="11" width="9.1796875" style="7"/>
    <col min="12" max="12" width="8.7265625" style="9" customWidth="1"/>
    <col min="13" max="16384" width="9.1796875" style="7"/>
  </cols>
  <sheetData>
    <row r="1" spans="1:5" ht="18.75" customHeight="1" x14ac:dyDescent="0.35">
      <c r="A1" s="7" t="s">
        <v>1084</v>
      </c>
      <c r="B1" s="7" t="s">
        <v>1196</v>
      </c>
      <c r="C1" s="7" t="s">
        <v>132</v>
      </c>
      <c r="D1" s="8" t="s">
        <v>126</v>
      </c>
      <c r="E1" s="7" t="s">
        <v>134</v>
      </c>
    </row>
    <row r="2" spans="1:5" ht="18.75" customHeight="1" x14ac:dyDescent="0.35">
      <c r="A2" s="7" t="s">
        <v>704</v>
      </c>
      <c r="B2" s="1" t="s">
        <v>1</v>
      </c>
      <c r="C2" s="7" t="s">
        <v>698</v>
      </c>
      <c r="D2" s="8" t="s">
        <v>1197</v>
      </c>
    </row>
    <row r="3" spans="1:5" ht="18.75" customHeight="1" x14ac:dyDescent="0.35">
      <c r="A3" s="7" t="s">
        <v>706</v>
      </c>
      <c r="B3" s="1" t="s">
        <v>1191</v>
      </c>
      <c r="D3" s="8" t="s">
        <v>1081</v>
      </c>
    </row>
    <row r="4" spans="1:5" ht="18.75" customHeight="1" x14ac:dyDescent="0.35">
      <c r="A4" s="7" t="s">
        <v>707</v>
      </c>
      <c r="B4" s="1" t="s">
        <v>1032</v>
      </c>
      <c r="C4" s="7" t="s">
        <v>1083</v>
      </c>
      <c r="D4" s="8" t="s">
        <v>1082</v>
      </c>
    </row>
    <row r="5" spans="1:5" ht="18.75" customHeight="1" x14ac:dyDescent="0.35">
      <c r="A5" s="7" t="s">
        <v>708</v>
      </c>
      <c r="B5" s="1" t="s">
        <v>0</v>
      </c>
      <c r="C5" s="7" t="s">
        <v>699</v>
      </c>
      <c r="D5" s="8" t="s">
        <v>1198</v>
      </c>
    </row>
    <row r="6" spans="1:5" ht="18.75" customHeight="1" x14ac:dyDescent="0.35">
      <c r="A6" s="7" t="s">
        <v>705</v>
      </c>
      <c r="B6" s="1" t="s">
        <v>1192</v>
      </c>
      <c r="C6" s="7" t="s">
        <v>695</v>
      </c>
      <c r="D6" s="8" t="s">
        <v>268</v>
      </c>
    </row>
    <row r="7" spans="1:5" ht="18.75" customHeight="1" x14ac:dyDescent="0.35">
      <c r="A7" s="7" t="s">
        <v>709</v>
      </c>
      <c r="B7" s="1" t="s">
        <v>1193</v>
      </c>
      <c r="C7" s="7" t="s">
        <v>697</v>
      </c>
      <c r="D7" s="8" t="s">
        <v>1199</v>
      </c>
    </row>
    <row r="8" spans="1:5" ht="18.75" customHeight="1" x14ac:dyDescent="0.35">
      <c r="A8" s="7" t="s">
        <v>710</v>
      </c>
      <c r="B8" s="1" t="s">
        <v>121</v>
      </c>
      <c r="D8" s="8" t="s">
        <v>1201</v>
      </c>
    </row>
    <row r="9" spans="1:5" ht="18.75" customHeight="1" x14ac:dyDescent="0.35">
      <c r="A9" s="7" t="s">
        <v>711</v>
      </c>
      <c r="B9" s="1" t="s">
        <v>1194</v>
      </c>
      <c r="D9" s="8" t="s">
        <v>1200</v>
      </c>
    </row>
    <row r="10" spans="1:5" ht="18.75" customHeight="1" x14ac:dyDescent="0.35">
      <c r="A10" s="7" t="s">
        <v>712</v>
      </c>
      <c r="B10" s="1" t="s">
        <v>1195</v>
      </c>
      <c r="D10" s="8" t="s">
        <v>1200</v>
      </c>
    </row>
    <row r="11" spans="1:5" ht="18.75" customHeight="1" x14ac:dyDescent="0.35">
      <c r="A11" s="7" t="s">
        <v>713</v>
      </c>
      <c r="B11" s="1" t="s">
        <v>313</v>
      </c>
      <c r="C11" s="7" t="s">
        <v>696</v>
      </c>
      <c r="D11" s="8" t="s">
        <v>314</v>
      </c>
    </row>
    <row r="12" spans="1:5" ht="18.75" customHeight="1" x14ac:dyDescent="0.35">
      <c r="A12" s="7" t="s">
        <v>714</v>
      </c>
      <c r="B12" s="10" t="s">
        <v>489</v>
      </c>
      <c r="C12" s="7" t="s">
        <v>265</v>
      </c>
      <c r="D12" s="8" t="s">
        <v>475</v>
      </c>
    </row>
    <row r="13" spans="1:5" ht="18.75" customHeight="1" x14ac:dyDescent="0.35">
      <c r="A13" s="7" t="s">
        <v>404</v>
      </c>
      <c r="B13" s="10" t="s">
        <v>490</v>
      </c>
      <c r="C13" s="7" t="s">
        <v>265</v>
      </c>
      <c r="D13" s="8" t="s">
        <v>475</v>
      </c>
    </row>
    <row r="14" spans="1:5" ht="18.75" customHeight="1" x14ac:dyDescent="0.35">
      <c r="A14" s="7" t="s">
        <v>715</v>
      </c>
      <c r="B14" s="10" t="s">
        <v>700</v>
      </c>
      <c r="C14" s="7" t="s">
        <v>265</v>
      </c>
      <c r="D14" s="8" t="s">
        <v>475</v>
      </c>
    </row>
    <row r="15" spans="1:5" ht="18.75" customHeight="1" x14ac:dyDescent="0.35">
      <c r="A15" s="7" t="s">
        <v>716</v>
      </c>
      <c r="B15" s="10" t="s">
        <v>470</v>
      </c>
      <c r="C15" s="7" t="s">
        <v>122</v>
      </c>
      <c r="D15" s="8" t="s">
        <v>475</v>
      </c>
    </row>
    <row r="16" spans="1:5" ht="18.75" customHeight="1" x14ac:dyDescent="0.35">
      <c r="A16" s="7" t="s">
        <v>717</v>
      </c>
      <c r="B16" s="10" t="s">
        <v>471</v>
      </c>
      <c r="C16" s="7" t="s">
        <v>474</v>
      </c>
      <c r="D16" s="8" t="s">
        <v>475</v>
      </c>
    </row>
    <row r="17" spans="1:4" ht="18.75" customHeight="1" x14ac:dyDescent="0.35">
      <c r="A17" s="7" t="s">
        <v>718</v>
      </c>
      <c r="B17" s="10" t="s">
        <v>472</v>
      </c>
      <c r="D17" s="8" t="s">
        <v>475</v>
      </c>
    </row>
    <row r="18" spans="1:4" ht="18.75" customHeight="1" x14ac:dyDescent="0.35">
      <c r="A18" s="7" t="s">
        <v>719</v>
      </c>
      <c r="B18" s="10" t="s">
        <v>473</v>
      </c>
      <c r="D18" s="8" t="s">
        <v>475</v>
      </c>
    </row>
    <row r="19" spans="1:4" ht="18.75" customHeight="1" x14ac:dyDescent="0.35">
      <c r="A19" s="7" t="s">
        <v>518</v>
      </c>
      <c r="B19" s="10" t="s">
        <v>804</v>
      </c>
      <c r="C19" s="7" t="s">
        <v>265</v>
      </c>
      <c r="D19" s="8" t="s">
        <v>477</v>
      </c>
    </row>
    <row r="20" spans="1:4" ht="18.75" customHeight="1" x14ac:dyDescent="0.35">
      <c r="A20" s="7" t="s">
        <v>720</v>
      </c>
      <c r="B20" s="10" t="s">
        <v>805</v>
      </c>
      <c r="C20" s="7" t="s">
        <v>122</v>
      </c>
      <c r="D20" s="8" t="s">
        <v>477</v>
      </c>
    </row>
    <row r="21" spans="1:4" ht="18.75" customHeight="1" x14ac:dyDescent="0.35">
      <c r="A21" s="7" t="s">
        <v>721</v>
      </c>
      <c r="B21" s="10" t="s">
        <v>806</v>
      </c>
      <c r="C21" s="7" t="s">
        <v>474</v>
      </c>
      <c r="D21" s="8" t="s">
        <v>477</v>
      </c>
    </row>
    <row r="22" spans="1:4" ht="18.75" customHeight="1" x14ac:dyDescent="0.35">
      <c r="A22" s="7" t="s">
        <v>722</v>
      </c>
      <c r="B22" s="10" t="s">
        <v>807</v>
      </c>
      <c r="D22" s="8" t="s">
        <v>477</v>
      </c>
    </row>
    <row r="23" spans="1:4" ht="18.75" customHeight="1" x14ac:dyDescent="0.35">
      <c r="A23" s="7" t="s">
        <v>505</v>
      </c>
      <c r="B23" s="10" t="s">
        <v>808</v>
      </c>
      <c r="D23" s="8" t="s">
        <v>477</v>
      </c>
    </row>
    <row r="24" spans="1:4" ht="18.75" customHeight="1" x14ac:dyDescent="0.35">
      <c r="A24" s="7" t="s">
        <v>723</v>
      </c>
      <c r="B24" s="1" t="s">
        <v>809</v>
      </c>
      <c r="D24" s="8" t="s">
        <v>477</v>
      </c>
    </row>
    <row r="25" spans="1:4" ht="18.75" customHeight="1" x14ac:dyDescent="0.35">
      <c r="A25" s="7" t="s">
        <v>724</v>
      </c>
      <c r="B25" s="1" t="s">
        <v>266</v>
      </c>
      <c r="C25" s="7" t="s">
        <v>474</v>
      </c>
      <c r="D25" s="8" t="s">
        <v>477</v>
      </c>
    </row>
    <row r="26" spans="1:4" ht="18.75" customHeight="1" x14ac:dyDescent="0.35">
      <c r="A26" s="7" t="s">
        <v>725</v>
      </c>
      <c r="B26" s="1" t="s">
        <v>267</v>
      </c>
      <c r="C26" s="7" t="s">
        <v>474</v>
      </c>
      <c r="D26" s="8" t="s">
        <v>475</v>
      </c>
    </row>
    <row r="27" spans="1:4" ht="18.75" customHeight="1" x14ac:dyDescent="0.35">
      <c r="A27" s="7" t="s">
        <v>726</v>
      </c>
      <c r="B27" s="1" t="s">
        <v>810</v>
      </c>
      <c r="C27" s="7" t="s">
        <v>265</v>
      </c>
      <c r="D27" s="8" t="s">
        <v>476</v>
      </c>
    </row>
    <row r="28" spans="1:4" ht="18.75" customHeight="1" x14ac:dyDescent="0.35">
      <c r="A28" s="7" t="s">
        <v>1122</v>
      </c>
      <c r="B28" s="1" t="s">
        <v>128</v>
      </c>
      <c r="D28" s="8" t="s">
        <v>264</v>
      </c>
    </row>
    <row r="29" spans="1:4" ht="18.75" customHeight="1" x14ac:dyDescent="0.35">
      <c r="A29" s="7" t="s">
        <v>727</v>
      </c>
      <c r="B29" s="1" t="s">
        <v>1855</v>
      </c>
      <c r="C29" s="7" t="s">
        <v>691</v>
      </c>
      <c r="D29" s="8" t="s">
        <v>1856</v>
      </c>
    </row>
    <row r="30" spans="1:4" ht="18.75" customHeight="1" x14ac:dyDescent="0.35">
      <c r="A30" s="7" t="s">
        <v>728</v>
      </c>
      <c r="B30" s="2" t="s">
        <v>811</v>
      </c>
      <c r="C30" s="7" t="s">
        <v>691</v>
      </c>
      <c r="D30" s="8" t="s">
        <v>439</v>
      </c>
    </row>
    <row r="31" spans="1:4" ht="18.75" customHeight="1" x14ac:dyDescent="0.35">
      <c r="A31" s="7" t="s">
        <v>729</v>
      </c>
      <c r="B31" s="2" t="s">
        <v>1000</v>
      </c>
      <c r="C31" s="7" t="s">
        <v>122</v>
      </c>
      <c r="D31" s="11" t="s">
        <v>442</v>
      </c>
    </row>
    <row r="32" spans="1:4" ht="18.75" customHeight="1" x14ac:dyDescent="0.35">
      <c r="A32" s="7" t="s">
        <v>730</v>
      </c>
      <c r="B32" s="12" t="s">
        <v>812</v>
      </c>
      <c r="C32" s="7" t="s">
        <v>467</v>
      </c>
      <c r="D32" s="11" t="s">
        <v>468</v>
      </c>
    </row>
    <row r="33" spans="1:4" ht="18.75" customHeight="1" x14ac:dyDescent="0.35">
      <c r="A33" s="7" t="s">
        <v>731</v>
      </c>
      <c r="B33" s="13" t="s">
        <v>937</v>
      </c>
      <c r="C33" s="7" t="s">
        <v>133</v>
      </c>
      <c r="D33" s="11" t="s">
        <v>466</v>
      </c>
    </row>
    <row r="34" spans="1:4" ht="18.75" customHeight="1" x14ac:dyDescent="0.35">
      <c r="A34" s="7" t="s">
        <v>732</v>
      </c>
      <c r="B34" s="14" t="s">
        <v>1001</v>
      </c>
      <c r="D34" s="11">
        <v>43224</v>
      </c>
    </row>
    <row r="35" spans="1:4" ht="18.75" customHeight="1" x14ac:dyDescent="0.35">
      <c r="A35" s="7" t="s">
        <v>733</v>
      </c>
      <c r="B35" s="2" t="s">
        <v>938</v>
      </c>
      <c r="C35" s="7" t="s">
        <v>691</v>
      </c>
      <c r="D35" s="8" t="s">
        <v>440</v>
      </c>
    </row>
    <row r="36" spans="1:4" ht="18.75" customHeight="1" x14ac:dyDescent="0.35">
      <c r="A36" s="7" t="s">
        <v>734</v>
      </c>
      <c r="B36" s="2" t="s">
        <v>953</v>
      </c>
      <c r="C36" s="7" t="s">
        <v>122</v>
      </c>
      <c r="D36" s="11" t="s">
        <v>443</v>
      </c>
    </row>
    <row r="37" spans="1:4" ht="18.75" customHeight="1" x14ac:dyDescent="0.35">
      <c r="A37" s="7" t="s">
        <v>735</v>
      </c>
      <c r="B37" s="13" t="s">
        <v>954</v>
      </c>
      <c r="C37" s="7" t="s">
        <v>467</v>
      </c>
      <c r="D37" s="11" t="s">
        <v>469</v>
      </c>
    </row>
    <row r="38" spans="1:4" ht="18.75" customHeight="1" x14ac:dyDescent="0.35">
      <c r="A38" s="7" t="s">
        <v>736</v>
      </c>
      <c r="B38" s="13" t="s">
        <v>955</v>
      </c>
      <c r="C38" s="7" t="s">
        <v>133</v>
      </c>
      <c r="D38" s="11" t="s">
        <v>465</v>
      </c>
    </row>
    <row r="39" spans="1:4" ht="18.75" customHeight="1" x14ac:dyDescent="0.35">
      <c r="A39" s="7" t="s">
        <v>737</v>
      </c>
      <c r="B39" s="2" t="s">
        <v>956</v>
      </c>
      <c r="C39" s="7" t="s">
        <v>133</v>
      </c>
      <c r="D39" s="11">
        <v>43258</v>
      </c>
    </row>
    <row r="40" spans="1:4" ht="18.75" customHeight="1" x14ac:dyDescent="0.35">
      <c r="A40" s="7" t="s">
        <v>738</v>
      </c>
      <c r="B40" s="14" t="s">
        <v>1469</v>
      </c>
      <c r="C40" s="7" t="s">
        <v>691</v>
      </c>
      <c r="D40" s="8" t="s">
        <v>438</v>
      </c>
    </row>
    <row r="41" spans="1:4" ht="18.75" customHeight="1" x14ac:dyDescent="0.35">
      <c r="A41" s="7" t="s">
        <v>739</v>
      </c>
      <c r="B41" s="2" t="s">
        <v>957</v>
      </c>
      <c r="C41" s="7" t="s">
        <v>122</v>
      </c>
      <c r="D41" s="8" t="s">
        <v>301</v>
      </c>
    </row>
    <row r="42" spans="1:4" ht="18.75" customHeight="1" x14ac:dyDescent="0.35">
      <c r="A42" s="7" t="s">
        <v>740</v>
      </c>
      <c r="B42" s="2" t="s">
        <v>1499</v>
      </c>
      <c r="C42" s="7" t="s">
        <v>133</v>
      </c>
      <c r="D42" s="8" t="s">
        <v>1350</v>
      </c>
    </row>
    <row r="43" spans="1:4" ht="18.75" customHeight="1" x14ac:dyDescent="0.35">
      <c r="A43" s="7" t="s">
        <v>741</v>
      </c>
      <c r="B43" s="2" t="s">
        <v>958</v>
      </c>
      <c r="D43" s="8" t="s">
        <v>316</v>
      </c>
    </row>
    <row r="44" spans="1:4" ht="18.75" customHeight="1" x14ac:dyDescent="0.35">
      <c r="A44" s="7" t="s">
        <v>742</v>
      </c>
      <c r="B44" s="2" t="s">
        <v>959</v>
      </c>
      <c r="C44" s="7" t="s">
        <v>691</v>
      </c>
      <c r="D44" s="8" t="s">
        <v>317</v>
      </c>
    </row>
    <row r="45" spans="1:4" ht="18.75" customHeight="1" x14ac:dyDescent="0.35">
      <c r="A45" s="7" t="s">
        <v>743</v>
      </c>
      <c r="B45" s="2" t="s">
        <v>960</v>
      </c>
      <c r="C45" s="7" t="s">
        <v>122</v>
      </c>
      <c r="D45" s="11" t="s">
        <v>445</v>
      </c>
    </row>
    <row r="46" spans="1:4" ht="18.75" customHeight="1" x14ac:dyDescent="0.35">
      <c r="A46" s="7" t="s">
        <v>744</v>
      </c>
      <c r="B46" s="15" t="s">
        <v>961</v>
      </c>
      <c r="D46" s="11" t="s">
        <v>1618</v>
      </c>
    </row>
    <row r="47" spans="1:4" ht="18.75" customHeight="1" x14ac:dyDescent="0.35">
      <c r="A47" s="7" t="s">
        <v>745</v>
      </c>
      <c r="B47" s="2" t="s">
        <v>962</v>
      </c>
      <c r="C47" s="7" t="s">
        <v>691</v>
      </c>
      <c r="D47" s="8" t="s">
        <v>318</v>
      </c>
    </row>
    <row r="48" spans="1:4" ht="18.75" customHeight="1" x14ac:dyDescent="0.35">
      <c r="A48" s="7" t="s">
        <v>746</v>
      </c>
      <c r="B48" s="2" t="s">
        <v>963</v>
      </c>
      <c r="C48" s="7" t="s">
        <v>122</v>
      </c>
      <c r="D48" s="11" t="s">
        <v>446</v>
      </c>
    </row>
    <row r="49" spans="1:4" ht="18.75" customHeight="1" x14ac:dyDescent="0.35">
      <c r="A49" s="7" t="s">
        <v>747</v>
      </c>
      <c r="B49" s="12" t="s">
        <v>964</v>
      </c>
      <c r="C49" s="7" t="s">
        <v>133</v>
      </c>
      <c r="D49" s="8" t="s">
        <v>447</v>
      </c>
    </row>
    <row r="50" spans="1:4" ht="18.75" customHeight="1" x14ac:dyDescent="0.35">
      <c r="A50" s="7" t="s">
        <v>748</v>
      </c>
      <c r="B50" s="15" t="s">
        <v>965</v>
      </c>
      <c r="D50" s="11" t="s">
        <v>1617</v>
      </c>
    </row>
    <row r="51" spans="1:4" ht="18.75" customHeight="1" x14ac:dyDescent="0.35">
      <c r="A51" s="7" t="s">
        <v>749</v>
      </c>
      <c r="B51" s="14" t="s">
        <v>1470</v>
      </c>
      <c r="C51" s="7" t="s">
        <v>691</v>
      </c>
      <c r="D51" s="8" t="s">
        <v>441</v>
      </c>
    </row>
    <row r="52" spans="1:4" ht="18.75" customHeight="1" x14ac:dyDescent="0.35">
      <c r="A52" s="7" t="s">
        <v>750</v>
      </c>
      <c r="B52" s="1" t="s">
        <v>966</v>
      </c>
      <c r="C52" s="7" t="s">
        <v>122</v>
      </c>
      <c r="D52" s="8" t="s">
        <v>123</v>
      </c>
    </row>
    <row r="53" spans="1:4" ht="18.75" customHeight="1" x14ac:dyDescent="0.35">
      <c r="A53" s="7" t="s">
        <v>751</v>
      </c>
      <c r="B53" s="1" t="s">
        <v>967</v>
      </c>
      <c r="C53" s="7" t="s">
        <v>122</v>
      </c>
      <c r="D53" s="8" t="s">
        <v>484</v>
      </c>
    </row>
    <row r="54" spans="1:4" ht="18.75" customHeight="1" x14ac:dyDescent="0.35">
      <c r="A54" s="7" t="s">
        <v>752</v>
      </c>
      <c r="B54" s="1" t="s">
        <v>1373</v>
      </c>
      <c r="C54" s="7" t="s">
        <v>133</v>
      </c>
      <c r="D54" s="8" t="s">
        <v>1374</v>
      </c>
    </row>
    <row r="55" spans="1:4" ht="18.75" customHeight="1" x14ac:dyDescent="0.35">
      <c r="A55" s="7" t="s">
        <v>753</v>
      </c>
      <c r="B55" s="1" t="s">
        <v>1351</v>
      </c>
      <c r="C55" s="7" t="s">
        <v>133</v>
      </c>
      <c r="D55" s="8" t="s">
        <v>1372</v>
      </c>
    </row>
    <row r="56" spans="1:4" ht="18.75" customHeight="1" x14ac:dyDescent="0.35">
      <c r="A56" s="7" t="s">
        <v>754</v>
      </c>
      <c r="B56" s="1" t="s">
        <v>1002</v>
      </c>
      <c r="C56" s="7" t="s">
        <v>133</v>
      </c>
      <c r="D56" s="8" t="s">
        <v>124</v>
      </c>
    </row>
    <row r="57" spans="1:4" ht="18.75" customHeight="1" x14ac:dyDescent="0.35">
      <c r="A57" s="7" t="s">
        <v>755</v>
      </c>
      <c r="B57" s="1" t="s">
        <v>968</v>
      </c>
      <c r="C57" s="7" t="s">
        <v>133</v>
      </c>
      <c r="D57" s="16" t="s">
        <v>483</v>
      </c>
    </row>
    <row r="58" spans="1:4" ht="18.75" customHeight="1" x14ac:dyDescent="0.35">
      <c r="A58" s="7" t="s">
        <v>756</v>
      </c>
      <c r="B58" s="1" t="s">
        <v>814</v>
      </c>
      <c r="C58" s="1" t="s">
        <v>692</v>
      </c>
      <c r="D58" s="8" t="s">
        <v>303</v>
      </c>
    </row>
    <row r="59" spans="1:4" ht="18.75" customHeight="1" x14ac:dyDescent="0.35">
      <c r="A59" s="7" t="s">
        <v>757</v>
      </c>
      <c r="B59" s="1" t="s">
        <v>813</v>
      </c>
      <c r="C59" s="7" t="s">
        <v>271</v>
      </c>
      <c r="D59" s="8" t="s">
        <v>304</v>
      </c>
    </row>
    <row r="60" spans="1:4" ht="18.75" customHeight="1" x14ac:dyDescent="0.35">
      <c r="A60" s="7" t="s">
        <v>758</v>
      </c>
      <c r="B60" s="1" t="s">
        <v>302</v>
      </c>
      <c r="C60" s="7" t="s">
        <v>270</v>
      </c>
      <c r="D60" s="17" t="s">
        <v>305</v>
      </c>
    </row>
    <row r="61" spans="1:4" ht="18.75" customHeight="1" x14ac:dyDescent="0.35">
      <c r="A61" s="7" t="s">
        <v>759</v>
      </c>
      <c r="B61" s="18" t="s">
        <v>815</v>
      </c>
      <c r="C61" s="7" t="s">
        <v>270</v>
      </c>
      <c r="D61" s="8" t="s">
        <v>1502</v>
      </c>
    </row>
    <row r="62" spans="1:4" ht="18.75" customHeight="1" x14ac:dyDescent="0.35">
      <c r="A62" s="7" t="s">
        <v>760</v>
      </c>
      <c r="B62" s="1" t="s">
        <v>823</v>
      </c>
      <c r="C62" s="1" t="s">
        <v>692</v>
      </c>
      <c r="D62" s="8" t="s">
        <v>306</v>
      </c>
    </row>
    <row r="63" spans="1:4" ht="18.75" customHeight="1" x14ac:dyDescent="0.35">
      <c r="A63" s="7" t="s">
        <v>761</v>
      </c>
      <c r="B63" s="1" t="s">
        <v>817</v>
      </c>
      <c r="C63" s="7" t="s">
        <v>271</v>
      </c>
      <c r="D63" s="8" t="s">
        <v>307</v>
      </c>
    </row>
    <row r="64" spans="1:4" ht="18.75" customHeight="1" x14ac:dyDescent="0.35">
      <c r="A64" s="7" t="s">
        <v>762</v>
      </c>
      <c r="B64" s="1" t="s">
        <v>818</v>
      </c>
      <c r="C64" s="7" t="s">
        <v>270</v>
      </c>
      <c r="D64" s="8" t="s">
        <v>308</v>
      </c>
    </row>
    <row r="65" spans="1:12" ht="18.75" customHeight="1" x14ac:dyDescent="0.35">
      <c r="A65" s="7" t="s">
        <v>763</v>
      </c>
      <c r="B65" s="1" t="s">
        <v>822</v>
      </c>
      <c r="C65" s="7" t="s">
        <v>270</v>
      </c>
      <c r="D65" s="8" t="s">
        <v>1501</v>
      </c>
    </row>
    <row r="66" spans="1:12" ht="18.75" customHeight="1" x14ac:dyDescent="0.35">
      <c r="A66" s="7" t="s">
        <v>764</v>
      </c>
      <c r="B66" s="1" t="s">
        <v>819</v>
      </c>
      <c r="C66" s="1" t="s">
        <v>692</v>
      </c>
      <c r="D66" s="8" t="s">
        <v>309</v>
      </c>
    </row>
    <row r="67" spans="1:12" ht="18.75" customHeight="1" x14ac:dyDescent="0.35">
      <c r="A67" s="7" t="s">
        <v>765</v>
      </c>
      <c r="B67" s="1" t="s">
        <v>820</v>
      </c>
      <c r="C67" s="7" t="s">
        <v>271</v>
      </c>
      <c r="D67" s="8" t="s">
        <v>310</v>
      </c>
    </row>
    <row r="68" spans="1:12" ht="18.75" customHeight="1" x14ac:dyDescent="0.35">
      <c r="A68" s="7" t="s">
        <v>766</v>
      </c>
      <c r="B68" s="1" t="s">
        <v>821</v>
      </c>
      <c r="C68" s="7" t="s">
        <v>270</v>
      </c>
      <c r="D68" s="8" t="s">
        <v>311</v>
      </c>
    </row>
    <row r="69" spans="1:12" ht="18.75" customHeight="1" x14ac:dyDescent="0.35">
      <c r="A69" s="7" t="s">
        <v>767</v>
      </c>
      <c r="B69" s="1" t="s">
        <v>816</v>
      </c>
      <c r="C69" s="7" t="s">
        <v>270</v>
      </c>
      <c r="D69" s="8" t="s">
        <v>312</v>
      </c>
    </row>
    <row r="70" spans="1:12" ht="18.75" customHeight="1" x14ac:dyDescent="0.35">
      <c r="A70" s="7" t="s">
        <v>768</v>
      </c>
      <c r="B70" s="1" t="s">
        <v>824</v>
      </c>
      <c r="C70" s="1" t="s">
        <v>692</v>
      </c>
      <c r="D70" s="8" t="s">
        <v>685</v>
      </c>
      <c r="E70" s="7" t="s">
        <v>681</v>
      </c>
    </row>
    <row r="71" spans="1:12" ht="18.75" customHeight="1" x14ac:dyDescent="0.35">
      <c r="A71" s="7" t="s">
        <v>769</v>
      </c>
      <c r="B71" s="1" t="s">
        <v>272</v>
      </c>
      <c r="C71" s="1" t="s">
        <v>692</v>
      </c>
      <c r="D71" s="16" t="s">
        <v>463</v>
      </c>
      <c r="E71" s="7" t="s">
        <v>681</v>
      </c>
      <c r="L71" s="7"/>
    </row>
    <row r="72" spans="1:12" ht="18.75" customHeight="1" x14ac:dyDescent="0.35">
      <c r="A72" s="7" t="s">
        <v>770</v>
      </c>
      <c r="B72" s="1" t="s">
        <v>273</v>
      </c>
      <c r="C72" s="7" t="s">
        <v>269</v>
      </c>
      <c r="D72" s="8" t="s">
        <v>686</v>
      </c>
      <c r="E72" s="7" t="s">
        <v>681</v>
      </c>
      <c r="L72" s="7"/>
    </row>
    <row r="73" spans="1:12" ht="18.75" customHeight="1" x14ac:dyDescent="0.35">
      <c r="A73" s="7" t="s">
        <v>771</v>
      </c>
      <c r="B73" s="1" t="s">
        <v>274</v>
      </c>
      <c r="C73" s="7" t="s">
        <v>269</v>
      </c>
      <c r="D73" s="8" t="s">
        <v>687</v>
      </c>
      <c r="E73" s="7" t="s">
        <v>681</v>
      </c>
      <c r="L73" s="7"/>
    </row>
    <row r="74" spans="1:12" ht="18.75" customHeight="1" x14ac:dyDescent="0.35">
      <c r="A74" s="7" t="s">
        <v>772</v>
      </c>
      <c r="B74" s="1" t="s">
        <v>825</v>
      </c>
      <c r="C74" s="7" t="s">
        <v>270</v>
      </c>
      <c r="D74" s="8" t="s">
        <v>688</v>
      </c>
      <c r="E74" s="7" t="s">
        <v>681</v>
      </c>
      <c r="L74" s="7"/>
    </row>
    <row r="75" spans="1:12" ht="18.75" customHeight="1" x14ac:dyDescent="0.35">
      <c r="A75" s="7" t="s">
        <v>773</v>
      </c>
      <c r="B75" s="18" t="s">
        <v>275</v>
      </c>
      <c r="C75" s="7" t="s">
        <v>270</v>
      </c>
      <c r="D75" s="16" t="s">
        <v>464</v>
      </c>
      <c r="E75" s="7" t="s">
        <v>491</v>
      </c>
      <c r="K75" s="9"/>
      <c r="L75" s="7"/>
    </row>
    <row r="76" spans="1:12" ht="18.75" customHeight="1" x14ac:dyDescent="0.35">
      <c r="A76" s="7" t="s">
        <v>777</v>
      </c>
      <c r="B76" s="1" t="s">
        <v>826</v>
      </c>
      <c r="C76" s="7" t="s">
        <v>122</v>
      </c>
      <c r="D76" s="8" t="s">
        <v>448</v>
      </c>
      <c r="E76" s="7" t="s">
        <v>491</v>
      </c>
      <c r="J76" s="19"/>
      <c r="K76" s="19"/>
      <c r="L76" s="7"/>
    </row>
    <row r="77" spans="1:12" ht="18.75" customHeight="1" x14ac:dyDescent="0.35">
      <c r="A77" s="7" t="s">
        <v>774</v>
      </c>
      <c r="B77" s="1" t="s">
        <v>827</v>
      </c>
      <c r="C77" s="7" t="s">
        <v>122</v>
      </c>
      <c r="D77" s="8" t="s">
        <v>448</v>
      </c>
      <c r="E77" s="7" t="s">
        <v>243</v>
      </c>
      <c r="J77" s="19"/>
      <c r="K77" s="19"/>
      <c r="L77" s="7"/>
    </row>
    <row r="78" spans="1:12" ht="18.75" customHeight="1" x14ac:dyDescent="0.35">
      <c r="A78" s="7" t="s">
        <v>776</v>
      </c>
      <c r="B78" s="1" t="s">
        <v>828</v>
      </c>
      <c r="C78" s="7" t="s">
        <v>242</v>
      </c>
      <c r="D78" s="8" t="s">
        <v>1364</v>
      </c>
      <c r="E78" s="7" t="s">
        <v>243</v>
      </c>
      <c r="J78" s="19"/>
      <c r="K78" s="19"/>
      <c r="L78" s="7"/>
    </row>
    <row r="79" spans="1:12" ht="18.75" customHeight="1" x14ac:dyDescent="0.35">
      <c r="A79" s="7" t="s">
        <v>775</v>
      </c>
      <c r="B79" s="1" t="s">
        <v>1362</v>
      </c>
      <c r="C79" s="7" t="s">
        <v>242</v>
      </c>
      <c r="D79" s="8" t="s">
        <v>1365</v>
      </c>
      <c r="E79" s="7" t="s">
        <v>243</v>
      </c>
      <c r="J79" s="19"/>
      <c r="K79" s="19"/>
      <c r="L79" s="7"/>
    </row>
    <row r="80" spans="1:12" ht="18.75" customHeight="1" x14ac:dyDescent="0.35">
      <c r="A80" s="7" t="s">
        <v>778</v>
      </c>
      <c r="B80" s="1" t="s">
        <v>1363</v>
      </c>
      <c r="C80" s="7" t="s">
        <v>242</v>
      </c>
      <c r="D80" s="8" t="s">
        <v>1366</v>
      </c>
      <c r="E80" s="7" t="s">
        <v>243</v>
      </c>
      <c r="G80" s="7" t="s">
        <v>365</v>
      </c>
      <c r="J80" s="19"/>
      <c r="K80" s="19"/>
      <c r="L80" s="7"/>
    </row>
    <row r="81" spans="1:12" ht="18.75" customHeight="1" x14ac:dyDescent="0.35">
      <c r="A81" s="7" t="s">
        <v>779</v>
      </c>
      <c r="B81" s="1" t="s">
        <v>829</v>
      </c>
      <c r="C81" s="7" t="s">
        <v>242</v>
      </c>
      <c r="D81" s="8" t="s">
        <v>448</v>
      </c>
      <c r="E81" s="7" t="s">
        <v>241</v>
      </c>
      <c r="G81" s="7" t="s">
        <v>1510</v>
      </c>
      <c r="J81" s="19"/>
      <c r="K81" s="19"/>
      <c r="L81" s="7"/>
    </row>
    <row r="82" spans="1:12" ht="18.75" customHeight="1" x14ac:dyDescent="0.35">
      <c r="A82" s="7" t="s">
        <v>780</v>
      </c>
      <c r="B82" s="1" t="s">
        <v>1447</v>
      </c>
      <c r="C82" s="7" t="s">
        <v>263</v>
      </c>
      <c r="D82" s="8" t="s">
        <v>448</v>
      </c>
      <c r="E82" s="7" t="s">
        <v>240</v>
      </c>
      <c r="G82" s="7" t="s">
        <v>1510</v>
      </c>
      <c r="J82" s="19"/>
      <c r="K82" s="19"/>
      <c r="L82" s="7"/>
    </row>
    <row r="83" spans="1:12" ht="18.75" customHeight="1" x14ac:dyDescent="0.35">
      <c r="A83" s="7" t="s">
        <v>781</v>
      </c>
      <c r="B83" s="1" t="s">
        <v>1457</v>
      </c>
      <c r="C83" s="7" t="s">
        <v>263</v>
      </c>
      <c r="D83" s="8" t="s">
        <v>448</v>
      </c>
      <c r="E83" s="7" t="s">
        <v>241</v>
      </c>
      <c r="G83" s="7" t="s">
        <v>1510</v>
      </c>
      <c r="J83" s="19"/>
      <c r="K83" s="19"/>
      <c r="L83" s="7"/>
    </row>
    <row r="84" spans="1:12" ht="18.75" customHeight="1" x14ac:dyDescent="0.35">
      <c r="A84" s="7" t="s">
        <v>782</v>
      </c>
      <c r="B84" s="1" t="s">
        <v>1448</v>
      </c>
      <c r="C84" s="7" t="s">
        <v>263</v>
      </c>
      <c r="D84" s="8" t="s">
        <v>448</v>
      </c>
      <c r="E84" s="7" t="s">
        <v>240</v>
      </c>
      <c r="G84" s="7" t="s">
        <v>1510</v>
      </c>
      <c r="J84" s="19"/>
      <c r="K84" s="19"/>
      <c r="L84" s="7"/>
    </row>
    <row r="85" spans="1:12" ht="18.75" customHeight="1" x14ac:dyDescent="0.35">
      <c r="A85" s="7" t="s">
        <v>783</v>
      </c>
      <c r="B85" s="1" t="s">
        <v>1449</v>
      </c>
      <c r="C85" s="7" t="s">
        <v>263</v>
      </c>
      <c r="D85" s="8" t="s">
        <v>448</v>
      </c>
      <c r="E85" s="7" t="s">
        <v>240</v>
      </c>
      <c r="G85" s="7" t="s">
        <v>1510</v>
      </c>
      <c r="J85" s="19"/>
      <c r="K85" s="19"/>
      <c r="L85" s="7"/>
    </row>
    <row r="86" spans="1:12" ht="18.75" customHeight="1" x14ac:dyDescent="0.35">
      <c r="A86" s="7" t="s">
        <v>784</v>
      </c>
      <c r="B86" s="1" t="s">
        <v>1450</v>
      </c>
      <c r="C86" s="7" t="s">
        <v>263</v>
      </c>
      <c r="D86" s="8" t="s">
        <v>448</v>
      </c>
      <c r="E86" s="7" t="s">
        <v>240</v>
      </c>
      <c r="G86" s="7" t="s">
        <v>1510</v>
      </c>
      <c r="J86" s="19"/>
      <c r="K86" s="19"/>
      <c r="L86" s="7"/>
    </row>
    <row r="87" spans="1:12" ht="18.75" customHeight="1" x14ac:dyDescent="0.35">
      <c r="A87" s="7" t="s">
        <v>785</v>
      </c>
      <c r="B87" s="1" t="s">
        <v>1451</v>
      </c>
      <c r="C87" s="7" t="s">
        <v>263</v>
      </c>
      <c r="D87" s="8" t="s">
        <v>448</v>
      </c>
      <c r="E87" s="7" t="s">
        <v>241</v>
      </c>
      <c r="G87" s="7" t="s">
        <v>1510</v>
      </c>
      <c r="J87" s="19"/>
      <c r="K87" s="19"/>
      <c r="L87" s="7"/>
    </row>
    <row r="88" spans="1:12" ht="18.75" customHeight="1" x14ac:dyDescent="0.35">
      <c r="A88" s="7" t="s">
        <v>786</v>
      </c>
      <c r="B88" s="1" t="s">
        <v>1452</v>
      </c>
      <c r="C88" s="7" t="s">
        <v>263</v>
      </c>
      <c r="D88" s="8" t="s">
        <v>448</v>
      </c>
      <c r="E88" s="7" t="s">
        <v>240</v>
      </c>
      <c r="G88" s="7" t="s">
        <v>1510</v>
      </c>
      <c r="J88" s="19"/>
      <c r="K88" s="19"/>
      <c r="L88" s="7"/>
    </row>
    <row r="89" spans="1:12" ht="18.75" customHeight="1" x14ac:dyDescent="0.35">
      <c r="A89" s="7" t="s">
        <v>787</v>
      </c>
      <c r="B89" s="1" t="s">
        <v>1453</v>
      </c>
      <c r="C89" s="7" t="s">
        <v>263</v>
      </c>
      <c r="D89" s="8" t="s">
        <v>448</v>
      </c>
      <c r="E89" s="7" t="s">
        <v>240</v>
      </c>
      <c r="G89" s="7" t="s">
        <v>1510</v>
      </c>
      <c r="J89" s="19"/>
      <c r="K89" s="19"/>
      <c r="L89" s="7"/>
    </row>
    <row r="90" spans="1:12" ht="18.75" customHeight="1" x14ac:dyDescent="0.35">
      <c r="A90" s="7" t="s">
        <v>788</v>
      </c>
      <c r="B90" s="1" t="s">
        <v>1456</v>
      </c>
      <c r="C90" s="7" t="s">
        <v>263</v>
      </c>
      <c r="D90" s="8" t="s">
        <v>448</v>
      </c>
      <c r="G90" s="7" t="s">
        <v>1510</v>
      </c>
      <c r="J90" s="19"/>
      <c r="K90" s="19"/>
      <c r="L90" s="7"/>
    </row>
    <row r="91" spans="1:12" ht="18.75" customHeight="1" x14ac:dyDescent="0.35">
      <c r="A91" s="7" t="s">
        <v>789</v>
      </c>
      <c r="B91" s="1" t="s">
        <v>1508</v>
      </c>
      <c r="D91" s="8" t="s">
        <v>1509</v>
      </c>
      <c r="E91" s="7" t="s">
        <v>240</v>
      </c>
      <c r="G91" s="7" t="s">
        <v>1510</v>
      </c>
      <c r="J91" s="19"/>
      <c r="K91" s="19"/>
    </row>
    <row r="92" spans="1:12" ht="18.75" customHeight="1" x14ac:dyDescent="0.35">
      <c r="A92" s="7" t="s">
        <v>790</v>
      </c>
      <c r="B92" s="1" t="s">
        <v>1454</v>
      </c>
      <c r="C92" s="7" t="s">
        <v>263</v>
      </c>
      <c r="D92" s="8" t="s">
        <v>448</v>
      </c>
      <c r="E92" s="7" t="s">
        <v>240</v>
      </c>
      <c r="J92" s="19"/>
      <c r="K92" s="19"/>
    </row>
    <row r="93" spans="1:12" ht="18.75" customHeight="1" x14ac:dyDescent="0.35">
      <c r="A93" s="7" t="s">
        <v>791</v>
      </c>
      <c r="B93" s="1" t="s">
        <v>1455</v>
      </c>
      <c r="C93" s="7" t="s">
        <v>263</v>
      </c>
      <c r="D93" s="8" t="s">
        <v>448</v>
      </c>
      <c r="E93" s="7" t="s">
        <v>837</v>
      </c>
      <c r="J93" s="19"/>
      <c r="K93" s="19"/>
    </row>
    <row r="94" spans="1:12" ht="18.75" customHeight="1" x14ac:dyDescent="0.35">
      <c r="A94" s="7" t="s">
        <v>792</v>
      </c>
      <c r="B94" s="1" t="s">
        <v>1894</v>
      </c>
      <c r="C94" s="7" t="s">
        <v>263</v>
      </c>
      <c r="D94" s="7" t="s">
        <v>1889</v>
      </c>
      <c r="E94" s="7" t="s">
        <v>1890</v>
      </c>
      <c r="J94" s="19"/>
      <c r="K94" s="19"/>
    </row>
    <row r="95" spans="1:12" ht="18.75" customHeight="1" x14ac:dyDescent="0.35">
      <c r="A95" s="7" t="s">
        <v>793</v>
      </c>
      <c r="B95" s="1" t="s">
        <v>1895</v>
      </c>
      <c r="C95" s="7" t="s">
        <v>263</v>
      </c>
      <c r="D95" s="8" t="s">
        <v>1888</v>
      </c>
      <c r="E95" s="7" t="s">
        <v>1890</v>
      </c>
      <c r="J95" s="19"/>
      <c r="K95" s="19"/>
    </row>
    <row r="96" spans="1:12" ht="18.75" customHeight="1" x14ac:dyDescent="0.35">
      <c r="A96" s="7" t="s">
        <v>794</v>
      </c>
      <c r="B96" s="1" t="s">
        <v>830</v>
      </c>
      <c r="C96" s="7" t="s">
        <v>263</v>
      </c>
      <c r="D96" s="8" t="s">
        <v>452</v>
      </c>
      <c r="E96" s="7" t="s">
        <v>837</v>
      </c>
      <c r="K96" s="9"/>
    </row>
    <row r="97" spans="1:5" ht="18.75" customHeight="1" x14ac:dyDescent="0.35">
      <c r="A97" s="7" t="s">
        <v>795</v>
      </c>
      <c r="B97" s="1" t="s">
        <v>831</v>
      </c>
      <c r="C97" s="7" t="s">
        <v>263</v>
      </c>
      <c r="D97" s="8" t="s">
        <v>453</v>
      </c>
      <c r="E97" s="7" t="s">
        <v>837</v>
      </c>
    </row>
    <row r="98" spans="1:5" ht="18.75" customHeight="1" x14ac:dyDescent="0.35">
      <c r="A98" s="7" t="s">
        <v>796</v>
      </c>
      <c r="B98" s="1" t="s">
        <v>832</v>
      </c>
      <c r="C98" s="7" t="s">
        <v>263</v>
      </c>
      <c r="D98" s="8" t="s">
        <v>454</v>
      </c>
      <c r="E98" s="7" t="s">
        <v>837</v>
      </c>
    </row>
    <row r="99" spans="1:5" ht="18.75" customHeight="1" x14ac:dyDescent="0.35">
      <c r="A99" s="7" t="s">
        <v>797</v>
      </c>
      <c r="B99" s="1" t="s">
        <v>833</v>
      </c>
      <c r="C99" s="7" t="s">
        <v>263</v>
      </c>
      <c r="D99" s="8" t="s">
        <v>455</v>
      </c>
      <c r="E99" s="7" t="s">
        <v>837</v>
      </c>
    </row>
    <row r="100" spans="1:5" ht="18.75" customHeight="1" x14ac:dyDescent="0.35">
      <c r="A100" s="7" t="s">
        <v>798</v>
      </c>
      <c r="B100" s="1" t="s">
        <v>834</v>
      </c>
      <c r="C100" s="7" t="s">
        <v>263</v>
      </c>
      <c r="D100" s="8" t="s">
        <v>456</v>
      </c>
      <c r="E100" s="7" t="s">
        <v>837</v>
      </c>
    </row>
    <row r="101" spans="1:5" ht="18.75" customHeight="1" x14ac:dyDescent="0.35">
      <c r="A101" s="7" t="s">
        <v>799</v>
      </c>
      <c r="B101" s="1" t="s">
        <v>835</v>
      </c>
      <c r="C101" s="7" t="s">
        <v>263</v>
      </c>
      <c r="D101" s="8" t="s">
        <v>457</v>
      </c>
      <c r="E101" s="7" t="s">
        <v>837</v>
      </c>
    </row>
    <row r="102" spans="1:5" ht="18.75" customHeight="1" x14ac:dyDescent="0.35">
      <c r="A102" s="7" t="s">
        <v>800</v>
      </c>
      <c r="B102" s="1" t="s">
        <v>836</v>
      </c>
      <c r="C102" s="7" t="s">
        <v>263</v>
      </c>
      <c r="D102" s="8" t="s">
        <v>458</v>
      </c>
      <c r="E102" s="7" t="s">
        <v>837</v>
      </c>
    </row>
    <row r="103" spans="1:5" ht="18.75" customHeight="1" x14ac:dyDescent="0.35">
      <c r="A103" s="7" t="s">
        <v>801</v>
      </c>
      <c r="B103" s="1" t="s">
        <v>449</v>
      </c>
      <c r="C103" s="7" t="s">
        <v>263</v>
      </c>
      <c r="D103" s="8" t="s">
        <v>459</v>
      </c>
      <c r="E103" s="7" t="s">
        <v>837</v>
      </c>
    </row>
    <row r="104" spans="1:5" ht="18.75" customHeight="1" x14ac:dyDescent="0.35">
      <c r="A104" s="7" t="s">
        <v>802</v>
      </c>
      <c r="B104" s="1" t="s">
        <v>450</v>
      </c>
      <c r="C104" s="7" t="s">
        <v>263</v>
      </c>
      <c r="D104" s="8" t="s">
        <v>460</v>
      </c>
      <c r="E104" s="7" t="s">
        <v>837</v>
      </c>
    </row>
    <row r="105" spans="1:5" ht="18.75" customHeight="1" x14ac:dyDescent="0.35">
      <c r="A105" s="7" t="s">
        <v>803</v>
      </c>
      <c r="B105" s="1" t="s">
        <v>451</v>
      </c>
      <c r="C105" s="7" t="s">
        <v>263</v>
      </c>
      <c r="D105" s="8" t="s">
        <v>461</v>
      </c>
      <c r="E105" s="9" t="s">
        <v>838</v>
      </c>
    </row>
    <row r="106" spans="1:5" ht="18.75" customHeight="1" x14ac:dyDescent="0.35">
      <c r="A106" s="7" t="s">
        <v>839</v>
      </c>
      <c r="B106" s="1" t="s">
        <v>1886</v>
      </c>
      <c r="C106" s="7" t="s">
        <v>263</v>
      </c>
      <c r="D106" s="7" t="s">
        <v>1889</v>
      </c>
      <c r="E106" s="7" t="s">
        <v>1896</v>
      </c>
    </row>
    <row r="107" spans="1:5" ht="18.75" customHeight="1" x14ac:dyDescent="0.35">
      <c r="A107" s="7" t="s">
        <v>840</v>
      </c>
      <c r="B107" s="1" t="s">
        <v>1887</v>
      </c>
      <c r="C107" s="7" t="s">
        <v>263</v>
      </c>
      <c r="D107" s="8" t="s">
        <v>1888</v>
      </c>
      <c r="E107" s="7" t="s">
        <v>1896</v>
      </c>
    </row>
    <row r="108" spans="1:5" ht="18.75" customHeight="1" x14ac:dyDescent="0.35">
      <c r="A108" s="7" t="s">
        <v>841</v>
      </c>
      <c r="B108" s="4" t="s">
        <v>1659</v>
      </c>
      <c r="C108" s="7" t="s">
        <v>263</v>
      </c>
      <c r="D108" s="8" t="s">
        <v>452</v>
      </c>
      <c r="E108" s="9" t="s">
        <v>838</v>
      </c>
    </row>
    <row r="109" spans="1:5" ht="18.75" customHeight="1" x14ac:dyDescent="0.35">
      <c r="A109" s="7" t="s">
        <v>842</v>
      </c>
      <c r="B109" s="4" t="s">
        <v>1660</v>
      </c>
      <c r="C109" s="7" t="s">
        <v>263</v>
      </c>
      <c r="D109" s="8" t="s">
        <v>453</v>
      </c>
      <c r="E109" s="9" t="s">
        <v>838</v>
      </c>
    </row>
    <row r="110" spans="1:5" ht="18.75" customHeight="1" x14ac:dyDescent="0.35">
      <c r="A110" s="7" t="s">
        <v>843</v>
      </c>
      <c r="B110" s="4" t="s">
        <v>1661</v>
      </c>
      <c r="C110" s="7" t="s">
        <v>263</v>
      </c>
      <c r="D110" s="8" t="s">
        <v>454</v>
      </c>
      <c r="E110" s="9" t="s">
        <v>838</v>
      </c>
    </row>
    <row r="111" spans="1:5" ht="18.75" customHeight="1" x14ac:dyDescent="0.35">
      <c r="A111" s="7" t="s">
        <v>844</v>
      </c>
      <c r="B111" s="4" t="s">
        <v>1662</v>
      </c>
      <c r="C111" s="7" t="s">
        <v>263</v>
      </c>
      <c r="D111" s="8" t="s">
        <v>455</v>
      </c>
      <c r="E111" s="9" t="s">
        <v>838</v>
      </c>
    </row>
    <row r="112" spans="1:5" ht="18.75" customHeight="1" x14ac:dyDescent="0.35">
      <c r="A112" s="7" t="s">
        <v>845</v>
      </c>
      <c r="B112" s="4" t="s">
        <v>1663</v>
      </c>
      <c r="C112" s="7" t="s">
        <v>263</v>
      </c>
      <c r="D112" s="8" t="s">
        <v>456</v>
      </c>
      <c r="E112" s="9" t="s">
        <v>838</v>
      </c>
    </row>
    <row r="113" spans="1:13" ht="18.75" customHeight="1" x14ac:dyDescent="0.35">
      <c r="A113" s="7" t="s">
        <v>846</v>
      </c>
      <c r="B113" s="4" t="s">
        <v>1664</v>
      </c>
      <c r="C113" s="7" t="s">
        <v>263</v>
      </c>
      <c r="D113" s="8" t="s">
        <v>462</v>
      </c>
      <c r="E113" s="9" t="s">
        <v>838</v>
      </c>
    </row>
    <row r="114" spans="1:13" ht="18.75" customHeight="1" x14ac:dyDescent="0.35">
      <c r="A114" s="7" t="s">
        <v>847</v>
      </c>
      <c r="B114" s="4" t="s">
        <v>1665</v>
      </c>
      <c r="C114" s="7" t="s">
        <v>263</v>
      </c>
      <c r="D114" s="8" t="s">
        <v>458</v>
      </c>
      <c r="E114" s="9" t="s">
        <v>838</v>
      </c>
    </row>
    <row r="115" spans="1:13" ht="18.75" customHeight="1" x14ac:dyDescent="0.35">
      <c r="A115" s="7" t="s">
        <v>848</v>
      </c>
      <c r="B115" s="4" t="s">
        <v>1666</v>
      </c>
      <c r="C115" s="7" t="s">
        <v>263</v>
      </c>
      <c r="D115" s="8" t="s">
        <v>459</v>
      </c>
      <c r="E115" s="9" t="s">
        <v>838</v>
      </c>
    </row>
    <row r="116" spans="1:13" ht="18.75" customHeight="1" x14ac:dyDescent="0.35">
      <c r="A116" s="7" t="s">
        <v>849</v>
      </c>
      <c r="B116" s="4" t="s">
        <v>1667</v>
      </c>
      <c r="C116" s="7" t="s">
        <v>263</v>
      </c>
      <c r="D116" s="8" t="s">
        <v>460</v>
      </c>
      <c r="E116" s="9" t="s">
        <v>838</v>
      </c>
    </row>
    <row r="117" spans="1:13" ht="18.75" customHeight="1" x14ac:dyDescent="0.35">
      <c r="A117" s="7" t="s">
        <v>850</v>
      </c>
      <c r="B117" s="4" t="s">
        <v>1668</v>
      </c>
      <c r="C117" s="7" t="s">
        <v>263</v>
      </c>
      <c r="D117" s="8" t="s">
        <v>461</v>
      </c>
      <c r="E117" s="9" t="s">
        <v>838</v>
      </c>
      <c r="M117" s="7" t="s">
        <v>1361</v>
      </c>
    </row>
    <row r="118" spans="1:13" ht="18.75" customHeight="1" x14ac:dyDescent="0.35">
      <c r="A118" s="7" t="s">
        <v>851</v>
      </c>
      <c r="B118" s="1" t="s">
        <v>701</v>
      </c>
      <c r="C118" s="7" t="s">
        <v>263</v>
      </c>
      <c r="D118" s="8" t="s">
        <v>682</v>
      </c>
      <c r="E118" s="9" t="s">
        <v>838</v>
      </c>
      <c r="M118" s="7" t="s">
        <v>1361</v>
      </c>
    </row>
    <row r="119" spans="1:13" ht="18.75" customHeight="1" x14ac:dyDescent="0.35">
      <c r="A119" s="7" t="s">
        <v>852</v>
      </c>
      <c r="B119" s="1" t="s">
        <v>702</v>
      </c>
      <c r="C119" s="7" t="s">
        <v>263</v>
      </c>
      <c r="D119" s="8" t="s">
        <v>682</v>
      </c>
      <c r="E119" s="9" t="s">
        <v>838</v>
      </c>
      <c r="M119" s="7" t="s">
        <v>1361</v>
      </c>
    </row>
    <row r="120" spans="1:13" ht="18.75" customHeight="1" x14ac:dyDescent="0.35">
      <c r="A120" s="7" t="s">
        <v>853</v>
      </c>
      <c r="B120" s="1" t="s">
        <v>703</v>
      </c>
      <c r="C120" s="7" t="s">
        <v>263</v>
      </c>
      <c r="D120" s="8" t="s">
        <v>682</v>
      </c>
    </row>
    <row r="121" spans="1:13" ht="18.75" customHeight="1" x14ac:dyDescent="0.35">
      <c r="A121" s="7" t="s">
        <v>854</v>
      </c>
      <c r="B121" s="20" t="s">
        <v>975</v>
      </c>
    </row>
    <row r="122" spans="1:13" ht="18.75" customHeight="1" x14ac:dyDescent="0.35">
      <c r="A122" s="7" t="s">
        <v>855</v>
      </c>
      <c r="B122" s="12" t="s">
        <v>969</v>
      </c>
      <c r="C122" s="7" t="s">
        <v>691</v>
      </c>
      <c r="D122" s="8" t="s">
        <v>1608</v>
      </c>
    </row>
    <row r="123" spans="1:13" ht="18.75" customHeight="1" x14ac:dyDescent="0.35">
      <c r="A123" s="7" t="s">
        <v>856</v>
      </c>
      <c r="B123" s="12" t="s">
        <v>970</v>
      </c>
      <c r="C123" s="7" t="s">
        <v>122</v>
      </c>
      <c r="D123" s="8" t="s">
        <v>365</v>
      </c>
    </row>
    <row r="124" spans="1:13" ht="18.75" customHeight="1" x14ac:dyDescent="0.35">
      <c r="A124" s="7" t="s">
        <v>857</v>
      </c>
      <c r="B124" s="12" t="s">
        <v>971</v>
      </c>
    </row>
    <row r="125" spans="1:13" ht="18.75" customHeight="1" x14ac:dyDescent="0.35">
      <c r="A125" s="7" t="s">
        <v>858</v>
      </c>
      <c r="B125" s="21" t="s">
        <v>972</v>
      </c>
      <c r="C125" s="21" t="s">
        <v>691</v>
      </c>
    </row>
    <row r="126" spans="1:13" ht="18.75" customHeight="1" x14ac:dyDescent="0.35">
      <c r="A126" s="7" t="s">
        <v>1472</v>
      </c>
      <c r="B126" s="8" t="s">
        <v>973</v>
      </c>
      <c r="C126" s="8" t="s">
        <v>693</v>
      </c>
    </row>
    <row r="127" spans="1:13" ht="18.75" customHeight="1" x14ac:dyDescent="0.35">
      <c r="A127" s="7" t="s">
        <v>859</v>
      </c>
      <c r="B127" s="8" t="s">
        <v>974</v>
      </c>
    </row>
    <row r="128" spans="1:13" ht="18.75" customHeight="1" x14ac:dyDescent="0.35">
      <c r="A128" s="7" t="s">
        <v>860</v>
      </c>
      <c r="B128" s="21" t="s">
        <v>976</v>
      </c>
      <c r="C128" s="21" t="s">
        <v>691</v>
      </c>
    </row>
    <row r="129" spans="1:4" ht="18.75" customHeight="1" x14ac:dyDescent="0.35">
      <c r="A129" s="7" t="s">
        <v>861</v>
      </c>
      <c r="B129" s="22" t="s">
        <v>977</v>
      </c>
    </row>
    <row r="130" spans="1:4" ht="18.75" customHeight="1" x14ac:dyDescent="0.35">
      <c r="A130" s="7" t="s">
        <v>862</v>
      </c>
      <c r="B130" s="21" t="s">
        <v>978</v>
      </c>
      <c r="C130" s="21" t="s">
        <v>691</v>
      </c>
    </row>
    <row r="131" spans="1:4" ht="18.75" customHeight="1" x14ac:dyDescent="0.35">
      <c r="A131" s="7" t="s">
        <v>863</v>
      </c>
      <c r="B131" s="21" t="s">
        <v>1003</v>
      </c>
      <c r="C131" s="7" t="s">
        <v>133</v>
      </c>
    </row>
    <row r="132" spans="1:4" ht="18.75" customHeight="1" x14ac:dyDescent="0.35">
      <c r="A132" s="7" t="s">
        <v>864</v>
      </c>
      <c r="B132" s="21" t="s">
        <v>1301</v>
      </c>
      <c r="C132" s="7" t="s">
        <v>1304</v>
      </c>
    </row>
    <row r="133" spans="1:4" ht="18.75" customHeight="1" x14ac:dyDescent="0.35">
      <c r="A133" s="7" t="s">
        <v>865</v>
      </c>
      <c r="B133" s="21" t="s">
        <v>1388</v>
      </c>
      <c r="C133" s="7" t="s">
        <v>1305</v>
      </c>
      <c r="D133" s="8" t="s">
        <v>1389</v>
      </c>
    </row>
    <row r="134" spans="1:4" ht="18.75" customHeight="1" x14ac:dyDescent="0.35">
      <c r="A134" s="7" t="s">
        <v>866</v>
      </c>
      <c r="B134" s="21" t="s">
        <v>1340</v>
      </c>
      <c r="C134" s="7" t="s">
        <v>1305</v>
      </c>
      <c r="D134" s="8" t="s">
        <v>1390</v>
      </c>
    </row>
    <row r="135" spans="1:4" ht="18.75" customHeight="1" x14ac:dyDescent="0.35">
      <c r="A135" s="7" t="s">
        <v>867</v>
      </c>
      <c r="B135" s="22" t="s">
        <v>979</v>
      </c>
      <c r="C135" s="22" t="s">
        <v>133</v>
      </c>
    </row>
    <row r="136" spans="1:4" ht="18.75" customHeight="1" x14ac:dyDescent="0.35">
      <c r="A136" s="7" t="s">
        <v>868</v>
      </c>
      <c r="B136" s="22" t="s">
        <v>980</v>
      </c>
      <c r="D136" s="8" t="s">
        <v>1599</v>
      </c>
    </row>
    <row r="137" spans="1:4" ht="18.75" customHeight="1" x14ac:dyDescent="0.35">
      <c r="A137" s="7" t="s">
        <v>869</v>
      </c>
      <c r="B137" s="21" t="s">
        <v>1471</v>
      </c>
      <c r="C137" s="21" t="s">
        <v>691</v>
      </c>
      <c r="D137" s="40">
        <v>44105</v>
      </c>
    </row>
    <row r="138" spans="1:4" ht="18.75" customHeight="1" x14ac:dyDescent="0.35">
      <c r="A138" s="7" t="s">
        <v>870</v>
      </c>
      <c r="B138" s="21" t="s">
        <v>1375</v>
      </c>
      <c r="C138" s="21" t="s">
        <v>133</v>
      </c>
      <c r="D138" s="8" t="s">
        <v>1376</v>
      </c>
    </row>
    <row r="139" spans="1:4" ht="18.75" customHeight="1" x14ac:dyDescent="0.35">
      <c r="A139" s="7" t="s">
        <v>871</v>
      </c>
      <c r="B139" s="21" t="s">
        <v>1343</v>
      </c>
      <c r="C139" s="21" t="s">
        <v>133</v>
      </c>
      <c r="D139" s="8" t="s">
        <v>1377</v>
      </c>
    </row>
    <row r="140" spans="1:4" ht="18.75" customHeight="1" x14ac:dyDescent="0.35">
      <c r="A140" s="7" t="s">
        <v>872</v>
      </c>
      <c r="B140" s="21" t="s">
        <v>981</v>
      </c>
      <c r="C140" s="21"/>
      <c r="D140" s="8" t="s">
        <v>1559</v>
      </c>
    </row>
    <row r="141" spans="1:4" ht="18.75" customHeight="1" x14ac:dyDescent="0.35">
      <c r="A141" s="7" t="s">
        <v>872</v>
      </c>
      <c r="B141" s="3" t="s">
        <v>950</v>
      </c>
      <c r="C141" s="7" t="s">
        <v>653</v>
      </c>
      <c r="D141" s="8" t="s">
        <v>684</v>
      </c>
    </row>
    <row r="142" spans="1:4" ht="18.75" customHeight="1" x14ac:dyDescent="0.35">
      <c r="A142" s="7" t="s">
        <v>873</v>
      </c>
      <c r="B142" s="3" t="s">
        <v>951</v>
      </c>
      <c r="C142" s="7" t="s">
        <v>654</v>
      </c>
      <c r="D142" s="8" t="s">
        <v>684</v>
      </c>
    </row>
    <row r="143" spans="1:4" ht="18.75" customHeight="1" x14ac:dyDescent="0.35">
      <c r="A143" s="7" t="s">
        <v>874</v>
      </c>
      <c r="B143" s="3" t="s">
        <v>1270</v>
      </c>
      <c r="C143" s="7" t="s">
        <v>653</v>
      </c>
      <c r="D143" s="8" t="s">
        <v>683</v>
      </c>
    </row>
    <row r="144" spans="1:4" ht="18.75" customHeight="1" x14ac:dyDescent="0.35">
      <c r="A144" s="7" t="s">
        <v>875</v>
      </c>
      <c r="B144" s="3" t="s">
        <v>1352</v>
      </c>
      <c r="C144" s="7" t="s">
        <v>653</v>
      </c>
      <c r="D144" s="8" t="s">
        <v>1271</v>
      </c>
    </row>
    <row r="145" spans="1:4" ht="18.75" customHeight="1" x14ac:dyDescent="0.35">
      <c r="A145" s="7" t="s">
        <v>876</v>
      </c>
      <c r="B145" s="3" t="s">
        <v>952</v>
      </c>
      <c r="C145" s="7" t="s">
        <v>654</v>
      </c>
      <c r="D145" s="8" t="s">
        <v>683</v>
      </c>
    </row>
    <row r="146" spans="1:4" ht="18.75" customHeight="1" x14ac:dyDescent="0.35">
      <c r="A146" s="7" t="s">
        <v>877</v>
      </c>
      <c r="B146" s="23" t="s">
        <v>982</v>
      </c>
    </row>
    <row r="147" spans="1:4" ht="18.75" customHeight="1" x14ac:dyDescent="0.35">
      <c r="A147" s="7" t="s">
        <v>878</v>
      </c>
      <c r="B147" s="45" t="s">
        <v>1776</v>
      </c>
      <c r="C147" s="7" t="s">
        <v>263</v>
      </c>
      <c r="D147" s="8" t="s">
        <v>1787</v>
      </c>
    </row>
    <row r="148" spans="1:4" ht="18.75" customHeight="1" x14ac:dyDescent="0.35">
      <c r="A148" s="7" t="s">
        <v>879</v>
      </c>
      <c r="B148" s="45" t="s">
        <v>1777</v>
      </c>
      <c r="C148" s="7" t="s">
        <v>263</v>
      </c>
      <c r="D148" s="8" t="s">
        <v>1787</v>
      </c>
    </row>
    <row r="149" spans="1:4" ht="18.75" customHeight="1" x14ac:dyDescent="0.35">
      <c r="A149" s="7" t="s">
        <v>880</v>
      </c>
      <c r="B149" s="45" t="s">
        <v>1778</v>
      </c>
      <c r="C149" s="7" t="s">
        <v>263</v>
      </c>
      <c r="D149" s="8" t="s">
        <v>1787</v>
      </c>
    </row>
    <row r="150" spans="1:4" ht="18.75" customHeight="1" x14ac:dyDescent="0.35">
      <c r="A150" s="7" t="s">
        <v>881</v>
      </c>
      <c r="B150" s="45" t="s">
        <v>1779</v>
      </c>
      <c r="C150" s="7" t="s">
        <v>263</v>
      </c>
      <c r="D150" s="8" t="s">
        <v>1787</v>
      </c>
    </row>
    <row r="151" spans="1:4" ht="18.75" customHeight="1" x14ac:dyDescent="0.35">
      <c r="A151" s="7" t="s">
        <v>882</v>
      </c>
      <c r="B151" s="45" t="s">
        <v>1780</v>
      </c>
      <c r="C151" s="7" t="s">
        <v>263</v>
      </c>
      <c r="D151" s="8" t="s">
        <v>1787</v>
      </c>
    </row>
    <row r="152" spans="1:4" ht="18.75" customHeight="1" x14ac:dyDescent="0.35">
      <c r="A152" s="7" t="s">
        <v>883</v>
      </c>
      <c r="B152" s="45" t="s">
        <v>1781</v>
      </c>
      <c r="C152" s="7" t="s">
        <v>263</v>
      </c>
      <c r="D152" s="8" t="s">
        <v>1787</v>
      </c>
    </row>
    <row r="153" spans="1:4" ht="18.75" customHeight="1" x14ac:dyDescent="0.35">
      <c r="A153" s="7" t="s">
        <v>884</v>
      </c>
      <c r="B153" s="45" t="s">
        <v>1782</v>
      </c>
      <c r="C153" s="7" t="s">
        <v>263</v>
      </c>
      <c r="D153" s="8" t="s">
        <v>1787</v>
      </c>
    </row>
    <row r="154" spans="1:4" ht="18.75" customHeight="1" x14ac:dyDescent="0.35">
      <c r="A154" s="7" t="s">
        <v>885</v>
      </c>
      <c r="B154" s="45" t="s">
        <v>1783</v>
      </c>
      <c r="C154" s="7" t="s">
        <v>263</v>
      </c>
      <c r="D154" s="8" t="s">
        <v>1787</v>
      </c>
    </row>
    <row r="155" spans="1:4" ht="18.75" customHeight="1" x14ac:dyDescent="0.35">
      <c r="A155" s="7" t="s">
        <v>886</v>
      </c>
      <c r="B155" s="45" t="s">
        <v>1784</v>
      </c>
      <c r="C155" s="7" t="s">
        <v>263</v>
      </c>
      <c r="D155" s="8" t="s">
        <v>1787</v>
      </c>
    </row>
    <row r="156" spans="1:4" ht="18.75" customHeight="1" x14ac:dyDescent="0.35">
      <c r="A156" s="7" t="s">
        <v>887</v>
      </c>
      <c r="B156" s="45" t="s">
        <v>1785</v>
      </c>
      <c r="C156" s="7" t="s">
        <v>263</v>
      </c>
      <c r="D156" s="8" t="s">
        <v>1787</v>
      </c>
    </row>
    <row r="157" spans="1:4" ht="18.75" customHeight="1" x14ac:dyDescent="0.35">
      <c r="A157" s="7" t="s">
        <v>888</v>
      </c>
      <c r="B157" s="45" t="s">
        <v>1799</v>
      </c>
      <c r="D157" s="8" t="s">
        <v>1802</v>
      </c>
    </row>
    <row r="158" spans="1:4" ht="18.75" customHeight="1" x14ac:dyDescent="0.35">
      <c r="A158" s="7" t="s">
        <v>889</v>
      </c>
      <c r="B158" s="24" t="s">
        <v>983</v>
      </c>
      <c r="C158" s="7" t="s">
        <v>691</v>
      </c>
    </row>
    <row r="159" spans="1:4" ht="18.75" customHeight="1" x14ac:dyDescent="0.35">
      <c r="A159" s="7" t="s">
        <v>890</v>
      </c>
      <c r="B159" s="21" t="s">
        <v>984</v>
      </c>
      <c r="D159" s="8" t="s">
        <v>1620</v>
      </c>
    </row>
    <row r="160" spans="1:4" ht="18.75" customHeight="1" x14ac:dyDescent="0.35">
      <c r="A160" s="7" t="s">
        <v>891</v>
      </c>
      <c r="B160" s="24" t="s">
        <v>985</v>
      </c>
      <c r="C160" s="7" t="s">
        <v>691</v>
      </c>
      <c r="D160" s="8" t="s">
        <v>1585</v>
      </c>
    </row>
    <row r="161" spans="1:4" ht="18.75" customHeight="1" x14ac:dyDescent="0.35">
      <c r="A161" s="7" t="s">
        <v>892</v>
      </c>
      <c r="B161" s="21" t="s">
        <v>986</v>
      </c>
    </row>
    <row r="162" spans="1:4" ht="18.75" customHeight="1" x14ac:dyDescent="0.35">
      <c r="A162" s="7" t="s">
        <v>893</v>
      </c>
      <c r="B162" s="25" t="s">
        <v>1473</v>
      </c>
      <c r="C162" s="7" t="s">
        <v>1474</v>
      </c>
    </row>
    <row r="163" spans="1:4" ht="18.75" customHeight="1" x14ac:dyDescent="0.35">
      <c r="A163" s="7" t="s">
        <v>894</v>
      </c>
      <c r="B163" s="25" t="s">
        <v>987</v>
      </c>
      <c r="C163" s="7" t="s">
        <v>122</v>
      </c>
    </row>
    <row r="164" spans="1:4" ht="18.75" customHeight="1" x14ac:dyDescent="0.35">
      <c r="A164" s="7" t="s">
        <v>895</v>
      </c>
      <c r="B164" s="25" t="s">
        <v>1380</v>
      </c>
      <c r="C164" s="7" t="s">
        <v>133</v>
      </c>
      <c r="D164" s="8" t="s">
        <v>1379</v>
      </c>
    </row>
    <row r="165" spans="1:4" ht="18.75" customHeight="1" x14ac:dyDescent="0.35">
      <c r="A165" s="7" t="s">
        <v>1085</v>
      </c>
      <c r="B165" s="25" t="s">
        <v>1353</v>
      </c>
      <c r="C165" s="7" t="s">
        <v>133</v>
      </c>
      <c r="D165" s="8" t="s">
        <v>1379</v>
      </c>
    </row>
    <row r="166" spans="1:4" ht="18.75" customHeight="1" x14ac:dyDescent="0.35">
      <c r="A166" s="7" t="s">
        <v>897</v>
      </c>
      <c r="B166" s="25" t="s">
        <v>988</v>
      </c>
      <c r="C166" s="7" t="s">
        <v>133</v>
      </c>
    </row>
    <row r="167" spans="1:4" ht="18.75" customHeight="1" x14ac:dyDescent="0.35">
      <c r="A167" s="7" t="s">
        <v>898</v>
      </c>
      <c r="B167" s="26" t="s">
        <v>1303</v>
      </c>
      <c r="C167" s="7" t="s">
        <v>677</v>
      </c>
    </row>
    <row r="168" spans="1:4" ht="18.75" customHeight="1" x14ac:dyDescent="0.35">
      <c r="A168" s="7" t="s">
        <v>899</v>
      </c>
      <c r="B168" s="26" t="s">
        <v>1387</v>
      </c>
      <c r="C168" s="7" t="s">
        <v>1305</v>
      </c>
      <c r="D168" s="8" t="s">
        <v>1391</v>
      </c>
    </row>
    <row r="169" spans="1:4" ht="18.75" customHeight="1" x14ac:dyDescent="0.35">
      <c r="A169" s="7" t="s">
        <v>900</v>
      </c>
      <c r="B169" s="26" t="s">
        <v>1354</v>
      </c>
      <c r="C169" s="7" t="s">
        <v>1305</v>
      </c>
      <c r="D169" s="8" t="s">
        <v>1392</v>
      </c>
    </row>
    <row r="170" spans="1:4" ht="18.75" customHeight="1" x14ac:dyDescent="0.35">
      <c r="A170" s="7" t="s">
        <v>901</v>
      </c>
      <c r="B170" s="26" t="s">
        <v>1355</v>
      </c>
      <c r="C170" s="7" t="s">
        <v>677</v>
      </c>
      <c r="D170" s="7" t="s">
        <v>1356</v>
      </c>
    </row>
    <row r="171" spans="1:4" ht="18.75" customHeight="1" x14ac:dyDescent="0.35">
      <c r="A171" s="7" t="s">
        <v>902</v>
      </c>
      <c r="B171" s="21" t="s">
        <v>989</v>
      </c>
    </row>
    <row r="172" spans="1:4" ht="18.75" customHeight="1" x14ac:dyDescent="0.35">
      <c r="A172" s="7" t="s">
        <v>903</v>
      </c>
      <c r="B172" s="3" t="s">
        <v>948</v>
      </c>
      <c r="C172" s="7" t="s">
        <v>653</v>
      </c>
      <c r="D172" s="8" t="s">
        <v>684</v>
      </c>
    </row>
    <row r="173" spans="1:4" ht="18.75" customHeight="1" x14ac:dyDescent="0.35">
      <c r="A173" s="7" t="s">
        <v>904</v>
      </c>
      <c r="B173" s="3" t="s">
        <v>949</v>
      </c>
      <c r="C173" s="7" t="s">
        <v>654</v>
      </c>
      <c r="D173" s="8" t="s">
        <v>684</v>
      </c>
    </row>
    <row r="174" spans="1:4" ht="18.75" customHeight="1" x14ac:dyDescent="0.35">
      <c r="A174" s="7" t="s">
        <v>905</v>
      </c>
      <c r="B174" s="3" t="s">
        <v>1264</v>
      </c>
      <c r="C174" s="7" t="s">
        <v>653</v>
      </c>
      <c r="D174" s="8" t="s">
        <v>683</v>
      </c>
    </row>
    <row r="175" spans="1:4" ht="24" customHeight="1" x14ac:dyDescent="0.35">
      <c r="A175" s="7" t="s">
        <v>906</v>
      </c>
      <c r="B175" s="3" t="s">
        <v>1263</v>
      </c>
      <c r="C175" s="7" t="s">
        <v>653</v>
      </c>
      <c r="D175" s="8" t="s">
        <v>1265</v>
      </c>
    </row>
    <row r="176" spans="1:4" ht="18.75" customHeight="1" x14ac:dyDescent="0.35">
      <c r="A176" s="7" t="s">
        <v>907</v>
      </c>
      <c r="B176" s="3" t="s">
        <v>947</v>
      </c>
      <c r="C176" s="7" t="s">
        <v>654</v>
      </c>
      <c r="D176" s="8" t="s">
        <v>683</v>
      </c>
    </row>
    <row r="177" spans="1:4" ht="18.75" customHeight="1" x14ac:dyDescent="0.35">
      <c r="A177" s="7" t="s">
        <v>908</v>
      </c>
      <c r="B177" s="23" t="s">
        <v>990</v>
      </c>
    </row>
    <row r="178" spans="1:4" ht="18.75" customHeight="1" x14ac:dyDescent="0.35">
      <c r="A178" s="7" t="s">
        <v>909</v>
      </c>
      <c r="B178" s="2" t="s">
        <v>991</v>
      </c>
    </row>
    <row r="179" spans="1:4" ht="18.75" customHeight="1" x14ac:dyDescent="0.35">
      <c r="A179" s="7" t="s">
        <v>1123</v>
      </c>
      <c r="B179" s="21" t="s">
        <v>992</v>
      </c>
      <c r="D179" s="8" t="s">
        <v>993</v>
      </c>
    </row>
    <row r="180" spans="1:4" ht="18.75" customHeight="1" x14ac:dyDescent="0.35">
      <c r="A180" s="7" t="s">
        <v>910</v>
      </c>
      <c r="B180" s="25" t="s">
        <v>994</v>
      </c>
      <c r="C180" s="25" t="s">
        <v>691</v>
      </c>
    </row>
    <row r="181" spans="1:4" ht="18.75" customHeight="1" x14ac:dyDescent="0.35">
      <c r="A181" s="7" t="s">
        <v>911</v>
      </c>
      <c r="B181" s="27" t="s">
        <v>995</v>
      </c>
      <c r="C181" s="25"/>
      <c r="D181" s="8" t="s">
        <v>1581</v>
      </c>
    </row>
    <row r="182" spans="1:4" ht="18.75" customHeight="1" x14ac:dyDescent="0.35">
      <c r="A182" s="7" t="s">
        <v>912</v>
      </c>
      <c r="B182" s="25" t="s">
        <v>996</v>
      </c>
      <c r="C182" s="7" t="s">
        <v>691</v>
      </c>
    </row>
    <row r="183" spans="1:4" ht="18.75" customHeight="1" x14ac:dyDescent="0.35">
      <c r="A183" s="30" t="s">
        <v>1086</v>
      </c>
      <c r="B183" s="25" t="s">
        <v>997</v>
      </c>
      <c r="C183" s="25" t="s">
        <v>122</v>
      </c>
    </row>
    <row r="184" spans="1:4" ht="20.25" customHeight="1" x14ac:dyDescent="0.35">
      <c r="A184" s="30" t="s">
        <v>1087</v>
      </c>
      <c r="B184" s="25" t="s">
        <v>998</v>
      </c>
      <c r="C184" s="7" t="s">
        <v>133</v>
      </c>
    </row>
    <row r="185" spans="1:4" ht="18.75" customHeight="1" x14ac:dyDescent="0.35">
      <c r="A185" s="30" t="s">
        <v>1088</v>
      </c>
      <c r="B185" s="28" t="s">
        <v>999</v>
      </c>
      <c r="C185" s="7" t="s">
        <v>365</v>
      </c>
    </row>
    <row r="186" spans="1:4" ht="24" customHeight="1" x14ac:dyDescent="0.35">
      <c r="A186" s="30" t="s">
        <v>1089</v>
      </c>
      <c r="B186" s="25" t="s">
        <v>1476</v>
      </c>
      <c r="C186" s="7" t="s">
        <v>1477</v>
      </c>
    </row>
    <row r="187" spans="1:4" ht="13.5" customHeight="1" x14ac:dyDescent="0.35">
      <c r="A187" s="30" t="s">
        <v>1090</v>
      </c>
      <c r="B187" s="13" t="s">
        <v>1004</v>
      </c>
      <c r="C187" s="7" t="s">
        <v>122</v>
      </c>
    </row>
    <row r="188" spans="1:4" ht="19.5" customHeight="1" x14ac:dyDescent="0.35">
      <c r="A188" s="30" t="s">
        <v>1091</v>
      </c>
      <c r="B188" s="13" t="s">
        <v>939</v>
      </c>
      <c r="C188" s="7" t="s">
        <v>133</v>
      </c>
      <c r="D188" s="8" t="s">
        <v>936</v>
      </c>
    </row>
    <row r="189" spans="1:4" ht="18.75" customHeight="1" x14ac:dyDescent="0.35">
      <c r="A189" s="30" t="s">
        <v>1092</v>
      </c>
      <c r="B189" s="13" t="s">
        <v>1384</v>
      </c>
      <c r="C189" s="7" t="s">
        <v>133</v>
      </c>
      <c r="D189" s="8" t="s">
        <v>1385</v>
      </c>
    </row>
    <row r="190" spans="1:4" ht="18.75" customHeight="1" x14ac:dyDescent="0.35">
      <c r="A190" s="30" t="s">
        <v>1093</v>
      </c>
      <c r="B190" s="13" t="s">
        <v>1479</v>
      </c>
      <c r="C190" s="7" t="s">
        <v>133</v>
      </c>
      <c r="D190" s="8" t="s">
        <v>1480</v>
      </c>
    </row>
    <row r="191" spans="1:4" ht="18.75" customHeight="1" x14ac:dyDescent="0.35">
      <c r="A191" s="30" t="s">
        <v>896</v>
      </c>
      <c r="B191" s="13" t="s">
        <v>1357</v>
      </c>
      <c r="C191" s="7" t="s">
        <v>133</v>
      </c>
      <c r="D191" s="8" t="s">
        <v>1385</v>
      </c>
    </row>
    <row r="192" spans="1:4" ht="18.75" customHeight="1" x14ac:dyDescent="0.35">
      <c r="A192" s="30" t="s">
        <v>1094</v>
      </c>
      <c r="B192" s="13" t="s">
        <v>940</v>
      </c>
      <c r="C192" s="7" t="s">
        <v>133</v>
      </c>
      <c r="D192" s="8" t="s">
        <v>941</v>
      </c>
    </row>
    <row r="193" spans="1:4" ht="18.75" customHeight="1" x14ac:dyDescent="0.35">
      <c r="A193" s="30" t="s">
        <v>1095</v>
      </c>
      <c r="B193" s="13" t="s">
        <v>942</v>
      </c>
      <c r="C193" s="7" t="s">
        <v>133</v>
      </c>
      <c r="D193" s="8" t="s">
        <v>943</v>
      </c>
    </row>
    <row r="194" spans="1:4" ht="18.75" customHeight="1" x14ac:dyDescent="0.35">
      <c r="A194" s="30" t="s">
        <v>1096</v>
      </c>
      <c r="B194" s="2" t="s">
        <v>944</v>
      </c>
      <c r="D194" s="8" t="s">
        <v>934</v>
      </c>
    </row>
    <row r="195" spans="1:4" ht="18.75" customHeight="1" x14ac:dyDescent="0.35">
      <c r="A195" s="30" t="s">
        <v>1097</v>
      </c>
      <c r="B195" s="2" t="s">
        <v>945</v>
      </c>
      <c r="D195" s="8" t="s">
        <v>935</v>
      </c>
    </row>
    <row r="196" spans="1:4" ht="18.75" customHeight="1" x14ac:dyDescent="0.35">
      <c r="A196" s="30" t="s">
        <v>1098</v>
      </c>
      <c r="B196" s="2" t="s">
        <v>1302</v>
      </c>
      <c r="C196" s="7" t="s">
        <v>677</v>
      </c>
    </row>
    <row r="197" spans="1:4" ht="18.75" customHeight="1" x14ac:dyDescent="0.35">
      <c r="A197" s="30" t="s">
        <v>1099</v>
      </c>
      <c r="B197" s="2" t="s">
        <v>1393</v>
      </c>
      <c r="C197" s="7" t="s">
        <v>790</v>
      </c>
      <c r="D197" s="8" t="s">
        <v>1394</v>
      </c>
    </row>
    <row r="198" spans="1:4" ht="18.75" customHeight="1" x14ac:dyDescent="0.35">
      <c r="A198" s="30" t="s">
        <v>1100</v>
      </c>
      <c r="B198" s="2" t="s">
        <v>1306</v>
      </c>
      <c r="C198" s="7" t="s">
        <v>790</v>
      </c>
      <c r="D198" s="8" t="s">
        <v>1395</v>
      </c>
    </row>
    <row r="199" spans="1:4" ht="18.75" customHeight="1" x14ac:dyDescent="0.35">
      <c r="A199" s="30" t="s">
        <v>1101</v>
      </c>
      <c r="B199" s="2" t="s">
        <v>1347</v>
      </c>
      <c r="C199" s="7" t="s">
        <v>677</v>
      </c>
      <c r="D199" s="7" t="s">
        <v>1358</v>
      </c>
    </row>
    <row r="200" spans="1:4" ht="18.75" customHeight="1" x14ac:dyDescent="0.35">
      <c r="A200" s="30" t="s">
        <v>1102</v>
      </c>
      <c r="B200" s="2" t="s">
        <v>946</v>
      </c>
      <c r="D200" s="8" t="s">
        <v>1536</v>
      </c>
    </row>
    <row r="201" spans="1:4" ht="18.75" customHeight="1" x14ac:dyDescent="0.35">
      <c r="A201" s="30" t="s">
        <v>1103</v>
      </c>
      <c r="B201" s="10" t="s">
        <v>932</v>
      </c>
      <c r="D201" s="8" t="s">
        <v>933</v>
      </c>
    </row>
    <row r="202" spans="1:4" ht="18.75" customHeight="1" x14ac:dyDescent="0.35">
      <c r="A202" s="30" t="s">
        <v>1104</v>
      </c>
      <c r="B202" s="10" t="s">
        <v>1307</v>
      </c>
      <c r="C202" s="7" t="s">
        <v>677</v>
      </c>
    </row>
    <row r="203" spans="1:4" ht="18.75" customHeight="1" x14ac:dyDescent="0.35">
      <c r="A203" s="30" t="s">
        <v>1105</v>
      </c>
      <c r="B203" s="10" t="s">
        <v>1403</v>
      </c>
      <c r="C203" s="7" t="s">
        <v>677</v>
      </c>
      <c r="D203" s="8" t="s">
        <v>1389</v>
      </c>
    </row>
    <row r="204" spans="1:4" ht="18.75" customHeight="1" x14ac:dyDescent="0.35">
      <c r="A204" s="30" t="s">
        <v>1106</v>
      </c>
      <c r="B204" s="10" t="s">
        <v>1308</v>
      </c>
      <c r="C204" s="7" t="s">
        <v>677</v>
      </c>
      <c r="D204" s="8" t="s">
        <v>1482</v>
      </c>
    </row>
    <row r="205" spans="1:4" ht="18.75" customHeight="1" x14ac:dyDescent="0.35">
      <c r="A205" s="30" t="s">
        <v>501</v>
      </c>
      <c r="B205" s="10" t="s">
        <v>1033</v>
      </c>
      <c r="C205" s="7" t="s">
        <v>677</v>
      </c>
      <c r="D205" s="7" t="s">
        <v>1360</v>
      </c>
    </row>
    <row r="206" spans="1:4" ht="18.75" customHeight="1" x14ac:dyDescent="0.35">
      <c r="A206" s="30" t="s">
        <v>1107</v>
      </c>
      <c r="B206" s="1" t="s">
        <v>928</v>
      </c>
      <c r="C206" s="7" t="s">
        <v>122</v>
      </c>
      <c r="D206" s="10" t="s">
        <v>690</v>
      </c>
    </row>
    <row r="207" spans="1:4" ht="18.75" customHeight="1" x14ac:dyDescent="0.35">
      <c r="A207" s="30" t="s">
        <v>1108</v>
      </c>
      <c r="B207" s="1" t="s">
        <v>929</v>
      </c>
      <c r="C207" s="7" t="s">
        <v>122</v>
      </c>
      <c r="D207" s="10" t="s">
        <v>690</v>
      </c>
    </row>
    <row r="208" spans="1:4" ht="18.75" customHeight="1" x14ac:dyDescent="0.35">
      <c r="A208" s="30" t="s">
        <v>1109</v>
      </c>
      <c r="B208" s="1" t="s">
        <v>930</v>
      </c>
      <c r="C208" s="7" t="s">
        <v>242</v>
      </c>
      <c r="D208" s="10" t="s">
        <v>1369</v>
      </c>
    </row>
    <row r="209" spans="1:5" ht="18.75" customHeight="1" x14ac:dyDescent="0.35">
      <c r="A209" s="30" t="s">
        <v>1110</v>
      </c>
      <c r="B209" s="1" t="s">
        <v>1367</v>
      </c>
      <c r="C209" s="7" t="s">
        <v>242</v>
      </c>
      <c r="D209" s="10" t="s">
        <v>1370</v>
      </c>
    </row>
    <row r="210" spans="1:5" ht="18.75" customHeight="1" x14ac:dyDescent="0.35">
      <c r="A210" s="30" t="s">
        <v>1111</v>
      </c>
      <c r="B210" s="1" t="s">
        <v>1368</v>
      </c>
      <c r="C210" s="7" t="s">
        <v>242</v>
      </c>
      <c r="D210" s="10" t="s">
        <v>1371</v>
      </c>
    </row>
    <row r="211" spans="1:5" ht="18.75" customHeight="1" x14ac:dyDescent="0.35">
      <c r="A211" s="30" t="s">
        <v>1112</v>
      </c>
      <c r="B211" s="1" t="s">
        <v>931</v>
      </c>
      <c r="C211" s="7" t="s">
        <v>242</v>
      </c>
      <c r="D211" s="10" t="s">
        <v>690</v>
      </c>
    </row>
    <row r="212" spans="1:5" ht="18.75" customHeight="1" x14ac:dyDescent="0.35">
      <c r="A212" s="30" t="s">
        <v>1113</v>
      </c>
      <c r="B212" s="10" t="s">
        <v>926</v>
      </c>
      <c r="D212" s="8" t="s">
        <v>927</v>
      </c>
    </row>
    <row r="213" spans="1:5" ht="18.75" customHeight="1" x14ac:dyDescent="0.35">
      <c r="A213" s="30" t="s">
        <v>1114</v>
      </c>
      <c r="B213" s="1" t="s">
        <v>923</v>
      </c>
      <c r="C213" s="7" t="s">
        <v>122</v>
      </c>
      <c r="D213" s="8" t="s">
        <v>492</v>
      </c>
      <c r="E213" s="7" t="s">
        <v>491</v>
      </c>
    </row>
    <row r="214" spans="1:5" ht="18.75" customHeight="1" x14ac:dyDescent="0.35">
      <c r="A214" s="30" t="s">
        <v>1115</v>
      </c>
      <c r="B214" s="1" t="s">
        <v>917</v>
      </c>
      <c r="C214" s="7" t="s">
        <v>122</v>
      </c>
      <c r="D214" s="8" t="s">
        <v>492</v>
      </c>
      <c r="E214" s="7" t="s">
        <v>491</v>
      </c>
    </row>
    <row r="215" spans="1:5" ht="18.75" customHeight="1" x14ac:dyDescent="0.35">
      <c r="A215" s="30" t="s">
        <v>1116</v>
      </c>
      <c r="B215" s="39" t="s">
        <v>1381</v>
      </c>
      <c r="C215" s="7" t="s">
        <v>242</v>
      </c>
      <c r="D215" s="8" t="s">
        <v>1483</v>
      </c>
      <c r="E215" s="7" t="s">
        <v>491</v>
      </c>
    </row>
    <row r="216" spans="1:5" ht="18.75" customHeight="1" x14ac:dyDescent="0.35">
      <c r="A216" s="30" t="s">
        <v>1117</v>
      </c>
      <c r="B216" s="39" t="s">
        <v>1382</v>
      </c>
      <c r="C216" s="7" t="s">
        <v>242</v>
      </c>
      <c r="D216" s="8" t="s">
        <v>1484</v>
      </c>
      <c r="E216" s="7" t="s">
        <v>491</v>
      </c>
    </row>
    <row r="217" spans="1:5" ht="18.75" customHeight="1" x14ac:dyDescent="0.35">
      <c r="A217" s="30" t="s">
        <v>1118</v>
      </c>
      <c r="B217" s="1" t="s">
        <v>924</v>
      </c>
      <c r="C217" s="7" t="s">
        <v>242</v>
      </c>
      <c r="D217" s="8" t="s">
        <v>492</v>
      </c>
      <c r="E217" s="7" t="s">
        <v>243</v>
      </c>
    </row>
    <row r="218" spans="1:5" ht="18.75" customHeight="1" x14ac:dyDescent="0.35">
      <c r="A218" s="30" t="s">
        <v>1119</v>
      </c>
      <c r="B218" s="1" t="s">
        <v>1078</v>
      </c>
      <c r="C218" s="7" t="s">
        <v>242</v>
      </c>
      <c r="D218" s="8" t="s">
        <v>1079</v>
      </c>
      <c r="E218" s="7" t="s">
        <v>243</v>
      </c>
    </row>
    <row r="219" spans="1:5" ht="18.75" customHeight="1" x14ac:dyDescent="0.35">
      <c r="A219" s="30" t="s">
        <v>1120</v>
      </c>
      <c r="B219" s="1" t="s">
        <v>925</v>
      </c>
      <c r="C219" s="7" t="s">
        <v>242</v>
      </c>
      <c r="D219" s="8" t="s">
        <v>492</v>
      </c>
      <c r="E219" s="9"/>
    </row>
    <row r="220" spans="1:5" ht="18.75" customHeight="1" x14ac:dyDescent="0.35">
      <c r="A220" s="30" t="s">
        <v>1121</v>
      </c>
      <c r="B220" s="10" t="s">
        <v>920</v>
      </c>
      <c r="D220" s="8" t="s">
        <v>922</v>
      </c>
      <c r="E220" s="7" t="s">
        <v>491</v>
      </c>
    </row>
    <row r="221" spans="1:5" ht="18.75" customHeight="1" x14ac:dyDescent="0.35">
      <c r="A221" s="30" t="s">
        <v>1125</v>
      </c>
      <c r="B221" s="6" t="s">
        <v>1458</v>
      </c>
      <c r="C221" s="7" t="s">
        <v>263</v>
      </c>
      <c r="D221" s="8" t="s">
        <v>1080</v>
      </c>
      <c r="E221" s="7" t="s">
        <v>491</v>
      </c>
    </row>
    <row r="222" spans="1:5" ht="18.75" customHeight="1" x14ac:dyDescent="0.35">
      <c r="A222" s="30" t="s">
        <v>1126</v>
      </c>
      <c r="B222" s="6" t="s">
        <v>1073</v>
      </c>
      <c r="C222" s="7" t="s">
        <v>263</v>
      </c>
      <c r="D222" s="8" t="s">
        <v>1079</v>
      </c>
      <c r="E222" s="7" t="s">
        <v>243</v>
      </c>
    </row>
    <row r="223" spans="1:5" ht="18.75" customHeight="1" x14ac:dyDescent="0.35">
      <c r="A223" s="30" t="s">
        <v>1129</v>
      </c>
      <c r="B223" s="31" t="s">
        <v>1459</v>
      </c>
      <c r="C223" s="7" t="s">
        <v>263</v>
      </c>
      <c r="D223" s="8" t="s">
        <v>1080</v>
      </c>
    </row>
    <row r="224" spans="1:5" ht="18.75" customHeight="1" x14ac:dyDescent="0.35">
      <c r="A224" s="30" t="s">
        <v>1175</v>
      </c>
      <c r="B224" s="31" t="s">
        <v>1460</v>
      </c>
      <c r="C224" s="7" t="s">
        <v>263</v>
      </c>
      <c r="D224" s="8" t="s">
        <v>1080</v>
      </c>
      <c r="E224" s="7" t="s">
        <v>243</v>
      </c>
    </row>
    <row r="225" spans="1:5" ht="18.75" customHeight="1" x14ac:dyDescent="0.35">
      <c r="A225" s="30" t="s">
        <v>1176</v>
      </c>
      <c r="B225" s="6" t="s">
        <v>1075</v>
      </c>
      <c r="C225" s="7" t="s">
        <v>263</v>
      </c>
      <c r="D225" s="8" t="s">
        <v>1079</v>
      </c>
      <c r="E225" s="9"/>
    </row>
    <row r="226" spans="1:5" ht="18.75" customHeight="1" x14ac:dyDescent="0.35">
      <c r="A226" s="30" t="s">
        <v>1177</v>
      </c>
      <c r="B226" s="31" t="s">
        <v>1461</v>
      </c>
      <c r="C226" s="7" t="s">
        <v>263</v>
      </c>
      <c r="D226" s="8" t="s">
        <v>1080</v>
      </c>
    </row>
    <row r="227" spans="1:5" ht="18.75" customHeight="1" x14ac:dyDescent="0.35">
      <c r="A227" s="30" t="s">
        <v>1178</v>
      </c>
      <c r="B227" s="31" t="s">
        <v>1462</v>
      </c>
      <c r="C227" s="7" t="s">
        <v>263</v>
      </c>
      <c r="D227" s="8" t="s">
        <v>1080</v>
      </c>
    </row>
    <row r="228" spans="1:5" ht="18.75" customHeight="1" x14ac:dyDescent="0.35">
      <c r="A228" s="30" t="s">
        <v>1179</v>
      </c>
      <c r="B228" s="31" t="s">
        <v>1077</v>
      </c>
      <c r="C228" s="7" t="s">
        <v>263</v>
      </c>
      <c r="D228" s="8" t="s">
        <v>1079</v>
      </c>
    </row>
    <row r="229" spans="1:5" ht="18.75" customHeight="1" x14ac:dyDescent="0.35">
      <c r="A229" s="30" t="s">
        <v>1180</v>
      </c>
      <c r="B229" s="31" t="s">
        <v>1463</v>
      </c>
      <c r="C229" s="7" t="s">
        <v>263</v>
      </c>
      <c r="D229" s="8" t="s">
        <v>1080</v>
      </c>
    </row>
    <row r="230" spans="1:5" ht="18.75" customHeight="1" x14ac:dyDescent="0.35">
      <c r="A230" s="30" t="s">
        <v>1207</v>
      </c>
      <c r="B230" s="31" t="s">
        <v>1464</v>
      </c>
      <c r="C230" s="7" t="s">
        <v>263</v>
      </c>
      <c r="D230" s="8" t="s">
        <v>1080</v>
      </c>
    </row>
    <row r="231" spans="1:5" ht="18.75" customHeight="1" x14ac:dyDescent="0.35">
      <c r="A231" s="7" t="s">
        <v>1208</v>
      </c>
      <c r="B231" s="31" t="s">
        <v>1465</v>
      </c>
      <c r="C231" s="7" t="s">
        <v>263</v>
      </c>
      <c r="D231" s="8" t="s">
        <v>1080</v>
      </c>
    </row>
    <row r="232" spans="1:5" ht="18.75" customHeight="1" x14ac:dyDescent="0.35">
      <c r="A232" s="7" t="s">
        <v>1209</v>
      </c>
      <c r="B232" s="31" t="s">
        <v>1466</v>
      </c>
      <c r="C232" s="7" t="s">
        <v>263</v>
      </c>
      <c r="D232" s="8" t="s">
        <v>1080</v>
      </c>
    </row>
    <row r="233" spans="1:5" ht="18.75" customHeight="1" x14ac:dyDescent="0.35">
      <c r="A233" s="30" t="s">
        <v>1210</v>
      </c>
      <c r="B233" s="31" t="s">
        <v>1511</v>
      </c>
      <c r="C233" s="7" t="s">
        <v>1515</v>
      </c>
      <c r="D233" s="8" t="s">
        <v>1516</v>
      </c>
    </row>
    <row r="234" spans="1:5" ht="18.75" customHeight="1" x14ac:dyDescent="0.35">
      <c r="A234" s="7" t="s">
        <v>1211</v>
      </c>
      <c r="B234" s="31" t="s">
        <v>1076</v>
      </c>
      <c r="C234" s="7" t="s">
        <v>263</v>
      </c>
      <c r="D234" s="8" t="s">
        <v>1079</v>
      </c>
    </row>
    <row r="235" spans="1:5" ht="18.75" customHeight="1" x14ac:dyDescent="0.35">
      <c r="A235" s="7" t="s">
        <v>1183</v>
      </c>
      <c r="B235" s="31" t="s">
        <v>1467</v>
      </c>
      <c r="C235" s="7" t="s">
        <v>263</v>
      </c>
      <c r="D235" s="8" t="s">
        <v>1080</v>
      </c>
    </row>
    <row r="236" spans="1:5" ht="18.75" customHeight="1" x14ac:dyDescent="0.35">
      <c r="A236" s="7" t="s">
        <v>1184</v>
      </c>
      <c r="B236" s="31" t="s">
        <v>1468</v>
      </c>
      <c r="C236" s="7" t="s">
        <v>263</v>
      </c>
      <c r="D236" s="8" t="s">
        <v>1080</v>
      </c>
    </row>
    <row r="237" spans="1:5" ht="18.75" customHeight="1" x14ac:dyDescent="0.35">
      <c r="A237" s="7" t="s">
        <v>1185</v>
      </c>
      <c r="B237" t="s">
        <v>1756</v>
      </c>
      <c r="C237" s="7" t="s">
        <v>263</v>
      </c>
      <c r="D237" s="8" t="s">
        <v>1786</v>
      </c>
    </row>
    <row r="238" spans="1:5" ht="18.75" customHeight="1" x14ac:dyDescent="0.35">
      <c r="A238" s="7" t="s">
        <v>1186</v>
      </c>
      <c r="B238" t="s">
        <v>1757</v>
      </c>
      <c r="C238" s="7" t="s">
        <v>263</v>
      </c>
      <c r="D238" s="8" t="s">
        <v>1786</v>
      </c>
    </row>
    <row r="239" spans="1:5" ht="18.75" customHeight="1" x14ac:dyDescent="0.35">
      <c r="A239" s="7" t="s">
        <v>1187</v>
      </c>
      <c r="B239" t="s">
        <v>1758</v>
      </c>
      <c r="C239" s="7" t="s">
        <v>263</v>
      </c>
      <c r="D239" s="8" t="s">
        <v>1786</v>
      </c>
    </row>
    <row r="240" spans="1:5" ht="18.75" customHeight="1" x14ac:dyDescent="0.35">
      <c r="A240" s="7" t="s">
        <v>1188</v>
      </c>
      <c r="B240" t="s">
        <v>1759</v>
      </c>
      <c r="C240" s="7" t="s">
        <v>263</v>
      </c>
      <c r="D240" s="8" t="s">
        <v>1786</v>
      </c>
    </row>
    <row r="241" spans="1:5" ht="18.75" customHeight="1" x14ac:dyDescent="0.35">
      <c r="A241" s="7" t="s">
        <v>1256</v>
      </c>
      <c r="B241" t="s">
        <v>1760</v>
      </c>
      <c r="C241" s="7" t="s">
        <v>263</v>
      </c>
      <c r="D241" s="8" t="s">
        <v>1786</v>
      </c>
    </row>
    <row r="242" spans="1:5" ht="18.75" customHeight="1" x14ac:dyDescent="0.35">
      <c r="A242" s="7" t="s">
        <v>1255</v>
      </c>
      <c r="B242" t="s">
        <v>1761</v>
      </c>
      <c r="C242" s="7" t="s">
        <v>263</v>
      </c>
      <c r="D242" s="8" t="s">
        <v>1786</v>
      </c>
    </row>
    <row r="243" spans="1:5" ht="18.75" customHeight="1" x14ac:dyDescent="0.35">
      <c r="A243" s="7" t="s">
        <v>1254</v>
      </c>
      <c r="B243" t="s">
        <v>1762</v>
      </c>
      <c r="C243" s="7" t="s">
        <v>263</v>
      </c>
      <c r="D243" s="8" t="s">
        <v>1786</v>
      </c>
    </row>
    <row r="244" spans="1:5" ht="18.75" customHeight="1" x14ac:dyDescent="0.35">
      <c r="A244" s="7" t="s">
        <v>1253</v>
      </c>
      <c r="B244" t="s">
        <v>1763</v>
      </c>
      <c r="C244" s="7" t="s">
        <v>263</v>
      </c>
      <c r="D244" s="8" t="s">
        <v>1786</v>
      </c>
    </row>
    <row r="245" spans="1:5" ht="18.75" customHeight="1" x14ac:dyDescent="0.35">
      <c r="A245" s="7" t="s">
        <v>1252</v>
      </c>
      <c r="B245" t="s">
        <v>1764</v>
      </c>
      <c r="C245" s="7" t="s">
        <v>263</v>
      </c>
      <c r="D245" s="8" t="s">
        <v>1786</v>
      </c>
    </row>
    <row r="246" spans="1:5" ht="18.75" customHeight="1" x14ac:dyDescent="0.35">
      <c r="A246" s="7" t="s">
        <v>1251</v>
      </c>
      <c r="B246" t="s">
        <v>1765</v>
      </c>
      <c r="C246" s="7" t="s">
        <v>263</v>
      </c>
      <c r="D246" s="8" t="s">
        <v>1786</v>
      </c>
    </row>
    <row r="247" spans="1:5" ht="18.75" customHeight="1" x14ac:dyDescent="0.35">
      <c r="A247" s="7" t="s">
        <v>1250</v>
      </c>
      <c r="B247" s="1" t="s">
        <v>919</v>
      </c>
      <c r="C247" s="7" t="s">
        <v>122</v>
      </c>
      <c r="D247" s="8" t="s">
        <v>694</v>
      </c>
    </row>
    <row r="248" spans="1:5" ht="18.75" customHeight="1" x14ac:dyDescent="0.35">
      <c r="A248" s="7" t="s">
        <v>1249</v>
      </c>
      <c r="B248" s="1" t="s">
        <v>918</v>
      </c>
      <c r="C248" s="7" t="s">
        <v>122</v>
      </c>
      <c r="D248" s="8" t="s">
        <v>694</v>
      </c>
    </row>
    <row r="249" spans="1:5" ht="18.75" customHeight="1" x14ac:dyDescent="0.35">
      <c r="A249" s="7" t="s">
        <v>1248</v>
      </c>
      <c r="B249" s="1" t="s">
        <v>1396</v>
      </c>
      <c r="C249" s="7" t="s">
        <v>242</v>
      </c>
      <c r="D249" s="8" t="s">
        <v>694</v>
      </c>
    </row>
    <row r="250" spans="1:5" ht="18.75" customHeight="1" x14ac:dyDescent="0.35">
      <c r="A250" s="7" t="s">
        <v>1247</v>
      </c>
      <c r="B250" s="1" t="s">
        <v>1397</v>
      </c>
      <c r="C250" s="7" t="s">
        <v>242</v>
      </c>
      <c r="D250" s="8" t="s">
        <v>1399</v>
      </c>
    </row>
    <row r="251" spans="1:5" ht="18.75" customHeight="1" x14ac:dyDescent="0.35">
      <c r="A251" s="7" t="s">
        <v>1246</v>
      </c>
      <c r="B251" s="1" t="s">
        <v>916</v>
      </c>
      <c r="C251" s="7" t="s">
        <v>242</v>
      </c>
      <c r="D251" s="8" t="s">
        <v>1398</v>
      </c>
    </row>
    <row r="252" spans="1:5" ht="18.75" customHeight="1" x14ac:dyDescent="0.35">
      <c r="A252" s="7" t="s">
        <v>1245</v>
      </c>
      <c r="B252" s="1" t="s">
        <v>915</v>
      </c>
      <c r="C252" s="7" t="s">
        <v>242</v>
      </c>
      <c r="D252" s="8" t="s">
        <v>694</v>
      </c>
    </row>
    <row r="253" spans="1:5" ht="18.75" customHeight="1" x14ac:dyDescent="0.35">
      <c r="A253" s="7" t="s">
        <v>1244</v>
      </c>
      <c r="B253" s="10" t="s">
        <v>914</v>
      </c>
      <c r="D253" s="8" t="s">
        <v>921</v>
      </c>
    </row>
    <row r="254" spans="1:5" ht="18.75" customHeight="1" x14ac:dyDescent="0.35">
      <c r="A254" s="7" t="s">
        <v>1243</v>
      </c>
      <c r="B254" s="32" t="s">
        <v>1005</v>
      </c>
      <c r="C254" s="7" t="s">
        <v>271</v>
      </c>
      <c r="D254" s="8" t="s">
        <v>681</v>
      </c>
      <c r="E254" s="7" t="s">
        <v>491</v>
      </c>
    </row>
    <row r="255" spans="1:5" ht="18.75" customHeight="1" x14ac:dyDescent="0.35">
      <c r="A255" s="7" t="s">
        <v>1262</v>
      </c>
      <c r="B255" s="32" t="s">
        <v>1267</v>
      </c>
      <c r="C255" s="7" t="s">
        <v>653</v>
      </c>
      <c r="D255" s="8" t="s">
        <v>681</v>
      </c>
      <c r="E255" s="7" t="s">
        <v>491</v>
      </c>
    </row>
    <row r="256" spans="1:5" ht="18.75" customHeight="1" x14ac:dyDescent="0.35">
      <c r="A256" s="7" t="s">
        <v>1272</v>
      </c>
      <c r="B256" s="32" t="s">
        <v>1268</v>
      </c>
      <c r="C256" s="7" t="s">
        <v>653</v>
      </c>
      <c r="D256" s="8" t="s">
        <v>1202</v>
      </c>
      <c r="E256" s="7" t="s">
        <v>243</v>
      </c>
    </row>
    <row r="257" spans="1:5" ht="18.75" customHeight="1" x14ac:dyDescent="0.35">
      <c r="A257" s="7" t="s">
        <v>1276</v>
      </c>
      <c r="B257" s="5" t="s">
        <v>913</v>
      </c>
      <c r="C257" s="7" t="s">
        <v>654</v>
      </c>
      <c r="D257" s="8" t="s">
        <v>681</v>
      </c>
      <c r="E257" s="7" t="s">
        <v>243</v>
      </c>
    </row>
    <row r="258" spans="1:5" ht="18.75" customHeight="1" x14ac:dyDescent="0.35">
      <c r="A258" s="7" t="s">
        <v>1290</v>
      </c>
      <c r="B258" s="33" t="s">
        <v>1006</v>
      </c>
      <c r="C258" s="7" t="s">
        <v>1026</v>
      </c>
      <c r="D258" s="32" t="s">
        <v>1016</v>
      </c>
    </row>
    <row r="259" spans="1:5" ht="18.75" customHeight="1" x14ac:dyDescent="0.35">
      <c r="A259" s="7" t="s">
        <v>1291</v>
      </c>
      <c r="B259" s="33" t="s">
        <v>1007</v>
      </c>
      <c r="C259" s="7" t="s">
        <v>1026</v>
      </c>
      <c r="D259" s="32" t="s">
        <v>1017</v>
      </c>
    </row>
    <row r="260" spans="1:5" ht="18.75" customHeight="1" x14ac:dyDescent="0.35">
      <c r="A260" s="7" t="s">
        <v>1292</v>
      </c>
      <c r="B260" s="33" t="s">
        <v>1008</v>
      </c>
      <c r="C260" s="7" t="s">
        <v>1026</v>
      </c>
      <c r="D260" s="5" t="s">
        <v>1018</v>
      </c>
    </row>
    <row r="261" spans="1:5" ht="18.75" customHeight="1" x14ac:dyDescent="0.35">
      <c r="A261" s="7" t="s">
        <v>1293</v>
      </c>
      <c r="B261" s="33" t="s">
        <v>1009</v>
      </c>
      <c r="C261" s="7" t="s">
        <v>1026</v>
      </c>
      <c r="D261" s="8" t="s">
        <v>1019</v>
      </c>
    </row>
    <row r="262" spans="1:5" ht="18.75" customHeight="1" x14ac:dyDescent="0.35">
      <c r="A262" s="7" t="s">
        <v>1294</v>
      </c>
      <c r="B262" s="33" t="s">
        <v>1010</v>
      </c>
      <c r="C262" s="7" t="s">
        <v>1026</v>
      </c>
      <c r="D262" s="8" t="s">
        <v>1020</v>
      </c>
    </row>
    <row r="263" spans="1:5" ht="18.75" customHeight="1" x14ac:dyDescent="0.35">
      <c r="A263" s="7" t="s">
        <v>1295</v>
      </c>
      <c r="B263" s="33" t="s">
        <v>1011</v>
      </c>
      <c r="C263" s="7" t="s">
        <v>1026</v>
      </c>
      <c r="D263" s="8" t="s">
        <v>1021</v>
      </c>
    </row>
    <row r="264" spans="1:5" ht="18.75" customHeight="1" x14ac:dyDescent="0.35">
      <c r="A264" s="7" t="s">
        <v>1296</v>
      </c>
      <c r="B264" s="33" t="s">
        <v>1012</v>
      </c>
      <c r="C264" s="7" t="s">
        <v>1026</v>
      </c>
      <c r="D264" s="8" t="s">
        <v>1022</v>
      </c>
    </row>
    <row r="265" spans="1:5" ht="18.75" customHeight="1" x14ac:dyDescent="0.35">
      <c r="A265" s="7" t="s">
        <v>1297</v>
      </c>
      <c r="B265" s="33" t="s">
        <v>1013</v>
      </c>
      <c r="C265" s="7" t="s">
        <v>1026</v>
      </c>
      <c r="D265" s="8" t="s">
        <v>1023</v>
      </c>
    </row>
    <row r="266" spans="1:5" ht="18.75" customHeight="1" x14ac:dyDescent="0.35">
      <c r="A266" s="7" t="s">
        <v>1298</v>
      </c>
      <c r="B266" s="33" t="s">
        <v>1014</v>
      </c>
      <c r="C266" s="7" t="s">
        <v>1026</v>
      </c>
      <c r="D266" s="8" t="s">
        <v>1024</v>
      </c>
    </row>
    <row r="267" spans="1:5" ht="18.75" customHeight="1" x14ac:dyDescent="0.35">
      <c r="A267" s="7" t="s">
        <v>1326</v>
      </c>
      <c r="B267" s="33" t="s">
        <v>1015</v>
      </c>
      <c r="C267" s="7" t="s">
        <v>1026</v>
      </c>
      <c r="D267" s="8" t="s">
        <v>1025</v>
      </c>
    </row>
    <row r="268" spans="1:5" ht="18.75" customHeight="1" x14ac:dyDescent="0.35">
      <c r="A268" s="7" t="s">
        <v>1255</v>
      </c>
      <c r="B268" s="25" t="s">
        <v>1027</v>
      </c>
      <c r="C268" s="7" t="s">
        <v>1170</v>
      </c>
      <c r="D268" s="8" t="s">
        <v>1124</v>
      </c>
    </row>
    <row r="269" spans="1:5" ht="18.75" customHeight="1" x14ac:dyDescent="0.35">
      <c r="A269" s="7" t="s">
        <v>1254</v>
      </c>
      <c r="B269" s="25" t="s">
        <v>1028</v>
      </c>
    </row>
    <row r="270" spans="1:5" ht="18.75" customHeight="1" x14ac:dyDescent="0.35">
      <c r="A270" s="7" t="s">
        <v>1485</v>
      </c>
      <c r="B270" s="17" t="s">
        <v>1128</v>
      </c>
      <c r="C270" s="7" t="s">
        <v>1170</v>
      </c>
      <c r="D270" s="8" t="s">
        <v>1131</v>
      </c>
    </row>
    <row r="271" spans="1:5" ht="18.75" customHeight="1" x14ac:dyDescent="0.35">
      <c r="A271" s="7" t="s">
        <v>1328</v>
      </c>
      <c r="B271" s="17" t="s">
        <v>1127</v>
      </c>
      <c r="D271" s="8" t="s">
        <v>1131</v>
      </c>
    </row>
    <row r="272" spans="1:5" ht="18.75" customHeight="1" x14ac:dyDescent="0.35">
      <c r="A272" s="7" t="s">
        <v>1327</v>
      </c>
      <c r="B272" s="17" t="s">
        <v>1133</v>
      </c>
      <c r="C272" s="7" t="s">
        <v>122</v>
      </c>
      <c r="D272" s="8" t="s">
        <v>1131</v>
      </c>
    </row>
    <row r="273" spans="1:12" ht="18.75" customHeight="1" x14ac:dyDescent="0.35">
      <c r="A273" s="7" t="s">
        <v>1329</v>
      </c>
      <c r="B273" s="17" t="s">
        <v>1130</v>
      </c>
      <c r="D273" s="8" t="s">
        <v>1131</v>
      </c>
    </row>
    <row r="274" spans="1:12" ht="18.75" customHeight="1" x14ac:dyDescent="0.35">
      <c r="A274" s="7" t="s">
        <v>1330</v>
      </c>
      <c r="B274" s="29" t="s">
        <v>1481</v>
      </c>
      <c r="C274" s="7" t="s">
        <v>1170</v>
      </c>
      <c r="D274" s="34">
        <v>45188</v>
      </c>
    </row>
    <row r="275" spans="1:12" ht="18.75" customHeight="1" x14ac:dyDescent="0.35">
      <c r="A275" s="7" t="s">
        <v>1331</v>
      </c>
      <c r="B275" s="29" t="s">
        <v>1400</v>
      </c>
      <c r="C275" s="7" t="s">
        <v>133</v>
      </c>
      <c r="D275" s="34" t="s">
        <v>1401</v>
      </c>
    </row>
    <row r="276" spans="1:12" ht="18.75" customHeight="1" x14ac:dyDescent="0.35">
      <c r="A276" s="7" t="s">
        <v>1332</v>
      </c>
      <c r="B276" s="29" t="s">
        <v>1349</v>
      </c>
      <c r="C276" s="7" t="s">
        <v>133</v>
      </c>
      <c r="D276" s="34" t="s">
        <v>1402</v>
      </c>
    </row>
    <row r="277" spans="1:12" ht="18.75" customHeight="1" x14ac:dyDescent="0.35">
      <c r="A277" s="7" t="s">
        <v>1333</v>
      </c>
      <c r="B277" s="29" t="s">
        <v>1171</v>
      </c>
      <c r="C277" s="7" t="s">
        <v>133</v>
      </c>
      <c r="D277" s="34">
        <v>45188</v>
      </c>
    </row>
    <row r="278" spans="1:12" ht="18.75" customHeight="1" x14ac:dyDescent="0.35">
      <c r="A278" s="7" t="s">
        <v>1334</v>
      </c>
      <c r="B278" s="29" t="s">
        <v>1172</v>
      </c>
      <c r="C278" s="7" t="s">
        <v>122</v>
      </c>
      <c r="D278" s="34">
        <v>45188</v>
      </c>
    </row>
    <row r="279" spans="1:12" ht="18.75" customHeight="1" x14ac:dyDescent="0.35">
      <c r="A279" s="7" t="s">
        <v>1335</v>
      </c>
      <c r="B279" s="35" t="s">
        <v>1173</v>
      </c>
      <c r="D279" s="34">
        <v>45188</v>
      </c>
    </row>
    <row r="280" spans="1:12" ht="18.75" customHeight="1" x14ac:dyDescent="0.35">
      <c r="A280" s="7" t="s">
        <v>1336</v>
      </c>
      <c r="B280" s="35" t="s">
        <v>1174</v>
      </c>
      <c r="D280" s="34">
        <v>45188</v>
      </c>
    </row>
    <row r="281" spans="1:12" ht="18.75" customHeight="1" x14ac:dyDescent="0.35">
      <c r="A281" s="7" t="s">
        <v>1407</v>
      </c>
      <c r="B281" s="1" t="s">
        <v>1216</v>
      </c>
      <c r="C281" s="7" t="s">
        <v>122</v>
      </c>
      <c r="D281" s="34" t="s">
        <v>1214</v>
      </c>
    </row>
    <row r="282" spans="1:12" ht="18.75" customHeight="1" x14ac:dyDescent="0.35">
      <c r="A282" s="7" t="s">
        <v>1408</v>
      </c>
      <c r="B282" s="1" t="s">
        <v>1217</v>
      </c>
      <c r="C282" s="7" t="s">
        <v>122</v>
      </c>
      <c r="D282" s="34"/>
    </row>
    <row r="283" spans="1:12" ht="18.75" customHeight="1" x14ac:dyDescent="0.35">
      <c r="A283" s="7" t="s">
        <v>1409</v>
      </c>
      <c r="B283" s="1" t="s">
        <v>1404</v>
      </c>
      <c r="C283" s="7" t="s">
        <v>242</v>
      </c>
      <c r="D283" s="8" t="s">
        <v>1405</v>
      </c>
    </row>
    <row r="284" spans="1:12" ht="18.75" customHeight="1" x14ac:dyDescent="0.35">
      <c r="A284" s="7" t="s">
        <v>1410</v>
      </c>
      <c r="B284" s="1" t="s">
        <v>1218</v>
      </c>
      <c r="C284" s="7" t="s">
        <v>242</v>
      </c>
      <c r="D284" s="8" t="s">
        <v>1406</v>
      </c>
    </row>
    <row r="285" spans="1:12" ht="18.75" customHeight="1" x14ac:dyDescent="0.35">
      <c r="A285" s="7" t="s">
        <v>1411</v>
      </c>
      <c r="B285" s="1" t="s">
        <v>1219</v>
      </c>
      <c r="C285" s="7" t="s">
        <v>242</v>
      </c>
      <c r="D285" s="8" t="s">
        <v>1215</v>
      </c>
    </row>
    <row r="286" spans="1:12" ht="18.75" customHeight="1" x14ac:dyDescent="0.35">
      <c r="A286" s="7" t="s">
        <v>1412</v>
      </c>
      <c r="B286" s="1" t="s">
        <v>1274</v>
      </c>
      <c r="D286" s="8" t="s">
        <v>1277</v>
      </c>
    </row>
    <row r="287" spans="1:12" ht="18.75" customHeight="1" x14ac:dyDescent="0.35">
      <c r="A287" s="7" t="s">
        <v>1413</v>
      </c>
      <c r="B287" s="35" t="s">
        <v>1204</v>
      </c>
      <c r="C287" s="7" t="s">
        <v>271</v>
      </c>
      <c r="D287" s="8" t="s">
        <v>1278</v>
      </c>
    </row>
    <row r="288" spans="1:12" ht="18.75" customHeight="1" x14ac:dyDescent="0.35">
      <c r="A288" s="7" t="s">
        <v>1414</v>
      </c>
      <c r="B288" s="35" t="s">
        <v>1203</v>
      </c>
      <c r="C288" s="7" t="s">
        <v>653</v>
      </c>
      <c r="D288" s="8" t="s">
        <v>1205</v>
      </c>
      <c r="K288" s="9"/>
      <c r="L288" s="7"/>
    </row>
    <row r="289" spans="1:12" ht="18.75" customHeight="1" x14ac:dyDescent="0.35">
      <c r="A289" s="7" t="s">
        <v>1415</v>
      </c>
      <c r="B289" s="35" t="s">
        <v>1500</v>
      </c>
      <c r="C289" s="7" t="s">
        <v>653</v>
      </c>
      <c r="D289" s="8" t="s">
        <v>1206</v>
      </c>
      <c r="K289" s="9"/>
      <c r="L289" s="7"/>
    </row>
    <row r="290" spans="1:12" ht="18.75" customHeight="1" x14ac:dyDescent="0.35">
      <c r="A290" s="7" t="s">
        <v>1416</v>
      </c>
      <c r="B290" s="7" t="s">
        <v>1181</v>
      </c>
      <c r="C290" s="7" t="s">
        <v>271</v>
      </c>
      <c r="D290" s="8" t="s">
        <v>1190</v>
      </c>
      <c r="K290" s="9"/>
      <c r="L290" s="7"/>
    </row>
    <row r="291" spans="1:12" ht="18.75" customHeight="1" x14ac:dyDescent="0.35">
      <c r="A291" s="7" t="s">
        <v>1417</v>
      </c>
      <c r="B291" s="7" t="s">
        <v>1212</v>
      </c>
      <c r="C291" s="7" t="s">
        <v>653</v>
      </c>
      <c r="D291" s="8" t="s">
        <v>1205</v>
      </c>
    </row>
    <row r="292" spans="1:12" ht="18.75" customHeight="1" x14ac:dyDescent="0.35">
      <c r="A292" s="7" t="s">
        <v>1418</v>
      </c>
      <c r="B292" s="7" t="s">
        <v>1266</v>
      </c>
      <c r="C292" s="7" t="s">
        <v>653</v>
      </c>
      <c r="D292" s="8" t="s">
        <v>1206</v>
      </c>
    </row>
    <row r="293" spans="1:12" ht="18.75" customHeight="1" x14ac:dyDescent="0.35">
      <c r="A293" s="7" t="s">
        <v>1419</v>
      </c>
      <c r="B293" s="7" t="s">
        <v>1182</v>
      </c>
      <c r="C293" s="7" t="s">
        <v>271</v>
      </c>
      <c r="D293" s="8" t="s">
        <v>1190</v>
      </c>
    </row>
    <row r="294" spans="1:12" ht="18.75" customHeight="1" x14ac:dyDescent="0.35">
      <c r="A294" s="7" t="s">
        <v>1421</v>
      </c>
      <c r="B294" s="7" t="s">
        <v>1213</v>
      </c>
      <c r="C294" s="7" t="s">
        <v>653</v>
      </c>
      <c r="D294" s="8" t="s">
        <v>1205</v>
      </c>
    </row>
    <row r="295" spans="1:12" ht="18.75" customHeight="1" x14ac:dyDescent="0.35">
      <c r="A295" s="7" t="s">
        <v>1422</v>
      </c>
      <c r="B295" s="7" t="s">
        <v>1273</v>
      </c>
      <c r="C295" s="7" t="s">
        <v>653</v>
      </c>
      <c r="D295" s="8" t="s">
        <v>1206</v>
      </c>
    </row>
    <row r="296" spans="1:12" ht="18.75" customHeight="1" x14ac:dyDescent="0.35">
      <c r="A296" s="7" t="s">
        <v>1423</v>
      </c>
      <c r="B296" s="7" t="s">
        <v>1309</v>
      </c>
      <c r="C296" s="7" t="s">
        <v>1189</v>
      </c>
      <c r="D296" s="8" t="s">
        <v>1310</v>
      </c>
    </row>
    <row r="297" spans="1:12" ht="18.75" customHeight="1" x14ac:dyDescent="0.35">
      <c r="A297" s="7" t="s">
        <v>1420</v>
      </c>
      <c r="B297" s="7" t="s">
        <v>1522</v>
      </c>
      <c r="C297" s="7" t="s">
        <v>1189</v>
      </c>
      <c r="D297" s="8" t="s">
        <v>1311</v>
      </c>
    </row>
    <row r="298" spans="1:12" ht="18.75" customHeight="1" x14ac:dyDescent="0.35">
      <c r="A298" s="7" t="s">
        <v>1424</v>
      </c>
      <c r="B298" s="7" t="s">
        <v>1523</v>
      </c>
      <c r="C298" s="7" t="s">
        <v>1189</v>
      </c>
      <c r="D298" s="8" t="s">
        <v>1312</v>
      </c>
    </row>
    <row r="299" spans="1:12" ht="18.75" customHeight="1" x14ac:dyDescent="0.35">
      <c r="A299" s="7" t="s">
        <v>1438</v>
      </c>
      <c r="B299" s="41" t="s">
        <v>1488</v>
      </c>
      <c r="C299" s="7" t="s">
        <v>677</v>
      </c>
      <c r="D299" s="8" t="s">
        <v>1494</v>
      </c>
    </row>
    <row r="300" spans="1:12" ht="18.75" customHeight="1" x14ac:dyDescent="0.35">
      <c r="A300" s="7" t="s">
        <v>1439</v>
      </c>
      <c r="B300" s="41" t="s">
        <v>1489</v>
      </c>
      <c r="C300" s="7" t="s">
        <v>677</v>
      </c>
      <c r="D300" s="8" t="s">
        <v>1495</v>
      </c>
    </row>
    <row r="301" spans="1:12" ht="18.75" customHeight="1" x14ac:dyDescent="0.35">
      <c r="A301" s="7" t="s">
        <v>1440</v>
      </c>
      <c r="B301" s="36" t="s">
        <v>1486</v>
      </c>
      <c r="C301" s="7" t="s">
        <v>1241</v>
      </c>
      <c r="D301" s="8" t="s">
        <v>1629</v>
      </c>
    </row>
    <row r="302" spans="1:12" ht="18.75" customHeight="1" x14ac:dyDescent="0.35">
      <c r="A302" s="7" t="s">
        <v>1441</v>
      </c>
      <c r="B302" s="36" t="s">
        <v>1634</v>
      </c>
      <c r="C302" s="7" t="s">
        <v>1241</v>
      </c>
      <c r="D302" s="8" t="s">
        <v>1524</v>
      </c>
      <c r="K302" s="9"/>
      <c r="L302" s="7"/>
    </row>
    <row r="303" spans="1:12" ht="18.75" customHeight="1" x14ac:dyDescent="0.35">
      <c r="A303" s="7" t="s">
        <v>1442</v>
      </c>
      <c r="B303" s="36" t="s">
        <v>1632</v>
      </c>
      <c r="C303" s="7" t="s">
        <v>1241</v>
      </c>
      <c r="D303" s="8" t="s">
        <v>1635</v>
      </c>
      <c r="K303" s="9"/>
      <c r="L303" s="7"/>
    </row>
    <row r="304" spans="1:12" ht="18.75" customHeight="1" x14ac:dyDescent="0.35">
      <c r="A304" s="7" t="s">
        <v>1443</v>
      </c>
      <c r="B304" s="36" t="s">
        <v>1633</v>
      </c>
      <c r="C304" s="7" t="s">
        <v>1241</v>
      </c>
      <c r="D304" s="8" t="s">
        <v>1636</v>
      </c>
      <c r="K304" s="9"/>
      <c r="L304" s="7"/>
    </row>
    <row r="305" spans="1:12" ht="18.75" customHeight="1" x14ac:dyDescent="0.35">
      <c r="A305" s="7" t="s">
        <v>1444</v>
      </c>
      <c r="B305" s="37" t="s">
        <v>1261</v>
      </c>
      <c r="C305" s="7" t="s">
        <v>1242</v>
      </c>
      <c r="D305" s="8" t="s">
        <v>1258</v>
      </c>
      <c r="K305" s="9"/>
      <c r="L305" s="7"/>
    </row>
    <row r="306" spans="1:12" ht="18.75" customHeight="1" x14ac:dyDescent="0.35">
      <c r="A306" s="7" t="s">
        <v>1445</v>
      </c>
      <c r="B306" s="38" t="s">
        <v>1240</v>
      </c>
      <c r="D306" s="8" t="s">
        <v>1259</v>
      </c>
      <c r="K306" s="9"/>
      <c r="L306" s="7"/>
    </row>
    <row r="307" spans="1:12" ht="18.75" customHeight="1" x14ac:dyDescent="0.35">
      <c r="A307" s="7" t="s">
        <v>1446</v>
      </c>
      <c r="B307" s="7" t="s">
        <v>1313</v>
      </c>
      <c r="C307" s="7" t="s">
        <v>263</v>
      </c>
      <c r="D307" s="8" t="s">
        <v>1325</v>
      </c>
      <c r="K307" s="9"/>
      <c r="L307" s="7"/>
    </row>
    <row r="308" spans="1:12" ht="18.75" customHeight="1" x14ac:dyDescent="0.35">
      <c r="A308" s="7" t="s">
        <v>1496</v>
      </c>
      <c r="B308" s="7" t="s">
        <v>1324</v>
      </c>
      <c r="C308" s="7" t="s">
        <v>263</v>
      </c>
      <c r="D308" s="8" t="s">
        <v>1325</v>
      </c>
      <c r="K308" s="9"/>
      <c r="L308" s="7"/>
    </row>
    <row r="309" spans="1:12" ht="18.75" customHeight="1" x14ac:dyDescent="0.35">
      <c r="A309" s="7" t="s">
        <v>1497</v>
      </c>
      <c r="B309" s="7" t="s">
        <v>1338</v>
      </c>
      <c r="C309" s="7" t="s">
        <v>263</v>
      </c>
      <c r="D309" s="8" t="s">
        <v>1325</v>
      </c>
      <c r="K309" s="9"/>
      <c r="L309" s="7"/>
    </row>
    <row r="310" spans="1:12" ht="18.75" customHeight="1" x14ac:dyDescent="0.35">
      <c r="A310" s="7" t="s">
        <v>1517</v>
      </c>
      <c r="B310" s="7" t="s">
        <v>1339</v>
      </c>
      <c r="C310" s="7" t="s">
        <v>263</v>
      </c>
      <c r="D310" s="8" t="s">
        <v>1325</v>
      </c>
      <c r="K310" s="9"/>
      <c r="L310" s="7"/>
    </row>
    <row r="311" spans="1:12" ht="18.75" customHeight="1" x14ac:dyDescent="0.35">
      <c r="A311" s="7" t="s">
        <v>1518</v>
      </c>
      <c r="B311" s="7" t="s">
        <v>1317</v>
      </c>
      <c r="C311" s="7" t="s">
        <v>263</v>
      </c>
      <c r="D311" s="8" t="s">
        <v>1325</v>
      </c>
      <c r="K311" s="9"/>
      <c r="L311" s="7"/>
    </row>
    <row r="312" spans="1:12" ht="18.75" customHeight="1" x14ac:dyDescent="0.35">
      <c r="A312" s="7" t="s">
        <v>1519</v>
      </c>
      <c r="B312" s="7" t="s">
        <v>1318</v>
      </c>
      <c r="C312" s="7" t="s">
        <v>263</v>
      </c>
      <c r="D312" s="8" t="s">
        <v>1325</v>
      </c>
      <c r="K312" s="9"/>
      <c r="L312" s="7"/>
    </row>
    <row r="313" spans="1:12" ht="18.75" customHeight="1" x14ac:dyDescent="0.35">
      <c r="A313" s="7" t="s">
        <v>1520</v>
      </c>
      <c r="B313" s="7" t="s">
        <v>1337</v>
      </c>
      <c r="C313" s="7" t="s">
        <v>263</v>
      </c>
      <c r="D313" s="8" t="s">
        <v>1325</v>
      </c>
      <c r="K313" s="9"/>
      <c r="L313" s="7"/>
    </row>
    <row r="314" spans="1:12" ht="18.75" customHeight="1" x14ac:dyDescent="0.35">
      <c r="A314" s="7" t="s">
        <v>1521</v>
      </c>
      <c r="B314" s="7" t="s">
        <v>1320</v>
      </c>
      <c r="C314" s="7" t="s">
        <v>263</v>
      </c>
      <c r="D314" s="8" t="s">
        <v>1325</v>
      </c>
      <c r="K314" s="9"/>
      <c r="L314" s="7"/>
    </row>
    <row r="315" spans="1:12" ht="18.75" customHeight="1" x14ac:dyDescent="0.35">
      <c r="A315" s="7" t="s">
        <v>1647</v>
      </c>
      <c r="B315" s="7" t="s">
        <v>1321</v>
      </c>
      <c r="C315" s="7" t="s">
        <v>263</v>
      </c>
      <c r="D315" s="8" t="s">
        <v>1325</v>
      </c>
      <c r="K315" s="9"/>
      <c r="L315" s="7"/>
    </row>
    <row r="316" spans="1:12" ht="18.75" customHeight="1" x14ac:dyDescent="0.35">
      <c r="A316" s="7" t="s">
        <v>1637</v>
      </c>
      <c r="B316" s="7" t="s">
        <v>1513</v>
      </c>
      <c r="C316" s="7" t="s">
        <v>263</v>
      </c>
      <c r="D316" s="8" t="s">
        <v>1514</v>
      </c>
      <c r="K316" s="9"/>
      <c r="L316" s="7"/>
    </row>
    <row r="317" spans="1:12" ht="18.75" customHeight="1" x14ac:dyDescent="0.35">
      <c r="A317" s="7" t="s">
        <v>1651</v>
      </c>
      <c r="B317" s="7" t="s">
        <v>1322</v>
      </c>
      <c r="C317" s="7" t="s">
        <v>263</v>
      </c>
      <c r="D317" s="8" t="s">
        <v>1325</v>
      </c>
      <c r="K317" s="9"/>
      <c r="L317" s="7"/>
    </row>
    <row r="318" spans="1:12" ht="18.75" customHeight="1" x14ac:dyDescent="0.35">
      <c r="A318" s="7" t="s">
        <v>1679</v>
      </c>
      <c r="B318" s="7" t="s">
        <v>1323</v>
      </c>
      <c r="C318" s="7" t="s">
        <v>263</v>
      </c>
      <c r="D318" s="8" t="s">
        <v>1325</v>
      </c>
      <c r="K318" s="9"/>
      <c r="L318" s="7"/>
    </row>
    <row r="319" spans="1:12" ht="18.75" customHeight="1" x14ac:dyDescent="0.35">
      <c r="A319" s="7" t="s">
        <v>1680</v>
      </c>
      <c r="B319" s="7" t="s">
        <v>1425</v>
      </c>
      <c r="C319" s="7" t="s">
        <v>263</v>
      </c>
      <c r="D319" s="8" t="s">
        <v>1656</v>
      </c>
      <c r="K319" s="9"/>
      <c r="L319" s="7"/>
    </row>
    <row r="320" spans="1:12" ht="18.75" customHeight="1" x14ac:dyDescent="0.35">
      <c r="A320" s="7" t="s">
        <v>1681</v>
      </c>
      <c r="B320" s="7" t="s">
        <v>1436</v>
      </c>
      <c r="C320" s="7" t="s">
        <v>263</v>
      </c>
      <c r="D320" s="8" t="s">
        <v>1656</v>
      </c>
      <c r="K320" s="9"/>
      <c r="L320" s="7"/>
    </row>
    <row r="321" spans="1:12" ht="18.75" customHeight="1" x14ac:dyDescent="0.35">
      <c r="A321" s="7" t="s">
        <v>1682</v>
      </c>
      <c r="B321" s="7" t="s">
        <v>1427</v>
      </c>
      <c r="C321" s="7" t="s">
        <v>263</v>
      </c>
      <c r="D321" s="8" t="s">
        <v>1656</v>
      </c>
      <c r="K321" s="9"/>
      <c r="L321" s="7"/>
    </row>
    <row r="322" spans="1:12" ht="18.75" customHeight="1" x14ac:dyDescent="0.35">
      <c r="A322" s="7" t="s">
        <v>1683</v>
      </c>
      <c r="B322" s="7" t="s">
        <v>1428</v>
      </c>
      <c r="C322" s="7" t="s">
        <v>263</v>
      </c>
      <c r="D322" s="8" t="s">
        <v>1656</v>
      </c>
      <c r="K322" s="9"/>
      <c r="L322" s="7"/>
    </row>
    <row r="323" spans="1:12" ht="18.75" customHeight="1" x14ac:dyDescent="0.35">
      <c r="A323" s="7" t="s">
        <v>1684</v>
      </c>
      <c r="B323" s="7" t="s">
        <v>1429</v>
      </c>
      <c r="C323" s="7" t="s">
        <v>263</v>
      </c>
      <c r="D323" s="8" t="s">
        <v>1656</v>
      </c>
      <c r="K323" s="9"/>
      <c r="L323" s="7"/>
    </row>
    <row r="324" spans="1:12" ht="18.75" customHeight="1" x14ac:dyDescent="0.35">
      <c r="A324" s="7" t="s">
        <v>1685</v>
      </c>
      <c r="B324" s="7" t="s">
        <v>1430</v>
      </c>
      <c r="C324" s="7" t="s">
        <v>263</v>
      </c>
      <c r="D324" s="8" t="s">
        <v>1656</v>
      </c>
      <c r="K324" s="9"/>
      <c r="L324" s="7"/>
    </row>
    <row r="325" spans="1:12" ht="18.75" customHeight="1" x14ac:dyDescent="0.35">
      <c r="A325" s="7" t="s">
        <v>1686</v>
      </c>
      <c r="B325" s="7" t="s">
        <v>1431</v>
      </c>
      <c r="C325" s="7" t="s">
        <v>263</v>
      </c>
      <c r="D325" s="8" t="s">
        <v>1656</v>
      </c>
      <c r="K325" s="9"/>
      <c r="L325" s="7"/>
    </row>
    <row r="326" spans="1:12" ht="18.75" customHeight="1" x14ac:dyDescent="0.35">
      <c r="A326" s="7" t="s">
        <v>1687</v>
      </c>
      <c r="B326" s="7" t="s">
        <v>1432</v>
      </c>
      <c r="C326" s="7" t="s">
        <v>263</v>
      </c>
      <c r="D326" s="8" t="s">
        <v>1656</v>
      </c>
      <c r="K326" s="9"/>
      <c r="L326" s="7"/>
    </row>
    <row r="327" spans="1:12" ht="18.75" customHeight="1" x14ac:dyDescent="0.35">
      <c r="A327" s="7" t="s">
        <v>1688</v>
      </c>
      <c r="B327" s="7" t="s">
        <v>1433</v>
      </c>
      <c r="C327" s="7" t="s">
        <v>263</v>
      </c>
      <c r="D327" s="8" t="s">
        <v>1656</v>
      </c>
      <c r="K327" s="9"/>
      <c r="L327" s="7"/>
    </row>
    <row r="328" spans="1:12" ht="18.75" customHeight="1" x14ac:dyDescent="0.35">
      <c r="A328" s="7" t="s">
        <v>1717</v>
      </c>
      <c r="B328" s="7" t="s">
        <v>1506</v>
      </c>
      <c r="C328" s="7" t="s">
        <v>1504</v>
      </c>
      <c r="D328" s="8" t="s">
        <v>1507</v>
      </c>
    </row>
    <row r="329" spans="1:12" ht="18.75" customHeight="1" x14ac:dyDescent="0.35">
      <c r="A329" s="7" t="s">
        <v>1718</v>
      </c>
      <c r="B329" s="7" t="s">
        <v>1434</v>
      </c>
      <c r="C329" s="7" t="s">
        <v>263</v>
      </c>
      <c r="D329" s="8" t="s">
        <v>1437</v>
      </c>
    </row>
    <row r="330" spans="1:12" ht="18.75" customHeight="1" x14ac:dyDescent="0.35">
      <c r="A330" s="7" t="s">
        <v>1719</v>
      </c>
      <c r="B330" s="7" t="s">
        <v>1435</v>
      </c>
      <c r="C330" s="7" t="s">
        <v>263</v>
      </c>
      <c r="D330" s="8" t="s">
        <v>1437</v>
      </c>
    </row>
    <row r="331" spans="1:12" ht="18.75" customHeight="1" x14ac:dyDescent="0.35">
      <c r="A331" s="7" t="s">
        <v>1720</v>
      </c>
      <c r="B331" s="7" t="s">
        <v>1279</v>
      </c>
      <c r="C331" s="7" t="s">
        <v>263</v>
      </c>
      <c r="D331" s="8" t="s">
        <v>1299</v>
      </c>
    </row>
    <row r="332" spans="1:12" ht="18.75" customHeight="1" x14ac:dyDescent="0.35">
      <c r="A332" s="7" t="s">
        <v>1721</v>
      </c>
      <c r="B332" s="7" t="s">
        <v>1280</v>
      </c>
      <c r="C332" s="7" t="s">
        <v>263</v>
      </c>
      <c r="D332" s="8" t="s">
        <v>1299</v>
      </c>
    </row>
    <row r="333" spans="1:12" ht="18.75" customHeight="1" x14ac:dyDescent="0.35">
      <c r="A333" s="7" t="s">
        <v>1722</v>
      </c>
      <c r="B333" s="7" t="s">
        <v>1281</v>
      </c>
      <c r="C333" s="7" t="s">
        <v>263</v>
      </c>
      <c r="D333" s="8" t="s">
        <v>1299</v>
      </c>
    </row>
    <row r="334" spans="1:12" ht="18.75" customHeight="1" x14ac:dyDescent="0.35">
      <c r="A334" s="7" t="s">
        <v>1723</v>
      </c>
      <c r="B334" s="7" t="s">
        <v>1282</v>
      </c>
      <c r="C334" s="7" t="s">
        <v>263</v>
      </c>
      <c r="D334" s="8" t="s">
        <v>1299</v>
      </c>
    </row>
    <row r="335" spans="1:12" ht="18.75" customHeight="1" x14ac:dyDescent="0.35">
      <c r="A335" s="7" t="s">
        <v>1724</v>
      </c>
      <c r="B335" s="7" t="s">
        <v>1283</v>
      </c>
      <c r="C335" s="7" t="s">
        <v>263</v>
      </c>
      <c r="D335" s="8" t="s">
        <v>1299</v>
      </c>
    </row>
    <row r="336" spans="1:12" ht="18.75" customHeight="1" x14ac:dyDescent="0.35">
      <c r="A336" s="7" t="s">
        <v>1725</v>
      </c>
      <c r="B336" s="7" t="s">
        <v>1284</v>
      </c>
      <c r="C336" s="7" t="s">
        <v>263</v>
      </c>
      <c r="D336" s="8" t="s">
        <v>1299</v>
      </c>
    </row>
    <row r="337" spans="1:4" ht="18.75" customHeight="1" x14ac:dyDescent="0.35">
      <c r="A337" s="7" t="s">
        <v>1726</v>
      </c>
      <c r="B337" s="7" t="s">
        <v>1285</v>
      </c>
      <c r="C337" s="7" t="s">
        <v>263</v>
      </c>
      <c r="D337" s="8" t="s">
        <v>1299</v>
      </c>
    </row>
    <row r="338" spans="1:4" ht="18.75" customHeight="1" x14ac:dyDescent="0.35">
      <c r="A338" s="7" t="s">
        <v>1727</v>
      </c>
      <c r="B338" s="7" t="s">
        <v>1286</v>
      </c>
      <c r="C338" s="7" t="s">
        <v>263</v>
      </c>
      <c r="D338" s="8" t="s">
        <v>1299</v>
      </c>
    </row>
    <row r="339" spans="1:4" ht="18.75" customHeight="1" x14ac:dyDescent="0.35">
      <c r="A339" s="7" t="s">
        <v>1728</v>
      </c>
      <c r="B339" s="7" t="s">
        <v>1287</v>
      </c>
      <c r="C339" s="7" t="s">
        <v>263</v>
      </c>
      <c r="D339" s="8" t="s">
        <v>1299</v>
      </c>
    </row>
    <row r="340" spans="1:4" ht="18.75" customHeight="1" x14ac:dyDescent="0.35">
      <c r="A340" s="7" t="s">
        <v>1729</v>
      </c>
      <c r="B340" s="7" t="s">
        <v>1503</v>
      </c>
      <c r="C340" s="7" t="s">
        <v>1504</v>
      </c>
      <c r="D340" s="8" t="s">
        <v>1505</v>
      </c>
    </row>
    <row r="341" spans="1:4" ht="18.75" customHeight="1" x14ac:dyDescent="0.35">
      <c r="A341" s="7" t="s">
        <v>1730</v>
      </c>
      <c r="B341" s="7" t="s">
        <v>1288</v>
      </c>
      <c r="C341" s="7" t="s">
        <v>263</v>
      </c>
      <c r="D341" s="8" t="s">
        <v>1299</v>
      </c>
    </row>
    <row r="342" spans="1:4" ht="18.75" customHeight="1" x14ac:dyDescent="0.35">
      <c r="A342" s="7" t="s">
        <v>527</v>
      </c>
      <c r="B342" s="7" t="s">
        <v>1289</v>
      </c>
      <c r="C342" s="7" t="s">
        <v>263</v>
      </c>
      <c r="D342" s="8" t="s">
        <v>1299</v>
      </c>
    </row>
    <row r="343" spans="1:4" ht="18.75" customHeight="1" x14ac:dyDescent="0.35">
      <c r="A343" s="7" t="s">
        <v>1731</v>
      </c>
      <c r="B343" s="42" t="s">
        <v>1669</v>
      </c>
      <c r="C343" s="7" t="s">
        <v>263</v>
      </c>
      <c r="D343" s="8" t="s">
        <v>1678</v>
      </c>
    </row>
    <row r="344" spans="1:4" ht="18.75" customHeight="1" x14ac:dyDescent="0.35">
      <c r="A344" s="7" t="s">
        <v>1732</v>
      </c>
      <c r="B344" s="42" t="s">
        <v>1670</v>
      </c>
      <c r="C344" s="7" t="s">
        <v>263</v>
      </c>
      <c r="D344" s="8" t="s">
        <v>1678</v>
      </c>
    </row>
    <row r="345" spans="1:4" ht="18.75" customHeight="1" x14ac:dyDescent="0.35">
      <c r="A345" s="7" t="s">
        <v>1733</v>
      </c>
      <c r="B345" s="42" t="s">
        <v>1671</v>
      </c>
      <c r="C345" s="7" t="s">
        <v>263</v>
      </c>
      <c r="D345" s="8" t="s">
        <v>1678</v>
      </c>
    </row>
    <row r="346" spans="1:4" ht="18.75" customHeight="1" x14ac:dyDescent="0.35">
      <c r="A346" s="7" t="s">
        <v>1734</v>
      </c>
      <c r="B346" s="42" t="s">
        <v>1672</v>
      </c>
      <c r="C346" s="7" t="s">
        <v>263</v>
      </c>
      <c r="D346" s="8" t="s">
        <v>1678</v>
      </c>
    </row>
    <row r="347" spans="1:4" ht="18.75" customHeight="1" x14ac:dyDescent="0.35">
      <c r="A347" s="7" t="s">
        <v>1735</v>
      </c>
      <c r="B347" s="42" t="s">
        <v>1673</v>
      </c>
      <c r="C347" s="7" t="s">
        <v>263</v>
      </c>
      <c r="D347" s="8" t="s">
        <v>1678</v>
      </c>
    </row>
    <row r="348" spans="1:4" ht="18.75" customHeight="1" x14ac:dyDescent="0.35">
      <c r="A348" s="7" t="s">
        <v>1746</v>
      </c>
      <c r="B348" s="42" t="s">
        <v>1674</v>
      </c>
      <c r="C348" s="7" t="s">
        <v>263</v>
      </c>
      <c r="D348" s="8" t="s">
        <v>1678</v>
      </c>
    </row>
    <row r="349" spans="1:4" ht="18.75" customHeight="1" x14ac:dyDescent="0.35">
      <c r="A349" s="7" t="s">
        <v>1747</v>
      </c>
      <c r="B349" s="42" t="s">
        <v>1675</v>
      </c>
      <c r="C349" s="7" t="s">
        <v>263</v>
      </c>
      <c r="D349" s="8" t="s">
        <v>1678</v>
      </c>
    </row>
    <row r="350" spans="1:4" ht="18.75" customHeight="1" x14ac:dyDescent="0.35">
      <c r="A350" s="7" t="s">
        <v>1748</v>
      </c>
      <c r="B350" s="42" t="s">
        <v>1658</v>
      </c>
      <c r="C350" s="7" t="s">
        <v>263</v>
      </c>
      <c r="D350" s="8" t="s">
        <v>1678</v>
      </c>
    </row>
    <row r="351" spans="1:4" ht="18.75" customHeight="1" x14ac:dyDescent="0.35">
      <c r="A351" s="7" t="s">
        <v>1749</v>
      </c>
      <c r="B351" s="42" t="s">
        <v>1676</v>
      </c>
      <c r="C351" s="7" t="s">
        <v>263</v>
      </c>
      <c r="D351" s="8" t="s">
        <v>1678</v>
      </c>
    </row>
    <row r="352" spans="1:4" ht="18.75" customHeight="1" x14ac:dyDescent="0.35">
      <c r="A352" s="7" t="s">
        <v>1750</v>
      </c>
      <c r="B352" s="42" t="s">
        <v>1677</v>
      </c>
      <c r="C352" s="7" t="s">
        <v>263</v>
      </c>
      <c r="D352" s="8" t="s">
        <v>1678</v>
      </c>
    </row>
    <row r="353" spans="1:9" ht="18.75" customHeight="1" x14ac:dyDescent="0.35">
      <c r="A353" s="7" t="s">
        <v>1751</v>
      </c>
      <c r="B353" s="42" t="s">
        <v>1695</v>
      </c>
      <c r="C353" s="7" t="s">
        <v>263</v>
      </c>
      <c r="D353" s="8" t="s">
        <v>1715</v>
      </c>
    </row>
    <row r="354" spans="1:9" ht="18.75" customHeight="1" x14ac:dyDescent="0.35">
      <c r="A354" s="7" t="s">
        <v>1752</v>
      </c>
      <c r="B354" s="42" t="s">
        <v>1696</v>
      </c>
      <c r="C354" s="7" t="s">
        <v>263</v>
      </c>
      <c r="D354" s="8" t="s">
        <v>1715</v>
      </c>
    </row>
    <row r="355" spans="1:9" ht="18.75" customHeight="1" x14ac:dyDescent="0.35">
      <c r="A355" s="7" t="s">
        <v>1766</v>
      </c>
      <c r="B355" s="42" t="s">
        <v>1697</v>
      </c>
      <c r="C355" s="7" t="s">
        <v>263</v>
      </c>
      <c r="D355" s="8" t="s">
        <v>1715</v>
      </c>
      <c r="I355" s="43" t="s">
        <v>1736</v>
      </c>
    </row>
    <row r="356" spans="1:9" ht="18.75" customHeight="1" x14ac:dyDescent="0.35">
      <c r="A356" s="7" t="s">
        <v>1767</v>
      </c>
      <c r="B356" s="42" t="s">
        <v>1698</v>
      </c>
      <c r="C356" s="7" t="s">
        <v>263</v>
      </c>
      <c r="D356" s="8" t="s">
        <v>1715</v>
      </c>
    </row>
    <row r="357" spans="1:9" ht="18.75" customHeight="1" x14ac:dyDescent="0.35">
      <c r="A357" s="7" t="s">
        <v>1768</v>
      </c>
      <c r="B357" s="42" t="s">
        <v>1699</v>
      </c>
      <c r="C357" s="7" t="s">
        <v>263</v>
      </c>
      <c r="D357" s="8" t="s">
        <v>1715</v>
      </c>
    </row>
    <row r="358" spans="1:9" ht="18.75" customHeight="1" x14ac:dyDescent="0.35">
      <c r="A358" s="7" t="s">
        <v>1769</v>
      </c>
      <c r="B358" s="42" t="s">
        <v>1700</v>
      </c>
      <c r="C358" s="7" t="s">
        <v>263</v>
      </c>
      <c r="D358" s="8" t="s">
        <v>1715</v>
      </c>
    </row>
    <row r="359" spans="1:9" ht="18.75" customHeight="1" x14ac:dyDescent="0.35">
      <c r="A359" s="7" t="s">
        <v>1770</v>
      </c>
      <c r="B359" s="42" t="s">
        <v>1701</v>
      </c>
      <c r="C359" s="7" t="s">
        <v>263</v>
      </c>
      <c r="D359" s="8" t="s">
        <v>1715</v>
      </c>
    </row>
    <row r="360" spans="1:9" ht="18.75" customHeight="1" x14ac:dyDescent="0.35">
      <c r="A360" s="7" t="s">
        <v>1771</v>
      </c>
      <c r="B360" s="42" t="s">
        <v>1702</v>
      </c>
      <c r="C360" s="7" t="s">
        <v>263</v>
      </c>
      <c r="D360" s="8" t="s">
        <v>1715</v>
      </c>
    </row>
    <row r="361" spans="1:9" ht="18.75" customHeight="1" x14ac:dyDescent="0.35">
      <c r="A361" s="7" t="s">
        <v>1772</v>
      </c>
      <c r="B361" s="42" t="s">
        <v>1703</v>
      </c>
      <c r="C361" s="7" t="s">
        <v>263</v>
      </c>
      <c r="D361" s="8" t="s">
        <v>1715</v>
      </c>
    </row>
    <row r="362" spans="1:9" ht="18.75" customHeight="1" x14ac:dyDescent="0.35">
      <c r="A362" s="7" t="s">
        <v>1773</v>
      </c>
      <c r="B362" s="42" t="s">
        <v>1704</v>
      </c>
      <c r="C362" s="7" t="s">
        <v>263</v>
      </c>
      <c r="D362" s="8" t="s">
        <v>1715</v>
      </c>
    </row>
    <row r="363" spans="1:9" ht="18.75" customHeight="1" x14ac:dyDescent="0.35">
      <c r="A363" s="7" t="s">
        <v>1774</v>
      </c>
      <c r="B363" s="42" t="s">
        <v>1705</v>
      </c>
      <c r="C363" s="7" t="s">
        <v>263</v>
      </c>
      <c r="D363" s="8" t="s">
        <v>1716</v>
      </c>
    </row>
    <row r="364" spans="1:9" ht="18.75" customHeight="1" x14ac:dyDescent="0.35">
      <c r="A364" s="7" t="s">
        <v>1775</v>
      </c>
      <c r="B364" s="42" t="s">
        <v>1706</v>
      </c>
      <c r="C364" s="7" t="s">
        <v>263</v>
      </c>
      <c r="D364" s="8" t="s">
        <v>1716</v>
      </c>
    </row>
    <row r="365" spans="1:9" ht="18.75" customHeight="1" x14ac:dyDescent="0.35">
      <c r="A365" s="7" t="s">
        <v>1788</v>
      </c>
      <c r="B365" s="42" t="s">
        <v>1707</v>
      </c>
      <c r="C365" s="7" t="s">
        <v>263</v>
      </c>
      <c r="D365" s="8" t="s">
        <v>1716</v>
      </c>
    </row>
    <row r="366" spans="1:9" ht="18.75" customHeight="1" x14ac:dyDescent="0.35">
      <c r="A366" s="7" t="s">
        <v>1789</v>
      </c>
      <c r="B366" s="42" t="s">
        <v>1708</v>
      </c>
      <c r="C366" s="7" t="s">
        <v>263</v>
      </c>
      <c r="D366" s="8" t="s">
        <v>1716</v>
      </c>
    </row>
    <row r="367" spans="1:9" ht="18.75" customHeight="1" x14ac:dyDescent="0.35">
      <c r="A367" s="7" t="s">
        <v>1790</v>
      </c>
      <c r="B367" s="42" t="s">
        <v>1709</v>
      </c>
      <c r="C367" s="7" t="s">
        <v>263</v>
      </c>
      <c r="D367" s="8" t="s">
        <v>1716</v>
      </c>
    </row>
    <row r="368" spans="1:9" ht="18.75" customHeight="1" x14ac:dyDescent="0.35">
      <c r="A368" s="7" t="s">
        <v>1791</v>
      </c>
      <c r="B368" s="42" t="s">
        <v>1710</v>
      </c>
      <c r="C368" s="7" t="s">
        <v>263</v>
      </c>
      <c r="D368" s="8" t="s">
        <v>1716</v>
      </c>
    </row>
    <row r="369" spans="1:4" ht="18.75" customHeight="1" x14ac:dyDescent="0.35">
      <c r="A369" s="7" t="s">
        <v>1792</v>
      </c>
      <c r="B369" s="42" t="s">
        <v>1711</v>
      </c>
      <c r="C369" s="7" t="s">
        <v>263</v>
      </c>
      <c r="D369" s="8" t="s">
        <v>1716</v>
      </c>
    </row>
    <row r="370" spans="1:4" ht="18.75" customHeight="1" x14ac:dyDescent="0.35">
      <c r="A370" s="7" t="s">
        <v>1793</v>
      </c>
      <c r="B370" s="42" t="s">
        <v>1712</v>
      </c>
      <c r="C370" s="7" t="s">
        <v>263</v>
      </c>
      <c r="D370" s="8" t="s">
        <v>1716</v>
      </c>
    </row>
    <row r="371" spans="1:4" ht="18.75" customHeight="1" x14ac:dyDescent="0.35">
      <c r="A371" s="7" t="s">
        <v>1794</v>
      </c>
      <c r="B371" s="42" t="s">
        <v>1713</v>
      </c>
      <c r="C371" s="7" t="s">
        <v>263</v>
      </c>
      <c r="D371" s="8" t="s">
        <v>1716</v>
      </c>
    </row>
    <row r="372" spans="1:4" ht="18.75" customHeight="1" x14ac:dyDescent="0.35">
      <c r="A372" s="7" t="s">
        <v>1795</v>
      </c>
      <c r="B372" s="42" t="s">
        <v>1714</v>
      </c>
      <c r="C372" s="7" t="s">
        <v>263</v>
      </c>
      <c r="D372" s="8" t="s">
        <v>1716</v>
      </c>
    </row>
    <row r="373" spans="1:4" ht="18.75" customHeight="1" x14ac:dyDescent="0.35">
      <c r="A373" s="7" t="s">
        <v>1796</v>
      </c>
      <c r="B373" s="4" t="s">
        <v>1689</v>
      </c>
      <c r="D373" s="8" t="s">
        <v>1654</v>
      </c>
    </row>
    <row r="374" spans="1:4" ht="18.75" customHeight="1" x14ac:dyDescent="0.35">
      <c r="A374" s="7" t="s">
        <v>1797</v>
      </c>
      <c r="B374" s="44" t="s">
        <v>1822</v>
      </c>
      <c r="C374" s="7" t="s">
        <v>263</v>
      </c>
      <c r="D374" s="8" t="s">
        <v>1841</v>
      </c>
    </row>
    <row r="375" spans="1:4" ht="18.75" customHeight="1" x14ac:dyDescent="0.35">
      <c r="A375" s="7" t="s">
        <v>1801</v>
      </c>
      <c r="B375" s="44" t="s">
        <v>1823</v>
      </c>
      <c r="C375" s="7" t="s">
        <v>263</v>
      </c>
      <c r="D375" s="8" t="s">
        <v>1841</v>
      </c>
    </row>
    <row r="376" spans="1:4" ht="18.75" customHeight="1" x14ac:dyDescent="0.35">
      <c r="A376" s="7" t="s">
        <v>1805</v>
      </c>
      <c r="B376" s="44" t="s">
        <v>1840</v>
      </c>
    </row>
    <row r="377" spans="1:4" ht="18.75" customHeight="1" x14ac:dyDescent="0.35">
      <c r="A377" s="7" t="s">
        <v>1809</v>
      </c>
      <c r="B377" s="44" t="s">
        <v>1824</v>
      </c>
      <c r="C377" s="7" t="s">
        <v>263</v>
      </c>
      <c r="D377" s="8" t="s">
        <v>1837</v>
      </c>
    </row>
    <row r="378" spans="1:4" ht="18.75" customHeight="1" x14ac:dyDescent="0.35">
      <c r="A378" s="7" t="s">
        <v>1810</v>
      </c>
      <c r="B378" s="44" t="s">
        <v>1825</v>
      </c>
      <c r="C378" s="7" t="s">
        <v>263</v>
      </c>
      <c r="D378" s="8" t="s">
        <v>1837</v>
      </c>
    </row>
    <row r="379" spans="1:4" ht="18.75" customHeight="1" x14ac:dyDescent="0.35">
      <c r="A379" s="7" t="s">
        <v>1817</v>
      </c>
      <c r="B379" s="44" t="s">
        <v>1844</v>
      </c>
    </row>
    <row r="380" spans="1:4" ht="18.75" customHeight="1" x14ac:dyDescent="0.35">
      <c r="A380" s="7" t="s">
        <v>1818</v>
      </c>
      <c r="B380" s="44" t="s">
        <v>1820</v>
      </c>
      <c r="C380" s="7" t="s">
        <v>263</v>
      </c>
      <c r="D380" s="8" t="s">
        <v>1835</v>
      </c>
    </row>
    <row r="381" spans="1:4" ht="18.75" customHeight="1" x14ac:dyDescent="0.35">
      <c r="A381" s="7" t="s">
        <v>1819</v>
      </c>
      <c r="B381" s="44" t="s">
        <v>1821</v>
      </c>
      <c r="C381" s="7" t="s">
        <v>263</v>
      </c>
      <c r="D381" s="8" t="s">
        <v>1836</v>
      </c>
    </row>
    <row r="382" spans="1:4" ht="18.75" customHeight="1" x14ac:dyDescent="0.35">
      <c r="A382" s="7" t="s">
        <v>1826</v>
      </c>
      <c r="B382" s="44" t="s">
        <v>1737</v>
      </c>
      <c r="C382" s="7" t="s">
        <v>263</v>
      </c>
      <c r="D382" s="8" t="s">
        <v>1753</v>
      </c>
    </row>
    <row r="383" spans="1:4" ht="18.75" customHeight="1" x14ac:dyDescent="0.35">
      <c r="A383" s="7" t="s">
        <v>1827</v>
      </c>
      <c r="B383" s="44" t="s">
        <v>1738</v>
      </c>
      <c r="C383" s="7" t="s">
        <v>263</v>
      </c>
      <c r="D383" s="8" t="s">
        <v>1832</v>
      </c>
    </row>
    <row r="384" spans="1:4" ht="18.75" customHeight="1" x14ac:dyDescent="0.35">
      <c r="A384" s="7" t="s">
        <v>1828</v>
      </c>
      <c r="B384" s="44" t="s">
        <v>1739</v>
      </c>
      <c r="C384" s="7" t="s">
        <v>263</v>
      </c>
      <c r="D384" s="8" t="s">
        <v>1754</v>
      </c>
    </row>
    <row r="385" spans="1:4" ht="18.75" customHeight="1" x14ac:dyDescent="0.35">
      <c r="A385" s="7" t="s">
        <v>1829</v>
      </c>
      <c r="B385" s="44" t="s">
        <v>1740</v>
      </c>
      <c r="C385" s="7" t="s">
        <v>263</v>
      </c>
      <c r="D385" s="8" t="s">
        <v>1833</v>
      </c>
    </row>
    <row r="386" spans="1:4" ht="18.75" customHeight="1" x14ac:dyDescent="0.35">
      <c r="A386" s="7" t="s">
        <v>1830</v>
      </c>
      <c r="B386" s="44" t="s">
        <v>1741</v>
      </c>
      <c r="C386" s="7" t="s">
        <v>263</v>
      </c>
      <c r="D386" s="8" t="s">
        <v>1755</v>
      </c>
    </row>
    <row r="387" spans="1:4" ht="18.75" customHeight="1" x14ac:dyDescent="0.35">
      <c r="A387" s="7" t="s">
        <v>1831</v>
      </c>
      <c r="B387" s="44" t="s">
        <v>1742</v>
      </c>
      <c r="C387" s="7" t="s">
        <v>263</v>
      </c>
      <c r="D387" s="8" t="s">
        <v>1834</v>
      </c>
    </row>
    <row r="388" spans="1:4" ht="18.75" customHeight="1" x14ac:dyDescent="0.35">
      <c r="A388" s="7" t="s">
        <v>1842</v>
      </c>
      <c r="B388" s="44" t="s">
        <v>1743</v>
      </c>
    </row>
    <row r="389" spans="1:4" ht="18.75" customHeight="1" x14ac:dyDescent="0.35">
      <c r="A389" s="7" t="s">
        <v>1843</v>
      </c>
      <c r="B389" s="44" t="s">
        <v>1904</v>
      </c>
      <c r="C389" s="7" t="s">
        <v>263</v>
      </c>
      <c r="D389" s="8" t="s">
        <v>1906</v>
      </c>
    </row>
    <row r="390" spans="1:4" ht="18.75" customHeight="1" x14ac:dyDescent="0.35">
      <c r="A390" s="7" t="s">
        <v>1857</v>
      </c>
      <c r="B390" s="44" t="s">
        <v>1860</v>
      </c>
      <c r="C390" s="7" t="s">
        <v>263</v>
      </c>
      <c r="D390" s="8" t="s">
        <v>1883</v>
      </c>
    </row>
    <row r="391" spans="1:4" ht="18.75" customHeight="1" x14ac:dyDescent="0.35">
      <c r="A391" s="7" t="s">
        <v>1862</v>
      </c>
      <c r="B391" s="44" t="s">
        <v>1900</v>
      </c>
      <c r="C391" s="7" t="s">
        <v>263</v>
      </c>
      <c r="D391" s="8" t="s">
        <v>1901</v>
      </c>
    </row>
    <row r="392" spans="1:4" ht="18.75" customHeight="1" x14ac:dyDescent="0.35">
      <c r="A392" s="7" t="s">
        <v>1863</v>
      </c>
      <c r="B392" s="44" t="s">
        <v>1861</v>
      </c>
      <c r="C392" s="7" t="s">
        <v>263</v>
      </c>
      <c r="D392" s="8" t="s">
        <v>1884</v>
      </c>
    </row>
    <row r="393" spans="1:4" ht="18.75" customHeight="1" x14ac:dyDescent="0.35">
      <c r="A393" s="7" t="s">
        <v>1864</v>
      </c>
      <c r="B393" s="44" t="s">
        <v>1866</v>
      </c>
      <c r="C393" s="7" t="s">
        <v>263</v>
      </c>
      <c r="D393" s="8" t="s">
        <v>1869</v>
      </c>
    </row>
    <row r="394" spans="1:4" ht="18.75" customHeight="1" x14ac:dyDescent="0.35">
      <c r="A394" s="7" t="s">
        <v>1865</v>
      </c>
      <c r="B394" s="44" t="s">
        <v>1811</v>
      </c>
      <c r="C394" s="7" t="s">
        <v>263</v>
      </c>
      <c r="D394" s="8" t="s">
        <v>1879</v>
      </c>
    </row>
    <row r="395" spans="1:4" ht="18.75" customHeight="1" x14ac:dyDescent="0.35">
      <c r="A395" s="7" t="s">
        <v>1874</v>
      </c>
      <c r="B395" s="44" t="s">
        <v>1867</v>
      </c>
      <c r="C395" s="7" t="s">
        <v>263</v>
      </c>
      <c r="D395" s="8" t="s">
        <v>1807</v>
      </c>
    </row>
    <row r="396" spans="1:4" ht="18.75" customHeight="1" x14ac:dyDescent="0.35">
      <c r="A396" s="7" t="s">
        <v>1875</v>
      </c>
      <c r="B396" s="44" t="s">
        <v>1812</v>
      </c>
      <c r="C396" s="7" t="s">
        <v>263</v>
      </c>
      <c r="D396" s="8" t="s">
        <v>1880</v>
      </c>
    </row>
    <row r="397" spans="1:4" ht="18.75" customHeight="1" x14ac:dyDescent="0.35">
      <c r="A397" s="7" t="s">
        <v>1876</v>
      </c>
      <c r="B397" s="44" t="s">
        <v>1870</v>
      </c>
      <c r="C397" s="7" t="s">
        <v>263</v>
      </c>
      <c r="D397" s="8" t="s">
        <v>1808</v>
      </c>
    </row>
    <row r="398" spans="1:4" ht="18.75" customHeight="1" x14ac:dyDescent="0.35">
      <c r="A398" s="7" t="s">
        <v>1877</v>
      </c>
      <c r="B398" s="44" t="s">
        <v>1813</v>
      </c>
      <c r="C398" s="7" t="s">
        <v>263</v>
      </c>
      <c r="D398" s="8" t="s">
        <v>1881</v>
      </c>
    </row>
    <row r="399" spans="1:4" ht="18.75" customHeight="1" x14ac:dyDescent="0.35">
      <c r="A399" s="7" t="s">
        <v>1878</v>
      </c>
      <c r="B399" s="44" t="s">
        <v>1905</v>
      </c>
      <c r="C399" s="7" t="s">
        <v>263</v>
      </c>
      <c r="D399" s="8" t="s">
        <v>1907</v>
      </c>
    </row>
    <row r="400" spans="1:4" ht="18.75" customHeight="1" x14ac:dyDescent="0.35">
      <c r="A400" s="7" t="s">
        <v>1891</v>
      </c>
      <c r="B400" s="44" t="s">
        <v>1858</v>
      </c>
      <c r="C400" s="7" t="s">
        <v>263</v>
      </c>
      <c r="D400" s="8" t="s">
        <v>1883</v>
      </c>
    </row>
    <row r="401" spans="1:4" ht="18.75" customHeight="1" x14ac:dyDescent="0.35">
      <c r="A401" s="7" t="s">
        <v>1892</v>
      </c>
      <c r="B401" s="44" t="s">
        <v>1902</v>
      </c>
      <c r="C401" s="7" t="s">
        <v>263</v>
      </c>
      <c r="D401" s="8" t="s">
        <v>1903</v>
      </c>
    </row>
    <row r="402" spans="1:4" ht="18.75" customHeight="1" x14ac:dyDescent="0.35">
      <c r="A402" s="7" t="s">
        <v>1893</v>
      </c>
      <c r="B402" s="44" t="s">
        <v>1859</v>
      </c>
      <c r="C402" s="7" t="s">
        <v>263</v>
      </c>
      <c r="D402" s="8" t="s">
        <v>1885</v>
      </c>
    </row>
    <row r="403" spans="1:4" ht="18.75" customHeight="1" x14ac:dyDescent="0.35">
      <c r="A403" s="7" t="s">
        <v>1897</v>
      </c>
      <c r="B403" s="44" t="s">
        <v>1871</v>
      </c>
      <c r="C403" s="7" t="s">
        <v>263</v>
      </c>
      <c r="D403" s="8" t="s">
        <v>1806</v>
      </c>
    </row>
    <row r="404" spans="1:4" ht="18.75" customHeight="1" x14ac:dyDescent="0.35">
      <c r="A404" s="7" t="s">
        <v>1898</v>
      </c>
      <c r="B404" s="44" t="s">
        <v>1814</v>
      </c>
      <c r="C404" s="7" t="s">
        <v>263</v>
      </c>
      <c r="D404" s="8" t="s">
        <v>1882</v>
      </c>
    </row>
    <row r="405" spans="1:4" ht="18.75" customHeight="1" x14ac:dyDescent="0.35">
      <c r="A405" s="7" t="s">
        <v>1908</v>
      </c>
      <c r="B405" s="44" t="s">
        <v>1872</v>
      </c>
      <c r="C405" s="7" t="s">
        <v>263</v>
      </c>
      <c r="D405" s="8" t="s">
        <v>1807</v>
      </c>
    </row>
    <row r="406" spans="1:4" ht="18.75" customHeight="1" x14ac:dyDescent="0.35">
      <c r="A406" s="7" t="s">
        <v>1909</v>
      </c>
      <c r="B406" s="44" t="s">
        <v>1815</v>
      </c>
      <c r="C406" s="7" t="s">
        <v>263</v>
      </c>
      <c r="D406" s="8" t="s">
        <v>1880</v>
      </c>
    </row>
    <row r="407" spans="1:4" ht="18.75" customHeight="1" x14ac:dyDescent="0.35">
      <c r="A407" s="7" t="s">
        <v>1910</v>
      </c>
      <c r="B407" s="44" t="s">
        <v>1873</v>
      </c>
      <c r="C407" s="7" t="s">
        <v>263</v>
      </c>
      <c r="D407" s="8" t="s">
        <v>1808</v>
      </c>
    </row>
    <row r="408" spans="1:4" ht="18.75" customHeight="1" x14ac:dyDescent="0.35">
      <c r="A408" s="7" t="s">
        <v>1911</v>
      </c>
      <c r="B408" s="44" t="s">
        <v>1816</v>
      </c>
      <c r="C408" s="7" t="s">
        <v>263</v>
      </c>
      <c r="D408" s="8" t="s">
        <v>1881</v>
      </c>
    </row>
    <row r="409" spans="1:4" ht="18.75" customHeight="1" x14ac:dyDescent="0.35">
      <c r="A409" s="7" t="s">
        <v>1919</v>
      </c>
      <c r="B409" s="36" t="s">
        <v>1917</v>
      </c>
      <c r="C409" s="7" t="s">
        <v>1241</v>
      </c>
      <c r="D409" s="8" t="s">
        <v>1918</v>
      </c>
    </row>
    <row r="410" spans="1:4" ht="12" customHeight="1" x14ac:dyDescent="0.35">
      <c r="A410" s="7" t="s">
        <v>1920</v>
      </c>
      <c r="B410" s="7" t="s">
        <v>1921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Read 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EPA User or Contractor</dc:creator>
  <cp:lastModifiedBy>Johnson, Mark G.</cp:lastModifiedBy>
  <dcterms:created xsi:type="dcterms:W3CDTF">2019-12-23T21:00:08Z</dcterms:created>
  <dcterms:modified xsi:type="dcterms:W3CDTF">2025-07-17T17:32:09Z</dcterms:modified>
</cp:coreProperties>
</file>